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archivos\SGPADE\ssectorial\Q 2014\CONSUMO ALIMENTARIO\Archivos para web\Aceite mes a mes web\promociones\2024\"/>
    </mc:Choice>
  </mc:AlternateContent>
  <xr:revisionPtr revIDLastSave="0" documentId="13_ncr:1_{8EFDE201-040F-42BE-8730-6BE1C30BB460}" xr6:coauthVersionLast="47" xr6:coauthVersionMax="47" xr10:uidLastSave="{00000000-0000-0000-0000-000000000000}"/>
  <workbookProtection workbookAlgorithmName="SHA-512" workbookHashValue="WNGruIVemu51hke+Wd60hpRlMdp81WhvxUp+1fF9GInNDDwgwTlDpZThY+09XQjYE1WF66FcQ4xZ5ufR6fwTXA==" workbookSaltValue="PvI/KyqC+6PO71Q/T+g20g==" workbookSpinCount="100000" lockStructure="1"/>
  <bookViews>
    <workbookView showSheetTabs="0" xWindow="-108" yWindow="-108" windowWidth="23256" windowHeight="12576" tabRatio="854" xr2:uid="{00000000-000D-0000-FFFF-FFFF00000000}"/>
  </bookViews>
  <sheets>
    <sheet name="Portada" sheetId="7" r:id="rId1"/>
    <sheet name="Contenido" sheetId="9" r:id="rId2"/>
    <sheet name="Total Aceite" sheetId="8" r:id="rId3"/>
    <sheet name="A. Oliva" sheetId="11" r:id="rId4"/>
    <sheet name="O. Virgen Extra" sheetId="12" r:id="rId5"/>
    <sheet name="O. Virgen " sheetId="13" r:id="rId6"/>
    <sheet name="O. Virgen + Extra" sheetId="10"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Conclusiones!$A$1:$N$11</definedName>
    <definedName name="_xlnm.Print_Area" localSheetId="5">'O. Virgen '!$A$1:$U$52</definedName>
    <definedName name="_xlnm.Print_Area" localSheetId="6">'O. Virgen + Extra'!$A$1:$U$52</definedName>
    <definedName name="_xlnm.Print_Area" localSheetId="4">'O. Virgen Extra'!$A$1:$U$52</definedName>
    <definedName name="_xlnm.Print_Area" localSheetId="2">'Total Aceite'!$A$1:$U$52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 i="2" l="1" a="1"/>
  <c r="P5" i="2" s="1"/>
  <c r="D136" i="2" a="1"/>
  <c r="D136" i="2" s="1"/>
  <c r="E136" i="2" a="1"/>
  <c r="E136" i="2" s="1"/>
  <c r="F136" i="2" a="1"/>
  <c r="F136" i="2" s="1"/>
  <c r="F137" i="2" s="1" a="1"/>
  <c r="F137" i="2" s="1"/>
  <c r="G136" i="2" a="1"/>
  <c r="G136" i="2" s="1"/>
  <c r="H136" i="2" a="1"/>
  <c r="H136" i="2" s="1"/>
  <c r="I136" i="2" a="1"/>
  <c r="I136" i="2" s="1"/>
  <c r="J136" i="2" a="1"/>
  <c r="J136" i="2" s="1"/>
  <c r="J137" i="2" s="1" a="1"/>
  <c r="J137" i="2" s="1"/>
  <c r="K136" i="2" a="1"/>
  <c r="K136" i="2" s="1"/>
  <c r="L136" i="2" a="1"/>
  <c r="L136" i="2" s="1"/>
  <c r="M136" i="2" a="1"/>
  <c r="M136" i="2" s="1"/>
  <c r="N136" i="2" a="1"/>
  <c r="N136" i="2" s="1"/>
  <c r="N138" i="2" s="1" a="1"/>
  <c r="N138" i="2" s="1"/>
  <c r="O136" i="2" a="1"/>
  <c r="O136" i="2" s="1"/>
  <c r="D141" i="2" a="1"/>
  <c r="D141" i="2" s="1"/>
  <c r="E141" i="2" a="1"/>
  <c r="E141" i="2" s="1"/>
  <c r="F141" i="2" a="1"/>
  <c r="F141" i="2" s="1"/>
  <c r="F142" i="2" s="1" a="1"/>
  <c r="F142" i="2" s="1"/>
  <c r="G141" i="2" a="1"/>
  <c r="G141" i="2" s="1"/>
  <c r="H141" i="2" a="1"/>
  <c r="H141" i="2" s="1"/>
  <c r="I141" i="2" a="1"/>
  <c r="I141" i="2" s="1"/>
  <c r="J141" i="2" a="1"/>
  <c r="J141" i="2" s="1"/>
  <c r="J143" i="2" s="1" a="1"/>
  <c r="J143" i="2" s="1"/>
  <c r="K141" i="2" a="1"/>
  <c r="K141" i="2" s="1"/>
  <c r="L141" i="2" a="1"/>
  <c r="L141" i="2" s="1"/>
  <c r="L142" i="2" s="1" a="1"/>
  <c r="L142" i="2" s="1"/>
  <c r="M141" i="2" a="1"/>
  <c r="M141" i="2" s="1"/>
  <c r="N141" i="2" a="1"/>
  <c r="N141" i="2" s="1"/>
  <c r="N142" i="2" s="1" a="1"/>
  <c r="N142" i="2" s="1"/>
  <c r="O141" i="2" a="1"/>
  <c r="O141" i="2" s="1"/>
  <c r="O142" i="2" s="1" a="1"/>
  <c r="O142" i="2" s="1"/>
  <c r="D146" i="2" a="1"/>
  <c r="D146" i="2" s="1"/>
  <c r="D148" i="2" s="1" a="1"/>
  <c r="D148" i="2" s="1"/>
  <c r="E146" i="2" a="1"/>
  <c r="E146" i="2" s="1"/>
  <c r="F146" i="2" a="1"/>
  <c r="F146" i="2" s="1"/>
  <c r="F147" i="2" s="1" a="1"/>
  <c r="F147" i="2" s="1"/>
  <c r="G146" i="2" a="1"/>
  <c r="G146" i="2" s="1"/>
  <c r="G147" i="2" s="1" a="1"/>
  <c r="G147" i="2" s="1"/>
  <c r="H146" i="2" a="1"/>
  <c r="H146" i="2" s="1"/>
  <c r="H147" i="2" s="1" a="1"/>
  <c r="H147" i="2" s="1"/>
  <c r="I146" i="2" a="1"/>
  <c r="I146" i="2" s="1"/>
  <c r="J146" i="2" a="1"/>
  <c r="J146" i="2" s="1"/>
  <c r="J148" i="2" s="1" a="1"/>
  <c r="J148" i="2" s="1"/>
  <c r="K146" i="2" a="1"/>
  <c r="K146" i="2" s="1"/>
  <c r="L146" i="2" a="1"/>
  <c r="L146" i="2" s="1"/>
  <c r="L148" i="2" s="1" a="1"/>
  <c r="L148" i="2" s="1"/>
  <c r="M146" i="2" a="1"/>
  <c r="M146" i="2" s="1"/>
  <c r="N146" i="2" a="1"/>
  <c r="N146" i="2" s="1"/>
  <c r="N147" i="2" s="1" a="1"/>
  <c r="N147" i="2" s="1"/>
  <c r="O146" i="2" a="1"/>
  <c r="O146" i="2" s="1"/>
  <c r="D151" i="2" a="1"/>
  <c r="D151" i="2" s="1"/>
  <c r="D152" i="2" s="1" a="1"/>
  <c r="D152" i="2" s="1"/>
  <c r="E151" i="2" a="1"/>
  <c r="E151" i="2" s="1"/>
  <c r="F151" i="2" a="1"/>
  <c r="F151" i="2" s="1"/>
  <c r="F153" i="2" s="1" a="1"/>
  <c r="F153" i="2" s="1"/>
  <c r="G151" i="2" a="1"/>
  <c r="G151" i="2" s="1"/>
  <c r="G152" i="2" s="1" a="1"/>
  <c r="G152" i="2" s="1"/>
  <c r="H151" i="2" a="1"/>
  <c r="H151" i="2" s="1"/>
  <c r="H153" i="2" s="1" a="1"/>
  <c r="H153" i="2" s="1"/>
  <c r="I151" i="2" a="1"/>
  <c r="I151" i="2" s="1"/>
  <c r="J151" i="2" a="1"/>
  <c r="J151" i="2" s="1"/>
  <c r="J152" i="2" s="1" a="1"/>
  <c r="J152" i="2" s="1"/>
  <c r="K151" i="2" a="1"/>
  <c r="K151" i="2" s="1"/>
  <c r="L151" i="2" a="1"/>
  <c r="L151" i="2" s="1"/>
  <c r="L152" i="2" s="1" a="1"/>
  <c r="L152" i="2" s="1"/>
  <c r="M151" i="2" a="1"/>
  <c r="M151" i="2" s="1"/>
  <c r="N151" i="2" a="1"/>
  <c r="N151" i="2" s="1"/>
  <c r="N153" i="2" s="1" a="1"/>
  <c r="N153" i="2" s="1"/>
  <c r="O151" i="2" a="1"/>
  <c r="O151" i="2" s="1"/>
  <c r="O152" i="2" s="1" a="1"/>
  <c r="O152" i="2" s="1"/>
  <c r="D156" i="2" a="1"/>
  <c r="D156" i="2" s="1"/>
  <c r="D157" i="2" s="1" a="1"/>
  <c r="D157" i="2" s="1"/>
  <c r="E156" i="2" a="1"/>
  <c r="E156" i="2" s="1"/>
  <c r="F156" i="2" a="1"/>
  <c r="F156" i="2" s="1"/>
  <c r="F157" i="2" s="1" a="1"/>
  <c r="F157" i="2" s="1"/>
  <c r="G156" i="2" a="1"/>
  <c r="G156" i="2" s="1"/>
  <c r="H156" i="2" a="1"/>
  <c r="H156" i="2" s="1"/>
  <c r="H157" i="2" s="1" a="1"/>
  <c r="H157" i="2" s="1"/>
  <c r="I156" i="2" a="1"/>
  <c r="I156" i="2" s="1"/>
  <c r="J156" i="2" a="1"/>
  <c r="J156" i="2" s="1"/>
  <c r="J157" i="2" s="1" a="1"/>
  <c r="J157" i="2" s="1"/>
  <c r="K156" i="2" a="1"/>
  <c r="K156" i="2" s="1"/>
  <c r="L156" i="2" a="1"/>
  <c r="L156" i="2" s="1"/>
  <c r="L157" i="2" s="1" a="1"/>
  <c r="L157" i="2" s="1"/>
  <c r="M156" i="2" a="1"/>
  <c r="M156" i="2" s="1"/>
  <c r="N156" i="2" a="1"/>
  <c r="N156" i="2" s="1"/>
  <c r="N158" i="2" s="1" a="1"/>
  <c r="N158" i="2" s="1"/>
  <c r="O156" i="2" a="1"/>
  <c r="O156" i="2" s="1"/>
  <c r="O158" i="2" s="1" a="1"/>
  <c r="O158" i="2" s="1"/>
  <c r="D161" i="2" a="1"/>
  <c r="D161" i="2" s="1"/>
  <c r="D162" i="2" s="1" a="1"/>
  <c r="D162" i="2" s="1"/>
  <c r="E161" i="2" a="1"/>
  <c r="E161" i="2" s="1"/>
  <c r="F161" i="2" a="1"/>
  <c r="F161" i="2" s="1"/>
  <c r="F162" i="2" s="1" a="1"/>
  <c r="F162" i="2" s="1"/>
  <c r="G161" i="2" a="1"/>
  <c r="G161" i="2" s="1"/>
  <c r="G162" i="2" s="1" a="1"/>
  <c r="G162" i="2" s="1"/>
  <c r="H161" i="2" a="1"/>
  <c r="H161" i="2" s="1"/>
  <c r="H163" i="2" s="1" a="1"/>
  <c r="H163" i="2" s="1"/>
  <c r="I161" i="2" a="1"/>
  <c r="I161" i="2" s="1"/>
  <c r="J161" i="2" a="1"/>
  <c r="J161" i="2" s="1"/>
  <c r="J162" i="2" s="1" a="1"/>
  <c r="J162" i="2" s="1"/>
  <c r="K161" i="2" a="1"/>
  <c r="K161" i="2" s="1"/>
  <c r="L161" i="2" a="1"/>
  <c r="L161" i="2" s="1"/>
  <c r="L162" i="2" s="1" a="1"/>
  <c r="L162" i="2" s="1"/>
  <c r="M161" i="2" a="1"/>
  <c r="M161" i="2" s="1"/>
  <c r="N161" i="2" a="1"/>
  <c r="N161" i="2" s="1"/>
  <c r="N162" i="2" s="1" a="1"/>
  <c r="N162" i="2" s="1"/>
  <c r="O161" i="2" a="1"/>
  <c r="O161" i="2" s="1"/>
  <c r="D104" i="2" a="1"/>
  <c r="D104" i="2" s="1"/>
  <c r="E104" i="2" a="1"/>
  <c r="E104" i="2" s="1"/>
  <c r="E105" i="2" s="1" a="1"/>
  <c r="E105" i="2" s="1"/>
  <c r="F104" i="2" a="1"/>
  <c r="F104" i="2" s="1"/>
  <c r="G104" i="2" a="1"/>
  <c r="G104" i="2" s="1"/>
  <c r="H104" i="2" a="1"/>
  <c r="H104" i="2" s="1"/>
  <c r="I104" i="2" a="1"/>
  <c r="I104" i="2" s="1"/>
  <c r="I105" i="2" s="1" a="1"/>
  <c r="I105" i="2" s="1"/>
  <c r="J104" i="2" a="1"/>
  <c r="J104" i="2" s="1"/>
  <c r="K104" i="2" a="1"/>
  <c r="K104" i="2" s="1"/>
  <c r="L104" i="2" a="1"/>
  <c r="L104" i="2" s="1"/>
  <c r="M104" i="2" a="1"/>
  <c r="M104" i="2" s="1"/>
  <c r="M105" i="2" s="1" a="1"/>
  <c r="M105" i="2" s="1"/>
  <c r="N104" i="2" a="1"/>
  <c r="N104" i="2" s="1"/>
  <c r="O104" i="2" a="1"/>
  <c r="O104" i="2" s="1"/>
  <c r="D109" i="2" a="1"/>
  <c r="D109" i="2" s="1"/>
  <c r="D110" i="2" s="1" a="1"/>
  <c r="D110" i="2" s="1"/>
  <c r="E109" i="2" a="1"/>
  <c r="E109" i="2" s="1"/>
  <c r="E110" i="2" s="1" a="1"/>
  <c r="E110" i="2" s="1"/>
  <c r="F109" i="2" a="1"/>
  <c r="F109" i="2" s="1"/>
  <c r="G109" i="2" a="1"/>
  <c r="G109" i="2" s="1"/>
  <c r="H109" i="2" a="1"/>
  <c r="H109" i="2" s="1"/>
  <c r="H110" i="2" s="1" a="1"/>
  <c r="H110" i="2" s="1"/>
  <c r="I109" i="2" a="1"/>
  <c r="I109" i="2" s="1"/>
  <c r="J109" i="2" a="1"/>
  <c r="J109" i="2" s="1"/>
  <c r="K109" i="2" a="1"/>
  <c r="K109" i="2" s="1"/>
  <c r="L109" i="2" a="1"/>
  <c r="L109" i="2" s="1"/>
  <c r="L110" i="2" s="1" a="1"/>
  <c r="L110" i="2" s="1"/>
  <c r="M109" i="2" a="1"/>
  <c r="M109" i="2" s="1"/>
  <c r="N109" i="2" a="1"/>
  <c r="N109" i="2" s="1"/>
  <c r="O109" i="2" a="1"/>
  <c r="O109" i="2" s="1"/>
  <c r="D114" i="2" a="1"/>
  <c r="D114" i="2" s="1"/>
  <c r="E114" i="2" a="1"/>
  <c r="E114" i="2" s="1"/>
  <c r="F114" i="2" a="1"/>
  <c r="F114" i="2" s="1"/>
  <c r="G114" i="2" a="1"/>
  <c r="G114" i="2" s="1"/>
  <c r="H114" i="2" a="1"/>
  <c r="H114" i="2" s="1"/>
  <c r="I114" i="2" a="1"/>
  <c r="I114" i="2" s="1"/>
  <c r="J114" i="2" a="1"/>
  <c r="J114" i="2" s="1"/>
  <c r="K114" i="2" a="1"/>
  <c r="K114" i="2" s="1"/>
  <c r="L114" i="2" a="1"/>
  <c r="L114" i="2" s="1"/>
  <c r="M114" i="2" a="1"/>
  <c r="M114" i="2" s="1"/>
  <c r="N114" i="2" a="1"/>
  <c r="N114" i="2" s="1"/>
  <c r="O114" i="2" a="1"/>
  <c r="O114" i="2" s="1"/>
  <c r="D119" i="2" a="1"/>
  <c r="D119" i="2" s="1"/>
  <c r="E119" i="2" a="1"/>
  <c r="E119" i="2" s="1"/>
  <c r="F119" i="2" a="1"/>
  <c r="F119" i="2" s="1"/>
  <c r="G119" i="2" a="1"/>
  <c r="G119" i="2" s="1"/>
  <c r="H119" i="2" a="1"/>
  <c r="H119" i="2" s="1"/>
  <c r="I119" i="2" a="1"/>
  <c r="I119" i="2" s="1"/>
  <c r="J119" i="2" a="1"/>
  <c r="J119" i="2" s="1"/>
  <c r="K119" i="2" a="1"/>
  <c r="K119" i="2" s="1"/>
  <c r="L119" i="2" a="1"/>
  <c r="L119" i="2" s="1"/>
  <c r="M119" i="2" a="1"/>
  <c r="M119" i="2" s="1"/>
  <c r="N119" i="2" a="1"/>
  <c r="N119" i="2" s="1"/>
  <c r="O119" i="2" a="1"/>
  <c r="O119" i="2" s="1"/>
  <c r="D124" i="2" a="1"/>
  <c r="D124" i="2" s="1"/>
  <c r="E124" i="2" a="1"/>
  <c r="E124" i="2" s="1"/>
  <c r="F124" i="2" a="1"/>
  <c r="F124" i="2" s="1"/>
  <c r="G124" i="2" a="1"/>
  <c r="G124" i="2" s="1"/>
  <c r="H124" i="2" a="1"/>
  <c r="H124" i="2" s="1"/>
  <c r="H125" i="2" s="1" a="1"/>
  <c r="H125" i="2" s="1"/>
  <c r="I124" i="2" a="1"/>
  <c r="I124" i="2" s="1"/>
  <c r="J124" i="2" a="1"/>
  <c r="J124" i="2" s="1"/>
  <c r="K124" i="2" a="1"/>
  <c r="K124" i="2" s="1"/>
  <c r="L124" i="2" a="1"/>
  <c r="L124" i="2" s="1"/>
  <c r="L125" i="2" s="1" a="1"/>
  <c r="L125" i="2" s="1"/>
  <c r="M124" i="2" a="1"/>
  <c r="M124" i="2" s="1"/>
  <c r="N124" i="2" a="1"/>
  <c r="N124" i="2" s="1"/>
  <c r="O124" i="2" a="1"/>
  <c r="O124" i="2" s="1"/>
  <c r="D129" i="2" a="1"/>
  <c r="D129" i="2" s="1"/>
  <c r="D130" i="2" s="1" a="1"/>
  <c r="D130" i="2" s="1"/>
  <c r="E129" i="2" a="1"/>
  <c r="E129" i="2" s="1"/>
  <c r="E130" i="2" s="1" a="1"/>
  <c r="E130" i="2" s="1"/>
  <c r="F129" i="2" a="1"/>
  <c r="F129" i="2" s="1"/>
  <c r="F130" i="2" s="1" a="1"/>
  <c r="F130" i="2" s="1"/>
  <c r="G129" i="2" a="1"/>
  <c r="G129" i="2" s="1"/>
  <c r="H129" i="2" a="1"/>
  <c r="H129" i="2" s="1"/>
  <c r="H130" i="2" s="1" a="1"/>
  <c r="H130" i="2" s="1"/>
  <c r="I129" i="2" a="1"/>
  <c r="I129" i="2" s="1"/>
  <c r="I131" i="2" s="1" a="1"/>
  <c r="I131" i="2" s="1"/>
  <c r="J129" i="2" a="1"/>
  <c r="J129" i="2" s="1"/>
  <c r="J130" i="2" s="1" a="1"/>
  <c r="J130" i="2" s="1"/>
  <c r="K129" i="2" a="1"/>
  <c r="K129" i="2" s="1"/>
  <c r="L129" i="2" a="1"/>
  <c r="L129" i="2" s="1"/>
  <c r="L130" i="2" s="1" a="1"/>
  <c r="L130" i="2" s="1"/>
  <c r="M129" i="2" a="1"/>
  <c r="M129" i="2" s="1"/>
  <c r="M130" i="2" s="1" a="1"/>
  <c r="M130" i="2" s="1"/>
  <c r="N129" i="2" a="1"/>
  <c r="N129" i="2" s="1"/>
  <c r="N130" i="2" s="1" a="1"/>
  <c r="N130" i="2" s="1"/>
  <c r="O129" i="2" a="1"/>
  <c r="O129" i="2" s="1"/>
  <c r="D73" i="2" a="1"/>
  <c r="D73" i="2" s="1"/>
  <c r="D74" i="2" s="1" a="1"/>
  <c r="D74" i="2" s="1"/>
  <c r="E73" i="2" a="1"/>
  <c r="E73" i="2" s="1"/>
  <c r="F73" i="2" a="1"/>
  <c r="F73" i="2" s="1"/>
  <c r="F74" i="2" s="1" a="1"/>
  <c r="F74" i="2" s="1"/>
  <c r="G73" i="2" a="1"/>
  <c r="G73" i="2" s="1"/>
  <c r="H73" i="2" a="1"/>
  <c r="H73" i="2" s="1"/>
  <c r="H74" i="2" s="1" a="1"/>
  <c r="H74" i="2" s="1"/>
  <c r="I73" i="2" a="1"/>
  <c r="I73" i="2" s="1"/>
  <c r="J73" i="2" a="1"/>
  <c r="J73" i="2" s="1"/>
  <c r="J74" i="2" s="1" a="1"/>
  <c r="J74" i="2" s="1"/>
  <c r="K73" i="2" a="1"/>
  <c r="K73" i="2" s="1"/>
  <c r="L73" i="2" a="1"/>
  <c r="L73" i="2" s="1"/>
  <c r="L74" i="2" s="1" a="1"/>
  <c r="L74" i="2" s="1"/>
  <c r="M73" i="2" a="1"/>
  <c r="M73" i="2" s="1"/>
  <c r="N73" i="2" a="1"/>
  <c r="N73" i="2" s="1"/>
  <c r="N74" i="2" s="1" a="1"/>
  <c r="N74" i="2" s="1"/>
  <c r="O73" i="2" a="1"/>
  <c r="O73" i="2" s="1"/>
  <c r="D78" i="2" a="1"/>
  <c r="D78" i="2" s="1"/>
  <c r="D79" i="2" s="1" a="1"/>
  <c r="D79" i="2" s="1"/>
  <c r="E78" i="2" a="1"/>
  <c r="E78" i="2" s="1"/>
  <c r="F78" i="2" a="1"/>
  <c r="F78" i="2" s="1"/>
  <c r="F79" i="2" s="1" a="1"/>
  <c r="F79" i="2" s="1"/>
  <c r="G78" i="2" a="1"/>
  <c r="G78" i="2" s="1"/>
  <c r="H78" i="2" a="1"/>
  <c r="H78" i="2" s="1"/>
  <c r="H79" i="2" s="1" a="1"/>
  <c r="H79" i="2" s="1"/>
  <c r="I78" i="2" a="1"/>
  <c r="I78" i="2" s="1"/>
  <c r="J78" i="2" a="1"/>
  <c r="J78" i="2" s="1"/>
  <c r="J80" i="2" s="1" a="1"/>
  <c r="J80" i="2" s="1"/>
  <c r="K78" i="2" a="1"/>
  <c r="K78" i="2" s="1"/>
  <c r="K79" i="2" s="1" a="1"/>
  <c r="K79" i="2" s="1"/>
  <c r="L78" i="2" a="1"/>
  <c r="L78" i="2" s="1"/>
  <c r="L79" i="2" s="1" a="1"/>
  <c r="L79" i="2" s="1"/>
  <c r="M78" i="2" a="1"/>
  <c r="M78" i="2" s="1"/>
  <c r="N78" i="2" a="1"/>
  <c r="N78" i="2" s="1"/>
  <c r="N79" i="2" s="1" a="1"/>
  <c r="N79" i="2" s="1"/>
  <c r="O78" i="2" a="1"/>
  <c r="O78" i="2" s="1"/>
  <c r="D83" i="2" a="1"/>
  <c r="D83" i="2" s="1"/>
  <c r="D84" i="2" s="1" a="1"/>
  <c r="D84" i="2" s="1"/>
  <c r="E83" i="2" a="1"/>
  <c r="E83" i="2" s="1"/>
  <c r="F83" i="2" a="1"/>
  <c r="F83" i="2" s="1"/>
  <c r="F84" i="2" s="1" a="1"/>
  <c r="F84" i="2" s="1"/>
  <c r="G83" i="2" a="1"/>
  <c r="G83" i="2" s="1"/>
  <c r="G84" i="2" s="1" a="1"/>
  <c r="G84" i="2" s="1"/>
  <c r="H83" i="2" a="1"/>
  <c r="H83" i="2" s="1"/>
  <c r="H85" i="2" s="1" a="1"/>
  <c r="H85" i="2" s="1"/>
  <c r="I83" i="2" a="1"/>
  <c r="I83" i="2" s="1"/>
  <c r="J83" i="2" a="1"/>
  <c r="J83" i="2" s="1"/>
  <c r="J85" i="2" s="1" a="1"/>
  <c r="J85" i="2" s="1"/>
  <c r="K83" i="2" a="1"/>
  <c r="K83" i="2" s="1"/>
  <c r="L83" i="2" a="1"/>
  <c r="L83" i="2" s="1"/>
  <c r="L85" i="2" s="1" a="1"/>
  <c r="L85" i="2" s="1"/>
  <c r="M83" i="2" a="1"/>
  <c r="M83" i="2" s="1"/>
  <c r="N83" i="2" a="1"/>
  <c r="N83" i="2" s="1"/>
  <c r="N84" i="2" s="1" a="1"/>
  <c r="N84" i="2" s="1"/>
  <c r="O83" i="2" a="1"/>
  <c r="O83" i="2" s="1"/>
  <c r="D87" i="2" a="1"/>
  <c r="D87" i="2" s="1"/>
  <c r="D88" i="2" s="1" a="1"/>
  <c r="D88" i="2" s="1"/>
  <c r="E87" i="2" a="1"/>
  <c r="E87" i="2" s="1"/>
  <c r="E89" i="2" s="1" a="1"/>
  <c r="E89" i="2" s="1"/>
  <c r="F87" i="2" a="1"/>
  <c r="F87" i="2" s="1"/>
  <c r="F88" i="2" s="1" a="1"/>
  <c r="F88" i="2" s="1"/>
  <c r="G87" i="2" a="1"/>
  <c r="G87" i="2" s="1"/>
  <c r="H87" i="2" a="1"/>
  <c r="H87" i="2" s="1"/>
  <c r="H89" i="2" s="1" a="1"/>
  <c r="H89" i="2" s="1"/>
  <c r="I87" i="2" a="1"/>
  <c r="I87" i="2" s="1"/>
  <c r="I88" i="2" s="1" a="1"/>
  <c r="I88" i="2" s="1"/>
  <c r="J87" i="2" a="1"/>
  <c r="J87" i="2" s="1"/>
  <c r="J88" i="2" s="1" a="1"/>
  <c r="J88" i="2" s="1"/>
  <c r="K87" i="2" a="1"/>
  <c r="K87" i="2" s="1"/>
  <c r="K88" i="2" s="1" a="1"/>
  <c r="K88" i="2" s="1"/>
  <c r="L87" i="2" a="1"/>
  <c r="L87" i="2" s="1"/>
  <c r="L89" i="2" s="1" a="1"/>
  <c r="L89" i="2" s="1"/>
  <c r="M87" i="2" a="1"/>
  <c r="M87" i="2" s="1"/>
  <c r="M88" i="2" s="1" a="1"/>
  <c r="M88" i="2" s="1"/>
  <c r="N87" i="2" a="1"/>
  <c r="N87" i="2" s="1"/>
  <c r="N88" i="2" s="1" a="1"/>
  <c r="N88" i="2" s="1"/>
  <c r="O87" i="2" a="1"/>
  <c r="O87" i="2" s="1"/>
  <c r="D92" i="2" a="1"/>
  <c r="D92" i="2" s="1"/>
  <c r="D94" i="2" s="1" a="1"/>
  <c r="D94" i="2" s="1"/>
  <c r="E92" i="2" a="1"/>
  <c r="E92" i="2" s="1"/>
  <c r="E93" i="2" s="1" a="1"/>
  <c r="E93" i="2" s="1"/>
  <c r="F92" i="2" a="1"/>
  <c r="F92" i="2" s="1"/>
  <c r="F93" i="2" s="1" a="1"/>
  <c r="F93" i="2" s="1"/>
  <c r="G92" i="2" a="1"/>
  <c r="G92" i="2" s="1"/>
  <c r="H92" i="2" a="1"/>
  <c r="H92" i="2" s="1"/>
  <c r="H94" i="2" s="1" a="1"/>
  <c r="H94" i="2" s="1"/>
  <c r="I92" i="2" a="1"/>
  <c r="I92" i="2" s="1"/>
  <c r="I94" i="2" s="1" a="1"/>
  <c r="I94" i="2" s="1"/>
  <c r="J92" i="2" a="1"/>
  <c r="J92" i="2" s="1"/>
  <c r="J93" i="2" s="1" a="1"/>
  <c r="J93" i="2" s="1"/>
  <c r="K92" i="2" a="1"/>
  <c r="K92" i="2" s="1"/>
  <c r="L92" i="2" a="1"/>
  <c r="L92" i="2" s="1"/>
  <c r="L94" i="2" s="1" a="1"/>
  <c r="L94" i="2" s="1"/>
  <c r="M92" i="2" a="1"/>
  <c r="M92" i="2" s="1"/>
  <c r="M94" i="2" s="1" a="1"/>
  <c r="M94" i="2" s="1"/>
  <c r="N92" i="2" a="1"/>
  <c r="N92" i="2" s="1"/>
  <c r="N94" i="2" s="1" a="1"/>
  <c r="N94" i="2" s="1"/>
  <c r="O92" i="2" a="1"/>
  <c r="O92" i="2" s="1"/>
  <c r="O93" i="2" s="1" a="1"/>
  <c r="O93" i="2" s="1"/>
  <c r="D97" i="2" a="1"/>
  <c r="D97" i="2" s="1"/>
  <c r="D98" i="2" s="1" a="1"/>
  <c r="D98" i="2" s="1"/>
  <c r="E97" i="2" a="1"/>
  <c r="E97" i="2" s="1"/>
  <c r="E98" i="2" s="1" a="1"/>
  <c r="E98" i="2" s="1"/>
  <c r="F97" i="2" a="1"/>
  <c r="F97" i="2" s="1"/>
  <c r="F98" i="2" s="1" a="1"/>
  <c r="F98" i="2" s="1"/>
  <c r="G97" i="2" a="1"/>
  <c r="G97" i="2" s="1"/>
  <c r="H97" i="2" a="1"/>
  <c r="H97" i="2" s="1"/>
  <c r="H99" i="2" s="1" a="1"/>
  <c r="H99" i="2" s="1"/>
  <c r="I97" i="2" a="1"/>
  <c r="I97" i="2" s="1"/>
  <c r="I99" i="2" s="1" a="1"/>
  <c r="I99" i="2" s="1"/>
  <c r="J97" i="2" a="1"/>
  <c r="J97" i="2" s="1"/>
  <c r="J99" i="2" s="1" a="1"/>
  <c r="J99" i="2" s="1"/>
  <c r="K97" i="2" a="1"/>
  <c r="K97" i="2" s="1"/>
  <c r="L97" i="2" a="1"/>
  <c r="L97" i="2" s="1"/>
  <c r="L98" i="2" s="1" a="1"/>
  <c r="L98" i="2" s="1"/>
  <c r="M97" i="2" a="1"/>
  <c r="M97" i="2" s="1"/>
  <c r="M98" i="2" s="1" a="1"/>
  <c r="M98" i="2" s="1"/>
  <c r="N97" i="2" a="1"/>
  <c r="N97" i="2" s="1"/>
  <c r="N98" i="2" s="1" a="1"/>
  <c r="N98" i="2" s="1"/>
  <c r="O97" i="2" a="1"/>
  <c r="O97" i="2" s="1"/>
  <c r="D40" i="2" a="1"/>
  <c r="D40" i="2" s="1"/>
  <c r="E40" i="2" a="1"/>
  <c r="E40" i="2" s="1"/>
  <c r="F40" i="2" a="1"/>
  <c r="F40" i="2" s="1"/>
  <c r="G40" i="2" a="1"/>
  <c r="G40" i="2" s="1"/>
  <c r="G41" i="2" s="1" a="1"/>
  <c r="G41" i="2" s="1"/>
  <c r="H40" i="2" a="1"/>
  <c r="H40" i="2" s="1"/>
  <c r="I40" i="2" a="1"/>
  <c r="I40" i="2" s="1"/>
  <c r="J40" i="2" a="1"/>
  <c r="J40" i="2" s="1"/>
  <c r="K40" i="2" a="1"/>
  <c r="K40" i="2" s="1"/>
  <c r="K41" i="2" s="1" a="1"/>
  <c r="K41" i="2" s="1"/>
  <c r="L40" i="2" a="1"/>
  <c r="L40" i="2" s="1"/>
  <c r="M40" i="2" a="1"/>
  <c r="M40" i="2" s="1"/>
  <c r="N40" i="2" a="1"/>
  <c r="N40" i="2" s="1"/>
  <c r="O40" i="2" a="1"/>
  <c r="O40" i="2" s="1"/>
  <c r="O41" i="2" s="1" a="1"/>
  <c r="O41" i="2" s="1"/>
  <c r="D45" i="2" a="1"/>
  <c r="D45" i="2" s="1"/>
  <c r="E45" i="2" a="1"/>
  <c r="E45" i="2" s="1"/>
  <c r="F45" i="2" a="1"/>
  <c r="F45" i="2" s="1"/>
  <c r="G45" i="2" a="1"/>
  <c r="G45" i="2" s="1"/>
  <c r="G46" i="2" s="1" a="1"/>
  <c r="G46" i="2" s="1"/>
  <c r="H45" i="2" a="1"/>
  <c r="H45" i="2" s="1"/>
  <c r="I45" i="2" a="1"/>
  <c r="I45" i="2" s="1"/>
  <c r="J45" i="2" a="1"/>
  <c r="J45" i="2" s="1"/>
  <c r="K45" i="2" a="1"/>
  <c r="K45" i="2" s="1"/>
  <c r="K46" i="2" s="1" a="1"/>
  <c r="K46" i="2" s="1"/>
  <c r="L45" i="2" a="1"/>
  <c r="L45" i="2" s="1"/>
  <c r="M45" i="2" a="1"/>
  <c r="M45" i="2" s="1"/>
  <c r="N45" i="2" a="1"/>
  <c r="N45" i="2" s="1"/>
  <c r="O45" i="2" a="1"/>
  <c r="O45" i="2" s="1"/>
  <c r="O46" i="2" s="1" a="1"/>
  <c r="O46" i="2" s="1"/>
  <c r="D50" i="2" a="1"/>
  <c r="D50" i="2" s="1"/>
  <c r="E50" i="2" a="1"/>
  <c r="E50" i="2" s="1"/>
  <c r="F50" i="2" a="1"/>
  <c r="F50" i="2" s="1"/>
  <c r="G50" i="2" a="1"/>
  <c r="G50" i="2" s="1"/>
  <c r="H50" i="2" a="1"/>
  <c r="H50" i="2" s="1"/>
  <c r="I50" i="2" a="1"/>
  <c r="I50" i="2" s="1"/>
  <c r="J50" i="2" a="1"/>
  <c r="J50" i="2" s="1"/>
  <c r="K50" i="2" a="1"/>
  <c r="K50" i="2" s="1"/>
  <c r="K51" i="2" s="1" a="1"/>
  <c r="K51" i="2" s="1"/>
  <c r="L50" i="2" a="1"/>
  <c r="L50" i="2" s="1"/>
  <c r="M50" i="2" a="1"/>
  <c r="M50" i="2" s="1"/>
  <c r="N50" i="2" a="1"/>
  <c r="N50" i="2" s="1"/>
  <c r="O50" i="2" a="1"/>
  <c r="O50" i="2" s="1"/>
  <c r="O51" i="2" s="1" a="1"/>
  <c r="O51" i="2" s="1"/>
  <c r="D55" i="2" a="1"/>
  <c r="D55" i="2" s="1"/>
  <c r="E55" i="2" a="1"/>
  <c r="E55" i="2" s="1"/>
  <c r="F55" i="2" a="1"/>
  <c r="F55" i="2" s="1"/>
  <c r="G55" i="2" a="1"/>
  <c r="G55" i="2" s="1"/>
  <c r="G57" i="2" s="1" a="1"/>
  <c r="G57" i="2" s="1"/>
  <c r="H55" i="2" a="1"/>
  <c r="H55" i="2" s="1"/>
  <c r="I55" i="2" a="1"/>
  <c r="I55" i="2" s="1"/>
  <c r="J55" i="2" a="1"/>
  <c r="J55" i="2" s="1"/>
  <c r="K55" i="2" a="1"/>
  <c r="K55" i="2" s="1"/>
  <c r="K57" i="2" s="1" a="1"/>
  <c r="K57" i="2" s="1"/>
  <c r="L55" i="2" a="1"/>
  <c r="L55" i="2" s="1"/>
  <c r="M55" i="2" a="1"/>
  <c r="M55" i="2" s="1"/>
  <c r="N55" i="2" a="1"/>
  <c r="N55" i="2" s="1"/>
  <c r="O55" i="2" a="1"/>
  <c r="O55" i="2" s="1"/>
  <c r="O57" i="2" s="1" a="1"/>
  <c r="O57" i="2" s="1"/>
  <c r="D60" i="2" a="1"/>
  <c r="D60" i="2" s="1"/>
  <c r="D61" i="2" s="1" a="1"/>
  <c r="D61" i="2" s="1"/>
  <c r="E60" i="2" a="1"/>
  <c r="E60" i="2" s="1"/>
  <c r="F60" i="2" a="1"/>
  <c r="F60" i="2" s="1"/>
  <c r="G60" i="2" a="1"/>
  <c r="G60" i="2" s="1"/>
  <c r="G61" i="2" s="1" a="1"/>
  <c r="G61" i="2" s="1"/>
  <c r="H60" i="2" a="1"/>
  <c r="H60" i="2" s="1"/>
  <c r="H61" i="2" s="1" a="1"/>
  <c r="H61" i="2" s="1"/>
  <c r="I60" i="2" a="1"/>
  <c r="I60" i="2" s="1"/>
  <c r="J60" i="2" a="1"/>
  <c r="J60" i="2" s="1"/>
  <c r="K60" i="2" a="1"/>
  <c r="K60" i="2" s="1"/>
  <c r="K61" i="2" s="1" a="1"/>
  <c r="K61" i="2" s="1"/>
  <c r="L60" i="2" a="1"/>
  <c r="L60" i="2" s="1"/>
  <c r="L61" i="2" s="1" a="1"/>
  <c r="L61" i="2" s="1"/>
  <c r="M60" i="2" a="1"/>
  <c r="M60" i="2" s="1"/>
  <c r="N60" i="2" a="1"/>
  <c r="N60" i="2" s="1"/>
  <c r="O60" i="2" a="1"/>
  <c r="O60" i="2" s="1"/>
  <c r="O62" i="2" s="1" a="1"/>
  <c r="O62" i="2" s="1"/>
  <c r="D65" i="2" a="1"/>
  <c r="D65" i="2" s="1"/>
  <c r="D67" i="2" s="1" a="1"/>
  <c r="D67" i="2" s="1"/>
  <c r="E65" i="2" a="1"/>
  <c r="E65" i="2" s="1"/>
  <c r="F65" i="2" a="1"/>
  <c r="F65" i="2" s="1"/>
  <c r="G65" i="2" a="1"/>
  <c r="G65" i="2" s="1"/>
  <c r="G67" i="2" s="1" a="1"/>
  <c r="G67" i="2" s="1"/>
  <c r="H65" i="2" a="1"/>
  <c r="H65" i="2" s="1"/>
  <c r="H67" i="2" s="1" a="1"/>
  <c r="H67" i="2" s="1"/>
  <c r="I65" i="2" a="1"/>
  <c r="I65" i="2" s="1"/>
  <c r="J65" i="2" a="1"/>
  <c r="J65" i="2" s="1"/>
  <c r="K65" i="2" a="1"/>
  <c r="K65" i="2" s="1"/>
  <c r="K66" i="2" s="1" a="1"/>
  <c r="K66" i="2" s="1"/>
  <c r="L65" i="2" a="1"/>
  <c r="L65" i="2" s="1"/>
  <c r="L66" i="2" s="1" a="1"/>
  <c r="L66" i="2" s="1"/>
  <c r="M65" i="2" a="1"/>
  <c r="M65" i="2" s="1"/>
  <c r="N65" i="2" a="1"/>
  <c r="N65" i="2" s="1"/>
  <c r="O65" i="2" a="1"/>
  <c r="O65" i="2" s="1"/>
  <c r="O66" i="2" s="1" a="1"/>
  <c r="O66" i="2" s="1"/>
  <c r="D7" i="2" a="1"/>
  <c r="D7" i="2" s="1"/>
  <c r="D8" i="2" s="1" a="1"/>
  <c r="D8" i="2" s="1"/>
  <c r="E7" i="2" a="1"/>
  <c r="E7" i="2" s="1"/>
  <c r="E8" i="2" s="1" a="1"/>
  <c r="E8" i="2" s="1"/>
  <c r="F7" i="2" a="1"/>
  <c r="F7" i="2" s="1"/>
  <c r="F8" i="2" s="1" a="1"/>
  <c r="F8" i="2" s="1"/>
  <c r="G7" i="2" a="1"/>
  <c r="G7" i="2" s="1"/>
  <c r="G8" i="2" s="1" a="1"/>
  <c r="G8" i="2" s="1"/>
  <c r="H7" i="2" a="1"/>
  <c r="H7" i="2" s="1"/>
  <c r="H8" i="2" s="1" a="1"/>
  <c r="H8" i="2" s="1"/>
  <c r="I7" i="2" a="1"/>
  <c r="I7" i="2" s="1"/>
  <c r="I8" i="2" s="1" a="1"/>
  <c r="I8" i="2" s="1"/>
  <c r="J7" i="2" a="1"/>
  <c r="J7" i="2" s="1"/>
  <c r="J9" i="2" s="1" a="1"/>
  <c r="J9" i="2" s="1"/>
  <c r="K7" i="2" a="1"/>
  <c r="K7" i="2" s="1"/>
  <c r="K9" i="2" s="1" a="1"/>
  <c r="K9" i="2" s="1"/>
  <c r="L7" i="2" a="1"/>
  <c r="L7" i="2" s="1"/>
  <c r="L8" i="2" s="1" a="1"/>
  <c r="L8" i="2" s="1"/>
  <c r="M7" i="2" a="1"/>
  <c r="M7" i="2" s="1"/>
  <c r="M8" i="2" s="1" a="1"/>
  <c r="M8" i="2" s="1"/>
  <c r="N7" i="2" a="1"/>
  <c r="N7" i="2" s="1"/>
  <c r="N8" i="2" s="1" a="1"/>
  <c r="N8" i="2" s="1"/>
  <c r="O7" i="2" a="1"/>
  <c r="O7" i="2" s="1"/>
  <c r="O8" i="2" s="1" a="1"/>
  <c r="O8" i="2" s="1"/>
  <c r="D12" i="2" a="1"/>
  <c r="D12" i="2" s="1"/>
  <c r="D13" i="2" s="1" a="1"/>
  <c r="D13" i="2" s="1"/>
  <c r="E12" i="2" a="1"/>
  <c r="E12" i="2" s="1"/>
  <c r="F12" i="2" a="1"/>
  <c r="F12" i="2" s="1"/>
  <c r="G12" i="2" a="1"/>
  <c r="G12" i="2" s="1"/>
  <c r="H12" i="2" a="1"/>
  <c r="H12" i="2" s="1"/>
  <c r="H13" i="2" s="1" a="1"/>
  <c r="H13" i="2" s="1"/>
  <c r="I12" i="2" a="1"/>
  <c r="I12" i="2" s="1"/>
  <c r="J12" i="2" a="1"/>
  <c r="J12" i="2" s="1"/>
  <c r="J13" i="2" s="1" a="1"/>
  <c r="J13" i="2" s="1"/>
  <c r="K12" i="2" a="1"/>
  <c r="K12" i="2" s="1"/>
  <c r="K14" i="2" s="1" a="1"/>
  <c r="K14" i="2" s="1"/>
  <c r="L12" i="2" a="1"/>
  <c r="L12" i="2" s="1"/>
  <c r="L13" i="2" s="1" a="1"/>
  <c r="L13" i="2" s="1"/>
  <c r="M12" i="2" a="1"/>
  <c r="M12" i="2" s="1"/>
  <c r="N12" i="2" a="1"/>
  <c r="N12" i="2" s="1"/>
  <c r="O12" i="2" a="1"/>
  <c r="O12" i="2" s="1"/>
  <c r="O14" i="2" s="1" a="1"/>
  <c r="O14" i="2" s="1"/>
  <c r="D17" i="2" a="1"/>
  <c r="D17" i="2" s="1"/>
  <c r="D18" i="2" s="1" a="1"/>
  <c r="D18" i="2" s="1"/>
  <c r="E17" i="2" a="1"/>
  <c r="E17" i="2" s="1"/>
  <c r="F17" i="2" a="1"/>
  <c r="F17" i="2" s="1"/>
  <c r="F18" i="2" s="1" a="1"/>
  <c r="F18" i="2" s="1"/>
  <c r="G17" i="2" a="1"/>
  <c r="G17" i="2" s="1"/>
  <c r="H17" i="2" a="1"/>
  <c r="H17" i="2" s="1"/>
  <c r="H18" i="2" s="1" a="1"/>
  <c r="H18" i="2" s="1"/>
  <c r="I17" i="2" a="1"/>
  <c r="I17" i="2" s="1"/>
  <c r="J17" i="2" a="1"/>
  <c r="J17" i="2" s="1"/>
  <c r="J19" i="2" s="1" a="1"/>
  <c r="J19" i="2" s="1"/>
  <c r="K17" i="2" a="1"/>
  <c r="K17" i="2" s="1"/>
  <c r="L17" i="2" a="1"/>
  <c r="L17" i="2" s="1"/>
  <c r="L18" i="2" s="1" a="1"/>
  <c r="L18" i="2" s="1"/>
  <c r="M17" i="2" a="1"/>
  <c r="M17" i="2" s="1"/>
  <c r="N17" i="2" a="1"/>
  <c r="N17" i="2" s="1"/>
  <c r="N18" i="2" s="1" a="1"/>
  <c r="N18" i="2" s="1"/>
  <c r="O17" i="2" a="1"/>
  <c r="O17" i="2" s="1"/>
  <c r="O18" i="2" s="1" a="1"/>
  <c r="O18" i="2" s="1"/>
  <c r="D22" i="2" a="1"/>
  <c r="D22" i="2" s="1"/>
  <c r="D23" i="2" s="1" a="1"/>
  <c r="D23" i="2" s="1"/>
  <c r="E22" i="2" a="1"/>
  <c r="E22" i="2" s="1"/>
  <c r="F22" i="2" a="1"/>
  <c r="F22" i="2" s="1"/>
  <c r="G22" i="2" a="1"/>
  <c r="G22" i="2" s="1"/>
  <c r="H22" i="2" a="1"/>
  <c r="H22" i="2" s="1"/>
  <c r="H23" i="2" s="1" a="1"/>
  <c r="H23" i="2" s="1"/>
  <c r="I22" i="2" a="1"/>
  <c r="I22" i="2" s="1"/>
  <c r="I23" i="2" s="1" a="1"/>
  <c r="I23" i="2" s="1"/>
  <c r="J22" i="2" a="1"/>
  <c r="J22" i="2" s="1"/>
  <c r="K22" i="2" a="1"/>
  <c r="K22" i="2" s="1"/>
  <c r="K24" i="2" s="1" a="1"/>
  <c r="K24" i="2" s="1"/>
  <c r="L22" i="2" a="1"/>
  <c r="L22" i="2" s="1"/>
  <c r="L23" i="2" s="1" a="1"/>
  <c r="L23" i="2" s="1"/>
  <c r="M22" i="2" a="1"/>
  <c r="M22" i="2" s="1"/>
  <c r="M23" i="2" s="1" a="1"/>
  <c r="M23" i="2" s="1"/>
  <c r="N22" i="2" a="1"/>
  <c r="N22" i="2" s="1"/>
  <c r="O22" i="2" a="1"/>
  <c r="O22" i="2" s="1"/>
  <c r="D27" i="2" a="1"/>
  <c r="D27" i="2" s="1"/>
  <c r="D28" i="2" s="1" a="1"/>
  <c r="D28" i="2" s="1"/>
  <c r="E27" i="2" a="1"/>
  <c r="E27" i="2" s="1"/>
  <c r="E29" i="2" s="1" a="1"/>
  <c r="E29" i="2" s="1"/>
  <c r="F27" i="2" a="1"/>
  <c r="F27" i="2" s="1"/>
  <c r="G27" i="2" a="1"/>
  <c r="G27" i="2" s="1"/>
  <c r="H27" i="2" a="1"/>
  <c r="H27" i="2" s="1"/>
  <c r="H28" i="2" s="1" a="1"/>
  <c r="H28" i="2" s="1"/>
  <c r="I27" i="2" a="1"/>
  <c r="I27" i="2" s="1"/>
  <c r="I28" i="2" s="1" a="1"/>
  <c r="I28" i="2" s="1"/>
  <c r="J27" i="2" a="1"/>
  <c r="J27" i="2" s="1"/>
  <c r="J29" i="2" s="1" a="1"/>
  <c r="J29" i="2" s="1"/>
  <c r="K27" i="2" a="1"/>
  <c r="K27" i="2" s="1"/>
  <c r="L27" i="2" a="1"/>
  <c r="L27" i="2" s="1"/>
  <c r="L28" i="2" s="1" a="1"/>
  <c r="L28" i="2" s="1"/>
  <c r="M27" i="2" a="1"/>
  <c r="M27" i="2" s="1"/>
  <c r="M29" i="2" s="1" a="1"/>
  <c r="M29" i="2" s="1"/>
  <c r="N27" i="2" a="1"/>
  <c r="N27" i="2" s="1"/>
  <c r="O27" i="2" a="1"/>
  <c r="O27" i="2" s="1"/>
  <c r="O28" i="2" s="1" a="1"/>
  <c r="O28" i="2" s="1"/>
  <c r="D32" i="2" a="1"/>
  <c r="D32" i="2" s="1"/>
  <c r="D33" i="2" s="1" a="1"/>
  <c r="D33" i="2" s="1"/>
  <c r="E32" i="2" a="1"/>
  <c r="E32" i="2" s="1"/>
  <c r="E34" i="2" s="1" a="1"/>
  <c r="E34" i="2" s="1"/>
  <c r="F32" i="2" a="1"/>
  <c r="F32" i="2" s="1"/>
  <c r="F33" i="2" s="1" a="1"/>
  <c r="F33" i="2" s="1"/>
  <c r="G32" i="2" a="1"/>
  <c r="G32" i="2" s="1"/>
  <c r="H32" i="2" a="1"/>
  <c r="H32" i="2" s="1"/>
  <c r="H33" i="2" s="1" a="1"/>
  <c r="H33" i="2" s="1"/>
  <c r="I32" i="2" a="1"/>
  <c r="I32" i="2" s="1"/>
  <c r="I34" i="2" s="1" a="1"/>
  <c r="I34" i="2" s="1"/>
  <c r="J32" i="2" a="1"/>
  <c r="J32" i="2" s="1"/>
  <c r="K32" i="2" a="1"/>
  <c r="K32" i="2" s="1"/>
  <c r="K34" i="2" s="1" a="1"/>
  <c r="K34" i="2" s="1"/>
  <c r="L32" i="2" a="1"/>
  <c r="L32" i="2" s="1"/>
  <c r="L33" i="2" s="1" a="1"/>
  <c r="L33" i="2" s="1"/>
  <c r="M32" i="2" a="1"/>
  <c r="M32" i="2" s="1"/>
  <c r="M33" i="2" s="1" a="1"/>
  <c r="M33" i="2" s="1"/>
  <c r="N32" i="2" a="1"/>
  <c r="N32" i="2" s="1"/>
  <c r="N34" i="2" s="1" a="1"/>
  <c r="N34" i="2" s="1"/>
  <c r="O32" i="2" a="1"/>
  <c r="O32" i="2" s="1"/>
  <c r="O33" i="2" s="1" a="1"/>
  <c r="O33" i="2" s="1"/>
  <c r="P161" i="2" a="1"/>
  <c r="P161" i="2" s="1"/>
  <c r="P156" i="2" a="1"/>
  <c r="P156" i="2" s="1"/>
  <c r="P151" i="2" a="1"/>
  <c r="P151" i="2" s="1"/>
  <c r="P146" i="2" a="1"/>
  <c r="P146" i="2" s="1"/>
  <c r="P141" i="2" a="1"/>
  <c r="P141" i="2" s="1"/>
  <c r="P136" i="2" a="1"/>
  <c r="P136" i="2" s="1"/>
  <c r="P129" i="2" a="1"/>
  <c r="P129" i="2" s="1"/>
  <c r="P124" i="2" a="1"/>
  <c r="P124" i="2" s="1"/>
  <c r="P119" i="2" a="1"/>
  <c r="P119" i="2" s="1"/>
  <c r="P114" i="2" a="1"/>
  <c r="P114" i="2" s="1"/>
  <c r="P109" i="2" a="1"/>
  <c r="P109" i="2" s="1"/>
  <c r="P104" i="2" a="1"/>
  <c r="P104" i="2" s="1"/>
  <c r="P97" i="2" a="1"/>
  <c r="P97" i="2" s="1"/>
  <c r="P92" i="2" a="1"/>
  <c r="P92" i="2" s="1"/>
  <c r="P87" i="2" a="1"/>
  <c r="P87" i="2" s="1"/>
  <c r="P83" i="2" a="1"/>
  <c r="P83" i="2" s="1"/>
  <c r="P78" i="2" a="1"/>
  <c r="P78" i="2" s="1"/>
  <c r="P73" i="2" a="1"/>
  <c r="P73" i="2" s="1"/>
  <c r="P65" i="2" a="1"/>
  <c r="P65" i="2" s="1"/>
  <c r="P60" i="2" a="1"/>
  <c r="P60" i="2" s="1"/>
  <c r="P55" i="2" a="1"/>
  <c r="P55" i="2" s="1"/>
  <c r="P50" i="2" a="1"/>
  <c r="P50" i="2" s="1"/>
  <c r="P45" i="2" a="1"/>
  <c r="P45" i="2" s="1"/>
  <c r="P40" i="2" a="1"/>
  <c r="P40" i="2" s="1"/>
  <c r="P32" i="2" a="1"/>
  <c r="P32" i="2" s="1"/>
  <c r="P27" i="2" a="1"/>
  <c r="P27" i="2" s="1"/>
  <c r="P22" i="2" a="1"/>
  <c r="P22" i="2" s="1"/>
  <c r="P17" i="2" a="1"/>
  <c r="P17" i="2" s="1"/>
  <c r="P12" i="2" a="1"/>
  <c r="P12" i="2" s="1"/>
  <c r="P7" i="2" a="1"/>
  <c r="P7" i="2" s="1"/>
  <c r="D5" i="2" a="1"/>
  <c r="D5" i="2" s="1"/>
  <c r="E5" i="2" a="1"/>
  <c r="E5" i="2" s="1"/>
  <c r="F5" i="2" a="1"/>
  <c r="F5" i="2" s="1"/>
  <c r="G5" i="2" a="1"/>
  <c r="G5" i="2" s="1"/>
  <c r="H5" i="2" a="1"/>
  <c r="H5" i="2" s="1"/>
  <c r="I5" i="2" a="1"/>
  <c r="I5" i="2" s="1"/>
  <c r="J5" i="2" a="1"/>
  <c r="J5" i="2" s="1"/>
  <c r="K5" i="2" a="1"/>
  <c r="K5" i="2" s="1"/>
  <c r="L5" i="2" a="1"/>
  <c r="L5" i="2" s="1"/>
  <c r="M5" i="2" a="1"/>
  <c r="M5" i="2" s="1"/>
  <c r="N5" i="2" a="1"/>
  <c r="N5" i="2" s="1"/>
  <c r="O5" i="2" a="1"/>
  <c r="O5" i="2" s="1"/>
  <c r="H148" i="2" l="1" a="1"/>
  <c r="H148" i="2" s="1"/>
  <c r="H88" i="2" a="1"/>
  <c r="H88" i="2" s="1"/>
  <c r="H93" i="2" a="1"/>
  <c r="H93" i="2" s="1"/>
  <c r="L143" i="2" a="1"/>
  <c r="L143" i="2" s="1"/>
  <c r="F131" i="2" a="1"/>
  <c r="F131" i="2" s="1"/>
  <c r="E33" i="2" a="1"/>
  <c r="E33" i="2" s="1"/>
  <c r="I24" i="2" a="1"/>
  <c r="I24" i="2" s="1"/>
  <c r="H84" i="2" a="1"/>
  <c r="H84" i="2" s="1"/>
  <c r="G24" i="2" a="1"/>
  <c r="G24" i="2" s="1"/>
  <c r="G23" i="2" a="1"/>
  <c r="G23" i="2" s="1"/>
  <c r="D62" i="2" a="1"/>
  <c r="D62" i="2" s="1"/>
  <c r="M89" i="2" a="1"/>
  <c r="M89" i="2" s="1"/>
  <c r="M93" i="2" a="1"/>
  <c r="M93" i="2" s="1"/>
  <c r="D89" i="2" a="1"/>
  <c r="D89" i="2" s="1"/>
  <c r="L93" i="2" a="1"/>
  <c r="L93" i="2" s="1"/>
  <c r="L126" i="2" a="1"/>
  <c r="L126" i="2" s="1"/>
  <c r="N131" i="2" a="1"/>
  <c r="N131" i="2" s="1"/>
  <c r="E131" i="2" a="1"/>
  <c r="E131" i="2" s="1"/>
  <c r="D131" i="2" a="1"/>
  <c r="D131" i="2" s="1"/>
  <c r="D163" i="2" a="1"/>
  <c r="D163" i="2" s="1"/>
  <c r="M131" i="2" a="1"/>
  <c r="M131" i="2" s="1"/>
  <c r="I29" i="2" a="1"/>
  <c r="I29" i="2" s="1"/>
  <c r="I98" i="2" a="1"/>
  <c r="I98" i="2" s="1"/>
  <c r="H98" i="2" a="1"/>
  <c r="H98" i="2" s="1"/>
  <c r="L62" i="2" a="1"/>
  <c r="L62" i="2" s="1"/>
  <c r="E99" i="2" a="1"/>
  <c r="E99" i="2" s="1"/>
  <c r="M110" i="2" a="1"/>
  <c r="M110" i="2" s="1"/>
  <c r="M111" i="2" a="1"/>
  <c r="M111" i="2" s="1"/>
  <c r="F42" i="2" a="1"/>
  <c r="F42" i="2" s="1"/>
  <c r="F41" i="2" a="1"/>
  <c r="F41" i="2" s="1"/>
  <c r="F13" i="2" a="1"/>
  <c r="F13" i="2" s="1"/>
  <c r="F14" i="2" a="1"/>
  <c r="F14" i="2" s="1"/>
  <c r="O80" i="2" a="1"/>
  <c r="O80" i="2" s="1"/>
  <c r="O79" i="2" a="1"/>
  <c r="O79" i="2" s="1"/>
  <c r="E28" i="2" a="1"/>
  <c r="E28" i="2" s="1"/>
  <c r="L153" i="2" a="1"/>
  <c r="L153" i="2" s="1"/>
  <c r="M34" i="2" a="1"/>
  <c r="M34" i="2" s="1"/>
  <c r="L84" i="2" a="1"/>
  <c r="L84" i="2" s="1"/>
  <c r="D80" i="2" a="1"/>
  <c r="D80" i="2" s="1"/>
  <c r="L158" i="2" a="1"/>
  <c r="L158" i="2" s="1"/>
  <c r="D153" i="2" a="1"/>
  <c r="D153" i="2" s="1"/>
  <c r="L67" i="2" a="1"/>
  <c r="L67" i="2" s="1"/>
  <c r="H131" i="2" a="1"/>
  <c r="H131" i="2" s="1"/>
  <c r="K33" i="2" a="1"/>
  <c r="K33" i="2" s="1"/>
  <c r="H62" i="2" a="1"/>
  <c r="H62" i="2" s="1"/>
  <c r="E88" i="2" a="1"/>
  <c r="E88" i="2" s="1"/>
  <c r="K130" i="2" a="1"/>
  <c r="K130" i="2" s="1"/>
  <c r="K131" i="2" a="1"/>
  <c r="K131" i="2" s="1"/>
  <c r="G157" i="2" a="1"/>
  <c r="G157" i="2" s="1"/>
  <c r="G158" i="2" a="1"/>
  <c r="G158" i="2" s="1"/>
  <c r="K29" i="2" a="1"/>
  <c r="K29" i="2" s="1"/>
  <c r="K28" i="2" a="1"/>
  <c r="K28" i="2" s="1"/>
  <c r="E13" i="2" a="1"/>
  <c r="E13" i="2" s="1"/>
  <c r="E14" i="2" a="1"/>
  <c r="E14" i="2" s="1"/>
  <c r="D116" i="2" a="1"/>
  <c r="D116" i="2" s="1"/>
  <c r="D115" i="2" a="1"/>
  <c r="D115" i="2" s="1"/>
  <c r="J34" i="2" a="1"/>
  <c r="J34" i="2" s="1"/>
  <c r="J33" i="2" a="1"/>
  <c r="J33" i="2" s="1"/>
  <c r="I13" i="2" a="1"/>
  <c r="I13" i="2" s="1"/>
  <c r="I14" i="2" a="1"/>
  <c r="I14" i="2" s="1"/>
  <c r="I110" i="2" a="1"/>
  <c r="I110" i="2" s="1"/>
  <c r="I111" i="2" a="1"/>
  <c r="I111" i="2" s="1"/>
  <c r="K163" i="2" a="1"/>
  <c r="K163" i="2" s="1"/>
  <c r="K162" i="2" a="1"/>
  <c r="K162" i="2" s="1"/>
  <c r="O130" i="2" a="1"/>
  <c r="O130" i="2" s="1"/>
  <c r="O131" i="2" a="1"/>
  <c r="O131" i="2" s="1"/>
  <c r="G130" i="2" a="1"/>
  <c r="G130" i="2" s="1"/>
  <c r="G131" i="2" a="1"/>
  <c r="G131" i="2" s="1"/>
  <c r="K153" i="2" a="1"/>
  <c r="K153" i="2" s="1"/>
  <c r="K152" i="2" a="1"/>
  <c r="K152" i="2" s="1"/>
  <c r="O89" i="2" a="1"/>
  <c r="O89" i="2" s="1"/>
  <c r="O88" i="2" a="1"/>
  <c r="O88" i="2" s="1"/>
  <c r="G98" i="2" a="1"/>
  <c r="G98" i="2" s="1"/>
  <c r="G99" i="2" a="1"/>
  <c r="G99" i="2" s="1"/>
  <c r="N13" i="2" a="1"/>
  <c r="N13" i="2" s="1"/>
  <c r="N14" i="2" a="1"/>
  <c r="N14" i="2" s="1"/>
  <c r="F24" i="2" a="1"/>
  <c r="F24" i="2" s="1"/>
  <c r="F23" i="2" a="1"/>
  <c r="F23" i="2" s="1"/>
  <c r="O23" i="2" a="1"/>
  <c r="O23" i="2" s="1"/>
  <c r="O24" i="2" a="1"/>
  <c r="O24" i="2" s="1"/>
  <c r="N24" i="2" a="1"/>
  <c r="N24" i="2" s="1"/>
  <c r="N23" i="2" a="1"/>
  <c r="N23" i="2" s="1"/>
  <c r="M13" i="2" a="1"/>
  <c r="M13" i="2" s="1"/>
  <c r="M14" i="2" a="1"/>
  <c r="M14" i="2" s="1"/>
  <c r="G13" i="2" a="1"/>
  <c r="G13" i="2" s="1"/>
  <c r="G14" i="2" a="1"/>
  <c r="G14" i="2" s="1"/>
  <c r="O148" i="2" a="1"/>
  <c r="O148" i="2" s="1"/>
  <c r="O147" i="2" a="1"/>
  <c r="O147" i="2" s="1"/>
  <c r="G142" i="2" a="1"/>
  <c r="G142" i="2" s="1"/>
  <c r="G143" i="2" a="1"/>
  <c r="G143" i="2" s="1"/>
  <c r="G29" i="2" a="1"/>
  <c r="G29" i="2" s="1"/>
  <c r="G28" i="2" a="1"/>
  <c r="G28" i="2" s="1"/>
  <c r="K138" i="2" a="1"/>
  <c r="K138" i="2" s="1"/>
  <c r="K137" i="2" a="1"/>
  <c r="K137" i="2" s="1"/>
  <c r="D93" i="2" a="1"/>
  <c r="D93" i="2" s="1"/>
  <c r="M99" i="2" a="1"/>
  <c r="M99" i="2" s="1"/>
  <c r="L131" i="2" a="1"/>
  <c r="L131" i="2" s="1"/>
  <c r="D158" i="2" a="1"/>
  <c r="D158" i="2" s="1"/>
  <c r="L147" i="2" a="1"/>
  <c r="L147" i="2" s="1"/>
  <c r="O29" i="2" a="1"/>
  <c r="O29" i="2" s="1"/>
  <c r="J28" i="2" a="1"/>
  <c r="J28" i="2" s="1"/>
  <c r="L99" i="2" a="1"/>
  <c r="L99" i="2" s="1"/>
  <c r="K89" i="2" a="1"/>
  <c r="K89" i="2" s="1"/>
  <c r="H75" i="2" a="1"/>
  <c r="H75" i="2" s="1"/>
  <c r="O153" i="2" a="1"/>
  <c r="O153" i="2" s="1"/>
  <c r="D147" i="2" a="1"/>
  <c r="D147" i="2" s="1"/>
  <c r="I33" i="2" a="1"/>
  <c r="I33" i="2" s="1"/>
  <c r="I89" i="2" a="1"/>
  <c r="I89" i="2" s="1"/>
  <c r="D75" i="2" a="1"/>
  <c r="D75" i="2" s="1"/>
  <c r="O157" i="2" a="1"/>
  <c r="O157" i="2" s="1"/>
  <c r="M24" i="2" a="1"/>
  <c r="M24" i="2" s="1"/>
  <c r="F34" i="2" a="1"/>
  <c r="F34" i="2" s="1"/>
  <c r="H66" i="2" a="1"/>
  <c r="H66" i="2" s="1"/>
  <c r="H80" i="2" a="1"/>
  <c r="H80" i="2" s="1"/>
  <c r="K148" i="2" a="1"/>
  <c r="K148" i="2" s="1"/>
  <c r="K147" i="2" a="1"/>
  <c r="K147" i="2" s="1"/>
  <c r="O138" i="2" a="1"/>
  <c r="O138" i="2" s="1"/>
  <c r="O137" i="2" a="1"/>
  <c r="O137" i="2" s="1"/>
  <c r="K157" i="2" a="1"/>
  <c r="K157" i="2" s="1"/>
  <c r="K158" i="2" a="1"/>
  <c r="K158" i="2" s="1"/>
  <c r="K143" i="2" a="1"/>
  <c r="K143" i="2" s="1"/>
  <c r="K142" i="2" a="1"/>
  <c r="K142" i="2" s="1"/>
  <c r="G138" i="2" a="1"/>
  <c r="G138" i="2" s="1"/>
  <c r="G137" i="2" a="1"/>
  <c r="G137" i="2" s="1"/>
  <c r="O163" i="2" a="1"/>
  <c r="O163" i="2" s="1"/>
  <c r="O162" i="2" a="1"/>
  <c r="O162" i="2" s="1"/>
  <c r="E142" i="2" a="1"/>
  <c r="E142" i="2" s="1"/>
  <c r="E143" i="2" a="1"/>
  <c r="E143" i="2" s="1"/>
  <c r="H162" i="2" a="1"/>
  <c r="H162" i="2" s="1"/>
  <c r="H152" i="2" a="1"/>
  <c r="H152" i="2" s="1"/>
  <c r="M153" i="2" a="1"/>
  <c r="M153" i="2" s="1"/>
  <c r="M152" i="2" a="1"/>
  <c r="M152" i="2" s="1"/>
  <c r="E147" i="2" a="1"/>
  <c r="E147" i="2" s="1"/>
  <c r="E148" i="2" a="1"/>
  <c r="E148" i="2" s="1"/>
  <c r="D142" i="2" a="1"/>
  <c r="D142" i="2" s="1"/>
  <c r="D143" i="2" a="1"/>
  <c r="D143" i="2" s="1"/>
  <c r="H137" i="2" a="1"/>
  <c r="H137" i="2" s="1"/>
  <c r="H138" i="2" a="1"/>
  <c r="H138" i="2" s="1"/>
  <c r="G163" i="2" a="1"/>
  <c r="G163" i="2" s="1"/>
  <c r="G153" i="2" a="1"/>
  <c r="G153" i="2" s="1"/>
  <c r="I142" i="2" a="1"/>
  <c r="I142" i="2" s="1"/>
  <c r="I143" i="2" a="1"/>
  <c r="I143" i="2" s="1"/>
  <c r="M137" i="2" a="1"/>
  <c r="M137" i="2" s="1"/>
  <c r="M138" i="2" a="1"/>
  <c r="M138" i="2" s="1"/>
  <c r="M162" i="2" a="1"/>
  <c r="M162" i="2" s="1"/>
  <c r="M163" i="2" a="1"/>
  <c r="M163" i="2" s="1"/>
  <c r="I157" i="2" a="1"/>
  <c r="I157" i="2" s="1"/>
  <c r="I158" i="2" a="1"/>
  <c r="I158" i="2" s="1"/>
  <c r="H158" i="2" a="1"/>
  <c r="H158" i="2" s="1"/>
  <c r="O143" i="2" a="1"/>
  <c r="O143" i="2" s="1"/>
  <c r="M142" i="2" a="1"/>
  <c r="M142" i="2" s="1"/>
  <c r="M143" i="2" a="1"/>
  <c r="M143" i="2" s="1"/>
  <c r="I147" i="2" a="1"/>
  <c r="I147" i="2" s="1"/>
  <c r="I148" i="2" a="1"/>
  <c r="I148" i="2" s="1"/>
  <c r="H142" i="2" a="1"/>
  <c r="H142" i="2" s="1"/>
  <c r="H143" i="2" a="1"/>
  <c r="H143" i="2" s="1"/>
  <c r="L137" i="2" a="1"/>
  <c r="L137" i="2" s="1"/>
  <c r="L138" i="2" a="1"/>
  <c r="L138" i="2" s="1"/>
  <c r="L163" i="2" a="1"/>
  <c r="L163" i="2" s="1"/>
  <c r="E162" i="2" a="1"/>
  <c r="E162" i="2" s="1"/>
  <c r="E163" i="2" a="1"/>
  <c r="E163" i="2" s="1"/>
  <c r="M158" i="2" a="1"/>
  <c r="M158" i="2" s="1"/>
  <c r="M157" i="2" a="1"/>
  <c r="M157" i="2" s="1"/>
  <c r="E152" i="2" a="1"/>
  <c r="E152" i="2" s="1"/>
  <c r="E153" i="2" a="1"/>
  <c r="E153" i="2" s="1"/>
  <c r="M148" i="2" a="1"/>
  <c r="M148" i="2" s="1"/>
  <c r="M147" i="2" a="1"/>
  <c r="M147" i="2" s="1"/>
  <c r="I138" i="2" a="1"/>
  <c r="I138" i="2" s="1"/>
  <c r="I137" i="2" a="1"/>
  <c r="I137" i="2" s="1"/>
  <c r="G148" i="2" a="1"/>
  <c r="G148" i="2" s="1"/>
  <c r="E137" i="2" a="1"/>
  <c r="E137" i="2" s="1"/>
  <c r="E138" i="2" a="1"/>
  <c r="E138" i="2" s="1"/>
  <c r="E157" i="2" a="1"/>
  <c r="E157" i="2" s="1"/>
  <c r="E158" i="2" a="1"/>
  <c r="E158" i="2" s="1"/>
  <c r="I162" i="2" a="1"/>
  <c r="I162" i="2" s="1"/>
  <c r="I163" i="2" a="1"/>
  <c r="I163" i="2" s="1"/>
  <c r="I152" i="2" a="1"/>
  <c r="I152" i="2" s="1"/>
  <c r="I153" i="2" a="1"/>
  <c r="I153" i="2" s="1"/>
  <c r="D137" i="2" a="1"/>
  <c r="D137" i="2" s="1"/>
  <c r="D138" i="2" a="1"/>
  <c r="D138" i="2" s="1"/>
  <c r="N163" i="2" a="1"/>
  <c r="N163" i="2" s="1"/>
  <c r="J158" i="2" a="1"/>
  <c r="J158" i="2" s="1"/>
  <c r="N157" i="2" a="1"/>
  <c r="N157" i="2" s="1"/>
  <c r="J153" i="2" a="1"/>
  <c r="J153" i="2" s="1"/>
  <c r="N152" i="2" a="1"/>
  <c r="N152" i="2" s="1"/>
  <c r="F152" i="2" a="1"/>
  <c r="F152" i="2" s="1"/>
  <c r="N148" i="2" a="1"/>
  <c r="N148" i="2" s="1"/>
  <c r="F148" i="2" a="1"/>
  <c r="F148" i="2" s="1"/>
  <c r="J147" i="2" a="1"/>
  <c r="J147" i="2" s="1"/>
  <c r="N143" i="2" a="1"/>
  <c r="N143" i="2" s="1"/>
  <c r="F143" i="2" a="1"/>
  <c r="F143" i="2" s="1"/>
  <c r="J142" i="2" a="1"/>
  <c r="J142" i="2" s="1"/>
  <c r="J138" i="2" a="1"/>
  <c r="J138" i="2" s="1"/>
  <c r="F138" i="2" a="1"/>
  <c r="F138" i="2" s="1"/>
  <c r="N137" i="2" a="1"/>
  <c r="N137" i="2" s="1"/>
  <c r="J163" i="2" a="1"/>
  <c r="J163" i="2" s="1"/>
  <c r="F163" i="2" a="1"/>
  <c r="F163" i="2" s="1"/>
  <c r="F158" i="2" a="1"/>
  <c r="F158" i="2" s="1"/>
  <c r="I125" i="2" a="1"/>
  <c r="I125" i="2" s="1"/>
  <c r="I126" i="2" a="1"/>
  <c r="I126" i="2" s="1"/>
  <c r="M120" i="2" a="1"/>
  <c r="M120" i="2" s="1"/>
  <c r="M121" i="2" a="1"/>
  <c r="M121" i="2" s="1"/>
  <c r="L115" i="2" a="1"/>
  <c r="L115" i="2" s="1"/>
  <c r="L116" i="2" a="1"/>
  <c r="L116" i="2" s="1"/>
  <c r="F115" i="2" a="1"/>
  <c r="F115" i="2" s="1"/>
  <c r="F116" i="2" a="1"/>
  <c r="F116" i="2" s="1"/>
  <c r="N125" i="2" a="1"/>
  <c r="N125" i="2" s="1"/>
  <c r="N126" i="2" a="1"/>
  <c r="N126" i="2" s="1"/>
  <c r="G125" i="2" a="1"/>
  <c r="G125" i="2" s="1"/>
  <c r="G126" i="2" a="1"/>
  <c r="G126" i="2" s="1"/>
  <c r="K120" i="2" a="1"/>
  <c r="K120" i="2" s="1"/>
  <c r="K121" i="2" a="1"/>
  <c r="K121" i="2" s="1"/>
  <c r="E120" i="2" a="1"/>
  <c r="E120" i="2" s="1"/>
  <c r="E121" i="2" a="1"/>
  <c r="E121" i="2" s="1"/>
  <c r="G110" i="2" a="1"/>
  <c r="G110" i="2" s="1"/>
  <c r="G111" i="2" a="1"/>
  <c r="G111" i="2" s="1"/>
  <c r="H105" i="2" a="1"/>
  <c r="H105" i="2" s="1"/>
  <c r="H106" i="2" a="1"/>
  <c r="H106" i="2" s="1"/>
  <c r="H126" i="2" a="1"/>
  <c r="H126" i="2" s="1"/>
  <c r="M125" i="2" a="1"/>
  <c r="M125" i="2" s="1"/>
  <c r="M126" i="2" a="1"/>
  <c r="M126" i="2" s="1"/>
  <c r="D120" i="2" a="1"/>
  <c r="D120" i="2" s="1"/>
  <c r="D121" i="2" a="1"/>
  <c r="D121" i="2" s="1"/>
  <c r="J115" i="2" a="1"/>
  <c r="J115" i="2" s="1"/>
  <c r="J116" i="2" a="1"/>
  <c r="J116" i="2" s="1"/>
  <c r="K110" i="2" a="1"/>
  <c r="K110" i="2" s="1"/>
  <c r="K111" i="2" a="1"/>
  <c r="K111" i="2" s="1"/>
  <c r="G105" i="2" a="1"/>
  <c r="G105" i="2" s="1"/>
  <c r="G106" i="2" a="1"/>
  <c r="G106" i="2" s="1"/>
  <c r="N105" i="2" a="1"/>
  <c r="N105" i="2" s="1"/>
  <c r="N106" i="2" a="1"/>
  <c r="N106" i="2" s="1"/>
  <c r="K125" i="2" a="1"/>
  <c r="K125" i="2" s="1"/>
  <c r="K126" i="2" a="1"/>
  <c r="K126" i="2" s="1"/>
  <c r="E125" i="2" a="1"/>
  <c r="E125" i="2" s="1"/>
  <c r="E126" i="2" a="1"/>
  <c r="E126" i="2" s="1"/>
  <c r="O120" i="2" a="1"/>
  <c r="O120" i="2" s="1"/>
  <c r="O121" i="2" a="1"/>
  <c r="O121" i="2" s="1"/>
  <c r="I121" i="2" a="1"/>
  <c r="I121" i="2" s="1"/>
  <c r="I120" i="2" a="1"/>
  <c r="I120" i="2" s="1"/>
  <c r="H115" i="2" a="1"/>
  <c r="H115" i="2" s="1"/>
  <c r="H116" i="2" a="1"/>
  <c r="H116" i="2" s="1"/>
  <c r="J110" i="2" a="1"/>
  <c r="J110" i="2" s="1"/>
  <c r="J111" i="2" a="1"/>
  <c r="J111" i="2" s="1"/>
  <c r="K105" i="2" a="1"/>
  <c r="K105" i="2" s="1"/>
  <c r="K106" i="2" a="1"/>
  <c r="K106" i="2" s="1"/>
  <c r="F105" i="2" a="1"/>
  <c r="F105" i="2" s="1"/>
  <c r="F106" i="2" a="1"/>
  <c r="F106" i="2" s="1"/>
  <c r="L120" i="2" a="1"/>
  <c r="L120" i="2" s="1"/>
  <c r="L121" i="2" a="1"/>
  <c r="L121" i="2" s="1"/>
  <c r="F120" i="2" a="1"/>
  <c r="F120" i="2" s="1"/>
  <c r="F121" i="2" a="1"/>
  <c r="F121" i="2" s="1"/>
  <c r="K115" i="2" a="1"/>
  <c r="K115" i="2" s="1"/>
  <c r="K116" i="2" a="1"/>
  <c r="K116" i="2" s="1"/>
  <c r="E115" i="2" a="1"/>
  <c r="E115" i="2" s="1"/>
  <c r="E116" i="2" a="1"/>
  <c r="E116" i="2" s="1"/>
  <c r="L105" i="2" a="1"/>
  <c r="L105" i="2" s="1"/>
  <c r="L106" i="2" a="1"/>
  <c r="L106" i="2" s="1"/>
  <c r="J131" i="2" a="1"/>
  <c r="J131" i="2" s="1"/>
  <c r="D125" i="2" a="1"/>
  <c r="D125" i="2" s="1"/>
  <c r="D126" i="2" a="1"/>
  <c r="D126" i="2" s="1"/>
  <c r="H120" i="2" a="1"/>
  <c r="H120" i="2" s="1"/>
  <c r="H121" i="2" a="1"/>
  <c r="H121" i="2" s="1"/>
  <c r="N115" i="2" a="1"/>
  <c r="N115" i="2" s="1"/>
  <c r="N116" i="2" a="1"/>
  <c r="N116" i="2" s="1"/>
  <c r="G115" i="2" a="1"/>
  <c r="G115" i="2" s="1"/>
  <c r="G116" i="2" a="1"/>
  <c r="G116" i="2" s="1"/>
  <c r="N110" i="2" a="1"/>
  <c r="N110" i="2" s="1"/>
  <c r="N111" i="2" a="1"/>
  <c r="N111" i="2" s="1"/>
  <c r="O125" i="2" a="1"/>
  <c r="O125" i="2" s="1"/>
  <c r="O126" i="2" a="1"/>
  <c r="O126" i="2" s="1"/>
  <c r="I130" i="2" a="1"/>
  <c r="I130" i="2" s="1"/>
  <c r="F125" i="2" a="1"/>
  <c r="F125" i="2" s="1"/>
  <c r="F126" i="2" a="1"/>
  <c r="F126" i="2" s="1"/>
  <c r="J120" i="2" a="1"/>
  <c r="J120" i="2" s="1"/>
  <c r="J121" i="2" a="1"/>
  <c r="J121" i="2" s="1"/>
  <c r="O115" i="2" a="1"/>
  <c r="O115" i="2" s="1"/>
  <c r="O116" i="2" a="1"/>
  <c r="O116" i="2" s="1"/>
  <c r="I115" i="2" a="1"/>
  <c r="I115" i="2" s="1"/>
  <c r="I116" i="2" a="1"/>
  <c r="I116" i="2" s="1"/>
  <c r="O110" i="2" a="1"/>
  <c r="O110" i="2" s="1"/>
  <c r="O111" i="2" a="1"/>
  <c r="O111" i="2" s="1"/>
  <c r="F110" i="2" a="1"/>
  <c r="F110" i="2" s="1"/>
  <c r="F111" i="2" a="1"/>
  <c r="F111" i="2" s="1"/>
  <c r="J125" i="2" a="1"/>
  <c r="J125" i="2" s="1"/>
  <c r="J126" i="2" a="1"/>
  <c r="J126" i="2" s="1"/>
  <c r="N120" i="2" a="1"/>
  <c r="N120" i="2" s="1"/>
  <c r="N121" i="2" a="1"/>
  <c r="N121" i="2" s="1"/>
  <c r="G120" i="2" a="1"/>
  <c r="G120" i="2" s="1"/>
  <c r="G121" i="2" a="1"/>
  <c r="G121" i="2" s="1"/>
  <c r="M115" i="2" a="1"/>
  <c r="M115" i="2" s="1"/>
  <c r="M116" i="2" a="1"/>
  <c r="M116" i="2" s="1"/>
  <c r="O105" i="2" a="1"/>
  <c r="O105" i="2" s="1"/>
  <c r="O106" i="2" a="1"/>
  <c r="O106" i="2" s="1"/>
  <c r="J105" i="2" a="1"/>
  <c r="J105" i="2" s="1"/>
  <c r="J106" i="2" a="1"/>
  <c r="J106" i="2" s="1"/>
  <c r="D105" i="2" a="1"/>
  <c r="D105" i="2" s="1"/>
  <c r="D106" i="2" a="1"/>
  <c r="D106" i="2" s="1"/>
  <c r="E111" i="2" a="1"/>
  <c r="E111" i="2" s="1"/>
  <c r="M106" i="2" a="1"/>
  <c r="M106" i="2" s="1"/>
  <c r="I106" i="2" a="1"/>
  <c r="I106" i="2" s="1"/>
  <c r="E106" i="2" a="1"/>
  <c r="E106" i="2" s="1"/>
  <c r="L111" i="2" a="1"/>
  <c r="L111" i="2" s="1"/>
  <c r="H111" i="2" a="1"/>
  <c r="H111" i="2" s="1"/>
  <c r="D111" i="2" a="1"/>
  <c r="D111" i="2" s="1"/>
  <c r="K99" i="2" a="1"/>
  <c r="K99" i="2" s="1"/>
  <c r="K98" i="2" a="1"/>
  <c r="K98" i="2" s="1"/>
  <c r="G89" i="2" a="1"/>
  <c r="G89" i="2" s="1"/>
  <c r="G88" i="2" a="1"/>
  <c r="G88" i="2" s="1"/>
  <c r="O84" i="2" a="1"/>
  <c r="O84" i="2" s="1"/>
  <c r="O85" i="2" a="1"/>
  <c r="O85" i="2" s="1"/>
  <c r="K94" i="2" a="1"/>
  <c r="K94" i="2" s="1"/>
  <c r="K93" i="2" a="1"/>
  <c r="K93" i="2" s="1"/>
  <c r="K85" i="2" a="1"/>
  <c r="K85" i="2" s="1"/>
  <c r="K84" i="2" a="1"/>
  <c r="K84" i="2" s="1"/>
  <c r="O98" i="2" a="1"/>
  <c r="O98" i="2" s="1"/>
  <c r="O99" i="2" a="1"/>
  <c r="O99" i="2" s="1"/>
  <c r="G93" i="2" a="1"/>
  <c r="G93" i="2" s="1"/>
  <c r="G94" i="2" a="1"/>
  <c r="G94" i="2" s="1"/>
  <c r="G80" i="2" a="1"/>
  <c r="G80" i="2" s="1"/>
  <c r="G79" i="2" a="1"/>
  <c r="G79" i="2" s="1"/>
  <c r="D99" i="2" a="1"/>
  <c r="D99" i="2" s="1"/>
  <c r="O94" i="2" a="1"/>
  <c r="O94" i="2" s="1"/>
  <c r="L88" i="2" a="1"/>
  <c r="L88" i="2" s="1"/>
  <c r="M74" i="2" a="1"/>
  <c r="M74" i="2" s="1"/>
  <c r="M75" i="2" a="1"/>
  <c r="M75" i="2" s="1"/>
  <c r="G74" i="2" a="1"/>
  <c r="G74" i="2" s="1"/>
  <c r="G75" i="2" a="1"/>
  <c r="G75" i="2" s="1"/>
  <c r="E94" i="2" a="1"/>
  <c r="E94" i="2" s="1"/>
  <c r="I84" i="2" a="1"/>
  <c r="I84" i="2" s="1"/>
  <c r="I85" i="2" a="1"/>
  <c r="I85" i="2" s="1"/>
  <c r="L80" i="2" a="1"/>
  <c r="L80" i="2" s="1"/>
  <c r="G85" i="2" a="1"/>
  <c r="G85" i="2" s="1"/>
  <c r="K74" i="2" a="1"/>
  <c r="K74" i="2" s="1"/>
  <c r="K75" i="2" a="1"/>
  <c r="K75" i="2" s="1"/>
  <c r="D85" i="2" a="1"/>
  <c r="D85" i="2" s="1"/>
  <c r="K80" i="2" a="1"/>
  <c r="K80" i="2" s="1"/>
  <c r="I79" i="2" a="1"/>
  <c r="I79" i="2" s="1"/>
  <c r="I80" i="2" a="1"/>
  <c r="I80" i="2" s="1"/>
  <c r="I93" i="2" a="1"/>
  <c r="I93" i="2" s="1"/>
  <c r="M84" i="2" a="1"/>
  <c r="M84" i="2" s="1"/>
  <c r="M85" i="2" a="1"/>
  <c r="M85" i="2" s="1"/>
  <c r="L75" i="2" a="1"/>
  <c r="L75" i="2" s="1"/>
  <c r="O74" i="2" a="1"/>
  <c r="O74" i="2" s="1"/>
  <c r="O75" i="2" a="1"/>
  <c r="O75" i="2" s="1"/>
  <c r="E74" i="2" a="1"/>
  <c r="E74" i="2" s="1"/>
  <c r="E75" i="2" a="1"/>
  <c r="E75" i="2" s="1"/>
  <c r="I74" i="2" a="1"/>
  <c r="I74" i="2" s="1"/>
  <c r="I75" i="2" a="1"/>
  <c r="I75" i="2" s="1"/>
  <c r="E79" i="2" a="1"/>
  <c r="E79" i="2" s="1"/>
  <c r="E80" i="2" a="1"/>
  <c r="E80" i="2" s="1"/>
  <c r="E84" i="2" a="1"/>
  <c r="E84" i="2" s="1"/>
  <c r="E85" i="2" a="1"/>
  <c r="E85" i="2" s="1"/>
  <c r="M79" i="2" a="1"/>
  <c r="M79" i="2" s="1"/>
  <c r="M80" i="2" a="1"/>
  <c r="M80" i="2" s="1"/>
  <c r="N99" i="2" a="1"/>
  <c r="N99" i="2" s="1"/>
  <c r="F99" i="2" a="1"/>
  <c r="F99" i="2" s="1"/>
  <c r="J98" i="2" a="1"/>
  <c r="J98" i="2" s="1"/>
  <c r="J94" i="2" a="1"/>
  <c r="J94" i="2" s="1"/>
  <c r="N93" i="2" a="1"/>
  <c r="N93" i="2" s="1"/>
  <c r="N89" i="2" a="1"/>
  <c r="N89" i="2" s="1"/>
  <c r="N85" i="2" a="1"/>
  <c r="N85" i="2" s="1"/>
  <c r="F85" i="2" a="1"/>
  <c r="F85" i="2" s="1"/>
  <c r="J84" i="2" a="1"/>
  <c r="J84" i="2" s="1"/>
  <c r="N80" i="2" a="1"/>
  <c r="N80" i="2" s="1"/>
  <c r="F80" i="2" a="1"/>
  <c r="F80" i="2" s="1"/>
  <c r="J79" i="2" a="1"/>
  <c r="J79" i="2" s="1"/>
  <c r="N75" i="2" a="1"/>
  <c r="N75" i="2" s="1"/>
  <c r="J75" i="2" a="1"/>
  <c r="J75" i="2" s="1"/>
  <c r="F75" i="2" a="1"/>
  <c r="F75" i="2" s="1"/>
  <c r="F94" i="2" a="1"/>
  <c r="F94" i="2" s="1"/>
  <c r="J89" i="2" a="1"/>
  <c r="J89" i="2" s="1"/>
  <c r="F89" i="2" a="1"/>
  <c r="F89" i="2" s="1"/>
  <c r="I57" i="2" a="1"/>
  <c r="I57" i="2" s="1"/>
  <c r="I56" i="2" a="1"/>
  <c r="I56" i="2" s="1"/>
  <c r="H51" i="2" a="1"/>
  <c r="H51" i="2" s="1"/>
  <c r="H52" i="2" a="1"/>
  <c r="H52" i="2" s="1"/>
  <c r="I42" i="2" a="1"/>
  <c r="I42" i="2" s="1"/>
  <c r="I41" i="2" a="1"/>
  <c r="I41" i="2" s="1"/>
  <c r="D66" i="2" a="1"/>
  <c r="D66" i="2" s="1"/>
  <c r="J67" i="2" a="1"/>
  <c r="J67" i="2" s="1"/>
  <c r="J66" i="2" a="1"/>
  <c r="J66" i="2" s="1"/>
  <c r="I61" i="2" a="1"/>
  <c r="I61" i="2" s="1"/>
  <c r="I62" i="2" a="1"/>
  <c r="I62" i="2" s="1"/>
  <c r="H56" i="2" a="1"/>
  <c r="H56" i="2" s="1"/>
  <c r="H57" i="2" a="1"/>
  <c r="H57" i="2" s="1"/>
  <c r="N51" i="2" a="1"/>
  <c r="N51" i="2" s="1"/>
  <c r="N52" i="2" a="1"/>
  <c r="N52" i="2" s="1"/>
  <c r="G51" i="2" a="1"/>
  <c r="G51" i="2" s="1"/>
  <c r="G52" i="2" a="1"/>
  <c r="G52" i="2" s="1"/>
  <c r="N46" i="2" a="1"/>
  <c r="N46" i="2" s="1"/>
  <c r="N47" i="2" a="1"/>
  <c r="N47" i="2" s="1"/>
  <c r="H41" i="2" a="1"/>
  <c r="H41" i="2" s="1"/>
  <c r="H42" i="2" a="1"/>
  <c r="H42" i="2" s="1"/>
  <c r="I67" i="2" a="1"/>
  <c r="I67" i="2" s="1"/>
  <c r="I66" i="2" a="1"/>
  <c r="I66" i="2" s="1"/>
  <c r="N56" i="2" a="1"/>
  <c r="N56" i="2" s="1"/>
  <c r="N57" i="2" a="1"/>
  <c r="N57" i="2" s="1"/>
  <c r="M52" i="2" a="1"/>
  <c r="M52" i="2" s="1"/>
  <c r="M51" i="2" a="1"/>
  <c r="M51" i="2" s="1"/>
  <c r="M46" i="2" a="1"/>
  <c r="M46" i="2" s="1"/>
  <c r="M47" i="2" a="1"/>
  <c r="M47" i="2" s="1"/>
  <c r="N42" i="2" a="1"/>
  <c r="N42" i="2" s="1"/>
  <c r="N41" i="2" a="1"/>
  <c r="N41" i="2" s="1"/>
  <c r="J61" i="2" a="1"/>
  <c r="J61" i="2" s="1"/>
  <c r="J62" i="2" a="1"/>
  <c r="J62" i="2" s="1"/>
  <c r="M41" i="2" a="1"/>
  <c r="M41" i="2" s="1"/>
  <c r="M42" i="2" a="1"/>
  <c r="M42" i="2" s="1"/>
  <c r="M61" i="2" a="1"/>
  <c r="M61" i="2" s="1"/>
  <c r="M62" i="2" a="1"/>
  <c r="M62" i="2" s="1"/>
  <c r="L56" i="2" a="1"/>
  <c r="L56" i="2" s="1"/>
  <c r="L57" i="2" a="1"/>
  <c r="L57" i="2" s="1"/>
  <c r="F56" i="2" a="1"/>
  <c r="F56" i="2" s="1"/>
  <c r="F57" i="2" a="1"/>
  <c r="F57" i="2" s="1"/>
  <c r="E52" i="2" a="1"/>
  <c r="E52" i="2" s="1"/>
  <c r="E51" i="2" a="1"/>
  <c r="E51" i="2" s="1"/>
  <c r="M66" i="2" a="1"/>
  <c r="M66" i="2" s="1"/>
  <c r="M67" i="2" a="1"/>
  <c r="M67" i="2" s="1"/>
  <c r="F61" i="2" a="1"/>
  <c r="F61" i="2" s="1"/>
  <c r="F62" i="2" a="1"/>
  <c r="F62" i="2" s="1"/>
  <c r="E56" i="2" a="1"/>
  <c r="E56" i="2" s="1"/>
  <c r="E57" i="2" a="1"/>
  <c r="E57" i="2" s="1"/>
  <c r="D51" i="2" a="1"/>
  <c r="D51" i="2" s="1"/>
  <c r="D52" i="2" a="1"/>
  <c r="D52" i="2" s="1"/>
  <c r="D46" i="2" a="1"/>
  <c r="D46" i="2" s="1"/>
  <c r="D47" i="2" a="1"/>
  <c r="D47" i="2" s="1"/>
  <c r="N62" i="2" a="1"/>
  <c r="N62" i="2" s="1"/>
  <c r="N61" i="2" a="1"/>
  <c r="N61" i="2" s="1"/>
  <c r="M56" i="2" a="1"/>
  <c r="M56" i="2" s="1"/>
  <c r="M57" i="2" a="1"/>
  <c r="M57" i="2" s="1"/>
  <c r="L51" i="2" a="1"/>
  <c r="L51" i="2" s="1"/>
  <c r="L52" i="2" a="1"/>
  <c r="L52" i="2" s="1"/>
  <c r="F51" i="2" a="1"/>
  <c r="F51" i="2" s="1"/>
  <c r="F52" i="2" a="1"/>
  <c r="F52" i="2" s="1"/>
  <c r="L46" i="2" a="1"/>
  <c r="L46" i="2" s="1"/>
  <c r="L47" i="2" a="1"/>
  <c r="L47" i="2" s="1"/>
  <c r="E46" i="2" a="1"/>
  <c r="E46" i="2" s="1"/>
  <c r="E47" i="2" a="1"/>
  <c r="E47" i="2" s="1"/>
  <c r="F66" i="2" a="1"/>
  <c r="F66" i="2" s="1"/>
  <c r="F67" i="2" a="1"/>
  <c r="F67" i="2" s="1"/>
  <c r="E61" i="2" a="1"/>
  <c r="E61" i="2" s="1"/>
  <c r="E62" i="2" a="1"/>
  <c r="E62" i="2" s="1"/>
  <c r="D56" i="2" a="1"/>
  <c r="D56" i="2" s="1"/>
  <c r="D57" i="2" a="1"/>
  <c r="D57" i="2" s="1"/>
  <c r="J51" i="2" a="1"/>
  <c r="J51" i="2" s="1"/>
  <c r="J52" i="2" a="1"/>
  <c r="J52" i="2" s="1"/>
  <c r="J46" i="2" a="1"/>
  <c r="J46" i="2" s="1"/>
  <c r="J47" i="2" a="1"/>
  <c r="J47" i="2" s="1"/>
  <c r="E41" i="2" a="1"/>
  <c r="E41" i="2" s="1"/>
  <c r="E42" i="2" a="1"/>
  <c r="E42" i="2" s="1"/>
  <c r="H46" i="2" a="1"/>
  <c r="H46" i="2" s="1"/>
  <c r="H47" i="2" a="1"/>
  <c r="H47" i="2" s="1"/>
  <c r="F46" i="2" a="1"/>
  <c r="F46" i="2" s="1"/>
  <c r="F47" i="2" a="1"/>
  <c r="F47" i="2" s="1"/>
  <c r="N66" i="2" a="1"/>
  <c r="N66" i="2" s="1"/>
  <c r="N67" i="2" a="1"/>
  <c r="N67" i="2" s="1"/>
  <c r="L41" i="2" a="1"/>
  <c r="L41" i="2" s="1"/>
  <c r="L42" i="2" a="1"/>
  <c r="L42" i="2" s="1"/>
  <c r="E66" i="2" a="1"/>
  <c r="E66" i="2" s="1"/>
  <c r="E67" i="2" a="1"/>
  <c r="E67" i="2" s="1"/>
  <c r="J57" i="2" a="1"/>
  <c r="J57" i="2" s="1"/>
  <c r="J56" i="2" a="1"/>
  <c r="J56" i="2" s="1"/>
  <c r="I51" i="2" a="1"/>
  <c r="I51" i="2" s="1"/>
  <c r="I52" i="2" a="1"/>
  <c r="I52" i="2" s="1"/>
  <c r="I47" i="2" a="1"/>
  <c r="I47" i="2" s="1"/>
  <c r="I46" i="2" a="1"/>
  <c r="I46" i="2" s="1"/>
  <c r="J41" i="2" a="1"/>
  <c r="J41" i="2" s="1"/>
  <c r="J42" i="2" a="1"/>
  <c r="J42" i="2" s="1"/>
  <c r="D41" i="2" a="1"/>
  <c r="D41" i="2" s="1"/>
  <c r="D42" i="2" a="1"/>
  <c r="D42" i="2" s="1"/>
  <c r="K67" i="2" a="1"/>
  <c r="K67" i="2" s="1"/>
  <c r="K62" i="2" a="1"/>
  <c r="K62" i="2" s="1"/>
  <c r="O61" i="2" a="1"/>
  <c r="O61" i="2" s="1"/>
  <c r="O56" i="2" a="1"/>
  <c r="O56" i="2" s="1"/>
  <c r="O52" i="2" a="1"/>
  <c r="O52" i="2" s="1"/>
  <c r="K52" i="2" a="1"/>
  <c r="K52" i="2" s="1"/>
  <c r="O47" i="2" a="1"/>
  <c r="O47" i="2" s="1"/>
  <c r="K47" i="2" a="1"/>
  <c r="K47" i="2" s="1"/>
  <c r="G47" i="2" a="1"/>
  <c r="G47" i="2" s="1"/>
  <c r="O42" i="2" a="1"/>
  <c r="O42" i="2" s="1"/>
  <c r="K42" i="2" a="1"/>
  <c r="K42" i="2" s="1"/>
  <c r="G42" i="2" a="1"/>
  <c r="G42" i="2" s="1"/>
  <c r="O67" i="2" a="1"/>
  <c r="O67" i="2" s="1"/>
  <c r="G66" i="2" a="1"/>
  <c r="G66" i="2" s="1"/>
  <c r="K56" i="2" a="1"/>
  <c r="K56" i="2" s="1"/>
  <c r="G56" i="2" a="1"/>
  <c r="G56" i="2" s="1"/>
  <c r="G62" i="2" a="1"/>
  <c r="G62" i="2" s="1"/>
  <c r="J23" i="2" a="1"/>
  <c r="J23" i="2" s="1"/>
  <c r="J24" i="2" a="1"/>
  <c r="J24" i="2" s="1"/>
  <c r="G18" i="2" a="1"/>
  <c r="G18" i="2" s="1"/>
  <c r="G19" i="2" a="1"/>
  <c r="G19" i="2" s="1"/>
  <c r="N28" i="2" a="1"/>
  <c r="N28" i="2" s="1"/>
  <c r="N29" i="2" a="1"/>
  <c r="N29" i="2" s="1"/>
  <c r="K19" i="2" a="1"/>
  <c r="K19" i="2" s="1"/>
  <c r="K18" i="2" a="1"/>
  <c r="K18" i="2" s="1"/>
  <c r="F29" i="2" a="1"/>
  <c r="F29" i="2" s="1"/>
  <c r="F28" i="2" a="1"/>
  <c r="F28" i="2" s="1"/>
  <c r="G34" i="2" a="1"/>
  <c r="G34" i="2" s="1"/>
  <c r="G33" i="2" a="1"/>
  <c r="G33" i="2" s="1"/>
  <c r="M28" i="2" a="1"/>
  <c r="M28" i="2" s="1"/>
  <c r="O19" i="2" a="1"/>
  <c r="O19" i="2" s="1"/>
  <c r="K13" i="2" a="1"/>
  <c r="K13" i="2" s="1"/>
  <c r="O9" i="2" a="1"/>
  <c r="O9" i="2" s="1"/>
  <c r="I18" i="2" a="1"/>
  <c r="I18" i="2" s="1"/>
  <c r="I19" i="2" a="1"/>
  <c r="I19" i="2" s="1"/>
  <c r="O34" i="2" a="1"/>
  <c r="O34" i="2" s="1"/>
  <c r="K23" i="2" a="1"/>
  <c r="K23" i="2" s="1"/>
  <c r="M19" i="2" a="1"/>
  <c r="M19" i="2" s="1"/>
  <c r="M18" i="2" a="1"/>
  <c r="M18" i="2" s="1"/>
  <c r="G9" i="2" a="1"/>
  <c r="G9" i="2" s="1"/>
  <c r="K8" i="2" a="1"/>
  <c r="K8" i="2" s="1"/>
  <c r="E19" i="2" a="1"/>
  <c r="E19" i="2" s="1"/>
  <c r="E18" i="2" a="1"/>
  <c r="E18" i="2" s="1"/>
  <c r="J18" i="2" a="1"/>
  <c r="J18" i="2" s="1"/>
  <c r="J8" i="2" a="1"/>
  <c r="J8" i="2" s="1"/>
  <c r="N33" i="2" a="1"/>
  <c r="N33" i="2" s="1"/>
  <c r="E24" i="2" a="1"/>
  <c r="E24" i="2" s="1"/>
  <c r="E23" i="2" a="1"/>
  <c r="E23" i="2" s="1"/>
  <c r="J14" i="2" a="1"/>
  <c r="J14" i="2" s="1"/>
  <c r="O13" i="2" a="1"/>
  <c r="O13" i="2" s="1"/>
  <c r="N19" i="2" a="1"/>
  <c r="N19" i="2" s="1"/>
  <c r="F9" i="2" a="1"/>
  <c r="F9" i="2" s="1"/>
  <c r="F19" i="2" a="1"/>
  <c r="F19" i="2" s="1"/>
  <c r="N9" i="2" a="1"/>
  <c r="N9" i="2" s="1"/>
  <c r="M9" i="2" a="1"/>
  <c r="M9" i="2" s="1"/>
  <c r="I9" i="2" a="1"/>
  <c r="I9" i="2" s="1"/>
  <c r="E9" i="2" a="1"/>
  <c r="E9" i="2" s="1"/>
  <c r="L34" i="2" a="1"/>
  <c r="L34" i="2" s="1"/>
  <c r="H34" i="2" a="1"/>
  <c r="H34" i="2" s="1"/>
  <c r="D34" i="2" a="1"/>
  <c r="D34" i="2" s="1"/>
  <c r="L29" i="2" a="1"/>
  <c r="L29" i="2" s="1"/>
  <c r="H29" i="2" a="1"/>
  <c r="H29" i="2" s="1"/>
  <c r="D29" i="2" a="1"/>
  <c r="D29" i="2" s="1"/>
  <c r="L24" i="2" a="1"/>
  <c r="L24" i="2" s="1"/>
  <c r="H24" i="2" a="1"/>
  <c r="H24" i="2" s="1"/>
  <c r="D24" i="2" a="1"/>
  <c r="D24" i="2" s="1"/>
  <c r="L19" i="2" a="1"/>
  <c r="L19" i="2" s="1"/>
  <c r="H19" i="2" a="1"/>
  <c r="H19" i="2" s="1"/>
  <c r="D19" i="2" a="1"/>
  <c r="D19" i="2" s="1"/>
  <c r="L14" i="2" a="1"/>
  <c r="L14" i="2" s="1"/>
  <c r="H14" i="2" a="1"/>
  <c r="H14" i="2" s="1"/>
  <c r="D14" i="2" a="1"/>
  <c r="D14" i="2" s="1"/>
  <c r="L9" i="2" a="1"/>
  <c r="L9" i="2" s="1"/>
  <c r="H9" i="2" a="1"/>
  <c r="H9" i="2" s="1"/>
  <c r="D9" i="2" a="1"/>
  <c r="D9" i="2" s="1"/>
  <c r="P88" i="2" a="1"/>
  <c r="P88" i="2" s="1"/>
  <c r="P89" i="2" a="1"/>
  <c r="P89" i="2" s="1"/>
  <c r="P8" i="2" a="1"/>
  <c r="P8" i="2" s="1"/>
  <c r="P9" i="2" a="1"/>
  <c r="P9" i="2" s="1"/>
  <c r="P14" i="2" a="1"/>
  <c r="P14" i="2" s="1"/>
  <c r="P13" i="2" a="1"/>
  <c r="P13" i="2" s="1"/>
  <c r="P57" i="2" a="1"/>
  <c r="P57" i="2" s="1"/>
  <c r="P56" i="2" a="1"/>
  <c r="P56" i="2" s="1"/>
  <c r="P99" i="2" a="1"/>
  <c r="P99" i="2" s="1"/>
  <c r="P98" i="2" a="1"/>
  <c r="P98" i="2" s="1"/>
  <c r="P143" i="2" a="1"/>
  <c r="P143" i="2" s="1"/>
  <c r="P142" i="2" a="1"/>
  <c r="P142" i="2" s="1"/>
  <c r="P85" i="2" a="1"/>
  <c r="P85" i="2" s="1"/>
  <c r="P84" i="2" a="1"/>
  <c r="P84" i="2" s="1"/>
  <c r="P51" i="2" a="1"/>
  <c r="P51" i="2" s="1"/>
  <c r="P52" i="2" a="1"/>
  <c r="P52" i="2" s="1"/>
  <c r="P19" i="2" a="1"/>
  <c r="P19" i="2" s="1"/>
  <c r="P18" i="2" a="1"/>
  <c r="P18" i="2" s="1"/>
  <c r="P62" i="2" a="1"/>
  <c r="P62" i="2" s="1"/>
  <c r="P61" i="2" a="1"/>
  <c r="P61" i="2" s="1"/>
  <c r="P105" i="2" a="1"/>
  <c r="P105" i="2" s="1"/>
  <c r="P106" i="2" a="1"/>
  <c r="P106" i="2" s="1"/>
  <c r="P148" i="2" a="1"/>
  <c r="P148" i="2" s="1"/>
  <c r="P147" i="2" a="1"/>
  <c r="P147" i="2" s="1"/>
  <c r="P126" i="2" a="1"/>
  <c r="P126" i="2" s="1"/>
  <c r="P125" i="2" a="1"/>
  <c r="P125" i="2" s="1"/>
  <c r="P46" i="2" a="1"/>
  <c r="P46" i="2" s="1"/>
  <c r="P47" i="2" a="1"/>
  <c r="P47" i="2" s="1"/>
  <c r="P137" i="2" a="1"/>
  <c r="P137" i="2" s="1"/>
  <c r="P138" i="2" a="1"/>
  <c r="P138" i="2" s="1"/>
  <c r="P23" i="2" a="1"/>
  <c r="P23" i="2" s="1"/>
  <c r="P24" i="2" a="1"/>
  <c r="P24" i="2" s="1"/>
  <c r="P66" i="2" a="1"/>
  <c r="P66" i="2" s="1"/>
  <c r="P67" i="2" a="1"/>
  <c r="P67" i="2" s="1"/>
  <c r="P110" i="2" a="1"/>
  <c r="P110" i="2" s="1"/>
  <c r="P111" i="2" a="1"/>
  <c r="P111" i="2" s="1"/>
  <c r="P152" i="2" a="1"/>
  <c r="P152" i="2" s="1"/>
  <c r="P153" i="2" a="1"/>
  <c r="P153" i="2" s="1"/>
  <c r="P28" i="2" a="1"/>
  <c r="P28" i="2" s="1"/>
  <c r="P29" i="2" a="1"/>
  <c r="P29" i="2" s="1"/>
  <c r="P74" i="2" a="1"/>
  <c r="P74" i="2" s="1"/>
  <c r="P75" i="2" a="1"/>
  <c r="P75" i="2" s="1"/>
  <c r="P116" i="2" a="1"/>
  <c r="P116" i="2" s="1"/>
  <c r="P115" i="2" a="1"/>
  <c r="P115" i="2" s="1"/>
  <c r="P158" i="2" a="1"/>
  <c r="P158" i="2" s="1"/>
  <c r="P157" i="2" a="1"/>
  <c r="P157" i="2" s="1"/>
  <c r="P42" i="2" a="1"/>
  <c r="P42" i="2" s="1"/>
  <c r="P41" i="2" a="1"/>
  <c r="P41" i="2" s="1"/>
  <c r="P131" i="2" a="1"/>
  <c r="P131" i="2" s="1"/>
  <c r="P130" i="2" a="1"/>
  <c r="P130" i="2" s="1"/>
  <c r="P94" i="2" a="1"/>
  <c r="P94" i="2" s="1"/>
  <c r="P93" i="2" a="1"/>
  <c r="P93" i="2" s="1"/>
  <c r="P34" i="2" a="1"/>
  <c r="P34" i="2" s="1"/>
  <c r="P33" i="2" a="1"/>
  <c r="P33" i="2" s="1"/>
  <c r="P80" i="2" a="1"/>
  <c r="P80" i="2" s="1"/>
  <c r="P79" i="2" a="1"/>
  <c r="P79" i="2" s="1"/>
  <c r="P121" i="2" a="1"/>
  <c r="P121" i="2" s="1"/>
  <c r="P120" i="2" a="1"/>
  <c r="P120" i="2" s="1"/>
  <c r="P163" i="2" a="1"/>
  <c r="P163" i="2" s="1"/>
  <c r="P162" i="2" a="1"/>
  <c r="P162"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<sst xmlns="http://schemas.openxmlformats.org/spreadsheetml/2006/main" count="682" uniqueCount="87">
  <si>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</si>
  <si>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</si>
  <si>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</si>
  <si>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</si>
  <si>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</si>
  <si>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</si>
  <si>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</si>
  <si>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</si>
  <si>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</si>
  <si>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</si>
  <si>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</si>
  <si>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</si>
  <si>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</si>
  <si>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</si>
  <si>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</si>
  <si>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</si>
  <si>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</si>
  <si>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</si>
  <si>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</si>
  <si>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</si>
  <si>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</si>
  <si>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</si>
  <si>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</si>
  <si>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</si>
  <si>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</si>
  <si>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</si>
  <si>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</si>
  <si>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</si>
  <si>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</si>
  <si>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</si>
  <si>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</si>
  <si>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</si>
  <si>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</si>
  <si>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</si>
  <si>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</si>
  <si>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</si>
  <si>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</si>
  <si>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</si>
  <si>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</si>
  <si>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</si>
  <si>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</si>
  <si>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</si>
  <si>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</si>
  <si>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</si>
  <si>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</si>
  <si>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</si>
  <si>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</si>
  <si>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</si>
  <si>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</si>
  <si>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</si>
  <si>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</si>
  <si>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</si>
  <si>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</si>
  <si>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</si>
  <si>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</si>
  <si>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</si>
  <si>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</si>
  <si>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</si>
  <si>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</si>
  <si>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</si>
  <si>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</si>
  <si>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</si>
  <si>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</si>
  <si>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</si>
  <si>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</si>
  <si>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</si>
  <si>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</si>
  <si>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</si>
  <si>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</si>
  <si>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</si>
  <si>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</si>
  <si>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</si>
  <si>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</si>
  <si>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</si>
  <si>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</si>
  <si>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</si>
  <si>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</si>
  <si>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</si>
  <si>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</si>
  <si>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</si>
  <si>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</si>
  <si>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</si>
  <si>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</si>
  <si>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</si>
  <si>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</si>
  <si>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</si>
  <si>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La actividad promocional del sector oleícola se reduce durante el mes de agosto de 2024, debido a una menor promoción de aceite de oliva virgen y aceite de oliva virgen extra. Leve aumento de la actividad promocional para el aceite de oliva.
El movimiento de reducción en la promoción de la categoría de aceite pasa de un 7,6 % a un 6,2 %, a consecuencia de la menor promoción de las marcas de fabricante, que pasan del 19,9 % a un 18,3 %. Mientras que, por el contrario, las marcas de distribuidor distribuyen el 2,6 % de los litros con promoción, una proporción ligeramente superior al 2,3 % que tenían en agosto de 2023. 
El supermercado es el principal responsable en la reducción de la promoción de la categoría, pasa de destinar el 5,9 % de sus litros al actual 3,9 %. El discount, experimenta un movimiento contrario al mercado y aumenta la proporción de litros destinados a promoción, pasa del 6,4 % al 7,2%. Mientras que el hipermercado, continua como el canal con más actividad promocional, destinando el 13,0 % (vs 13,3 % de agosto de 2023).  
• En contraposición al sector, el aceite de oliva aumenta su extensión de litros en promoción destinando actualmente el 8,0 % del volumen total. Tanto las mdd como las mdf son responsables directas de este movimiento. Por su parte, las marcas de distribuidor aumentan la actividad promocional (0,7 % vs 3,5 %) mientras que las marcas de fabricante más estables dedican una mayor proporción de litros (8,9 %). 
En función de la distribución, hay que destacar el hipermercado, que pasa de un 10,6 % al actual 14,1 % y se mantiene con la mayor proporción de litros en promoción. Asimismo, el discount sigue el movimiento del mercado y aumenta los litros destinados a promoción 8,1 %, mientras que el supermercado cierra estable en un 5,7 % del volumen destinado a promoción.  
• El aceite de oliva virgen reduce el peso promocional (7,9 % vs 6,1 %) consecuencia de dos movimientos. Por un lado, aumenta del 0,0 % al 3,7 % el peso destinado a promoción por parte de las marcas de distribuidor, pero no compensa la severa caída de las marcas de fabricante, que pasan de destinar más de 1 de cada 4 litros (25,9 %) al actual 16,0 %. 
Si tenemos en cuenta las plataformas de distribución, el responsable de la reducción es el supermercado con una drástica caída en estos doce meses, donde pasa del 7,9 % al 2,8 %. Las otras dos superficies, destinan más peso a la promoción, pero debido al peso que representan, no consiguen frenar la caída del supermercado. El discount experimenta un incremento significativo de 3,3 % a 11,0 %, mientras que el hipermercado, que es el canal que distribuye la mayor proporción de sus litros en promoción, aumenta sus litros en promoción y cierra en 17,5 %. 
• El aceite de oliva virgen extra reduce sus litros en promoción (11,3 % a 9,9 %), si bien se mantiene como el tipo de aceite de oliva con mayor proporción de volumen destinado al reclamo promocional.  Existe una abismal diferencia del peso de la promoción que destinan los dos segmentos principales, como las mdf con más de una cuarta parte destinada a promoción (27,5 %) y dónde la mdd apenas destina un 2,4 %.  
En cuanto a las diferentes plataformas de distribución, la reducción se explica principalmente por el supermercado, que se contrae y pasa del 7,9 % a 6,4 % de los litros distribuidos en promoción. El hipermercado, el canal con la mayor proporción de litros (20,2 %) se mantiene estable, mientras que el discount rompe la tendencia de la categoría y aumenta la actividad promocional (5,2 % a 6,4 %).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</si>
</sst>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0.0%"/>
    <numFmt numFmtId="166" formatCode="[$-C0A]mmmm\-yy;@"/>
  </numFmts>
  <fonts count="30"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
      <sz val="11"/>
      <color rgb="FFFF0000"/>
      <name val="Calibri"/>
      <family val="2"/>
      <scheme val="minor"/>
    </font>
    <font>
      <sz val="11"/>
      <color rgb="FF000000"/>
      <name val="Calibri"/>
      <family val="2"/>
    </font>
  </fonts>
  <fills count="1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164" fontId="1" fillId="0" borderId="0" applyFont="0" applyFill="0" applyBorder="0" applyAlignment="0" applyProtection="0"/>
  </cellStyleXfs>
  <cellXfs count="78">
    <xf numFmtId="0" fontId="0" fillId="0" borderId="0" xfId="0"/>
    <xf numFmtId="17" fontId="0" fillId="0" borderId="0" xfId="0" applyNumberFormat="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2" borderId="1" xfId="0" applyFont="1" applyFill="1" applyBorder="1"/>
    <xf numFmtId="0" fontId="3" fillId="0" borderId="1" xfId="0" applyFont="1" applyBorder="1" applyAlignment="1">
      <alignment horizontal="left"/>
    </xf>
    <xf numFmtId="165" fontId="3" fillId="0" borderId="1" xfId="1" applyNumberFormat="1" applyFont="1" applyBorder="1"/>
    <xf numFmtId="0" fontId="10"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2" borderId="0" xfId="0" applyFill="1"/>
    <xf numFmtId="0" fontId="0" fillId="3"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3"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4" borderId="0" xfId="0" applyFont="1" applyFill="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5" fontId="3" fillId="0" borderId="3" xfId="1" applyNumberFormat="1" applyFont="1" applyBorder="1"/>
    <xf numFmtId="0" fontId="9" fillId="0" borderId="0" xfId="0" applyFont="1"/>
    <xf numFmtId="0" fontId="3" fillId="0" borderId="0" xfId="0" applyFont="1" applyAlignment="1">
      <alignment horizontal="left"/>
    </xf>
    <xf numFmtId="165" fontId="3" fillId="0" borderId="0" xfId="1" applyNumberFormat="1" applyFont="1" applyFill="1" applyBorder="1"/>
    <xf numFmtId="0" fontId="9" fillId="5" borderId="0" xfId="0" applyFont="1" applyFill="1"/>
    <xf numFmtId="0" fontId="9" fillId="6" borderId="0" xfId="0" applyFont="1" applyFill="1"/>
    <xf numFmtId="0" fontId="9" fillId="7" borderId="0" xfId="0" applyFont="1" applyFill="1"/>
    <xf numFmtId="0" fontId="19" fillId="0" borderId="0" xfId="0" applyFont="1" applyAlignment="1">
      <alignment horizontal="left" indent="1"/>
    </xf>
    <xf numFmtId="0" fontId="19" fillId="0" borderId="0" xfId="0" applyFont="1"/>
    <xf numFmtId="0" fontId="9" fillId="8"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0" fillId="9"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166" fontId="5" fillId="0" borderId="2" xfId="2" applyNumberFormat="1" applyFont="1" applyFill="1" applyBorder="1" applyAlignment="1">
      <alignment horizontal="center"/>
    </xf>
    <xf numFmtId="164" fontId="0" fillId="0" borderId="0" xfId="3" applyFont="1"/>
    <xf numFmtId="0" fontId="0" fillId="0" borderId="0" xfId="0" applyAlignment="1">
      <alignment wrapText="1"/>
    </xf>
    <xf numFmtId="165" fontId="3" fillId="0" borderId="0" xfId="0" applyNumberFormat="1" applyFont="1"/>
    <xf numFmtId="0" fontId="11" fillId="0" borderId="0" xfId="0" applyFont="1" applyProtection="1">
      <protection locked="0" hidden="1"/>
    </xf>
    <xf numFmtId="17" fontId="14" fillId="0" borderId="0" xfId="0" applyNumberFormat="1" applyFont="1"/>
    <xf numFmtId="166" fontId="2" fillId="0" borderId="2" xfId="2" applyNumberFormat="1" applyFill="1" applyBorder="1" applyAlignment="1">
      <alignment horizontal="center"/>
    </xf>
    <xf numFmtId="0" fontId="29" fillId="0" borderId="11" xfId="0" applyFont="1" applyBorder="1" applyAlignment="1">
      <alignment vertical="center" wrapText="1"/>
    </xf>
    <xf numFmtId="0" fontId="28" fillId="0" borderId="12" xfId="0" applyFont="1" applyBorder="1" applyAlignment="1">
      <alignment vertical="center" wrapText="1"/>
    </xf>
    <xf numFmtId="0" fontId="28" fillId="0" borderId="13" xfId="0" applyFont="1" applyBorder="1" applyAlignment="1">
      <alignment vertical="center" wrapText="1"/>
    </xf>
    <xf numFmtId="0" fontId="28" fillId="0" borderId="14" xfId="0" applyFont="1" applyBorder="1" applyAlignment="1">
      <alignment vertical="center" wrapText="1"/>
    </xf>
    <xf numFmtId="0" fontId="28" fillId="0" borderId="0" xfId="0" applyFont="1" applyAlignment="1">
      <alignment vertical="center" wrapText="1"/>
    </xf>
    <xf numFmtId="0" fontId="28" fillId="0" borderId="15" xfId="0" applyFont="1" applyBorder="1" applyAlignment="1">
      <alignment vertical="center" wrapText="1"/>
    </xf>
    <xf numFmtId="0" fontId="28" fillId="0" borderId="16" xfId="0" applyFont="1" applyBorder="1" applyAlignment="1">
      <alignment vertical="center" wrapText="1"/>
    </xf>
    <xf numFmtId="0" fontId="28" fillId="0" borderId="17" xfId="0" applyFont="1" applyBorder="1" applyAlignment="1">
      <alignment vertical="center" wrapText="1"/>
    </xf>
    <xf numFmtId="0" fontId="28"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graficos'!$D$11:$P$11</c:f>
              <c:numCache>
                <c:formatCode>0.0%</c:formatCode>
                <c:ptCount val="13"/>
                <c:pt idx="0">
                  <c:v>0.80134758364312264</c:v>
                </c:pt>
                <c:pt idx="1">
                  <c:v>0.7806413301662708</c:v>
                </c:pt>
                <c:pt idx="2">
                  <c:v>0.81282784930853602</c:v>
                </c:pt>
                <c:pt idx="3">
                  <c:v>0.8386366344893339</c:v>
                </c:pt>
                <c:pt idx="4">
                  <c:v>0.86479772888573458</c:v>
                </c:pt>
                <c:pt idx="5">
                  <c:v>0.77898465171192444</c:v>
                </c:pt>
                <c:pt idx="6">
                  <c:v>0.79815209665955944</c:v>
                </c:pt>
                <c:pt idx="7">
                  <c:v>0.82337538681266365</c:v>
                </c:pt>
                <c:pt idx="8">
                  <c:v>0.77009191609710104</c:v>
                </c:pt>
                <c:pt idx="9">
                  <c:v>0.79846517119244398</c:v>
                </c:pt>
                <c:pt idx="10">
                  <c:v>0.80938063740228505</c:v>
                </c:pt>
                <c:pt idx="11">
                  <c:v>0.82875027945450475</c:v>
                </c:pt>
                <c:pt idx="12">
                  <c:v>0.81726507092198586</c:v>
                </c:pt>
              </c:numCache>
            </c:numRef>
          </c:val>
          <c:extLs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graficos'!$D$12:$P$12</c:f>
              <c:numCache>
                <c:formatCode>0.0%</c:formatCode>
                <c:ptCount val="13"/>
                <c:pt idx="0">
                  <c:v>0.1986524163568773</c:v>
                </c:pt>
                <c:pt idx="1">
                  <c:v>0.2193586698337292</c:v>
                </c:pt>
                <c:pt idx="2">
                  <c:v>0.18717215069146398</c:v>
                </c:pt>
                <c:pt idx="3">
                  <c:v>0.16136336551066618</c:v>
                </c:pt>
                <c:pt idx="4">
                  <c:v>0.13520227111426544</c:v>
                </c:pt>
                <c:pt idx="5">
                  <c:v>0.22101534828807554</c:v>
                </c:pt>
                <c:pt idx="6">
                  <c:v>0.20184790334044067</c:v>
                </c:pt>
                <c:pt idx="7">
                  <c:v>0.17662461318733633</c:v>
                </c:pt>
                <c:pt idx="8">
                  <c:v>0.22990808390289891</c:v>
                </c:pt>
                <c:pt idx="9">
                  <c:v>0.2015348288075561</c:v>
                </c:pt>
                <c:pt idx="10">
                  <c:v>0.19061936259771498</c:v>
                </c:pt>
                <c:pt idx="11">
                  <c:v>0.17124972054549517</c:v>
                </c:pt>
                <c:pt idx="12">
                  <c:v>0.18273492907801417</c:v>
                </c:pt>
              </c:numCache>
            </c:numRef>
          </c:val>
          <c:extLs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76961024"/>
        <c:axId val="176962176"/>
      </c:barChart>
      <c:dateAx>
        <c:axId val="176961024"/>
        <c:scaling>
          <c:orientation val="minMax"/>
        </c:scaling>
        <c:delete val="0"/>
        <c:axPos val="b"/>
        <c:numFmt formatCode="[$-C0A]mmmm\-yy;@" sourceLinked="1"/>
        <c:majorTickMark val="out"/>
        <c:minorTickMark val="none"/>
        <c:tickLblPos val="nextTo"/>
        <c:txPr>
          <a:bodyPr/>
          <a:lstStyle/>
          <a:p>
            <a:pPr>
              <a:defRPr sz="750"/>
            </a:pPr>
            <a:endParaRPr lang="es-ES"/>
          </a:p>
        </c:txPr>
        <c:crossAx val="176962176"/>
        <c:crosses val="autoZero"/>
        <c:auto val="1"/>
        <c:lblOffset val="100"/>
        <c:baseTimeUnit val="months"/>
      </c:dateAx>
      <c:valAx>
        <c:axId val="176962176"/>
        <c:scaling>
          <c:orientation val="minMax"/>
          <c:max val="1"/>
          <c:min val="0"/>
        </c:scaling>
        <c:delete val="1"/>
        <c:axPos val="l"/>
        <c:numFmt formatCode="0.0%" sourceLinked="1"/>
        <c:majorTickMark val="out"/>
        <c:minorTickMark val="none"/>
        <c:tickLblPos val="nextTo"/>
        <c:crossAx val="1769610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graficos'!$D$100:$P$100</c:f>
              <c:numCache>
                <c:formatCode>0.0%</c:formatCode>
                <c:ptCount val="13"/>
                <c:pt idx="0">
                  <c:v>1</c:v>
                </c:pt>
                <c:pt idx="1">
                  <c:v>1</c:v>
                </c:pt>
                <c:pt idx="2">
                  <c:v>0.99090582745004185</c:v>
                </c:pt>
                <c:pt idx="3">
                  <c:v>0.98685987965123423</c:v>
                </c:pt>
                <c:pt idx="4">
                  <c:v>1</c:v>
                </c:pt>
                <c:pt idx="5">
                  <c:v>1</c:v>
                </c:pt>
                <c:pt idx="6">
                  <c:v>0.97092347057455219</c:v>
                </c:pt>
                <c:pt idx="7">
                  <c:v>0.97634201993515068</c:v>
                </c:pt>
                <c:pt idx="8">
                  <c:v>1</c:v>
                </c:pt>
                <c:pt idx="9">
                  <c:v>0.98724549496840619</c:v>
                </c:pt>
                <c:pt idx="10">
                  <c:v>0.98295067060695618</c:v>
                </c:pt>
                <c:pt idx="11">
                  <c:v>0.98352534562211968</c:v>
                </c:pt>
                <c:pt idx="12">
                  <c:v>0.96314391927774834</c:v>
                </c:pt>
              </c:numCache>
            </c:numRef>
          </c:val>
          <c:extLs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graficos'!$D$99:$P$99</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graficos'!$D$101:$P$101</c:f>
              <c:numCache>
                <c:formatCode>0.0%</c:formatCode>
                <c:ptCount val="13"/>
                <c:pt idx="0">
                  <c:v>0</c:v>
                </c:pt>
                <c:pt idx="1">
                  <c:v>0</c:v>
                </c:pt>
                <c:pt idx="2">
                  <c:v>9.0941725499581183E-3</c:v>
                </c:pt>
                <c:pt idx="3">
                  <c:v>1.3140120348765813E-2</c:v>
                </c:pt>
                <c:pt idx="4">
                  <c:v>0</c:v>
                </c:pt>
                <c:pt idx="5">
                  <c:v>0</c:v>
                </c:pt>
                <c:pt idx="6">
                  <c:v>2.9076529425447778E-2</c:v>
                </c:pt>
                <c:pt idx="7">
                  <c:v>2.3657980064849288E-2</c:v>
                </c:pt>
                <c:pt idx="8">
                  <c:v>0</c:v>
                </c:pt>
                <c:pt idx="9">
                  <c:v>1.2754505031593727E-2</c:v>
                </c:pt>
                <c:pt idx="10">
                  <c:v>1.7049329393043874E-2</c:v>
                </c:pt>
                <c:pt idx="11">
                  <c:v>1.647465437788018E-2</c:v>
                </c:pt>
                <c:pt idx="12">
                  <c:v>3.6856080722251723E-2</c:v>
                </c:pt>
              </c:numCache>
            </c:numRef>
          </c:val>
          <c:extLs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178758784"/>
        <c:axId val="178760320"/>
      </c:barChart>
      <c:dateAx>
        <c:axId val="178758784"/>
        <c:scaling>
          <c:orientation val="minMax"/>
        </c:scaling>
        <c:delete val="0"/>
        <c:axPos val="b"/>
        <c:numFmt formatCode="[$-C0A]mmmm\-yy;@" sourceLinked="1"/>
        <c:majorTickMark val="out"/>
        <c:minorTickMark val="none"/>
        <c:tickLblPos val="nextTo"/>
        <c:txPr>
          <a:bodyPr/>
          <a:lstStyle/>
          <a:p>
            <a:pPr>
              <a:defRPr sz="750"/>
            </a:pPr>
            <a:endParaRPr lang="es-ES"/>
          </a:p>
        </c:txPr>
        <c:crossAx val="178760320"/>
        <c:crosses val="autoZero"/>
        <c:auto val="1"/>
        <c:lblOffset val="100"/>
        <c:baseTimeUnit val="months"/>
      </c:dateAx>
      <c:valAx>
        <c:axId val="178760320"/>
        <c:scaling>
          <c:orientation val="minMax"/>
          <c:max val="1"/>
          <c:min val="0"/>
        </c:scaling>
        <c:delete val="1"/>
        <c:axPos val="l"/>
        <c:numFmt formatCode="0.0%" sourceLinked="1"/>
        <c:majorTickMark val="out"/>
        <c:minorTickMark val="none"/>
        <c:tickLblPos val="nextTo"/>
        <c:crossAx val="1787587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graficos'!$D$95:$P$95</c:f>
              <c:numCache>
                <c:formatCode>0.0%</c:formatCode>
                <c:ptCount val="13"/>
                <c:pt idx="0">
                  <c:v>0.92124269173449491</c:v>
                </c:pt>
                <c:pt idx="1">
                  <c:v>0.90657271291459118</c:v>
                </c:pt>
                <c:pt idx="2">
                  <c:v>0.94183153654780238</c:v>
                </c:pt>
                <c:pt idx="3">
                  <c:v>0.9102702702702703</c:v>
                </c:pt>
                <c:pt idx="4">
                  <c:v>0.97320253618853936</c:v>
                </c:pt>
                <c:pt idx="5">
                  <c:v>0.91152685576342785</c:v>
                </c:pt>
                <c:pt idx="6">
                  <c:v>0.90133969118982749</c:v>
                </c:pt>
                <c:pt idx="7">
                  <c:v>0.92406443018045303</c:v>
                </c:pt>
                <c:pt idx="8">
                  <c:v>0.91599073001158748</c:v>
                </c:pt>
                <c:pt idx="9">
                  <c:v>0.93070448518390403</c:v>
                </c:pt>
                <c:pt idx="10">
                  <c:v>0.94291338582677153</c:v>
                </c:pt>
                <c:pt idx="11">
                  <c:v>0.96354166666666663</c:v>
                </c:pt>
                <c:pt idx="12">
                  <c:v>0.93918341171440789</c:v>
                </c:pt>
              </c:numCache>
            </c:numRef>
          </c:val>
          <c:extLs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graficos'!$D$94:$P$94</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graficos'!$D$96:$P$96</c:f>
              <c:numCache>
                <c:formatCode>0.0%</c:formatCode>
                <c:ptCount val="13"/>
                <c:pt idx="0">
                  <c:v>7.8757308265504991E-2</c:v>
                </c:pt>
                <c:pt idx="1">
                  <c:v>9.3427287085408817E-2</c:v>
                </c:pt>
                <c:pt idx="2">
                  <c:v>5.8168463452197609E-2</c:v>
                </c:pt>
                <c:pt idx="3">
                  <c:v>8.9729729729729729E-2</c:v>
                </c:pt>
                <c:pt idx="4">
                  <c:v>2.6797463811460708E-2</c:v>
                </c:pt>
                <c:pt idx="5">
                  <c:v>8.8473144236572127E-2</c:v>
                </c:pt>
                <c:pt idx="6">
                  <c:v>9.866030881017257E-2</c:v>
                </c:pt>
                <c:pt idx="7">
                  <c:v>7.593556981954705E-2</c:v>
                </c:pt>
                <c:pt idx="8">
                  <c:v>8.4009269988412516E-2</c:v>
                </c:pt>
                <c:pt idx="9">
                  <c:v>6.9295514816095929E-2</c:v>
                </c:pt>
                <c:pt idx="10">
                  <c:v>5.7086614173228335E-2</c:v>
                </c:pt>
                <c:pt idx="11">
                  <c:v>3.6458333333333329E-2</c:v>
                </c:pt>
                <c:pt idx="12">
                  <c:v>6.0816588285592138E-2</c:v>
                </c:pt>
              </c:numCache>
            </c:numRef>
          </c:val>
          <c:extLs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178967296"/>
        <c:axId val="178968832"/>
      </c:barChart>
      <c:dateAx>
        <c:axId val="178967296"/>
        <c:scaling>
          <c:orientation val="minMax"/>
        </c:scaling>
        <c:delete val="0"/>
        <c:axPos val="b"/>
        <c:numFmt formatCode="[$-C0A]mmmm\-yy;@" sourceLinked="1"/>
        <c:majorTickMark val="out"/>
        <c:minorTickMark val="none"/>
        <c:tickLblPos val="nextTo"/>
        <c:txPr>
          <a:bodyPr/>
          <a:lstStyle/>
          <a:p>
            <a:pPr>
              <a:defRPr sz="900"/>
            </a:pPr>
            <a:endParaRPr lang="es-ES"/>
          </a:p>
        </c:txPr>
        <c:crossAx val="178968832"/>
        <c:crosses val="autoZero"/>
        <c:auto val="1"/>
        <c:lblOffset val="100"/>
        <c:baseTimeUnit val="months"/>
      </c:dateAx>
      <c:valAx>
        <c:axId val="178968832"/>
        <c:scaling>
          <c:orientation val="minMax"/>
          <c:max val="1"/>
          <c:min val="0"/>
        </c:scaling>
        <c:delete val="1"/>
        <c:axPos val="l"/>
        <c:numFmt formatCode="0.0%" sourceLinked="1"/>
        <c:majorTickMark val="out"/>
        <c:minorTickMark val="none"/>
        <c:tickLblPos val="nextTo"/>
        <c:crossAx val="1789672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graficos'!$D$105:$P$105</c:f>
              <c:numCache>
                <c:formatCode>0.0%</c:formatCode>
                <c:ptCount val="13"/>
                <c:pt idx="0">
                  <c:v>0.96716226334367317</c:v>
                </c:pt>
                <c:pt idx="1">
                  <c:v>1</c:v>
                </c:pt>
                <c:pt idx="2">
                  <c:v>0.96754495080854908</c:v>
                </c:pt>
                <c:pt idx="3">
                  <c:v>0.96188041787063783</c:v>
                </c:pt>
                <c:pt idx="4">
                  <c:v>0.98474463851426053</c:v>
                </c:pt>
                <c:pt idx="5">
                  <c:v>0.91958431275516517</c:v>
                </c:pt>
                <c:pt idx="6">
                  <c:v>0.98724689562590895</c:v>
                </c:pt>
                <c:pt idx="7">
                  <c:v>1</c:v>
                </c:pt>
                <c:pt idx="8">
                  <c:v>0.94417282546901649</c:v>
                </c:pt>
                <c:pt idx="9">
                  <c:v>0.9799225931301403</c:v>
                </c:pt>
                <c:pt idx="10">
                  <c:v>0.95769956700344172</c:v>
                </c:pt>
                <c:pt idx="11">
                  <c:v>0.9723401813382303</c:v>
                </c:pt>
                <c:pt idx="12">
                  <c:v>0.8903597736735348</c:v>
                </c:pt>
              </c:numCache>
            </c:numRef>
          </c:val>
          <c:extLs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graficos'!$D$104:$P$104</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graficos'!$D$106:$P$106</c:f>
              <c:numCache>
                <c:formatCode>0.0%</c:formatCode>
                <c:ptCount val="13"/>
                <c:pt idx="0">
                  <c:v>3.2837736656326881E-2</c:v>
                </c:pt>
                <c:pt idx="1">
                  <c:v>0</c:v>
                </c:pt>
                <c:pt idx="2">
                  <c:v>3.2455049191450862E-2</c:v>
                </c:pt>
                <c:pt idx="3">
                  <c:v>3.8119582129362083E-2</c:v>
                </c:pt>
                <c:pt idx="4">
                  <c:v>1.5255361485739553E-2</c:v>
                </c:pt>
                <c:pt idx="5">
                  <c:v>8.0415687244834846E-2</c:v>
                </c:pt>
                <c:pt idx="6">
                  <c:v>1.275310437409106E-2</c:v>
                </c:pt>
                <c:pt idx="7">
                  <c:v>0</c:v>
                </c:pt>
                <c:pt idx="8">
                  <c:v>5.5827174530983514E-2</c:v>
                </c:pt>
                <c:pt idx="9">
                  <c:v>2.0077406869859701E-2</c:v>
                </c:pt>
                <c:pt idx="10">
                  <c:v>4.2300432996558231E-2</c:v>
                </c:pt>
                <c:pt idx="11">
                  <c:v>2.7659818661769774E-2</c:v>
                </c:pt>
                <c:pt idx="12">
                  <c:v>0.10964022632646524</c:v>
                </c:pt>
              </c:numCache>
            </c:numRef>
          </c:val>
          <c:extLs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178696960"/>
        <c:axId val="178698496"/>
      </c:barChart>
      <c:dateAx>
        <c:axId val="178696960"/>
        <c:scaling>
          <c:orientation val="minMax"/>
        </c:scaling>
        <c:delete val="0"/>
        <c:axPos val="b"/>
        <c:numFmt formatCode="[$-C0A]mmmm\-yy;@" sourceLinked="1"/>
        <c:majorTickMark val="out"/>
        <c:minorTickMark val="none"/>
        <c:tickLblPos val="nextTo"/>
        <c:txPr>
          <a:bodyPr/>
          <a:lstStyle/>
          <a:p>
            <a:pPr>
              <a:defRPr sz="750"/>
            </a:pPr>
            <a:endParaRPr lang="es-ES"/>
          </a:p>
        </c:txPr>
        <c:crossAx val="178698496"/>
        <c:crosses val="autoZero"/>
        <c:auto val="1"/>
        <c:lblOffset val="100"/>
        <c:baseTimeUnit val="months"/>
      </c:dateAx>
      <c:valAx>
        <c:axId val="178698496"/>
        <c:scaling>
          <c:orientation val="minMax"/>
          <c:max val="1"/>
          <c:min val="0"/>
        </c:scaling>
        <c:delete val="1"/>
        <c:axPos val="l"/>
        <c:numFmt formatCode="0.0%" sourceLinked="1"/>
        <c:majorTickMark val="out"/>
        <c:minorTickMark val="none"/>
        <c:tickLblPos val="nextTo"/>
        <c:crossAx val="178696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graficos'!$D$34:$P$34</c:f>
              <c:numCache>
                <c:formatCode>0.0%</c:formatCode>
                <c:ptCount val="13"/>
                <c:pt idx="0">
                  <c:v>0.98858151854031784</c:v>
                </c:pt>
                <c:pt idx="1">
                  <c:v>0.99133663366336633</c:v>
                </c:pt>
                <c:pt idx="2">
                  <c:v>0.98823952958118322</c:v>
                </c:pt>
                <c:pt idx="3">
                  <c:v>0.98923430506834398</c:v>
                </c:pt>
                <c:pt idx="4">
                  <c:v>0.99648753073410612</c:v>
                </c:pt>
                <c:pt idx="5">
                  <c:v>0.9882747068676716</c:v>
                </c:pt>
                <c:pt idx="6">
                  <c:v>0.98063380281690138</c:v>
                </c:pt>
                <c:pt idx="7">
                  <c:v>0.98796574866928943</c:v>
                </c:pt>
                <c:pt idx="8">
                  <c:v>0.99021663172606567</c:v>
                </c:pt>
                <c:pt idx="9">
                  <c:v>0.98210080075365058</c:v>
                </c:pt>
                <c:pt idx="10">
                  <c:v>0.98882150077298137</c:v>
                </c:pt>
                <c:pt idx="11">
                  <c:v>0.97680612584618798</c:v>
                </c:pt>
                <c:pt idx="12">
                  <c:v>0.97129498749592258</c:v>
                </c:pt>
              </c:numCache>
            </c:numRef>
          </c:val>
          <c:extLs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graficos'!$D$35:$P$35</c:f>
              <c:numCache>
                <c:formatCode>0.0%</c:formatCode>
                <c:ptCount val="13"/>
                <c:pt idx="0">
                  <c:v>1.1418481459682165E-2</c:v>
                </c:pt>
                <c:pt idx="1">
                  <c:v>8.6633663366336624E-3</c:v>
                </c:pt>
                <c:pt idx="2">
                  <c:v>1.1760470418816752E-2</c:v>
                </c:pt>
                <c:pt idx="3">
                  <c:v>1.0765694931655981E-2</c:v>
                </c:pt>
                <c:pt idx="4">
                  <c:v>3.5124692658939235E-3</c:v>
                </c:pt>
                <c:pt idx="5">
                  <c:v>1.1725293132328308E-2</c:v>
                </c:pt>
                <c:pt idx="6">
                  <c:v>1.936619718309859E-2</c:v>
                </c:pt>
                <c:pt idx="7">
                  <c:v>1.2034251330710484E-2</c:v>
                </c:pt>
                <c:pt idx="8">
                  <c:v>9.7833682739343116E-3</c:v>
                </c:pt>
                <c:pt idx="9">
                  <c:v>1.7899199246349504E-2</c:v>
                </c:pt>
                <c:pt idx="10">
                  <c:v>1.1178499227018669E-2</c:v>
                </c:pt>
                <c:pt idx="11">
                  <c:v>2.3193874153812005E-2</c:v>
                </c:pt>
                <c:pt idx="12">
                  <c:v>2.8705012504077417E-2</c:v>
                </c:pt>
              </c:numCache>
            </c:numRef>
          </c:val>
          <c:extLs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178634752"/>
        <c:axId val="178636288"/>
      </c:barChart>
      <c:dateAx>
        <c:axId val="178634752"/>
        <c:scaling>
          <c:orientation val="minMax"/>
        </c:scaling>
        <c:delete val="0"/>
        <c:axPos val="b"/>
        <c:numFmt formatCode="[$-C0A]mmmm\-yy;@" sourceLinked="1"/>
        <c:majorTickMark val="out"/>
        <c:minorTickMark val="none"/>
        <c:tickLblPos val="nextTo"/>
        <c:txPr>
          <a:bodyPr/>
          <a:lstStyle/>
          <a:p>
            <a:pPr>
              <a:defRPr sz="750"/>
            </a:pPr>
            <a:endParaRPr lang="es-ES"/>
          </a:p>
        </c:txPr>
        <c:crossAx val="178636288"/>
        <c:crosses val="autoZero"/>
        <c:auto val="1"/>
        <c:lblOffset val="100"/>
        <c:baseTimeUnit val="months"/>
      </c:dateAx>
      <c:valAx>
        <c:axId val="178636288"/>
        <c:scaling>
          <c:orientation val="minMax"/>
          <c:max val="1"/>
          <c:min val="0"/>
        </c:scaling>
        <c:delete val="1"/>
        <c:axPos val="l"/>
        <c:numFmt formatCode="0.0%" sourceLinked="1"/>
        <c:majorTickMark val="out"/>
        <c:minorTickMark val="none"/>
        <c:tickLblPos val="nextTo"/>
        <c:crossAx val="1786347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graficos'!$D$29:$P$29</c:f>
              <c:numCache>
                <c:formatCode>0.0%</c:formatCode>
                <c:ptCount val="13"/>
                <c:pt idx="0">
                  <c:v>0.89528312766693574</c:v>
                </c:pt>
                <c:pt idx="1">
                  <c:v>0.87155297532656018</c:v>
                </c:pt>
                <c:pt idx="2">
                  <c:v>0.93472205401477537</c:v>
                </c:pt>
                <c:pt idx="3">
                  <c:v>0.9256925454761622</c:v>
                </c:pt>
                <c:pt idx="4">
                  <c:v>0.93687668661269508</c:v>
                </c:pt>
                <c:pt idx="5">
                  <c:v>0.8934996402014872</c:v>
                </c:pt>
                <c:pt idx="6">
                  <c:v>0.89973246481330693</c:v>
                </c:pt>
                <c:pt idx="7">
                  <c:v>0.91852025286818084</c:v>
                </c:pt>
                <c:pt idx="8">
                  <c:v>0.88959510357815452</c:v>
                </c:pt>
                <c:pt idx="9">
                  <c:v>0.90539118231785753</c:v>
                </c:pt>
                <c:pt idx="10">
                  <c:v>0.92463101863053465</c:v>
                </c:pt>
                <c:pt idx="11">
                  <c:v>0.9238862771434968</c:v>
                </c:pt>
                <c:pt idx="12">
                  <c:v>0.9111135587619783</c:v>
                </c:pt>
              </c:numCache>
            </c:numRef>
          </c:val>
          <c:extLs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graficos'!$D$30:$P$30</c:f>
              <c:numCache>
                <c:formatCode>0.0%</c:formatCode>
                <c:ptCount val="13"/>
                <c:pt idx="0">
                  <c:v>0.10471687233306425</c:v>
                </c:pt>
                <c:pt idx="1">
                  <c:v>0.12844702467343974</c:v>
                </c:pt>
                <c:pt idx="2">
                  <c:v>6.5277945985224642E-2</c:v>
                </c:pt>
                <c:pt idx="3">
                  <c:v>7.4307454523837829E-2</c:v>
                </c:pt>
                <c:pt idx="4">
                  <c:v>6.3123313387304952E-2</c:v>
                </c:pt>
                <c:pt idx="5">
                  <c:v>0.10650035979851284</c:v>
                </c:pt>
                <c:pt idx="6">
                  <c:v>0.10026753518669303</c:v>
                </c:pt>
                <c:pt idx="7">
                  <c:v>8.1479747131819255E-2</c:v>
                </c:pt>
                <c:pt idx="8">
                  <c:v>0.11040489642184559</c:v>
                </c:pt>
                <c:pt idx="9">
                  <c:v>9.4608817682142438E-2</c:v>
                </c:pt>
                <c:pt idx="10">
                  <c:v>7.5368981369465279E-2</c:v>
                </c:pt>
                <c:pt idx="11">
                  <c:v>7.6113722856503238E-2</c:v>
                </c:pt>
                <c:pt idx="12">
                  <c:v>8.8886441238021821E-2</c:v>
                </c:pt>
              </c:numCache>
            </c:numRef>
          </c:val>
          <c:extLs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178520064"/>
        <c:axId val="178521216"/>
      </c:barChart>
      <c:dateAx>
        <c:axId val="178520064"/>
        <c:scaling>
          <c:orientation val="minMax"/>
        </c:scaling>
        <c:delete val="0"/>
        <c:axPos val="b"/>
        <c:numFmt formatCode="[$-C0A]mmmm\-yy;@" sourceLinked="1"/>
        <c:majorTickMark val="out"/>
        <c:minorTickMark val="none"/>
        <c:tickLblPos val="nextTo"/>
        <c:txPr>
          <a:bodyPr/>
          <a:lstStyle/>
          <a:p>
            <a:pPr>
              <a:defRPr sz="900"/>
            </a:pPr>
            <a:endParaRPr lang="es-ES"/>
          </a:p>
        </c:txPr>
        <c:crossAx val="178521216"/>
        <c:crosses val="autoZero"/>
        <c:auto val="1"/>
        <c:lblOffset val="100"/>
        <c:baseTimeUnit val="months"/>
      </c:dateAx>
      <c:valAx>
        <c:axId val="178521216"/>
        <c:scaling>
          <c:orientation val="minMax"/>
          <c:max val="1"/>
          <c:min val="0"/>
        </c:scaling>
        <c:delete val="1"/>
        <c:axPos val="l"/>
        <c:numFmt formatCode="0.0%" sourceLinked="1"/>
        <c:majorTickMark val="out"/>
        <c:minorTickMark val="none"/>
        <c:tickLblPos val="nextTo"/>
        <c:crossAx val="17852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graficos'!$D$39:$P$39</c:f>
              <c:numCache>
                <c:formatCode>0.0%</c:formatCode>
                <c:ptCount val="13"/>
                <c:pt idx="0">
                  <c:v>0.92114113417604082</c:v>
                </c:pt>
                <c:pt idx="1">
                  <c:v>0.91322214164853754</c:v>
                </c:pt>
                <c:pt idx="2">
                  <c:v>0.9663003663003662</c:v>
                </c:pt>
                <c:pt idx="3">
                  <c:v>0.95457813998082452</c:v>
                </c:pt>
                <c:pt idx="4">
                  <c:v>0.94919469445760296</c:v>
                </c:pt>
                <c:pt idx="5">
                  <c:v>0.908625730994152</c:v>
                </c:pt>
                <c:pt idx="6">
                  <c:v>0.93586174901414987</c:v>
                </c:pt>
                <c:pt idx="7">
                  <c:v>0.93473756906077343</c:v>
                </c:pt>
                <c:pt idx="8">
                  <c:v>0.91463414634146345</c:v>
                </c:pt>
                <c:pt idx="9">
                  <c:v>0.93271295633500362</c:v>
                </c:pt>
                <c:pt idx="10">
                  <c:v>0.95340632603406328</c:v>
                </c:pt>
                <c:pt idx="11">
                  <c:v>0.94413597733711041</c:v>
                </c:pt>
                <c:pt idx="12">
                  <c:v>0.9461672854335007</c:v>
                </c:pt>
              </c:numCache>
            </c:numRef>
          </c:val>
          <c:extLs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graficos'!$D$40:$P$40</c:f>
              <c:numCache>
                <c:formatCode>0.0%</c:formatCode>
                <c:ptCount val="13"/>
                <c:pt idx="0">
                  <c:v>7.8858865823959179E-2</c:v>
                </c:pt>
                <c:pt idx="1">
                  <c:v>8.67778583514624E-2</c:v>
                </c:pt>
                <c:pt idx="2">
                  <c:v>3.3699633699633698E-2</c:v>
                </c:pt>
                <c:pt idx="3">
                  <c:v>4.5421860019175447E-2</c:v>
                </c:pt>
                <c:pt idx="4">
                  <c:v>5.0805305542396963E-2</c:v>
                </c:pt>
                <c:pt idx="5">
                  <c:v>9.1374269005847955E-2</c:v>
                </c:pt>
                <c:pt idx="6">
                  <c:v>6.4138250985850159E-2</c:v>
                </c:pt>
                <c:pt idx="7">
                  <c:v>6.5262430939226526E-2</c:v>
                </c:pt>
                <c:pt idx="8">
                  <c:v>8.5365853658536592E-2</c:v>
                </c:pt>
                <c:pt idx="9">
                  <c:v>6.728704366499641E-2</c:v>
                </c:pt>
                <c:pt idx="10">
                  <c:v>4.6593673965936735E-2</c:v>
                </c:pt>
                <c:pt idx="11">
                  <c:v>5.5864022662889513E-2</c:v>
                </c:pt>
                <c:pt idx="12">
                  <c:v>5.3832714566499226E-2</c:v>
                </c:pt>
              </c:numCache>
            </c:numRef>
          </c:val>
          <c:extLs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178564480"/>
        <c:axId val="178566272"/>
      </c:barChart>
      <c:dateAx>
        <c:axId val="178564480"/>
        <c:scaling>
          <c:orientation val="minMax"/>
        </c:scaling>
        <c:delete val="0"/>
        <c:axPos val="b"/>
        <c:numFmt formatCode="[$-C0A]mmmm\-yy;@" sourceLinked="1"/>
        <c:majorTickMark val="out"/>
        <c:minorTickMark val="none"/>
        <c:tickLblPos val="nextTo"/>
        <c:txPr>
          <a:bodyPr/>
          <a:lstStyle/>
          <a:p>
            <a:pPr>
              <a:defRPr sz="750"/>
            </a:pPr>
            <a:endParaRPr lang="es-ES"/>
          </a:p>
        </c:txPr>
        <c:crossAx val="178566272"/>
        <c:crosses val="autoZero"/>
        <c:auto val="1"/>
        <c:lblOffset val="100"/>
        <c:baseTimeUnit val="months"/>
      </c:dateAx>
      <c:valAx>
        <c:axId val="178566272"/>
        <c:scaling>
          <c:orientation val="minMax"/>
          <c:max val="1"/>
          <c:min val="0"/>
        </c:scaling>
        <c:delete val="1"/>
        <c:axPos val="l"/>
        <c:numFmt formatCode="0.0%" sourceLinked="1"/>
        <c:majorTickMark val="out"/>
        <c:minorTickMark val="none"/>
        <c:tickLblPos val="nextTo"/>
        <c:crossAx val="1785644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graficos'!$D$6:$P$6</c:f>
              <c:numCache>
                <c:formatCode>0.0%</c:formatCode>
                <c:ptCount val="13"/>
                <c:pt idx="0">
                  <c:v>0.92411388727484023</c:v>
                </c:pt>
                <c:pt idx="1">
                  <c:v>0.92360535354731732</c:v>
                </c:pt>
                <c:pt idx="2">
                  <c:v>0.94285714285714284</c:v>
                </c:pt>
                <c:pt idx="3">
                  <c:v>0.94428806005160681</c:v>
                </c:pt>
                <c:pt idx="4">
                  <c:v>0.94989537316903039</c:v>
                </c:pt>
                <c:pt idx="5">
                  <c:v>0.91926047273578282</c:v>
                </c:pt>
                <c:pt idx="6">
                  <c:v>0.92246613731900984</c:v>
                </c:pt>
                <c:pt idx="7">
                  <c:v>0.94659856048293478</c:v>
                </c:pt>
                <c:pt idx="8">
                  <c:v>0.9274137531836073</c:v>
                </c:pt>
                <c:pt idx="9">
                  <c:v>0.93365864993609859</c:v>
                </c:pt>
                <c:pt idx="10">
                  <c:v>0.93874709976798143</c:v>
                </c:pt>
                <c:pt idx="11">
                  <c:v>0.93374833259226331</c:v>
                </c:pt>
                <c:pt idx="12">
                  <c:v>0.93812154696132599</c:v>
                </c:pt>
              </c:numCache>
            </c:numRef>
          </c:val>
          <c:extLs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graficos'!$D$7:$P$7</c:f>
              <c:numCache>
                <c:formatCode>0.0%</c:formatCode>
                <c:ptCount val="13"/>
                <c:pt idx="0">
                  <c:v>7.5886112725159799E-2</c:v>
                </c:pt>
                <c:pt idx="1">
                  <c:v>7.6394646452682693E-2</c:v>
                </c:pt>
                <c:pt idx="2">
                  <c:v>5.7142857142857148E-2</c:v>
                </c:pt>
                <c:pt idx="3">
                  <c:v>5.5711939948393144E-2</c:v>
                </c:pt>
                <c:pt idx="4">
                  <c:v>5.0104626830969543E-2</c:v>
                </c:pt>
                <c:pt idx="5">
                  <c:v>8.0739527264217167E-2</c:v>
                </c:pt>
                <c:pt idx="6">
                  <c:v>7.753386268099019E-2</c:v>
                </c:pt>
                <c:pt idx="7">
                  <c:v>5.340143951706524E-2</c:v>
                </c:pt>
                <c:pt idx="8">
                  <c:v>7.2586246816392683E-2</c:v>
                </c:pt>
                <c:pt idx="9">
                  <c:v>6.6341350063901475E-2</c:v>
                </c:pt>
                <c:pt idx="10">
                  <c:v>6.1252900232018563E-2</c:v>
                </c:pt>
                <c:pt idx="11">
                  <c:v>6.6251667407736775E-2</c:v>
                </c:pt>
                <c:pt idx="12">
                  <c:v>6.1878453038674029E-2</c:v>
                </c:pt>
              </c:numCache>
            </c:numRef>
          </c:val>
          <c:extLs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176997120"/>
        <c:axId val="176998656"/>
      </c:barChart>
      <c:dateAx>
        <c:axId val="176997120"/>
        <c:scaling>
          <c:orientation val="minMax"/>
        </c:scaling>
        <c:delete val="0"/>
        <c:axPos val="b"/>
        <c:numFmt formatCode="[$-C0A]mmmm\-yy;@" sourceLinked="0"/>
        <c:majorTickMark val="out"/>
        <c:minorTickMark val="none"/>
        <c:tickLblPos val="nextTo"/>
        <c:txPr>
          <a:bodyPr/>
          <a:lstStyle/>
          <a:p>
            <a:pPr>
              <a:defRPr sz="900"/>
            </a:pPr>
            <a:endParaRPr lang="es-ES"/>
          </a:p>
        </c:txPr>
        <c:crossAx val="176998656"/>
        <c:crosses val="autoZero"/>
        <c:auto val="1"/>
        <c:lblOffset val="100"/>
        <c:baseTimeUnit val="months"/>
      </c:dateAx>
      <c:valAx>
        <c:axId val="176998656"/>
        <c:scaling>
          <c:orientation val="minMax"/>
          <c:max val="1"/>
          <c:min val="0"/>
        </c:scaling>
        <c:delete val="1"/>
        <c:axPos val="l"/>
        <c:numFmt formatCode="0.0%" sourceLinked="1"/>
        <c:majorTickMark val="out"/>
        <c:minorTickMark val="none"/>
        <c:tickLblPos val="nextTo"/>
        <c:crossAx val="1769971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graficos'!$D$16:$P$16</c:f>
              <c:numCache>
                <c:formatCode>0.0%</c:formatCode>
                <c:ptCount val="13"/>
                <c:pt idx="0">
                  <c:v>0.86668987121475816</c:v>
                </c:pt>
                <c:pt idx="1">
                  <c:v>0.84701670644391402</c:v>
                </c:pt>
                <c:pt idx="2">
                  <c:v>0.88324192565508841</c:v>
                </c:pt>
                <c:pt idx="3">
                  <c:v>0.88580283704851592</c:v>
                </c:pt>
                <c:pt idx="4">
                  <c:v>0.91571378050218077</c:v>
                </c:pt>
                <c:pt idx="5">
                  <c:v>0.86151272553471137</c:v>
                </c:pt>
                <c:pt idx="6">
                  <c:v>0.83690731474863</c:v>
                </c:pt>
                <c:pt idx="7">
                  <c:v>0.882533679981092</c:v>
                </c:pt>
                <c:pt idx="8">
                  <c:v>0.86219826576048741</c:v>
                </c:pt>
                <c:pt idx="9">
                  <c:v>0.84208691610504294</c:v>
                </c:pt>
                <c:pt idx="10">
                  <c:v>0.86927865250823866</c:v>
                </c:pt>
                <c:pt idx="11">
                  <c:v>0.87975391498881428</c:v>
                </c:pt>
                <c:pt idx="12">
                  <c:v>0.87036830978079438</c:v>
                </c:pt>
              </c:numCache>
            </c:numRef>
          </c:val>
          <c:extLs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graficos'!$D$17:$P$17</c:f>
              <c:numCache>
                <c:formatCode>0.0%</c:formatCode>
                <c:ptCount val="13"/>
                <c:pt idx="0">
                  <c:v>0.13331012878524193</c:v>
                </c:pt>
                <c:pt idx="1">
                  <c:v>0.15298329355608589</c:v>
                </c:pt>
                <c:pt idx="2">
                  <c:v>0.11675807434491164</c:v>
                </c:pt>
                <c:pt idx="3">
                  <c:v>0.11419716295148409</c:v>
                </c:pt>
                <c:pt idx="4">
                  <c:v>8.4286219497819156E-2</c:v>
                </c:pt>
                <c:pt idx="5">
                  <c:v>0.13848727446528858</c:v>
                </c:pt>
                <c:pt idx="6">
                  <c:v>0.16309268525137002</c:v>
                </c:pt>
                <c:pt idx="7">
                  <c:v>0.11746632001890804</c:v>
                </c:pt>
                <c:pt idx="8">
                  <c:v>0.13780173423951253</c:v>
                </c:pt>
                <c:pt idx="9">
                  <c:v>0.15791308389495701</c:v>
                </c:pt>
                <c:pt idx="10">
                  <c:v>0.13072134749176126</c:v>
                </c:pt>
                <c:pt idx="11">
                  <c:v>0.12024608501118568</c:v>
                </c:pt>
                <c:pt idx="12">
                  <c:v>0.12963169021920551</c:v>
                </c:pt>
              </c:numCache>
            </c:numRef>
          </c:val>
          <c:extLs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77885952"/>
        <c:axId val="177887488"/>
      </c:barChart>
      <c:dateAx>
        <c:axId val="177885952"/>
        <c:scaling>
          <c:orientation val="minMax"/>
        </c:scaling>
        <c:delete val="0"/>
        <c:axPos val="b"/>
        <c:numFmt formatCode="[$-C0A]mmmm\-yy;@" sourceLinked="1"/>
        <c:majorTickMark val="out"/>
        <c:minorTickMark val="none"/>
        <c:tickLblPos val="nextTo"/>
        <c:txPr>
          <a:bodyPr/>
          <a:lstStyle/>
          <a:p>
            <a:pPr>
              <a:defRPr sz="750"/>
            </a:pPr>
            <a:endParaRPr lang="es-ES"/>
          </a:p>
        </c:txPr>
        <c:crossAx val="177887488"/>
        <c:crosses val="autoZero"/>
        <c:auto val="1"/>
        <c:lblOffset val="100"/>
        <c:baseTimeUnit val="months"/>
      </c:dateAx>
      <c:valAx>
        <c:axId val="177887488"/>
        <c:scaling>
          <c:orientation val="minMax"/>
          <c:max val="1"/>
          <c:min val="0"/>
        </c:scaling>
        <c:delete val="1"/>
        <c:axPos val="l"/>
        <c:numFmt formatCode="0.0%" sourceLinked="1"/>
        <c:majorTickMark val="out"/>
        <c:minorTickMark val="none"/>
        <c:tickLblPos val="nextTo"/>
        <c:crossAx val="1778859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graficos'!$D$56:$P$56</c:f>
              <c:numCache>
                <c:formatCode>0.0%</c:formatCode>
                <c:ptCount val="13"/>
                <c:pt idx="0">
                  <c:v>0.99324953445065178</c:v>
                </c:pt>
                <c:pt idx="1">
                  <c:v>0.98830475757919833</c:v>
                </c:pt>
                <c:pt idx="2">
                  <c:v>0.98984657039711188</c:v>
                </c:pt>
                <c:pt idx="3">
                  <c:v>0.97688197026022305</c:v>
                </c:pt>
                <c:pt idx="4">
                  <c:v>0.98859972362966386</c:v>
                </c:pt>
                <c:pt idx="5">
                  <c:v>0.99439551641313051</c:v>
                </c:pt>
                <c:pt idx="6">
                  <c:v>0.99421363268140261</c:v>
                </c:pt>
                <c:pt idx="7">
                  <c:v>0.98732331164460407</c:v>
                </c:pt>
                <c:pt idx="8">
                  <c:v>0.9582641425882874</c:v>
                </c:pt>
                <c:pt idx="9">
                  <c:v>0.94921348314606746</c:v>
                </c:pt>
                <c:pt idx="10">
                  <c:v>0.96506254930688606</c:v>
                </c:pt>
                <c:pt idx="11">
                  <c:v>0.98001776198934287</c:v>
                </c:pt>
                <c:pt idx="12">
                  <c:v>0.96498881431767347</c:v>
                </c:pt>
              </c:numCache>
            </c:numRef>
          </c:val>
          <c:extLs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graficos'!$D$55:$P$55</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graficos'!$D$57:$P$57</c:f>
              <c:numCache>
                <c:formatCode>0.0%</c:formatCode>
                <c:ptCount val="13"/>
                <c:pt idx="0">
                  <c:v>6.7504655493482307E-3</c:v>
                </c:pt>
                <c:pt idx="1">
                  <c:v>1.1695242420801635E-2</c:v>
                </c:pt>
                <c:pt idx="2">
                  <c:v>1.0153429602888087E-2</c:v>
                </c:pt>
                <c:pt idx="3">
                  <c:v>2.3118029739776953E-2</c:v>
                </c:pt>
                <c:pt idx="4">
                  <c:v>1.1400276370336252E-2</c:v>
                </c:pt>
                <c:pt idx="5">
                  <c:v>5.6044835868694961E-3</c:v>
                </c:pt>
                <c:pt idx="6">
                  <c:v>5.7863673185973852E-3</c:v>
                </c:pt>
                <c:pt idx="7">
                  <c:v>1.2676688355396004E-2</c:v>
                </c:pt>
                <c:pt idx="8">
                  <c:v>4.173585741171261E-2</c:v>
                </c:pt>
                <c:pt idx="9">
                  <c:v>5.0786516853932581E-2</c:v>
                </c:pt>
                <c:pt idx="10">
                  <c:v>3.4937450693113943E-2</c:v>
                </c:pt>
                <c:pt idx="11">
                  <c:v>1.9982238010657193E-2</c:v>
                </c:pt>
                <c:pt idx="12">
                  <c:v>3.5011185682326626E-2</c:v>
                </c:pt>
              </c:numCache>
            </c:numRef>
          </c:val>
          <c:extLs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178002560"/>
        <c:axId val="178008448"/>
      </c:barChart>
      <c:dateAx>
        <c:axId val="178002560"/>
        <c:scaling>
          <c:orientation val="minMax"/>
        </c:scaling>
        <c:delete val="0"/>
        <c:axPos val="b"/>
        <c:numFmt formatCode="[$-C0A]mmmm\-yy;@" sourceLinked="1"/>
        <c:majorTickMark val="out"/>
        <c:minorTickMark val="none"/>
        <c:tickLblPos val="nextTo"/>
        <c:txPr>
          <a:bodyPr/>
          <a:lstStyle/>
          <a:p>
            <a:pPr>
              <a:defRPr sz="750"/>
            </a:pPr>
            <a:endParaRPr lang="es-ES"/>
          </a:p>
        </c:txPr>
        <c:crossAx val="178008448"/>
        <c:crosses val="autoZero"/>
        <c:auto val="1"/>
        <c:lblOffset val="100"/>
        <c:baseTimeUnit val="months"/>
      </c:dateAx>
      <c:valAx>
        <c:axId val="178008448"/>
        <c:scaling>
          <c:orientation val="minMax"/>
          <c:max val="1"/>
          <c:min val="0"/>
        </c:scaling>
        <c:delete val="1"/>
        <c:axPos val="l"/>
        <c:numFmt formatCode="0.0%" sourceLinked="1"/>
        <c:majorTickMark val="out"/>
        <c:minorTickMark val="none"/>
        <c:tickLblPos val="nextTo"/>
        <c:crossAx val="17800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graficos'!$D$51:$P$51</c:f>
              <c:numCache>
                <c:formatCode>0.0%</c:formatCode>
                <c:ptCount val="13"/>
                <c:pt idx="0">
                  <c:v>0.92937362510130839</c:v>
                </c:pt>
                <c:pt idx="1">
                  <c:v>0.94630564479118873</c:v>
                </c:pt>
                <c:pt idx="2">
                  <c:v>0.92992036405005696</c:v>
                </c:pt>
                <c:pt idx="3">
                  <c:v>0.937037037037037</c:v>
                </c:pt>
                <c:pt idx="4">
                  <c:v>0.94980918237539025</c:v>
                </c:pt>
                <c:pt idx="5">
                  <c:v>0.89477303988995871</c:v>
                </c:pt>
                <c:pt idx="6">
                  <c:v>0.90967216926296213</c:v>
                </c:pt>
                <c:pt idx="7">
                  <c:v>0.92875230202578274</c:v>
                </c:pt>
                <c:pt idx="8">
                  <c:v>0.91289437585733879</c:v>
                </c:pt>
                <c:pt idx="9">
                  <c:v>0.91528354080221308</c:v>
                </c:pt>
                <c:pt idx="10">
                  <c:v>0.90613223706748891</c:v>
                </c:pt>
                <c:pt idx="11">
                  <c:v>0.92637969094922734</c:v>
                </c:pt>
                <c:pt idx="12">
                  <c:v>0.91960242959690774</c:v>
                </c:pt>
              </c:numCache>
            </c:numRef>
          </c:val>
          <c:extLs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graficos'!$D$50:$P$50</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graficos'!$D$52:$P$52</c:f>
              <c:numCache>
                <c:formatCode>0.0%</c:formatCode>
                <c:ptCount val="13"/>
                <c:pt idx="0">
                  <c:v>7.0626374898691682E-2</c:v>
                </c:pt>
                <c:pt idx="1">
                  <c:v>5.3694355208811377E-2</c:v>
                </c:pt>
                <c:pt idx="2">
                  <c:v>7.0079635949943125E-2</c:v>
                </c:pt>
                <c:pt idx="3">
                  <c:v>6.2962962962962971E-2</c:v>
                </c:pt>
                <c:pt idx="4">
                  <c:v>5.0190817624609689E-2</c:v>
                </c:pt>
                <c:pt idx="5">
                  <c:v>0.10522696011004125</c:v>
                </c:pt>
                <c:pt idx="6">
                  <c:v>9.0327830737037901E-2</c:v>
                </c:pt>
                <c:pt idx="7">
                  <c:v>7.1247697974217317E-2</c:v>
                </c:pt>
                <c:pt idx="8">
                  <c:v>8.7105624142661181E-2</c:v>
                </c:pt>
                <c:pt idx="9">
                  <c:v>8.4716459197787003E-2</c:v>
                </c:pt>
                <c:pt idx="10">
                  <c:v>9.3867762932511145E-2</c:v>
                </c:pt>
                <c:pt idx="11">
                  <c:v>7.3620309050772617E-2</c:v>
                </c:pt>
                <c:pt idx="12">
                  <c:v>8.0397570403092214E-2</c:v>
                </c:pt>
              </c:numCache>
            </c:numRef>
          </c:val>
          <c:extLs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178026752"/>
        <c:axId val="178049024"/>
      </c:barChart>
      <c:dateAx>
        <c:axId val="178026752"/>
        <c:scaling>
          <c:orientation val="minMax"/>
        </c:scaling>
        <c:delete val="0"/>
        <c:axPos val="b"/>
        <c:numFmt formatCode="[$-C0A]mmmm\-yy;@" sourceLinked="1"/>
        <c:majorTickMark val="out"/>
        <c:minorTickMark val="none"/>
        <c:tickLblPos val="nextTo"/>
        <c:txPr>
          <a:bodyPr/>
          <a:lstStyle/>
          <a:p>
            <a:pPr>
              <a:defRPr sz="900"/>
            </a:pPr>
            <a:endParaRPr lang="es-ES"/>
          </a:p>
        </c:txPr>
        <c:crossAx val="178049024"/>
        <c:crosses val="autoZero"/>
        <c:auto val="1"/>
        <c:lblOffset val="100"/>
        <c:baseTimeUnit val="months"/>
      </c:dateAx>
      <c:valAx>
        <c:axId val="178049024"/>
        <c:scaling>
          <c:orientation val="minMax"/>
          <c:max val="1"/>
          <c:min val="0"/>
        </c:scaling>
        <c:delete val="1"/>
        <c:axPos val="l"/>
        <c:numFmt formatCode="0.0%" sourceLinked="1"/>
        <c:majorTickMark val="out"/>
        <c:minorTickMark val="none"/>
        <c:tickLblPos val="nextTo"/>
        <c:crossAx val="178026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graficos'!$D$61:$P$61</c:f>
              <c:numCache>
                <c:formatCode>0.0%</c:formatCode>
                <c:ptCount val="13"/>
                <c:pt idx="0">
                  <c:v>0.93584299322850906</c:v>
                </c:pt>
                <c:pt idx="1">
                  <c:v>0.94710385010853426</c:v>
                </c:pt>
                <c:pt idx="2">
                  <c:v>0.9634547724435365</c:v>
                </c:pt>
                <c:pt idx="3">
                  <c:v>0.95941427418424996</c:v>
                </c:pt>
                <c:pt idx="4">
                  <c:v>0.97933838883393787</c:v>
                </c:pt>
                <c:pt idx="5">
                  <c:v>0.83122268295416335</c:v>
                </c:pt>
                <c:pt idx="6">
                  <c:v>0.90776255707762554</c:v>
                </c:pt>
                <c:pt idx="7">
                  <c:v>0.87181818181818183</c:v>
                </c:pt>
                <c:pt idx="8">
                  <c:v>0.86333261478766965</c:v>
                </c:pt>
                <c:pt idx="9">
                  <c:v>0.93600088427102901</c:v>
                </c:pt>
                <c:pt idx="10">
                  <c:v>0.88298235628912913</c:v>
                </c:pt>
                <c:pt idx="11">
                  <c:v>0.9578036534558273</c:v>
                </c:pt>
                <c:pt idx="12">
                  <c:v>0.91917122040072863</c:v>
                </c:pt>
              </c:numCache>
            </c:numRef>
          </c:val>
          <c:extLs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graficos'!$D$60:$P$60</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graficos'!$D$62:$P$62</c:f>
              <c:numCache>
                <c:formatCode>0.0%</c:formatCode>
                <c:ptCount val="13"/>
                <c:pt idx="0">
                  <c:v>6.4157006771490874E-2</c:v>
                </c:pt>
                <c:pt idx="1">
                  <c:v>5.289614989146578E-2</c:v>
                </c:pt>
                <c:pt idx="2">
                  <c:v>3.6545227556463514E-2</c:v>
                </c:pt>
                <c:pt idx="3">
                  <c:v>4.0585725815750033E-2</c:v>
                </c:pt>
                <c:pt idx="4">
                  <c:v>2.0661611166062206E-2</c:v>
                </c:pt>
                <c:pt idx="5">
                  <c:v>0.16877731704583659</c:v>
                </c:pt>
                <c:pt idx="6">
                  <c:v>9.223744292237443E-2</c:v>
                </c:pt>
                <c:pt idx="7">
                  <c:v>0.12818181818181817</c:v>
                </c:pt>
                <c:pt idx="8">
                  <c:v>0.13666738521233024</c:v>
                </c:pt>
                <c:pt idx="9">
                  <c:v>6.3999115728970921E-2</c:v>
                </c:pt>
                <c:pt idx="10">
                  <c:v>0.1170176437108708</c:v>
                </c:pt>
                <c:pt idx="11">
                  <c:v>4.2196346544172633E-2</c:v>
                </c:pt>
                <c:pt idx="12">
                  <c:v>8.0828779599271414E-2</c:v>
                </c:pt>
              </c:numCache>
            </c:numRef>
          </c:val>
          <c:extLs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178489600"/>
        <c:axId val="178507776"/>
      </c:barChart>
      <c:dateAx>
        <c:axId val="178489600"/>
        <c:scaling>
          <c:orientation val="minMax"/>
        </c:scaling>
        <c:delete val="0"/>
        <c:axPos val="b"/>
        <c:numFmt formatCode="[$-C0A]mmmm\-yy;@" sourceLinked="1"/>
        <c:majorTickMark val="out"/>
        <c:minorTickMark val="none"/>
        <c:tickLblPos val="nextTo"/>
        <c:txPr>
          <a:bodyPr/>
          <a:lstStyle/>
          <a:p>
            <a:pPr>
              <a:defRPr sz="750"/>
            </a:pPr>
            <a:endParaRPr lang="es-ES"/>
          </a:p>
        </c:txPr>
        <c:crossAx val="178507776"/>
        <c:crosses val="autoZero"/>
        <c:auto val="1"/>
        <c:lblOffset val="100"/>
        <c:baseTimeUnit val="months"/>
      </c:dateAx>
      <c:valAx>
        <c:axId val="178507776"/>
        <c:scaling>
          <c:orientation val="minMax"/>
          <c:max val="1"/>
          <c:min val="0"/>
        </c:scaling>
        <c:delete val="1"/>
        <c:axPos val="l"/>
        <c:numFmt formatCode="0.0%" sourceLinked="1"/>
        <c:majorTickMark val="out"/>
        <c:minorTickMark val="none"/>
        <c:tickLblPos val="nextTo"/>
        <c:crossAx val="17848960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graficos'!$D$78:$P$78</c:f>
              <c:numCache>
                <c:formatCode>0.0%</c:formatCode>
                <c:ptCount val="13"/>
                <c:pt idx="0">
                  <c:v>0.98377305626897038</c:v>
                </c:pt>
                <c:pt idx="1">
                  <c:v>0.98743136058572301</c:v>
                </c:pt>
                <c:pt idx="2">
                  <c:v>0.98714251381879359</c:v>
                </c:pt>
                <c:pt idx="3">
                  <c:v>0.99051734485655973</c:v>
                </c:pt>
                <c:pt idx="4">
                  <c:v>0.99454049135577793</c:v>
                </c:pt>
                <c:pt idx="5">
                  <c:v>0.98343660629170637</c:v>
                </c:pt>
                <c:pt idx="6">
                  <c:v>0.98410268487988706</c:v>
                </c:pt>
                <c:pt idx="7">
                  <c:v>0.9920063948840927</c:v>
                </c:pt>
                <c:pt idx="8">
                  <c:v>0.98680060740567699</c:v>
                </c:pt>
                <c:pt idx="9">
                  <c:v>0.97992916174734357</c:v>
                </c:pt>
                <c:pt idx="10">
                  <c:v>0.99173352783856061</c:v>
                </c:pt>
                <c:pt idx="11">
                  <c:v>0.97401746724890836</c:v>
                </c:pt>
                <c:pt idx="12">
                  <c:v>0.97556949488279965</c:v>
                </c:pt>
              </c:numCache>
            </c:numRef>
          </c:val>
          <c:extLs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graficos'!$D$77:$P$77</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graficos'!$D$79:$P$79</c:f>
              <c:numCache>
                <c:formatCode>0.0%</c:formatCode>
                <c:ptCount val="13"/>
                <c:pt idx="0">
                  <c:v>1.6226943731029651E-2</c:v>
                </c:pt>
                <c:pt idx="1">
                  <c:v>1.2568639414276998E-2</c:v>
                </c:pt>
                <c:pt idx="2">
                  <c:v>1.2857486181206442E-2</c:v>
                </c:pt>
                <c:pt idx="3">
                  <c:v>9.4826551434401638E-3</c:v>
                </c:pt>
                <c:pt idx="4">
                  <c:v>5.4595086442220195E-3</c:v>
                </c:pt>
                <c:pt idx="5">
                  <c:v>1.656339370829361E-2</c:v>
                </c:pt>
                <c:pt idx="6">
                  <c:v>1.589731512011305E-2</c:v>
                </c:pt>
                <c:pt idx="7">
                  <c:v>7.9936051159072725E-3</c:v>
                </c:pt>
                <c:pt idx="8">
                  <c:v>1.3199392594323092E-2</c:v>
                </c:pt>
                <c:pt idx="9">
                  <c:v>2.0070838252656435E-2</c:v>
                </c:pt>
                <c:pt idx="10">
                  <c:v>8.266472161439338E-3</c:v>
                </c:pt>
                <c:pt idx="11">
                  <c:v>2.5982532751091702E-2</c:v>
                </c:pt>
                <c:pt idx="12">
                  <c:v>2.4430505117200397E-2</c:v>
                </c:pt>
              </c:numCache>
            </c:numRef>
          </c:val>
          <c:extLs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179480832"/>
        <c:axId val="179486720"/>
      </c:barChart>
      <c:dateAx>
        <c:axId val="179480832"/>
        <c:scaling>
          <c:orientation val="minMax"/>
        </c:scaling>
        <c:delete val="0"/>
        <c:axPos val="b"/>
        <c:numFmt formatCode="[$-C0A]mmmm\-yy;@" sourceLinked="1"/>
        <c:majorTickMark val="out"/>
        <c:minorTickMark val="none"/>
        <c:tickLblPos val="nextTo"/>
        <c:txPr>
          <a:bodyPr/>
          <a:lstStyle/>
          <a:p>
            <a:pPr>
              <a:defRPr sz="750"/>
            </a:pPr>
            <a:endParaRPr lang="es-ES"/>
          </a:p>
        </c:txPr>
        <c:crossAx val="179486720"/>
        <c:crosses val="autoZero"/>
        <c:auto val="1"/>
        <c:lblOffset val="100"/>
        <c:baseTimeUnit val="months"/>
      </c:dateAx>
      <c:valAx>
        <c:axId val="179486720"/>
        <c:scaling>
          <c:orientation val="minMax"/>
          <c:max val="1"/>
          <c:min val="0"/>
        </c:scaling>
        <c:delete val="1"/>
        <c:axPos val="l"/>
        <c:numFmt formatCode="0.0%" sourceLinked="1"/>
        <c:majorTickMark val="out"/>
        <c:minorTickMark val="none"/>
        <c:tickLblPos val="nextTo"/>
        <c:crossAx val="1794808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graficos'!$D$73:$P$73</c:f>
              <c:numCache>
                <c:formatCode>0.0%</c:formatCode>
                <c:ptCount val="13"/>
                <c:pt idx="0">
                  <c:v>0.88698867575687546</c:v>
                </c:pt>
                <c:pt idx="1">
                  <c:v>0.86012803478680999</c:v>
                </c:pt>
                <c:pt idx="2">
                  <c:v>0.93229230206172997</c:v>
                </c:pt>
                <c:pt idx="3">
                  <c:v>0.93230769230769228</c:v>
                </c:pt>
                <c:pt idx="4">
                  <c:v>0.92292467109093024</c:v>
                </c:pt>
                <c:pt idx="5">
                  <c:v>0.8870408041163097</c:v>
                </c:pt>
                <c:pt idx="6">
                  <c:v>0.89915572232645413</c:v>
                </c:pt>
                <c:pt idx="7">
                  <c:v>0.91691772885283895</c:v>
                </c:pt>
                <c:pt idx="8">
                  <c:v>0.88212343343580046</c:v>
                </c:pt>
                <c:pt idx="9">
                  <c:v>0.89672188931970398</c:v>
                </c:pt>
                <c:pt idx="10">
                  <c:v>0.91803883017940524</c:v>
                </c:pt>
                <c:pt idx="11">
                  <c:v>0.91274944567627492</c:v>
                </c:pt>
                <c:pt idx="12">
                  <c:v>0.90126892252894031</c:v>
                </c:pt>
              </c:numCache>
            </c:numRef>
          </c:val>
          <c:extLs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graficos'!$D$72:$P$72</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graficos'!$D$74:$P$74</c:f>
              <c:numCache>
                <c:formatCode>0.0%</c:formatCode>
                <c:ptCount val="13"/>
                <c:pt idx="0">
                  <c:v>0.11301132424312454</c:v>
                </c:pt>
                <c:pt idx="1">
                  <c:v>0.13987196521319001</c:v>
                </c:pt>
                <c:pt idx="2">
                  <c:v>6.7707697938270098E-2</c:v>
                </c:pt>
                <c:pt idx="3">
                  <c:v>6.7692307692307691E-2</c:v>
                </c:pt>
                <c:pt idx="4">
                  <c:v>7.7075328909069735E-2</c:v>
                </c:pt>
                <c:pt idx="5">
                  <c:v>0.11295919588369033</c:v>
                </c:pt>
                <c:pt idx="6">
                  <c:v>0.10084427767354597</c:v>
                </c:pt>
                <c:pt idx="7">
                  <c:v>8.3082271147161074E-2</c:v>
                </c:pt>
                <c:pt idx="8">
                  <c:v>0.11787656656419958</c:v>
                </c:pt>
                <c:pt idx="9">
                  <c:v>0.10327811068029609</c:v>
                </c:pt>
                <c:pt idx="10">
                  <c:v>8.1961169820594745E-2</c:v>
                </c:pt>
                <c:pt idx="11">
                  <c:v>8.7250554323725055E-2</c:v>
                </c:pt>
                <c:pt idx="12">
                  <c:v>9.873107747105965E-2</c:v>
                </c:pt>
              </c:numCache>
            </c:numRef>
          </c:val>
          <c:extLs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179206016"/>
        <c:axId val="179207552"/>
      </c:barChart>
      <c:dateAx>
        <c:axId val="179206016"/>
        <c:scaling>
          <c:orientation val="minMax"/>
        </c:scaling>
        <c:delete val="0"/>
        <c:axPos val="b"/>
        <c:numFmt formatCode="[$-C0A]mmmm\-yy;@" sourceLinked="1"/>
        <c:majorTickMark val="out"/>
        <c:minorTickMark val="none"/>
        <c:tickLblPos val="nextTo"/>
        <c:txPr>
          <a:bodyPr/>
          <a:lstStyle/>
          <a:p>
            <a:pPr>
              <a:defRPr sz="900"/>
            </a:pPr>
            <a:endParaRPr lang="es-ES"/>
          </a:p>
        </c:txPr>
        <c:crossAx val="179207552"/>
        <c:crosses val="autoZero"/>
        <c:auto val="1"/>
        <c:lblOffset val="100"/>
        <c:baseTimeUnit val="months"/>
      </c:dateAx>
      <c:valAx>
        <c:axId val="179207552"/>
        <c:scaling>
          <c:orientation val="minMax"/>
          <c:max val="1"/>
          <c:min val="0"/>
        </c:scaling>
        <c:delete val="1"/>
        <c:axPos val="l"/>
        <c:numFmt formatCode="0.0%" sourceLinked="1"/>
        <c:majorTickMark val="out"/>
        <c:minorTickMark val="none"/>
        <c:tickLblPos val="nextTo"/>
        <c:crossAx val="179206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graficos'!$D$83:$P$83</c:f>
              <c:numCache>
                <c:formatCode>0.0%</c:formatCode>
                <c:ptCount val="13"/>
                <c:pt idx="0">
                  <c:v>0.92130163858758374</c:v>
                </c:pt>
                <c:pt idx="1">
                  <c:v>0.89978474049270518</c:v>
                </c:pt>
                <c:pt idx="2">
                  <c:v>0.96258711333903901</c:v>
                </c:pt>
                <c:pt idx="3">
                  <c:v>0.96708831107987814</c:v>
                </c:pt>
                <c:pt idx="4">
                  <c:v>0.93708800740141096</c:v>
                </c:pt>
                <c:pt idx="5">
                  <c:v>0.90013478740350439</c:v>
                </c:pt>
                <c:pt idx="6">
                  <c:v>0.93965618056367683</c:v>
                </c:pt>
                <c:pt idx="7">
                  <c:v>0.93323509408297434</c:v>
                </c:pt>
                <c:pt idx="8">
                  <c:v>0.90704225352112677</c:v>
                </c:pt>
                <c:pt idx="9">
                  <c:v>0.92739675965403834</c:v>
                </c:pt>
                <c:pt idx="10">
                  <c:v>0.95104373757455274</c:v>
                </c:pt>
                <c:pt idx="11">
                  <c:v>0.93291995490417134</c:v>
                </c:pt>
                <c:pt idx="12">
                  <c:v>0.93621513501500175</c:v>
                </c:pt>
              </c:numCache>
            </c:numRef>
          </c:val>
          <c:extLs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graficos'!$D$82:$P$82</c:f>
              <c:numCache>
                <c:formatCode>[$-C0A]mmmm\-yy;@</c:formatCode>
                <c:ptCount val="13"/>
                <c:pt idx="0">
                  <c:v>45139</c:v>
                </c:pt>
                <c:pt idx="1">
                  <c:v>45170</c:v>
                </c:pt>
                <c:pt idx="2">
                  <c:v>45200</c:v>
                </c:pt>
                <c:pt idx="3">
                  <c:v>45231</c:v>
                </c:pt>
                <c:pt idx="4">
                  <c:v>45261</c:v>
                </c:pt>
                <c:pt idx="5">
                  <c:v>45292</c:v>
                </c:pt>
                <c:pt idx="6">
                  <c:v>45323</c:v>
                </c:pt>
                <c:pt idx="7">
                  <c:v>45352</c:v>
                </c:pt>
                <c:pt idx="8">
                  <c:v>45383</c:v>
                </c:pt>
                <c:pt idx="9">
                  <c:v>45413</c:v>
                </c:pt>
                <c:pt idx="10">
                  <c:v>45444</c:v>
                </c:pt>
                <c:pt idx="11">
                  <c:v>45474</c:v>
                </c:pt>
                <c:pt idx="12">
                  <c:v>45505</c:v>
                </c:pt>
              </c:numCache>
            </c:numRef>
          </c:cat>
          <c:val>
            <c:numRef>
              <c:f>'Back Data graficos'!$D$84:$P$84</c:f>
              <c:numCache>
                <c:formatCode>0.0%</c:formatCode>
                <c:ptCount val="13"/>
                <c:pt idx="0">
                  <c:v>7.8698361412416346E-2</c:v>
                </c:pt>
                <c:pt idx="1">
                  <c:v>0.10021525950729493</c:v>
                </c:pt>
                <c:pt idx="2">
                  <c:v>3.7412886660960994E-2</c:v>
                </c:pt>
                <c:pt idx="3">
                  <c:v>3.2911688920121814E-2</c:v>
                </c:pt>
                <c:pt idx="4">
                  <c:v>6.2911992598589109E-2</c:v>
                </c:pt>
                <c:pt idx="5">
                  <c:v>9.9865212596495528E-2</c:v>
                </c:pt>
                <c:pt idx="6">
                  <c:v>6.0343819436323248E-2</c:v>
                </c:pt>
                <c:pt idx="7">
                  <c:v>6.6764905917025621E-2</c:v>
                </c:pt>
                <c:pt idx="8">
                  <c:v>9.295774647887324E-2</c:v>
                </c:pt>
                <c:pt idx="9">
                  <c:v>7.2603240345961759E-2</c:v>
                </c:pt>
                <c:pt idx="10">
                  <c:v>4.895626242544731E-2</c:v>
                </c:pt>
                <c:pt idx="11">
                  <c:v>6.7080045095828641E-2</c:v>
                </c:pt>
                <c:pt idx="12">
                  <c:v>6.3784864984998343E-2</c:v>
                </c:pt>
              </c:numCache>
            </c:numRef>
          </c:val>
          <c:extLs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179316608"/>
        <c:axId val="179318144"/>
      </c:barChart>
      <c:dateAx>
        <c:axId val="179316608"/>
        <c:scaling>
          <c:orientation val="minMax"/>
        </c:scaling>
        <c:delete val="0"/>
        <c:axPos val="b"/>
        <c:numFmt formatCode="[$-C0A]mmmm\-yy;@" sourceLinked="1"/>
        <c:majorTickMark val="out"/>
        <c:minorTickMark val="none"/>
        <c:tickLblPos val="nextTo"/>
        <c:txPr>
          <a:bodyPr/>
          <a:lstStyle/>
          <a:p>
            <a:pPr>
              <a:defRPr sz="750"/>
            </a:pPr>
            <a:endParaRPr lang="es-ES"/>
          </a:p>
        </c:txPr>
        <c:crossAx val="179318144"/>
        <c:crosses val="autoZero"/>
        <c:auto val="1"/>
        <c:lblOffset val="100"/>
        <c:baseTimeUnit val="months"/>
      </c:dateAx>
      <c:valAx>
        <c:axId val="179318144"/>
        <c:scaling>
          <c:orientation val="minMax"/>
          <c:max val="1"/>
          <c:min val="0"/>
        </c:scaling>
        <c:delete val="1"/>
        <c:axPos val="l"/>
        <c:numFmt formatCode="0.0%" sourceLinked="1"/>
        <c:majorTickMark val="out"/>
        <c:minorTickMark val="none"/>
        <c:tickLblPos val="nextTo"/>
        <c:crossAx val="17931660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2" val="0"/>
</file>

<file path=xl/ctrlProps/ctrlProp2.xml><?xml version="1.0" encoding="utf-8"?>
<formControlPr xmlns="http://schemas.microsoft.com/office/spreadsheetml/2009/9/main" objectType="Drop" dropStyle="combo" dx="16" fmlaLink="$N$29" fmlaRange="'Back Data graficos'!$S$15:$S$17" noThreeD="1" sel="1"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2"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9525</xdr:colOff>
      <xdr:row>27</xdr:row>
      <xdr:rowOff>44899</xdr:rowOff>
    </xdr:to>
    <xdr:pic>
      <xdr:nvPicPr>
        <xdr:cNvPr id="10" name="Imagen 9" descr="De Oliva, Aceite De Oliva, Hoja De Olivo, Planta, Comer">
          <a:extLst>
            <a:ext uri="{FF2B5EF4-FFF2-40B4-BE49-F238E27FC236}">
              <a16:creationId xmlns:a16="http://schemas.microsoft.com/office/drawing/2014/main"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643382" cy="48210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Agosto 2024</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23644" y="1566917"/>
          <a:ext cx="6779118" cy="540606"/>
          <a:chOff x="1197672" y="1465430"/>
          <a:chExt cx="6441281" cy="597529"/>
        </a:xfrm>
        <a:solidFill>
          <a:srgbClr val="4C8C2B"/>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23644" y="5045649"/>
          <a:ext cx="6779118" cy="540605"/>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23644" y="2263481"/>
          <a:ext cx="6779118" cy="540605"/>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23644" y="2960043"/>
          <a:ext cx="6779118" cy="531081"/>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id="{00000000-0008-0000-0100-00001A000000}"/>
            </a:ext>
          </a:extLst>
        </xdr:cNvPr>
        <xdr:cNvGrpSpPr/>
      </xdr:nvGrpSpPr>
      <xdr:grpSpPr>
        <a:xfrm>
          <a:off x="623644" y="3652524"/>
          <a:ext cx="6779118" cy="540605"/>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id="{00000000-0008-0000-0100-00001F000000}"/>
            </a:ext>
          </a:extLst>
        </xdr:cNvPr>
        <xdr:cNvGrpSpPr/>
      </xdr:nvGrpSpPr>
      <xdr:grpSpPr>
        <a:xfrm>
          <a:off x="637251" y="4349086"/>
          <a:ext cx="6779118" cy="540606"/>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id="{00000000-0008-0000-0100-000024000000}"/>
            </a:ext>
          </a:extLst>
        </xdr:cNvPr>
        <xdr:cNvGrpSpPr/>
      </xdr:nvGrpSpPr>
      <xdr:grpSpPr>
        <a:xfrm>
          <a:off x="623644" y="5742214"/>
          <a:ext cx="6779118" cy="540606"/>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id="{00000000-0008-0000-04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id="{00000000-0008-0000-04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id="{00000000-0008-0000-05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id="{00000000-0008-0000-05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640790</xdr:colOff>
      <xdr:row>2</xdr:row>
      <xdr:rowOff>48665</xdr:rowOff>
    </xdr:to>
    <xdr:pic>
      <xdr:nvPicPr>
        <xdr:cNvPr id="4" name="Imagen 3">
          <a:hlinkClick xmlns:r="http://schemas.openxmlformats.org/officeDocument/2006/relationships" r:id="rId1"/>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143910</xdr:colOff>
      <xdr:row>4</xdr:row>
      <xdr:rowOff>1769</xdr:rowOff>
    </xdr:to>
    <xdr:pic>
      <xdr:nvPicPr>
        <xdr:cNvPr id="5" name="4 Imagen">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5"/>
  <dimension ref="A1"/>
  <sheetViews>
    <sheetView showGridLines="0" showRowColHeaders="0" tabSelected="1" zoomScale="85" zoomScaleNormal="85" workbookViewId="0"/>
  </sheetViews>
  <sheetFormatPr baseColWidth="10" defaultColWidth="11.44140625" defaultRowHeight="14.4" x14ac:dyDescent="0.3"/>
  <sheetData/>
  <sheetProtection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3">
    <tabColor theme="1"/>
  </sheetPr>
  <dimension ref="B3:I34"/>
  <sheetViews>
    <sheetView showGridLines="0" showRowColHeaders="0" topLeftCell="A6" zoomScale="115" zoomScaleNormal="115" workbookViewId="0">
      <selection activeCell="AB1" sqref="AB1:AB1048576"/>
    </sheetView>
  </sheetViews>
  <sheetFormatPr baseColWidth="10" defaultColWidth="11.44140625" defaultRowHeight="14.4" x14ac:dyDescent="0.3"/>
  <cols>
    <col min="1" max="1" width="3.21875" customWidth="1"/>
    <col min="2" max="2" width="2.77734375" customWidth="1"/>
    <col min="3" max="3" width="4.21875" style="48" customWidth="1"/>
    <col min="4" max="4" width="90.44140625" customWidth="1"/>
  </cols>
  <sheetData>
    <row r="3" spans="2:9" ht="14.1" customHeight="1" thickBot="1" x14ac:dyDescent="0.35">
      <c r="B3" s="45"/>
      <c r="C3" s="46" t="s">
        <v>40</v>
      </c>
      <c r="F3" s="47" t="s">
        <v>41</v>
      </c>
    </row>
    <row r="4" spans="2:9" x14ac:dyDescent="0.3">
      <c r="F4" s="69" t="s">
        <v>42</v>
      </c>
      <c r="G4" s="70"/>
      <c r="H4" s="70"/>
      <c r="I4" s="71"/>
    </row>
    <row r="5" spans="2:9" s="13" customFormat="1" ht="20.100000000000001" customHeight="1" x14ac:dyDescent="0.3">
      <c r="C5" s="49" t="s">
        <v>43</v>
      </c>
      <c r="D5" s="13" t="s">
        <v>44</v>
      </c>
      <c r="F5" s="72"/>
      <c r="G5" s="73"/>
      <c r="H5" s="73"/>
      <c r="I5" s="74"/>
    </row>
    <row r="6" spans="2:9" s="13" customFormat="1" ht="20.100000000000001" customHeight="1" x14ac:dyDescent="0.3">
      <c r="C6" s="49" t="s">
        <v>45</v>
      </c>
      <c r="D6" s="13" t="s">
        <v>46</v>
      </c>
      <c r="F6" s="72"/>
      <c r="G6" s="73"/>
      <c r="H6" s="73"/>
      <c r="I6" s="74"/>
    </row>
    <row r="7" spans="2:9" s="13" customFormat="1" ht="20.100000000000001" customHeight="1" x14ac:dyDescent="0.3">
      <c r="C7" s="49" t="s">
        <v>47</v>
      </c>
      <c r="D7" s="13" t="s">
        <v>48</v>
      </c>
      <c r="F7" s="72"/>
      <c r="G7" s="73"/>
      <c r="H7" s="73"/>
      <c r="I7" s="74"/>
    </row>
    <row r="8" spans="2:9" s="13" customFormat="1" ht="20.100000000000001" customHeight="1" x14ac:dyDescent="0.3">
      <c r="C8" s="49" t="s">
        <v>49</v>
      </c>
      <c r="D8" s="13" t="s">
        <v>50</v>
      </c>
      <c r="F8" s="72"/>
      <c r="G8" s="73"/>
      <c r="H8" s="73"/>
      <c r="I8" s="74"/>
    </row>
    <row r="9" spans="2:9" ht="20.100000000000001" customHeight="1" x14ac:dyDescent="0.3">
      <c r="C9" s="49" t="s">
        <v>49</v>
      </c>
      <c r="D9" s="13" t="s">
        <v>51</v>
      </c>
      <c r="F9" s="72"/>
      <c r="G9" s="73"/>
      <c r="H9" s="73"/>
      <c r="I9" s="74"/>
    </row>
    <row r="10" spans="2:9" ht="20.100000000000001" customHeight="1" x14ac:dyDescent="0.3">
      <c r="C10" s="49" t="s">
        <v>52</v>
      </c>
      <c r="D10" s="13" t="s">
        <v>53</v>
      </c>
      <c r="F10" s="72"/>
      <c r="G10" s="73"/>
      <c r="H10" s="73"/>
      <c r="I10" s="74"/>
    </row>
    <row r="11" spans="2:9" x14ac:dyDescent="0.3">
      <c r="C11" s="49"/>
      <c r="F11" s="72"/>
      <c r="G11" s="73"/>
      <c r="H11" s="73"/>
      <c r="I11" s="74"/>
    </row>
    <row r="12" spans="2:9" ht="15" thickBot="1" x14ac:dyDescent="0.35">
      <c r="F12" s="75"/>
      <c r="G12" s="76"/>
      <c r="H12" s="76"/>
      <c r="I12" s="77"/>
    </row>
    <row r="16" spans="2:9" ht="14.1" customHeight="1" x14ac:dyDescent="0.3">
      <c r="B16" s="45"/>
      <c r="C16" s="46" t="s">
        <v>54</v>
      </c>
    </row>
    <row r="18" spans="3:4" x14ac:dyDescent="0.3">
      <c r="D18" s="50" t="s">
        <v>55</v>
      </c>
    </row>
    <row r="19" spans="3:4" x14ac:dyDescent="0.3">
      <c r="C19" s="49"/>
      <c r="D19" t="s">
        <v>56</v>
      </c>
    </row>
    <row r="20" spans="3:4" x14ac:dyDescent="0.3">
      <c r="C20" s="49"/>
      <c r="D20" t="s">
        <v>57</v>
      </c>
    </row>
    <row r="21" spans="3:4" x14ac:dyDescent="0.3">
      <c r="C21" s="49"/>
      <c r="D21" t="s">
        <v>58</v>
      </c>
    </row>
    <row r="22" spans="3:4" ht="3.75" customHeight="1" x14ac:dyDescent="0.3">
      <c r="C22" s="49"/>
    </row>
    <row r="23" spans="3:4" ht="15.6" x14ac:dyDescent="0.3">
      <c r="C23" s="49"/>
      <c r="D23" s="51" t="s">
        <v>59</v>
      </c>
    </row>
    <row r="24" spans="3:4" x14ac:dyDescent="0.3">
      <c r="C24" s="49"/>
      <c r="D24" s="52" t="s">
        <v>60</v>
      </c>
    </row>
    <row r="27" spans="3:4" x14ac:dyDescent="0.3">
      <c r="D27" s="50" t="s">
        <v>61</v>
      </c>
    </row>
    <row r="28" spans="3:4" x14ac:dyDescent="0.3">
      <c r="D28" t="s">
        <v>62</v>
      </c>
    </row>
    <row r="29" spans="3:4" x14ac:dyDescent="0.3">
      <c r="D29" t="s">
        <v>63</v>
      </c>
    </row>
    <row r="30" spans="3:4" x14ac:dyDescent="0.3">
      <c r="D30" t="s">
        <v>64</v>
      </c>
    </row>
    <row r="33" spans="4:4" x14ac:dyDescent="0.3">
      <c r="D33" s="50" t="s">
        <v>65</v>
      </c>
    </row>
    <row r="34" spans="4:4" x14ac:dyDescent="0.3">
      <c r="D34" t="s">
        <v>66</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3"/>
  <dimension ref="A3:R163"/>
  <sheetViews>
    <sheetView showGridLines="0" zoomScale="50" zoomScaleNormal="50" workbookViewId="0">
      <pane xSplit="3" ySplit="5" topLeftCell="D6" activePane="bottomRight" state="frozen"/>
      <selection pane="topRight" activeCell="AB1" sqref="AB1:AB1048576"/>
      <selection pane="bottomLeft" activeCell="AB1" sqref="AB1:AB1048576"/>
      <selection pane="bottomRight" activeCell="P9" sqref="P9"/>
    </sheetView>
  </sheetViews>
  <sheetFormatPr baseColWidth="10" defaultColWidth="11.44140625" defaultRowHeight="15.6" x14ac:dyDescent="0.3"/>
  <cols>
    <col min="1" max="1" width="40.77734375" style="2" bestFit="1" customWidth="1"/>
    <col min="2" max="2" width="20.77734375" style="5" customWidth="1"/>
    <col min="3" max="3" width="23.44140625" style="2" bestFit="1" customWidth="1"/>
    <col min="4" max="4" width="14.77734375" style="2" customWidth="1"/>
    <col min="5" max="5" width="12.77734375" style="2" customWidth="1"/>
    <col min="6" max="6" width="9.5546875" style="2" customWidth="1"/>
    <col min="7" max="7" width="9.77734375" style="2" bestFit="1" customWidth="1"/>
    <col min="8" max="8" width="8.77734375" style="2" bestFit="1" customWidth="1"/>
    <col min="9" max="9" width="7.21875" style="2" bestFit="1" customWidth="1"/>
    <col min="10" max="10" width="8.21875" style="2" bestFit="1" customWidth="1"/>
    <col min="11" max="11" width="7.77734375" style="2" bestFit="1" customWidth="1"/>
    <col min="12" max="12" width="7.21875" style="2" bestFit="1" customWidth="1"/>
    <col min="13" max="13" width="9.21875" style="2" bestFit="1" customWidth="1"/>
    <col min="14" max="14" width="13" style="2" bestFit="1" customWidth="1"/>
    <col min="15" max="15" width="10" style="2" bestFit="1" customWidth="1"/>
    <col min="16" max="16" width="12.44140625" style="2" customWidth="1"/>
    <col min="17" max="16384" width="11.44140625" style="2"/>
  </cols>
  <sheetData>
    <row r="3" spans="1:18" ht="36.75" customHeight="1" x14ac:dyDescent="0.3"/>
    <row r="4" spans="1:18" ht="36.75" customHeight="1" x14ac:dyDescent="0.3"/>
    <row r="5" spans="1:18" ht="36.75" customHeight="1" thickBot="1" x14ac:dyDescent="0.35">
      <c r="A5" s="4"/>
      <c r="B5" s="4"/>
      <c r="D5" s="59" cm="1">
        <f t="array" ref="D5">INDEX('Back data'!$A$4:$AH$4,MAX(IF('Back data'!$A$4:$AH$4&lt;&gt;"",COLUMN('Back data'!$A$4:$AH$4)))-D6)</f>
        <v>45139</v>
      </c>
      <c r="E5" s="59" cm="1">
        <f t="array" ref="E5">INDEX('Back data'!$A$4:$AH$4,MAX(IF('Back data'!$A$4:$AH$4&lt;&gt;"",COLUMN('Back data'!$A$4:$AH$4)))-E6)</f>
        <v>45170</v>
      </c>
      <c r="F5" s="59" cm="1">
        <f t="array" ref="F5">INDEX('Back data'!$A$4:$AH$4,MAX(IF('Back data'!$A$4:$AH$4&lt;&gt;"",COLUMN('Back data'!$A$4:$AH$4)))-F6)</f>
        <v>45200</v>
      </c>
      <c r="G5" s="59" cm="1">
        <f t="array" ref="G5">INDEX('Back data'!$A$4:$AH$4,MAX(IF('Back data'!$A$4:$AH$4&lt;&gt;"",COLUMN('Back data'!$A$4:$AH$4)))-G6)</f>
        <v>45231</v>
      </c>
      <c r="H5" s="59" cm="1">
        <f t="array" ref="H5">INDEX('Back data'!$A$4:$AH$4,MAX(IF('Back data'!$A$4:$AH$4&lt;&gt;"",COLUMN('Back data'!$A$4:$AH$4)))-H6)</f>
        <v>45261</v>
      </c>
      <c r="I5" s="59" cm="1">
        <f t="array" ref="I5">INDEX('Back data'!$A$4:$AH$4,MAX(IF('Back data'!$A$4:$AH$4&lt;&gt;"",COLUMN('Back data'!$A$4:$AH$4)))-I6)</f>
        <v>45292</v>
      </c>
      <c r="J5" s="59" cm="1">
        <f t="array" ref="J5">INDEX('Back data'!$A$4:$AH$4,MAX(IF('Back data'!$A$4:$AH$4&lt;&gt;"",COLUMN('Back data'!$A$4:$AH$4)))-J6)</f>
        <v>45323</v>
      </c>
      <c r="K5" s="59" cm="1">
        <f t="array" ref="K5">INDEX('Back data'!$A$4:$AH$4,MAX(IF('Back data'!$A$4:$AH$4&lt;&gt;"",COLUMN('Back data'!$A$4:$AH$4)))-K6)</f>
        <v>45352</v>
      </c>
      <c r="L5" s="59" cm="1">
        <f t="array" ref="L5">INDEX('Back data'!$A$4:$AH$4,MAX(IF('Back data'!$A$4:$AH$4&lt;&gt;"",COLUMN('Back data'!$A$4:$AH$4)))-L6)</f>
        <v>45383</v>
      </c>
      <c r="M5" s="59" cm="1">
        <f t="array" ref="M5">INDEX('Back data'!$A$4:$AH$4,MAX(IF('Back data'!$A$4:$AH$4&lt;&gt;"",COLUMN('Back data'!$A$4:$AH$4)))-M6)</f>
        <v>45413</v>
      </c>
      <c r="N5" s="59" cm="1">
        <f t="array" ref="N5">INDEX('Back data'!$A$4:$AH$4,MAX(IF('Back data'!$A$4:$AH$4&lt;&gt;"",COLUMN('Back data'!$A$4:$AH$4)))-N6)</f>
        <v>45444</v>
      </c>
      <c r="O5" s="59" cm="1">
        <f t="array" ref="O5">INDEX('Back data'!$A$4:$AH$4,MAX(IF('Back data'!$A$4:$AH$4&lt;&gt;"",COLUMN('Back data'!$A$4:$AH$4)))-O6)</f>
        <v>45474</v>
      </c>
      <c r="P5" s="59" cm="1">
        <f t="array" ref="P5">INDEX('Back data'!$A$4:$AH$4,MAX(IF('Back data'!$A$4:$AH$4&lt;&gt;"",COLUMN('Back data'!$A$4:$AH$4)))-P6)</f>
        <v>45505</v>
      </c>
    </row>
    <row r="6" spans="1:18" x14ac:dyDescent="0.3">
      <c r="D6" s="2">
        <v>12</v>
      </c>
      <c r="E6" s="2">
        <v>11</v>
      </c>
      <c r="F6" s="2">
        <v>10</v>
      </c>
      <c r="G6" s="2">
        <v>9</v>
      </c>
      <c r="H6" s="2">
        <v>8</v>
      </c>
      <c r="I6" s="2">
        <v>7</v>
      </c>
      <c r="J6" s="2">
        <v>6</v>
      </c>
      <c r="K6" s="2">
        <v>5</v>
      </c>
      <c r="L6" s="2">
        <v>4</v>
      </c>
      <c r="M6" s="2">
        <v>3</v>
      </c>
      <c r="N6" s="2">
        <v>2</v>
      </c>
      <c r="O6" s="2">
        <v>1</v>
      </c>
      <c r="P6" s="2">
        <v>0</v>
      </c>
    </row>
    <row r="7" spans="1:18" x14ac:dyDescent="0.3">
      <c r="A7" s="6"/>
      <c r="B7" s="7"/>
      <c r="C7" s="8" t="s">
        <v>67</v>
      </c>
      <c r="D7" s="9" cm="1">
        <f t="array" ref="D7">INDEX('Back data'!$A65:$AH65,,MAX(IF('Back data'!$A65:$AH65&lt;&gt;"",COLUMN('Back data'!$A65:$AH65)))-D$6)+INDEX('Back data'!$A66:$AH66,,MAX(IF('Back data'!$A66:$AH$66&lt;&gt;"",COLUMN('Back data'!$A66:$AH66)))-D$6)</f>
        <v>86.05</v>
      </c>
      <c r="E7" s="9" cm="1">
        <f t="array" ref="E7">INDEX('Back data'!$A65:$AH65,,MAX(IF('Back data'!$A65:$AH65&lt;&gt;"",COLUMN('Back data'!$A65:$AH65)))-E$6)+INDEX('Back data'!$A66:$AH66,,MAX(IF('Back data'!$A66:$AH$66&lt;&gt;"",COLUMN('Back data'!$A66:$AH66)))-E$6)</f>
        <v>84.43</v>
      </c>
      <c r="F7" s="9" cm="1">
        <f t="array" ref="F7">INDEX('Back data'!$A65:$AH65,,MAX(IF('Back data'!$A65:$AH65&lt;&gt;"",COLUMN('Back data'!$A65:$AH65)))-F$6)+INDEX('Back data'!$A66:$AH66,,MAX(IF('Back data'!$A66:$AH$66&lt;&gt;"",COLUMN('Back data'!$A66:$AH66)))-F$6)</f>
        <v>85.05</v>
      </c>
      <c r="G7" s="9" cm="1">
        <f t="array" ref="G7">INDEX('Back data'!$A65:$AH65,,MAX(IF('Back data'!$A65:$AH65&lt;&gt;"",COLUMN('Back data'!$A65:$AH65)))-G$6)+INDEX('Back data'!$A66:$AH66,,MAX(IF('Back data'!$A66:$AH$66&lt;&gt;"",COLUMN('Back data'!$A66:$AH66)))-G$6)</f>
        <v>85.26</v>
      </c>
      <c r="H7" s="9" cm="1">
        <f t="array" ref="H7">INDEX('Back data'!$A65:$AH65,,MAX(IF('Back data'!$A65:$AH65&lt;&gt;"",COLUMN('Back data'!$A65:$AH65)))-H$6)+INDEX('Back data'!$A66:$AH66,,MAX(IF('Back data'!$A66:$AH$66&lt;&gt;"",COLUMN('Back data'!$A66:$AH66)))-H$6)</f>
        <v>86.02</v>
      </c>
      <c r="I7" s="9" cm="1">
        <f t="array" ref="I7">INDEX('Back data'!$A65:$AH65,,MAX(IF('Back data'!$A65:$AH65&lt;&gt;"",COLUMN('Back data'!$A65:$AH65)))-I$6)+INDEX('Back data'!$A66:$AH66,,MAX(IF('Back data'!$A66:$AH$66&lt;&gt;"",COLUMN('Back data'!$A66:$AH66)))-I$6)</f>
        <v>85.460000000000008</v>
      </c>
      <c r="J7" s="9" cm="1">
        <f t="array" ref="J7">INDEX('Back data'!$A65:$AH65,,MAX(IF('Back data'!$A65:$AH65&lt;&gt;"",COLUMN('Back data'!$A65:$AH65)))-J$6)+INDEX('Back data'!$A66:$AH66,,MAX(IF('Back data'!$A66:$AH$66&lt;&gt;"",COLUMN('Back data'!$A66:$AH66)))-J$6)</f>
        <v>85.64</v>
      </c>
      <c r="K7" s="9" cm="1">
        <f t="array" ref="K7">INDEX('Back data'!$A65:$AH65,,MAX(IF('Back data'!$A65:$AH65&lt;&gt;"",COLUMN('Back data'!$A65:$AH65)))-K$6)+INDEX('Back data'!$A66:$AH66,,MAX(IF('Back data'!$A66:$AH$66&lt;&gt;"",COLUMN('Back data'!$A66:$AH66)))-K$6)</f>
        <v>86.14</v>
      </c>
      <c r="L7" s="9" cm="1">
        <f t="array" ref="L7">INDEX('Back data'!$A65:$AH65,,MAX(IF('Back data'!$A65:$AH65&lt;&gt;"",COLUMN('Back data'!$A65:$AH65)))-L$6)+INDEX('Back data'!$A66:$AH66,,MAX(IF('Back data'!$A66:$AH$66&lt;&gt;"",COLUMN('Back data'!$A66:$AH66)))-L$6)</f>
        <v>86.38</v>
      </c>
      <c r="M7" s="9" cm="1">
        <f t="array" ref="M7">INDEX('Back data'!$A65:$AH65,,MAX(IF('Back data'!$A65:$AH65&lt;&gt;"",COLUMN('Back data'!$A65:$AH65)))-M$6)+INDEX('Back data'!$A66:$AH66,,MAX(IF('Back data'!$A66:$AH$66&lt;&gt;"",COLUMN('Back data'!$A66:$AH66)))-M$6)</f>
        <v>86.07</v>
      </c>
      <c r="N7" s="9" cm="1">
        <f t="array" ref="N7">INDEX('Back data'!$A65:$AH65,,MAX(IF('Back data'!$A65:$AH65&lt;&gt;"",COLUMN('Back data'!$A65:$AH65)))-N$6)+INDEX('Back data'!$A66:$AH66,,MAX(IF('Back data'!$A66:$AH$66&lt;&gt;"",COLUMN('Back data'!$A66:$AH66)))-N$6)</f>
        <v>86.2</v>
      </c>
      <c r="O7" s="9" cm="1">
        <f t="array" ref="O7">INDEX('Back data'!$A65:$AH65,,MAX(IF('Back data'!$A65:$AH65&lt;&gt;"",COLUMN('Back data'!$A65:$AH65)))-O$6)+INDEX('Back data'!$A66:$AH66,,MAX(IF('Back data'!$A66:$AH$66&lt;&gt;"",COLUMN('Back data'!$A66:$AH66)))-O$6)</f>
        <v>89.96</v>
      </c>
      <c r="P7" s="9" cm="1">
        <f t="array" ref="P7">INDEX('Back data'!$A65:$AH65,,MAX(IF('Back data'!$A65:$AH65&lt;&gt;"",COLUMN('Back data'!$A65:$AH65)))-P$6)+INDEX('Back data'!$A66:$AH66,,MAX(IF('Back data'!$A66:$AH$66&lt;&gt;"",COLUMN('Back data'!$A66:$AH66)))-P$6)</f>
        <v>90.5</v>
      </c>
    </row>
    <row r="8" spans="1:18" x14ac:dyDescent="0.3">
      <c r="A8" s="24" t="s">
        <v>68</v>
      </c>
      <c r="B8" s="25" t="s">
        <v>68</v>
      </c>
      <c r="C8" s="10" t="s">
        <v>69</v>
      </c>
      <c r="D8" s="11" cm="1">
        <f t="array" ref="D8">INDEX('Back data'!$A$65:$AH$65,,MAX(IF('Back data'!$A$65:$AH$65&lt;&gt;"",COLUMN('Back data'!$A$65:$AH$65)))-D$6)/D7</f>
        <v>0.92411388727484023</v>
      </c>
      <c r="E8" s="11" cm="1">
        <f t="array" ref="E8">INDEX('Back data'!$A$65:$AH$65,,MAX(IF('Back data'!$A$65:$AH$65&lt;&gt;"",COLUMN('Back data'!$A$65:$AH$65)))-E$6)/E7</f>
        <v>0.92360535354731732</v>
      </c>
      <c r="F8" s="11" cm="1">
        <f t="array" ref="F8">INDEX('Back data'!$A$65:$AH$65,,MAX(IF('Back data'!$A$65:$AH$65&lt;&gt;"",COLUMN('Back data'!$A$65:$AH$65)))-F$6)/F7</f>
        <v>0.94285714285714284</v>
      </c>
      <c r="G8" s="11" cm="1">
        <f t="array" ref="G8">INDEX('Back data'!$A$65:$AH$65,,MAX(IF('Back data'!$A$65:$AH$65&lt;&gt;"",COLUMN('Back data'!$A$65:$AH$65)))-G$6)/G7</f>
        <v>0.94428806005160681</v>
      </c>
      <c r="H8" s="11" cm="1">
        <f t="array" ref="H8">INDEX('Back data'!$A$65:$AH$65,,MAX(IF('Back data'!$A$65:$AH$65&lt;&gt;"",COLUMN('Back data'!$A$65:$AH$65)))-H$6)/H7</f>
        <v>0.94989537316903039</v>
      </c>
      <c r="I8" s="11" cm="1">
        <f t="array" ref="I8">INDEX('Back data'!$A$65:$AH$65,,MAX(IF('Back data'!$A$65:$AH$65&lt;&gt;"",COLUMN('Back data'!$A$65:$AH$65)))-I$6)/I7</f>
        <v>0.91926047273578282</v>
      </c>
      <c r="J8" s="11" cm="1">
        <f t="array" ref="J8">INDEX('Back data'!$A$65:$AH$65,,MAX(IF('Back data'!$A$65:$AH$65&lt;&gt;"",COLUMN('Back data'!$A$65:$AH$65)))-J$6)/J7</f>
        <v>0.92246613731900984</v>
      </c>
      <c r="K8" s="11" cm="1">
        <f t="array" ref="K8">INDEX('Back data'!$A$65:$AH$65,,MAX(IF('Back data'!$A$65:$AH$65&lt;&gt;"",COLUMN('Back data'!$A$65:$AH$65)))-K$6)/K7</f>
        <v>0.94659856048293478</v>
      </c>
      <c r="L8" s="11" cm="1">
        <f t="array" ref="L8">INDEX('Back data'!$A$65:$AH$65,,MAX(IF('Back data'!$A$65:$AH$65&lt;&gt;"",COLUMN('Back data'!$A$65:$AH$65)))-L$6)/L7</f>
        <v>0.9274137531836073</v>
      </c>
      <c r="M8" s="11" cm="1">
        <f t="array" ref="M8">INDEX('Back data'!$A$65:$AH$65,,MAX(IF('Back data'!$A$65:$AH$65&lt;&gt;"",COLUMN('Back data'!$A$65:$AH$65)))-M$6)/M7</f>
        <v>0.93365864993609859</v>
      </c>
      <c r="N8" s="11" cm="1">
        <f t="array" ref="N8">INDEX('Back data'!$A$65:$AH$65,,MAX(IF('Back data'!$A$65:$AH$65&lt;&gt;"",COLUMN('Back data'!$A$65:$AH$65)))-N$6)/N7</f>
        <v>0.93874709976798143</v>
      </c>
      <c r="O8" s="11" cm="1">
        <f t="array" ref="O8">INDEX('Back data'!$A$65:$AH$65,,MAX(IF('Back data'!$A$65:$AH$65&lt;&gt;"",COLUMN('Back data'!$A$65:$AH$65)))-O$6)/O7</f>
        <v>0.93374833259226331</v>
      </c>
      <c r="P8" s="11" cm="1">
        <f t="array" ref="P8">INDEX('Back data'!$A$65:$AH$65,,MAX(IF('Back data'!$A$65:$AH$65&lt;&gt;"",COLUMN('Back data'!$A$65:$AH$65)))-P$6)/P7</f>
        <v>0.93812154696132599</v>
      </c>
    </row>
    <row r="9" spans="1:18" x14ac:dyDescent="0.3">
      <c r="A9" s="24" t="s">
        <v>68</v>
      </c>
      <c r="B9" s="25" t="s">
        <v>68</v>
      </c>
      <c r="C9" s="10" t="s">
        <v>70</v>
      </c>
      <c r="D9" s="11" cm="1">
        <f t="array" ref="D9">INDEX('Back data'!$A$66:$AH$66,,MAX(IF('Back data'!$A$66:$AH$66&lt;&gt;"",COLUMN('Back data'!$A$66:$AH$66)))-D$6)/D7</f>
        <v>7.5886112725159799E-2</v>
      </c>
      <c r="E9" s="11" cm="1">
        <f t="array" ref="E9">INDEX('Back data'!$A$66:$AH$66,,MAX(IF('Back data'!$A$66:$AH$66&lt;&gt;"",COLUMN('Back data'!$A$66:$AH$66)))-E$6)/E7</f>
        <v>7.6394646452682693E-2</v>
      </c>
      <c r="F9" s="11" cm="1">
        <f t="array" ref="F9">INDEX('Back data'!$A$66:$AH$66,,MAX(IF('Back data'!$A$66:$AH$66&lt;&gt;"",COLUMN('Back data'!$A$66:$AH$66)))-F$6)/F7</f>
        <v>5.7142857142857148E-2</v>
      </c>
      <c r="G9" s="11" cm="1">
        <f t="array" ref="G9">INDEX('Back data'!$A$66:$AH$66,,MAX(IF('Back data'!$A$66:$AH$66&lt;&gt;"",COLUMN('Back data'!$A$66:$AH$66)))-G$6)/G7</f>
        <v>5.5711939948393144E-2</v>
      </c>
      <c r="H9" s="11" cm="1">
        <f t="array" ref="H9">INDEX('Back data'!$A$66:$AH$66,,MAX(IF('Back data'!$A$66:$AH$66&lt;&gt;"",COLUMN('Back data'!$A$66:$AH$66)))-H$6)/H7</f>
        <v>5.0104626830969543E-2</v>
      </c>
      <c r="I9" s="11" cm="1">
        <f t="array" ref="I9">INDEX('Back data'!$A$66:$AH$66,,MAX(IF('Back data'!$A$66:$AH$66&lt;&gt;"",COLUMN('Back data'!$A$66:$AH$66)))-I$6)/I7</f>
        <v>8.0739527264217167E-2</v>
      </c>
      <c r="J9" s="11" cm="1">
        <f t="array" ref="J9">INDEX('Back data'!$A$66:$AH$66,,MAX(IF('Back data'!$A$66:$AH$66&lt;&gt;"",COLUMN('Back data'!$A$66:$AH$66)))-J$6)/J7</f>
        <v>7.753386268099019E-2</v>
      </c>
      <c r="K9" s="11" cm="1">
        <f t="array" ref="K9">INDEX('Back data'!$A$66:$AH$66,,MAX(IF('Back data'!$A$66:$AH$66&lt;&gt;"",COLUMN('Back data'!$A$66:$AH$66)))-K$6)/K7</f>
        <v>5.340143951706524E-2</v>
      </c>
      <c r="L9" s="11" cm="1">
        <f t="array" ref="L9">INDEX('Back data'!$A$66:$AH$66,,MAX(IF('Back data'!$A$66:$AH$66&lt;&gt;"",COLUMN('Back data'!$A$66:$AH$66)))-L$6)/L7</f>
        <v>7.2586246816392683E-2</v>
      </c>
      <c r="M9" s="11" cm="1">
        <f t="array" ref="M9">INDEX('Back data'!$A$66:$AH$66,,MAX(IF('Back data'!$A$66:$AH$66&lt;&gt;"",COLUMN('Back data'!$A$66:$AH$66)))-M$6)/M7</f>
        <v>6.6341350063901475E-2</v>
      </c>
      <c r="N9" s="11" cm="1">
        <f t="array" ref="N9">INDEX('Back data'!$A$66:$AH$66,,MAX(IF('Back data'!$A$66:$AH$66&lt;&gt;"",COLUMN('Back data'!$A$66:$AH$66)))-N$6)/N7</f>
        <v>6.1252900232018563E-2</v>
      </c>
      <c r="O9" s="11" cm="1">
        <f t="array" ref="O9">INDEX('Back data'!$A$66:$AH$66,,MAX(IF('Back data'!$A$66:$AH$66&lt;&gt;"",COLUMN('Back data'!$A$66:$AH$66)))-O$6)/O7</f>
        <v>6.6251667407736775E-2</v>
      </c>
      <c r="P9" s="11" cm="1">
        <f t="array" ref="P9">INDEX('Back data'!$A$66:$AH$66,,MAX(IF('Back data'!$A$66:$AH$66&lt;&gt;"",COLUMN('Back data'!$A$66:$AH$66)))-P$6)/P7</f>
        <v>6.1878453038674029E-2</v>
      </c>
      <c r="R9" s="56"/>
    </row>
    <row r="10" spans="1:18" x14ac:dyDescent="0.3">
      <c r="B10" s="26"/>
    </row>
    <row r="11" spans="1:18" x14ac:dyDescent="0.3">
      <c r="B11" s="26"/>
    </row>
    <row r="12" spans="1:18" x14ac:dyDescent="0.3">
      <c r="B12" s="26"/>
      <c r="C12" s="8" t="s">
        <v>67</v>
      </c>
      <c r="D12" s="9">
        <f t="array" ref="D12">INDEX('Back data'!$A$71:$AH$71,,MAX(IF('Back data'!$A$71:$AH$71&lt;&gt;"",COLUMN('Back data'!$A$71:$AH$71)))-D$6)+INDEX('Back data'!$A$72:$AH$72,,MAX(IF('Back data'!$A$72:$AH$72&lt;&gt;"",COLUMN('Back data'!$A$72:$AH$72)))-D$6)</f>
        <v>86.080000000000013</v>
      </c>
      <c r="E12" s="9">
        <f t="array" ref="E12">INDEX('Back data'!$A$71:$AH$71,,MAX(IF('Back data'!$A$71:$AH$71&lt;&gt;"",COLUMN('Back data'!$A$71:$AH$71)))-E$6)+INDEX('Back data'!$A$72:$AH$72,,MAX(IF('Back data'!$A$72:$AH$72&lt;&gt;"",COLUMN('Back data'!$A$72:$AH$72)))-E$6)</f>
        <v>84.2</v>
      </c>
      <c r="F12" s="9">
        <f t="array" ref="F12">INDEX('Back data'!$A$71:$AH$71,,MAX(IF('Back data'!$A$71:$AH$71&lt;&gt;"",COLUMN('Back data'!$A$71:$AH$71)))-F$6)+INDEX('Back data'!$A$72:$AH$72,,MAX(IF('Back data'!$A$72:$AH$72&lt;&gt;"",COLUMN('Back data'!$A$72:$AH$72)))-F$6)</f>
        <v>83.88000000000001</v>
      </c>
      <c r="G12" s="9">
        <f t="array" ref="G12">INDEX('Back data'!$A$71:$AH$71,,MAX(IF('Back data'!$A$71:$AH$71&lt;&gt;"",COLUMN('Back data'!$A$71:$AH$71)))-G$6)+INDEX('Back data'!$A$72:$AH$72,,MAX(IF('Back data'!$A$72:$AH$72&lt;&gt;"",COLUMN('Back data'!$A$72:$AH$72)))-G$6)</f>
        <v>83.91</v>
      </c>
      <c r="H12" s="9">
        <f t="array" ref="H12">INDEX('Back data'!$A$71:$AH$71,,MAX(IF('Back data'!$A$71:$AH$71&lt;&gt;"",COLUMN('Back data'!$A$71:$AH$71)))-H$6)+INDEX('Back data'!$A$72:$AH$72,,MAX(IF('Back data'!$A$72:$AH$72&lt;&gt;"",COLUMN('Back data'!$A$72:$AH$72)))-H$6)</f>
        <v>84.539999999999992</v>
      </c>
      <c r="I12" s="9">
        <f t="array" ref="I12">INDEX('Back data'!$A$71:$AH$71,,MAX(IF('Back data'!$A$71:$AH$71&lt;&gt;"",COLUMN('Back data'!$A$71:$AH$71)))-I$6)+INDEX('Back data'!$A$72:$AH$72,,MAX(IF('Back data'!$A$72:$AH$72&lt;&gt;"",COLUMN('Back data'!$A$72:$AH$72)))-I$6)</f>
        <v>84.7</v>
      </c>
      <c r="J12" s="9">
        <f t="array" ref="J12">INDEX('Back data'!$A$71:$AH$71,,MAX(IF('Back data'!$A$71:$AH$71&lt;&gt;"",COLUMN('Back data'!$A$71:$AH$71)))-J$6)+INDEX('Back data'!$A$72:$AH$72,,MAX(IF('Back data'!$A$72:$AH$72&lt;&gt;"",COLUMN('Back data'!$A$72:$AH$72)))-J$6)</f>
        <v>84.419999999999987</v>
      </c>
      <c r="K12" s="9">
        <f t="array" ref="K12">INDEX('Back data'!$A$71:$AH$71,,MAX(IF('Back data'!$A$71:$AH$71&lt;&gt;"",COLUMN('Back data'!$A$71:$AH$71)))-K$6)+INDEX('Back data'!$A$72:$AH$72,,MAX(IF('Back data'!$A$72:$AH$72&lt;&gt;"",COLUMN('Back data'!$A$72:$AH$72)))-K$6)</f>
        <v>84.02000000000001</v>
      </c>
      <c r="L12" s="9">
        <f t="array" ref="L12">INDEX('Back data'!$A$71:$AH$71,,MAX(IF('Back data'!$A$71:$AH$71&lt;&gt;"",COLUMN('Back data'!$A$71:$AH$71)))-L$6)+INDEX('Back data'!$A$72:$AH$72,,MAX(IF('Back data'!$A$72:$AH$72&lt;&gt;"",COLUMN('Back data'!$A$72:$AH$72)))-L$6)</f>
        <v>84.86</v>
      </c>
      <c r="M12" s="9">
        <f t="array" ref="M12">INDEX('Back data'!$A$71:$AH$71,,MAX(IF('Back data'!$A$71:$AH$71&lt;&gt;"",COLUMN('Back data'!$A$71:$AH$71)))-M$6)+INDEX('Back data'!$A$72:$AH$72,,MAX(IF('Back data'!$A$72:$AH$72&lt;&gt;"",COLUMN('Back data'!$A$72:$AH$72)))-M$6)</f>
        <v>84.699999999999989</v>
      </c>
      <c r="N12" s="9">
        <f t="array" ref="N12">INDEX('Back data'!$A$71:$AH$71,,MAX(IF('Back data'!$A$71:$AH$71&lt;&gt;"",COLUMN('Back data'!$A$71:$AH$71)))-N$6)+INDEX('Back data'!$A$72:$AH$72,,MAX(IF('Back data'!$A$72:$AH$72&lt;&gt;"",COLUMN('Back data'!$A$72:$AH$72)))-N$6)</f>
        <v>83.149999999999991</v>
      </c>
      <c r="O12" s="9">
        <f t="array" ref="O12">INDEX('Back data'!$A$71:$AH$71,,MAX(IF('Back data'!$A$71:$AH$71&lt;&gt;"",COLUMN('Back data'!$A$71:$AH$71)))-O$6)+INDEX('Back data'!$A$72:$AH$72,,MAX(IF('Back data'!$A$72:$AH$72&lt;&gt;"",COLUMN('Back data'!$A$72:$AH$72)))-O$6)</f>
        <v>89.460000000000008</v>
      </c>
      <c r="P12" s="9">
        <f t="array" ref="P12">INDEX('Back data'!$A$71:$AH$71,,MAX(IF('Back data'!$A$71:$AH$71&lt;&gt;"",COLUMN('Back data'!$A$71:$AH$71)))-P$6)+INDEX('Back data'!$A$72:$AH$72,,MAX(IF('Back data'!$A$72:$AH$72&lt;&gt;"",COLUMN('Back data'!$A$72:$AH$72)))-P$6)</f>
        <v>90.24</v>
      </c>
    </row>
    <row r="13" spans="1:18" x14ac:dyDescent="0.3">
      <c r="A13" s="24" t="s">
        <v>68</v>
      </c>
      <c r="B13" s="27" t="s">
        <v>71</v>
      </c>
      <c r="C13" s="10" t="s">
        <v>69</v>
      </c>
      <c r="D13" s="11">
        <f t="array" ref="D13">INDEX('Back data'!$A$71:$AH$71,,MAX(IF('Back data'!$A$71:$AH$71&lt;&gt;"",COLUMN('Back data'!$A$71:$AH$71)))-D$6)/D$12</f>
        <v>0.80134758364312264</v>
      </c>
      <c r="E13" s="11">
        <f t="array" ref="E13">INDEX('Back data'!$A$71:$AH$71,,MAX(IF('Back data'!$A$71:$AH$71&lt;&gt;"",COLUMN('Back data'!$A$71:$AH$71)))-E$6)/E$12</f>
        <v>0.7806413301662708</v>
      </c>
      <c r="F13" s="11">
        <f t="array" ref="F13">INDEX('Back data'!$A$71:$AH$71,,MAX(IF('Back data'!$A$71:$AH$71&lt;&gt;"",COLUMN('Back data'!$A$71:$AH$71)))-F$6)/F$12</f>
        <v>0.81282784930853602</v>
      </c>
      <c r="G13" s="11">
        <f t="array" ref="G13">INDEX('Back data'!$A$71:$AH$71,,MAX(IF('Back data'!$A$71:$AH$71&lt;&gt;"",COLUMN('Back data'!$A$71:$AH$71)))-G$6)/G$12</f>
        <v>0.8386366344893339</v>
      </c>
      <c r="H13" s="11">
        <f t="array" ref="H13">INDEX('Back data'!$A$71:$AH$71,,MAX(IF('Back data'!$A$71:$AH$71&lt;&gt;"",COLUMN('Back data'!$A$71:$AH$71)))-H$6)/H$12</f>
        <v>0.86479772888573458</v>
      </c>
      <c r="I13" s="11">
        <f t="array" ref="I13">INDEX('Back data'!$A$71:$AH$71,,MAX(IF('Back data'!$A$71:$AH$71&lt;&gt;"",COLUMN('Back data'!$A$71:$AH$71)))-I$6)/I$12</f>
        <v>0.77898465171192444</v>
      </c>
      <c r="J13" s="11">
        <f t="array" ref="J13">INDEX('Back data'!$A$71:$AH$71,,MAX(IF('Back data'!$A$71:$AH$71&lt;&gt;"",COLUMN('Back data'!$A$71:$AH$71)))-J$6)/J$12</f>
        <v>0.79815209665955944</v>
      </c>
      <c r="K13" s="11">
        <f t="array" ref="K13">INDEX('Back data'!$A$71:$AH$71,,MAX(IF('Back data'!$A$71:$AH$71&lt;&gt;"",COLUMN('Back data'!$A$71:$AH$71)))-K$6)/K$12</f>
        <v>0.82337538681266365</v>
      </c>
      <c r="L13" s="11">
        <f t="array" ref="L13">INDEX('Back data'!$A$71:$AH$71,,MAX(IF('Back data'!$A$71:$AH$71&lt;&gt;"",COLUMN('Back data'!$A$71:$AH$71)))-L$6)/L$12</f>
        <v>0.77009191609710104</v>
      </c>
      <c r="M13" s="11">
        <f t="array" ref="M13">INDEX('Back data'!$A$71:$AH$71,,MAX(IF('Back data'!$A$71:$AH$71&lt;&gt;"",COLUMN('Back data'!$A$71:$AH$71)))-M$6)/M$12</f>
        <v>0.79846517119244398</v>
      </c>
      <c r="N13" s="11">
        <f t="array" ref="N13">INDEX('Back data'!$A$71:$AH$71,,MAX(IF('Back data'!$A$71:$AH$71&lt;&gt;"",COLUMN('Back data'!$A$71:$AH$71)))-N$6)/N$12</f>
        <v>0.80938063740228505</v>
      </c>
      <c r="O13" s="11">
        <f t="array" ref="O13">INDEX('Back data'!$A$71:$AH$71,,MAX(IF('Back data'!$A$71:$AH$71&lt;&gt;"",COLUMN('Back data'!$A$71:$AH$71)))-O$6)/O$12</f>
        <v>0.82875027945450475</v>
      </c>
      <c r="P13" s="11">
        <f t="array" ref="P13">INDEX('Back data'!$A$71:$AH$71,,MAX(IF('Back data'!$A$71:$AH$71&lt;&gt;"",COLUMN('Back data'!$A$71:$AH$71)))-P$6)/P$12</f>
        <v>0.81726507092198586</v>
      </c>
    </row>
    <row r="14" spans="1:18" x14ac:dyDescent="0.3">
      <c r="A14" s="24" t="s">
        <v>68</v>
      </c>
      <c r="B14" s="27" t="s">
        <v>71</v>
      </c>
      <c r="C14" s="10" t="s">
        <v>70</v>
      </c>
      <c r="D14" s="11">
        <f t="array" ref="D14">+INDEX('Back data'!$A$72:$AH$72,,MAX(IF('Back data'!$A$72:$AH$72&lt;&gt;"",COLUMN('Back data'!$A$72:$AH$72)))-D$6)/D12</f>
        <v>0.1986524163568773</v>
      </c>
      <c r="E14" s="11">
        <f t="array" ref="E14">+INDEX('Back data'!$A$72:$AH$72,,MAX(IF('Back data'!$A$72:$AH$72&lt;&gt;"",COLUMN('Back data'!$A$72:$AH$72)))-E$6)/E12</f>
        <v>0.2193586698337292</v>
      </c>
      <c r="F14" s="11">
        <f t="array" ref="F14">+INDEX('Back data'!$A$72:$AH$72,,MAX(IF('Back data'!$A$72:$AH$72&lt;&gt;"",COLUMN('Back data'!$A$72:$AH$72)))-F$6)/F12</f>
        <v>0.18717215069146398</v>
      </c>
      <c r="G14" s="11">
        <f t="array" ref="G14">+INDEX('Back data'!$A$72:$AH$72,,MAX(IF('Back data'!$A$72:$AH$72&lt;&gt;"",COLUMN('Back data'!$A$72:$AH$72)))-G$6)/G12</f>
        <v>0.16136336551066618</v>
      </c>
      <c r="H14" s="11">
        <f t="array" ref="H14">+INDEX('Back data'!$A$72:$AH$72,,MAX(IF('Back data'!$A$72:$AH$72&lt;&gt;"",COLUMN('Back data'!$A$72:$AH$72)))-H$6)/H12</f>
        <v>0.13520227111426544</v>
      </c>
      <c r="I14" s="11">
        <f t="array" ref="I14">+INDEX('Back data'!$A$72:$AH$72,,MAX(IF('Back data'!$A$72:$AH$72&lt;&gt;"",COLUMN('Back data'!$A$72:$AH$72)))-I$6)/I12</f>
        <v>0.22101534828807554</v>
      </c>
      <c r="J14" s="11">
        <f t="array" ref="J14">+INDEX('Back data'!$A$72:$AH$72,,MAX(IF('Back data'!$A$72:$AH$72&lt;&gt;"",COLUMN('Back data'!$A$72:$AH$72)))-J$6)/J12</f>
        <v>0.20184790334044067</v>
      </c>
      <c r="K14" s="11">
        <f t="array" ref="K14">+INDEX('Back data'!$A$72:$AH$72,,MAX(IF('Back data'!$A$72:$AH$72&lt;&gt;"",COLUMN('Back data'!$A$72:$AH$72)))-K$6)/K12</f>
        <v>0.17662461318733633</v>
      </c>
      <c r="L14" s="11">
        <f t="array" ref="L14">+INDEX('Back data'!$A$72:$AH$72,,MAX(IF('Back data'!$A$72:$AH$72&lt;&gt;"",COLUMN('Back data'!$A$72:$AH$72)))-L$6)/L12</f>
        <v>0.22990808390289891</v>
      </c>
      <c r="M14" s="11">
        <f t="array" ref="M14">+INDEX('Back data'!$A$72:$AH$72,,MAX(IF('Back data'!$A$72:$AH$72&lt;&gt;"",COLUMN('Back data'!$A$72:$AH$72)))-M$6)/M12</f>
        <v>0.2015348288075561</v>
      </c>
      <c r="N14" s="11">
        <f t="array" ref="N14">+INDEX('Back data'!$A$72:$AH$72,,MAX(IF('Back data'!$A$72:$AH$72&lt;&gt;"",COLUMN('Back data'!$A$72:$AH$72)))-N$6)/N12</f>
        <v>0.19061936259771498</v>
      </c>
      <c r="O14" s="11">
        <f t="array" ref="O14">+INDEX('Back data'!$A$72:$AH$72,,MAX(IF('Back data'!$A$72:$AH$72&lt;&gt;"",COLUMN('Back data'!$A$72:$AH$72)))-O$6)/O12</f>
        <v>0.17124972054549517</v>
      </c>
      <c r="P14" s="11">
        <f t="array" ref="P14">+INDEX('Back data'!$A$72:$AH$72,,MAX(IF('Back data'!$A$72:$AH$72&lt;&gt;"",COLUMN('Back data'!$A$72:$AH$72)))-P$6)/P12</f>
        <v>0.18273492907801417</v>
      </c>
      <c r="R14" s="56"/>
    </row>
    <row r="16" spans="1:18" x14ac:dyDescent="0.3">
      <c r="C16" s="12"/>
    </row>
    <row r="17" spans="1:18" x14ac:dyDescent="0.3">
      <c r="C17" s="8" t="s">
        <v>67</v>
      </c>
      <c r="D17" s="9">
        <f t="array" ref="D17">INDEX('Back data'!$A$77:$AH$77,,MAX(IF('Back data'!$A$77:$AH$77&lt;&gt;"",COLUMN('Back data'!$A$77:$AH$77)))-D$6)+INDEX('Back data'!$A$78:$AH$78,,MAX(IF('Back data'!$A$78:$AH$78&lt;&gt;"",COLUMN('Back data'!$A$78:$AH$78)))-D$6)</f>
        <v>85.56</v>
      </c>
      <c r="E17" s="9">
        <f t="array" ref="E17">INDEX('Back data'!$A$77:$AH$77,,MAX(IF('Back data'!$A$77:$AH$77&lt;&gt;"",COLUMN('Back data'!$A$77:$AH$77)))-E$6)+INDEX('Back data'!$A$78:$AH$78,,MAX(IF('Back data'!$A$78:$AH$78&lt;&gt;"",COLUMN('Back data'!$A$78:$AH$78)))-E$6)</f>
        <v>83.81</v>
      </c>
      <c r="F17" s="9">
        <f t="array" ref="F17">INDEX('Back data'!$A$77:$AH$77,,MAX(IF('Back data'!$A$77:$AH$77&lt;&gt;"",COLUMN('Back data'!$A$77:$AH$77)))-F$6)+INDEX('Back data'!$A$78:$AH$78,,MAX(IF('Back data'!$A$78:$AH$78&lt;&gt;"",COLUMN('Back data'!$A$78:$AH$78)))-F$6)</f>
        <v>85.210000000000008</v>
      </c>
      <c r="G17" s="9">
        <f t="array" ref="G17">INDEX('Back data'!$A$77:$AH$77,,MAX(IF('Back data'!$A$77:$AH$77&lt;&gt;"",COLUMN('Back data'!$A$77:$AH$77)))-G$6)+INDEX('Back data'!$A$78:$AH$78,,MAX(IF('Back data'!$A$78:$AH$78&lt;&gt;"",COLUMN('Back data'!$A$78:$AH$78)))-G$6)</f>
        <v>84.320000000000007</v>
      </c>
      <c r="H17" s="9">
        <f t="array" ref="H17">INDEX('Back data'!$A$77:$AH$77,,MAX(IF('Back data'!$A$77:$AH$77&lt;&gt;"",COLUMN('Back data'!$A$77:$AH$77)))-H$6)+INDEX('Back data'!$A$78:$AH$78,,MAX(IF('Back data'!$A$78:$AH$78&lt;&gt;"",COLUMN('Back data'!$A$78:$AH$78)))-H$6)</f>
        <v>86</v>
      </c>
      <c r="I17" s="9">
        <f t="array" ref="I17">INDEX('Back data'!$A$77:$AH$77,,MAX(IF('Back data'!$A$77:$AH$77&lt;&gt;"",COLUMN('Back data'!$A$77:$AH$77)))-I$6)+INDEX('Back data'!$A$78:$AH$78,,MAX(IF('Back data'!$A$78:$AH$78&lt;&gt;"",COLUMN('Back data'!$A$78:$AH$78)))-I$6)</f>
        <v>85.61999999999999</v>
      </c>
      <c r="J17" s="9">
        <f t="array" ref="J17">INDEX('Back data'!$A$77:$AH$77,,MAX(IF('Back data'!$A$77:$AH$77&lt;&gt;"",COLUMN('Back data'!$A$77:$AH$77)))-J$6)+INDEX('Back data'!$A$78:$AH$78,,MAX(IF('Back data'!$A$78:$AH$78&lt;&gt;"",COLUMN('Back data'!$A$78:$AH$78)))-J$6)</f>
        <v>85.27</v>
      </c>
      <c r="K17" s="9">
        <f t="array" ref="K17">INDEX('Back data'!$A$77:$AH$77,,MAX(IF('Back data'!$A$77:$AH$77&lt;&gt;"",COLUMN('Back data'!$A$77:$AH$77)))-K$6)+INDEX('Back data'!$A$78:$AH$78,,MAX(IF('Back data'!$A$78:$AH$78&lt;&gt;"",COLUMN('Back data'!$A$78:$AH$78)))-K$6)</f>
        <v>86.97</v>
      </c>
      <c r="L17" s="9">
        <f t="array" ref="L17">INDEX('Back data'!$A$77:$AH$77,,MAX(IF('Back data'!$A$77:$AH$77&lt;&gt;"",COLUMN('Back data'!$A$77:$AH$77)))-L$6)+INDEX('Back data'!$A$78:$AH$78,,MAX(IF('Back data'!$A$78:$AH$78&lt;&gt;"",COLUMN('Back data'!$A$78:$AH$78)))-L$6)</f>
        <v>87.809999999999988</v>
      </c>
      <c r="M17" s="9">
        <f t="array" ref="M17">INDEX('Back data'!$A$77:$AH$77,,MAX(IF('Back data'!$A$77:$AH$77&lt;&gt;"",COLUMN('Back data'!$A$77:$AH$77)))-M$6)+INDEX('Back data'!$A$78:$AH$78,,MAX(IF('Back data'!$A$78:$AH$78&lt;&gt;"",COLUMN('Back data'!$A$78:$AH$78)))-M$6)</f>
        <v>86.47</v>
      </c>
      <c r="N17" s="9">
        <f t="array" ref="N17">INDEX('Back data'!$A$77:$AH$77,,MAX(IF('Back data'!$A$77:$AH$77&lt;&gt;"",COLUMN('Back data'!$A$77:$AH$77)))-N$6)+INDEX('Back data'!$A$78:$AH$78,,MAX(IF('Back data'!$A$78:$AH$78&lt;&gt;"",COLUMN('Back data'!$A$78:$AH$78)))-N$6)</f>
        <v>87.57</v>
      </c>
      <c r="O17" s="9">
        <f t="array" ref="O17">INDEX('Back data'!$A$77:$AH$77,,MAX(IF('Back data'!$A$77:$AH$77&lt;&gt;"",COLUMN('Back data'!$A$77:$AH$77)))-O$6)+INDEX('Back data'!$A$78:$AH$78,,MAX(IF('Back data'!$A$78:$AH$78&lt;&gt;"",COLUMN('Back data'!$A$78:$AH$78)))-O$6)</f>
        <v>89.65</v>
      </c>
      <c r="P17" s="9">
        <f t="array" ref="P17">INDEX('Back data'!$A$77:$AH$77,,MAX(IF('Back data'!$A$77:$AH$77&lt;&gt;"",COLUMN('Back data'!$A$77:$AH$77)))-P$6)+INDEX('Back data'!$A$78:$AH$78,,MAX(IF('Back data'!$A$78:$AH$78&lt;&gt;"",COLUMN('Back data'!$A$78:$AH$78)))-P$6)</f>
        <v>90.19</v>
      </c>
    </row>
    <row r="18" spans="1:18" x14ac:dyDescent="0.3">
      <c r="A18" s="24" t="s">
        <v>68</v>
      </c>
      <c r="B18" s="27" t="s">
        <v>72</v>
      </c>
      <c r="C18" s="10" t="s">
        <v>69</v>
      </c>
      <c r="D18" s="11">
        <f t="array" ref="D18">INDEX('Back data'!$A$77:$AH$77,,MAX(IF('Back data'!$A$77:$AH$77&lt;&gt;"",COLUMN('Back data'!$A$77:$AH$77)))-D$6)/D17</f>
        <v>0.97744273024777928</v>
      </c>
      <c r="E18" s="11">
        <f t="array" ref="E18">INDEX('Back data'!$A$77:$AH$77,,MAX(IF('Back data'!$A$77:$AH$77&lt;&gt;"",COLUMN('Back data'!$A$77:$AH$77)))-E$6)/E17</f>
        <v>0.97673308674382531</v>
      </c>
      <c r="F18" s="11">
        <f t="array" ref="F18">INDEX('Back data'!$A$77:$AH$77,,MAX(IF('Back data'!$A$77:$AH$77&lt;&gt;"",COLUMN('Back data'!$A$77:$AH$77)))-F$6)/F17</f>
        <v>0.9813402182842389</v>
      </c>
      <c r="G18" s="11">
        <f t="array" ref="G18">INDEX('Back data'!$A$77:$AH$77,,MAX(IF('Back data'!$A$77:$AH$77&lt;&gt;"",COLUMN('Back data'!$A$77:$AH$77)))-G$6)/G17</f>
        <v>0.98007590132827316</v>
      </c>
      <c r="H18" s="11">
        <f t="array" ref="H18">INDEX('Back data'!$A$77:$AH$77,,MAX(IF('Back data'!$A$77:$AH$77&lt;&gt;"",COLUMN('Back data'!$A$77:$AH$77)))-H$6)/H17</f>
        <v>0.97872093023255813</v>
      </c>
      <c r="I18" s="11">
        <f t="array" ref="I18">INDEX('Back data'!$A$77:$AH$77,,MAX(IF('Back data'!$A$77:$AH$77&lt;&gt;"",COLUMN('Back data'!$A$77:$AH$77)))-I$6)/I17</f>
        <v>0.98224713851903767</v>
      </c>
      <c r="J18" s="11">
        <f t="array" ref="J18">INDEX('Back data'!$A$77:$AH$77,,MAX(IF('Back data'!$A$77:$AH$77&lt;&gt;"",COLUMN('Back data'!$A$77:$AH$77)))-J$6)/J17</f>
        <v>0.97197138501231384</v>
      </c>
      <c r="K18" s="11">
        <f t="array" ref="K18">INDEX('Back data'!$A$77:$AH$77,,MAX(IF('Back data'!$A$77:$AH$77&lt;&gt;"",COLUMN('Back data'!$A$77:$AH$77)))-K$6)/K17</f>
        <v>0.9848223525353571</v>
      </c>
      <c r="L18" s="11">
        <f t="array" ref="L18">INDEX('Back data'!$A$77:$AH$77,,MAX(IF('Back data'!$A$77:$AH$77&lt;&gt;"",COLUMN('Back data'!$A$77:$AH$77)))-L$6)/L17</f>
        <v>0.97927343127206479</v>
      </c>
      <c r="M18" s="11">
        <f t="array" ref="M18">INDEX('Back data'!$A$77:$AH$77,,MAX(IF('Back data'!$A$77:$AH$77&lt;&gt;"",COLUMN('Back data'!$A$77:$AH$77)))-M$6)/M17</f>
        <v>0.97744882618249096</v>
      </c>
      <c r="N18" s="11">
        <f t="array" ref="N18">INDEX('Back data'!$A$77:$AH$77,,MAX(IF('Back data'!$A$77:$AH$77&lt;&gt;"",COLUMN('Back data'!$A$77:$AH$77)))-N$6)/N17</f>
        <v>0.98549731643256833</v>
      </c>
      <c r="O18" s="11">
        <f t="array" ref="O18">INDEX('Back data'!$A$77:$AH$77,,MAX(IF('Back data'!$A$77:$AH$77&lt;&gt;"",COLUMN('Back data'!$A$77:$AH$77)))-O$6)/O17</f>
        <v>0.96731734523145563</v>
      </c>
      <c r="P18" s="11">
        <f t="array" ref="P18">INDEX('Back data'!$A$77:$AH$77,,MAX(IF('Back data'!$A$77:$AH$77&lt;&gt;"",COLUMN('Back data'!$A$77:$AH$77)))-P$6)/P17</f>
        <v>0.9743874043685552</v>
      </c>
    </row>
    <row r="19" spans="1:18" x14ac:dyDescent="0.3">
      <c r="A19" s="24" t="s">
        <v>68</v>
      </c>
      <c r="B19" s="27" t="s">
        <v>72</v>
      </c>
      <c r="C19" s="10" t="s">
        <v>70</v>
      </c>
      <c r="D19" s="11">
        <f t="array" ref="D19">INDEX('Back data'!$A$78:$AH$78,,MAX(IF('Back data'!$A$78:$AH$78&lt;&gt;"",COLUMN('Back data'!$A$78:$AH$78)))-D$6)/D17</f>
        <v>2.2557269752220662E-2</v>
      </c>
      <c r="E19" s="11">
        <f t="array" ref="E19">INDEX('Back data'!$A$78:$AH$78,,MAX(IF('Back data'!$A$78:$AH$78&lt;&gt;"",COLUMN('Back data'!$A$78:$AH$78)))-E$6)/E17</f>
        <v>2.3266913256174679E-2</v>
      </c>
      <c r="F19" s="11">
        <f t="array" ref="F19">INDEX('Back data'!$A$78:$AH$78,,MAX(IF('Back data'!$A$78:$AH$78&lt;&gt;"",COLUMN('Back data'!$A$78:$AH$78)))-F$6)/F17</f>
        <v>1.8659781715761062E-2</v>
      </c>
      <c r="G19" s="11">
        <f t="array" ref="G19">INDEX('Back data'!$A$78:$AH$78,,MAX(IF('Back data'!$A$78:$AH$78&lt;&gt;"",COLUMN('Back data'!$A$78:$AH$78)))-G$6)/G17</f>
        <v>1.9924098671726752E-2</v>
      </c>
      <c r="H19" s="11">
        <f t="array" ref="H19">INDEX('Back data'!$A$78:$AH$78,,MAX(IF('Back data'!$A$78:$AH$78&lt;&gt;"",COLUMN('Back data'!$A$78:$AH$78)))-H$6)/H17</f>
        <v>2.1279069767441861E-2</v>
      </c>
      <c r="I19" s="11">
        <f t="array" ref="I19">INDEX('Back data'!$A$78:$AH$78,,MAX(IF('Back data'!$A$78:$AH$78&lt;&gt;"",COLUMN('Back data'!$A$78:$AH$78)))-I$6)/I17</f>
        <v>1.7752861480962393E-2</v>
      </c>
      <c r="J19" s="11">
        <f t="array" ref="J19">INDEX('Back data'!$A$78:$AH$78,,MAX(IF('Back data'!$A$78:$AH$78&lt;&gt;"",COLUMN('Back data'!$A$78:$AH$78)))-J$6)/J17</f>
        <v>2.8028614987686176E-2</v>
      </c>
      <c r="K19" s="11">
        <f t="array" ref="K19">INDEX('Back data'!$A$78:$AH$78,,MAX(IF('Back data'!$A$78:$AH$78&lt;&gt;"",COLUMN('Back data'!$A$78:$AH$78)))-K$6)/K17</f>
        <v>1.5177647464642981E-2</v>
      </c>
      <c r="L19" s="11">
        <f t="array" ref="L19">INDEX('Back data'!$A$78:$AH$78,,MAX(IF('Back data'!$A$78:$AH$78&lt;&gt;"",COLUMN('Back data'!$A$78:$AH$78)))-L$6)/L17</f>
        <v>2.0726568727935317E-2</v>
      </c>
      <c r="M19" s="11">
        <f t="array" ref="M19">INDEX('Back data'!$A$78:$AH$78,,MAX(IF('Back data'!$A$78:$AH$78&lt;&gt;"",COLUMN('Back data'!$A$78:$AH$78)))-M$6)/M17</f>
        <v>2.2551173817508964E-2</v>
      </c>
      <c r="N19" s="11">
        <f t="array" ref="N19">INDEX('Back data'!$A$78:$AH$78,,MAX(IF('Back data'!$A$78:$AH$78&lt;&gt;"",COLUMN('Back data'!$A$78:$AH$78)))-N$6)/N17</f>
        <v>1.4502683567431771E-2</v>
      </c>
      <c r="O19" s="11">
        <f t="array" ref="O19">INDEX('Back data'!$A$78:$AH$78,,MAX(IF('Back data'!$A$78:$AH$78&lt;&gt;"",COLUMN('Back data'!$A$78:$AH$78)))-O$6)/O17</f>
        <v>3.2682654768544338E-2</v>
      </c>
      <c r="P19" s="11">
        <f t="array" ref="P19">INDEX('Back data'!$A$78:$AH$78,,MAX(IF('Back data'!$A$78:$AH$78&lt;&gt;"",COLUMN('Back data'!$A$78:$AH$78)))-P$6)/P17</f>
        <v>2.5612595631444728E-2</v>
      </c>
      <c r="R19" s="56"/>
    </row>
    <row r="22" spans="1:18" x14ac:dyDescent="0.3">
      <c r="C22" s="8" t="s">
        <v>67</v>
      </c>
      <c r="D22" s="9">
        <f t="array" ref="D22">INDEX('Back data'!$A$285:$AH$285,,MAX(IF('Back data'!$A$285:$AH$285&lt;&gt;"",COLUMN('Back data'!$A$285:$AH$285)))-D$6)+INDEX('Back data'!$A$286:$AH$286,,MAX(IF('Back data'!$A$286:$AH$286&lt;&gt;"",COLUMN('Back data'!$A$286:$AH$286)))-D$6)</f>
        <v>86.19</v>
      </c>
      <c r="E22" s="9">
        <f t="array" ref="E22">INDEX('Back data'!$A$285:$AH$285,,MAX(IF('Back data'!$A$285:$AH$285&lt;&gt;"",COLUMN('Back data'!$A$285:$AH$285)))-E$6)+INDEX('Back data'!$A$286:$AH$286,,MAX(IF('Back data'!$A$286:$AH$286&lt;&gt;"",COLUMN('Back data'!$A$286:$AH$286)))-E$6)</f>
        <v>83.800000000000011</v>
      </c>
      <c r="F22" s="9">
        <f t="array" ref="F22">INDEX('Back data'!$A$285:$AH$285,,MAX(IF('Back data'!$A$285:$AH$285&lt;&gt;"",COLUMN('Back data'!$A$285:$AH$285)))-F$6)+INDEX('Back data'!$A$286:$AH$286,,MAX(IF('Back data'!$A$286:$AH$286&lt;&gt;"",COLUMN('Back data'!$A$286:$AH$286)))-F$6)</f>
        <v>82.05</v>
      </c>
      <c r="G22" s="9">
        <f t="array" ref="G22">INDEX('Back data'!$A$285:$AH$285,,MAX(IF('Back data'!$A$285:$AH$285&lt;&gt;"",COLUMN('Back data'!$A$285:$AH$285)))-G$6)+INDEX('Back data'!$A$286:$AH$286,,MAX(IF('Back data'!$A$286:$AH$286&lt;&gt;"",COLUMN('Back data'!$A$286:$AH$286)))-G$6)</f>
        <v>83.89</v>
      </c>
      <c r="H22" s="9">
        <f t="array" ref="H22">INDEX('Back data'!$A$285:$AH$285,,MAX(IF('Back data'!$A$285:$AH$285&lt;&gt;"",COLUMN('Back data'!$A$285:$AH$285)))-H$6)+INDEX('Back data'!$A$286:$AH$286,,MAX(IF('Back data'!$A$286:$AH$286&lt;&gt;"",COLUMN('Back data'!$A$286:$AH$286)))-H$6)</f>
        <v>84.830000000000013</v>
      </c>
      <c r="I22" s="9">
        <f t="array" ref="I22">INDEX('Back data'!$A$285:$AH$285,,MAX(IF('Back data'!$A$285:$AH$285&lt;&gt;"",COLUMN('Back data'!$A$285:$AH$285)))-I$6)+INDEX('Back data'!$A$286:$AH$286,,MAX(IF('Back data'!$A$286:$AH$286&lt;&gt;"",COLUMN('Back data'!$A$286:$AH$286)))-I$6)</f>
        <v>83.69</v>
      </c>
      <c r="J22" s="9">
        <f t="array" ref="J22">INDEX('Back data'!$A$285:$AH$285,,MAX(IF('Back data'!$A$285:$AH$285&lt;&gt;"",COLUMN('Back data'!$A$285:$AH$285)))-J$6)+INDEX('Back data'!$A$286:$AH$286,,MAX(IF('Back data'!$A$286:$AH$286&lt;&gt;"",COLUMN('Back data'!$A$286:$AH$286)))-J$6)</f>
        <v>83.94</v>
      </c>
      <c r="K22" s="9">
        <f t="array" ref="K22">INDEX('Back data'!$A$285:$AH$285,,MAX(IF('Back data'!$A$285:$AH$285&lt;&gt;"",COLUMN('Back data'!$A$285:$AH$285)))-K$6)+INDEX('Back data'!$A$286:$AH$286,,MAX(IF('Back data'!$A$286:$AH$286&lt;&gt;"",COLUMN('Back data'!$A$286:$AH$286)))-K$6)</f>
        <v>84.62</v>
      </c>
      <c r="L22" s="9">
        <f t="array" ref="L22">INDEX('Back data'!$A$285:$AH$285,,MAX(IF('Back data'!$A$285:$AH$285&lt;&gt;"",COLUMN('Back data'!$A$285:$AH$285)))-L$6)+INDEX('Back data'!$A$286:$AH$286,,MAX(IF('Back data'!$A$286:$AH$286&lt;&gt;"",COLUMN('Back data'!$A$286:$AH$286)))-L$6)</f>
        <v>85.34</v>
      </c>
      <c r="M22" s="9">
        <f t="array" ref="M22">INDEX('Back data'!$A$285:$AH$285,,MAX(IF('Back data'!$A$285:$AH$285&lt;&gt;"",COLUMN('Back data'!$A$285:$AH$285)))-M$6)+INDEX('Back data'!$A$286:$AH$286,,MAX(IF('Back data'!$A$286:$AH$286&lt;&gt;"",COLUMN('Back data'!$A$286:$AH$286)))-M$6)</f>
        <v>86.06</v>
      </c>
      <c r="N22" s="9">
        <f t="array" ref="N22">INDEX('Back data'!$A$285:$AH$285,,MAX(IF('Back data'!$A$285:$AH$285&lt;&gt;"",COLUMN('Back data'!$A$285:$AH$285)))-N$6)+INDEX('Back data'!$A$286:$AH$286,,MAX(IF('Back data'!$A$286:$AH$286&lt;&gt;"",COLUMN('Back data'!$A$286:$AH$286)))-N$6)</f>
        <v>81.93</v>
      </c>
      <c r="O22" s="9">
        <f t="array" ref="O22">INDEX('Back data'!$A$285:$AH$285,,MAX(IF('Back data'!$A$285:$AH$285&lt;&gt;"",COLUMN('Back data'!$A$285:$AH$285)))-O$6)+INDEX('Back data'!$A$286:$AH$286,,MAX(IF('Back data'!$A$286:$AH$286&lt;&gt;"",COLUMN('Back data'!$A$286:$AH$286)))-O$6)</f>
        <v>89.4</v>
      </c>
      <c r="P22" s="9">
        <f t="array" ref="P22">INDEX('Back data'!$A$285:$AH$285,,MAX(IF('Back data'!$A$285:$AH$285&lt;&gt;"",COLUMN('Back data'!$A$285:$AH$285)))-P$6)+INDEX('Back data'!$A$286:$AH$286,,MAX(IF('Back data'!$A$286:$AH$286&lt;&gt;"",COLUMN('Back data'!$A$286:$AH$286)))-P$6)</f>
        <v>89.87</v>
      </c>
    </row>
    <row r="23" spans="1:18" x14ac:dyDescent="0.3">
      <c r="A23" s="24" t="s">
        <v>68</v>
      </c>
      <c r="B23" s="27" t="s">
        <v>29</v>
      </c>
      <c r="C23" s="10" t="s">
        <v>69</v>
      </c>
      <c r="D23" s="11">
        <f t="array" ref="D23">INDEX('Back data'!$A$285:$AH$285,,MAX(IF('Back data'!$A$285:$AH$285&lt;&gt;"",COLUMN('Back data'!$A$285:$AH$285)))-D$6)/D22</f>
        <v>0.86668987121475816</v>
      </c>
      <c r="E23" s="11">
        <f t="array" ref="E23">INDEX('Back data'!$A$285:$AH$285,,MAX(IF('Back data'!$A$285:$AH$285&lt;&gt;"",COLUMN('Back data'!$A$285:$AH$285)))-E$6)/E22</f>
        <v>0.84701670644391402</v>
      </c>
      <c r="F23" s="11">
        <f t="array" ref="F23">INDEX('Back data'!$A$285:$AH$285,,MAX(IF('Back data'!$A$285:$AH$285&lt;&gt;"",COLUMN('Back data'!$A$285:$AH$285)))-F$6)/F22</f>
        <v>0.88324192565508841</v>
      </c>
      <c r="G23" s="11">
        <f t="array" ref="G23">INDEX('Back data'!$A$285:$AH$285,,MAX(IF('Back data'!$A$285:$AH$285&lt;&gt;"",COLUMN('Back data'!$A$285:$AH$285)))-G$6)/G22</f>
        <v>0.88580283704851592</v>
      </c>
      <c r="H23" s="11">
        <f t="array" ref="H23">INDEX('Back data'!$A$285:$AH$285,,MAX(IF('Back data'!$A$285:$AH$285&lt;&gt;"",COLUMN('Back data'!$A$285:$AH$285)))-H$6)/H22</f>
        <v>0.91571378050218077</v>
      </c>
      <c r="I23" s="11">
        <f t="array" ref="I23">INDEX('Back data'!$A$285:$AH$285,,MAX(IF('Back data'!$A$285:$AH$285&lt;&gt;"",COLUMN('Back data'!$A$285:$AH$285)))-I$6)/I22</f>
        <v>0.86151272553471137</v>
      </c>
      <c r="J23" s="11">
        <f t="array" ref="J23">INDEX('Back data'!$A$285:$AH$285,,MAX(IF('Back data'!$A$285:$AH$285&lt;&gt;"",COLUMN('Back data'!$A$285:$AH$285)))-J$6)/J22</f>
        <v>0.83690731474863</v>
      </c>
      <c r="K23" s="11">
        <f t="array" ref="K23">INDEX('Back data'!$A$285:$AH$285,,MAX(IF('Back data'!$A$285:$AH$285&lt;&gt;"",COLUMN('Back data'!$A$285:$AH$285)))-K$6)/K22</f>
        <v>0.882533679981092</v>
      </c>
      <c r="L23" s="11">
        <f t="array" ref="L23">INDEX('Back data'!$A$285:$AH$285,,MAX(IF('Back data'!$A$285:$AH$285&lt;&gt;"",COLUMN('Back data'!$A$285:$AH$285)))-L$6)/L22</f>
        <v>0.86219826576048741</v>
      </c>
      <c r="M23" s="11">
        <f t="array" ref="M23">INDEX('Back data'!$A$285:$AH$285,,MAX(IF('Back data'!$A$285:$AH$285&lt;&gt;"",COLUMN('Back data'!$A$285:$AH$285)))-M$6)/M22</f>
        <v>0.84208691610504294</v>
      </c>
      <c r="N23" s="11">
        <f t="array" ref="N23">INDEX('Back data'!$A$285:$AH$285,,MAX(IF('Back data'!$A$285:$AH$285&lt;&gt;"",COLUMN('Back data'!$A$285:$AH$285)))-N$6)/N22</f>
        <v>0.86927865250823866</v>
      </c>
      <c r="O23" s="11">
        <f t="array" ref="O23">INDEX('Back data'!$A$285:$AH$285,,MAX(IF('Back data'!$A$285:$AH$285&lt;&gt;"",COLUMN('Back data'!$A$285:$AH$285)))-O$6)/O22</f>
        <v>0.87975391498881428</v>
      </c>
      <c r="P23" s="11">
        <f t="array" ref="P23">INDEX('Back data'!$A$285:$AH$285,,MAX(IF('Back data'!$A$285:$AH$285&lt;&gt;"",COLUMN('Back data'!$A$285:$AH$285)))-P$6)/P22</f>
        <v>0.87036830978079438</v>
      </c>
    </row>
    <row r="24" spans="1:18" x14ac:dyDescent="0.3">
      <c r="A24" s="24" t="s">
        <v>68</v>
      </c>
      <c r="B24" s="27" t="s">
        <v>29</v>
      </c>
      <c r="C24" s="10" t="s">
        <v>70</v>
      </c>
      <c r="D24" s="11">
        <f t="array" ref="D24">+INDEX('Back data'!$A$286:$AH$286,,MAX(IF('Back data'!$A$286:$AH$286&lt;&gt;"",COLUMN('Back data'!$A$286:$AH$286)))-D$6)/D22</f>
        <v>0.13331012878524193</v>
      </c>
      <c r="E24" s="11">
        <f t="array" ref="E24">+INDEX('Back data'!$A$286:$AH$286,,MAX(IF('Back data'!$A$286:$AH$286&lt;&gt;"",COLUMN('Back data'!$A$286:$AH$286)))-E$6)/E22</f>
        <v>0.15298329355608589</v>
      </c>
      <c r="F24" s="11">
        <f t="array" ref="F24">+INDEX('Back data'!$A$286:$AH$286,,MAX(IF('Back data'!$A$286:$AH$286&lt;&gt;"",COLUMN('Back data'!$A$286:$AH$286)))-F$6)/F22</f>
        <v>0.11675807434491164</v>
      </c>
      <c r="G24" s="11">
        <f t="array" ref="G24">+INDEX('Back data'!$A$286:$AH$286,,MAX(IF('Back data'!$A$286:$AH$286&lt;&gt;"",COLUMN('Back data'!$A$286:$AH$286)))-G$6)/G22</f>
        <v>0.11419716295148409</v>
      </c>
      <c r="H24" s="11">
        <f t="array" ref="H24">+INDEX('Back data'!$A$286:$AH$286,,MAX(IF('Back data'!$A$286:$AH$286&lt;&gt;"",COLUMN('Back data'!$A$286:$AH$286)))-H$6)/H22</f>
        <v>8.4286219497819156E-2</v>
      </c>
      <c r="I24" s="11">
        <f t="array" ref="I24">+INDEX('Back data'!$A$286:$AH$286,,MAX(IF('Back data'!$A$286:$AH$286&lt;&gt;"",COLUMN('Back data'!$A$286:$AH$286)))-I$6)/I22</f>
        <v>0.13848727446528858</v>
      </c>
      <c r="J24" s="11">
        <f t="array" ref="J24">+INDEX('Back data'!$A$286:$AH$286,,MAX(IF('Back data'!$A$286:$AH$286&lt;&gt;"",COLUMN('Back data'!$A$286:$AH$286)))-J$6)/J22</f>
        <v>0.16309268525137002</v>
      </c>
      <c r="K24" s="11">
        <f t="array" ref="K24">+INDEX('Back data'!$A$286:$AH$286,,MAX(IF('Back data'!$A$286:$AH$286&lt;&gt;"",COLUMN('Back data'!$A$286:$AH$286)))-K$6)/K22</f>
        <v>0.11746632001890804</v>
      </c>
      <c r="L24" s="11">
        <f t="array" ref="L24">+INDEX('Back data'!$A$286:$AH$286,,MAX(IF('Back data'!$A$286:$AH$286&lt;&gt;"",COLUMN('Back data'!$A$286:$AH$286)))-L$6)/L22</f>
        <v>0.13780173423951253</v>
      </c>
      <c r="M24" s="11">
        <f t="array" ref="M24">+INDEX('Back data'!$A$286:$AH$286,,MAX(IF('Back data'!$A$286:$AH$286&lt;&gt;"",COLUMN('Back data'!$A$286:$AH$286)))-M$6)/M22</f>
        <v>0.15791308389495701</v>
      </c>
      <c r="N24" s="11">
        <f t="array" ref="N24">+INDEX('Back data'!$A$286:$AH$286,,MAX(IF('Back data'!$A$286:$AH$286&lt;&gt;"",COLUMN('Back data'!$A$286:$AH$286)))-N$6)/N22</f>
        <v>0.13072134749176126</v>
      </c>
      <c r="O24" s="11">
        <f t="array" ref="O24">+INDEX('Back data'!$A$286:$AH$286,,MAX(IF('Back data'!$A$286:$AH$286&lt;&gt;"",COLUMN('Back data'!$A$286:$AH$286)))-O$6)/O22</f>
        <v>0.12024608501118568</v>
      </c>
      <c r="P24" s="11">
        <f t="array" ref="P24">+INDEX('Back data'!$A$286:$AH$286,,MAX(IF('Back data'!$A$286:$AH$286&lt;&gt;"",COLUMN('Back data'!$A$286:$AH$286)))-P$6)/P22</f>
        <v>0.12963169021920551</v>
      </c>
      <c r="R24" s="56"/>
    </row>
    <row r="27" spans="1:18" x14ac:dyDescent="0.3">
      <c r="C27" s="8" t="s">
        <v>67</v>
      </c>
      <c r="D27" s="9">
        <f t="array" ref="D27">INDEX('Back data'!$A$291:$AH$291,,MAX(IF('Back data'!$A$291:$AH$291&lt;&gt;"",COLUMN('Back data'!$A$291:$AH$291)))-D$6)+INDEX('Back data'!$A$292:$AH$292,,MAX(IF('Back data'!$A$292:$AH$292&lt;&gt;"",COLUMN('Back data'!$A$292:$AH$292)))-D$6)</f>
        <v>86.03</v>
      </c>
      <c r="E27" s="9">
        <f t="array" ref="E27">INDEX('Back data'!$A$291:$AH$291,,MAX(IF('Back data'!$A$291:$AH$291&lt;&gt;"",COLUMN('Back data'!$A$291:$AH$291)))-E$6)+INDEX('Back data'!$A$292:$AH$292,,MAX(IF('Back data'!$A$292:$AH$292&lt;&gt;"",COLUMN('Back data'!$A$292:$AH$292)))-E$6)</f>
        <v>85.04</v>
      </c>
      <c r="F27" s="9">
        <f t="array" ref="F27">INDEX('Back data'!$A$291:$AH$291,,MAX(IF('Back data'!$A$291:$AH$291&lt;&gt;"",COLUMN('Back data'!$A$291:$AH$291)))-F$6)+INDEX('Back data'!$A$292:$AH$292,,MAX(IF('Back data'!$A$292:$AH$292&lt;&gt;"",COLUMN('Back data'!$A$292:$AH$292)))-F$6)</f>
        <v>86.04</v>
      </c>
      <c r="G27" s="9">
        <f t="array" ref="G27">INDEX('Back data'!$A$291:$AH$291,,MAX(IF('Back data'!$A$291:$AH$291&lt;&gt;"",COLUMN('Back data'!$A$291:$AH$291)))-G$6)+INDEX('Back data'!$A$292:$AH$292,,MAX(IF('Back data'!$A$292:$AH$292&lt;&gt;"",COLUMN('Back data'!$A$292:$AH$292)))-G$6)</f>
        <v>85.570000000000007</v>
      </c>
      <c r="H27" s="9">
        <f t="array" ref="H27">INDEX('Back data'!$A$291:$AH$291,,MAX(IF('Back data'!$A$291:$AH$291&lt;&gt;"",COLUMN('Back data'!$A$291:$AH$291)))-H$6)+INDEX('Back data'!$A$292:$AH$292,,MAX(IF('Back data'!$A$292:$AH$292&lt;&gt;"",COLUMN('Back data'!$A$292:$AH$292)))-H$6)</f>
        <v>85.91</v>
      </c>
      <c r="I27" s="9">
        <f t="array" ref="I27">INDEX('Back data'!$A$291:$AH$291,,MAX(IF('Back data'!$A$291:$AH$291&lt;&gt;"",COLUMN('Back data'!$A$291:$AH$291)))-I$6)+INDEX('Back data'!$A$292:$AH$292,,MAX(IF('Back data'!$A$292:$AH$292&lt;&gt;"",COLUMN('Back data'!$A$292:$AH$292)))-I$6)</f>
        <v>86.15</v>
      </c>
      <c r="J27" s="9">
        <f t="array" ref="J27">INDEX('Back data'!$A$291:$AH$291,,MAX(IF('Back data'!$A$291:$AH$291&lt;&gt;"",COLUMN('Back data'!$A$291:$AH$291)))-J$6)+INDEX('Back data'!$A$292:$AH$292,,MAX(IF('Back data'!$A$292:$AH$292&lt;&gt;"",COLUMN('Back data'!$A$292:$AH$292)))-J$6)</f>
        <v>85.45</v>
      </c>
      <c r="K27" s="9">
        <f t="array" ref="K27">INDEX('Back data'!$A$291:$AH$291,,MAX(IF('Back data'!$A$291:$AH$291&lt;&gt;"",COLUMN('Back data'!$A$291:$AH$291)))-K$6)+INDEX('Back data'!$A$292:$AH$292,,MAX(IF('Back data'!$A$292:$AH$292&lt;&gt;"",COLUMN('Back data'!$A$292:$AH$292)))-K$6)</f>
        <v>86.52000000000001</v>
      </c>
      <c r="L27" s="9">
        <f t="array" ref="L27">INDEX('Back data'!$A$291:$AH$291,,MAX(IF('Back data'!$A$291:$AH$291&lt;&gt;"",COLUMN('Back data'!$A$291:$AH$291)))-L$6)+INDEX('Back data'!$A$292:$AH$292,,MAX(IF('Back data'!$A$292:$AH$292&lt;&gt;"",COLUMN('Back data'!$A$292:$AH$292)))-L$6)</f>
        <v>85.97</v>
      </c>
      <c r="M27" s="9">
        <f t="array" ref="M27">INDEX('Back data'!$A$291:$AH$291,,MAX(IF('Back data'!$A$291:$AH$291&lt;&gt;"",COLUMN('Back data'!$A$291:$AH$291)))-M$6)+INDEX('Back data'!$A$292:$AH$292,,MAX(IF('Back data'!$A$292:$AH$292&lt;&gt;"",COLUMN('Back data'!$A$292:$AH$292)))-M$6)</f>
        <v>86.24</v>
      </c>
      <c r="N27" s="9">
        <f t="array" ref="N27">INDEX('Back data'!$A$291:$AH$291,,MAX(IF('Back data'!$A$291:$AH$291&lt;&gt;"",COLUMN('Back data'!$A$291:$AH$291)))-N$6)+INDEX('Back data'!$A$292:$AH$292,,MAX(IF('Back data'!$A$292:$AH$292&lt;&gt;"",COLUMN('Back data'!$A$292:$AH$292)))-N$6)</f>
        <v>87.26</v>
      </c>
      <c r="O27" s="9">
        <f t="array" ref="O27">INDEX('Back data'!$A$291:$AH$291,,MAX(IF('Back data'!$A$291:$AH$291&lt;&gt;"",COLUMN('Back data'!$A$291:$AH$291)))-O$6)+INDEX('Back data'!$A$292:$AH$292,,MAX(IF('Back data'!$A$292:$AH$292&lt;&gt;"",COLUMN('Back data'!$A$292:$AH$292)))-O$6)</f>
        <v>89.899999999999991</v>
      </c>
      <c r="P27" s="9">
        <f t="array" ref="P27">INDEX('Back data'!$A$291:$AH$291,,MAX(IF('Back data'!$A$291:$AH$291&lt;&gt;"",COLUMN('Back data'!$A$291:$AH$291)))-P$6)+INDEX('Back data'!$A$292:$AH$292,,MAX(IF('Back data'!$A$292:$AH$292&lt;&gt;"",COLUMN('Back data'!$A$292:$AH$292)))-P$6)</f>
        <v>91.48</v>
      </c>
    </row>
    <row r="28" spans="1:18" x14ac:dyDescent="0.3">
      <c r="A28" s="24" t="s">
        <v>68</v>
      </c>
      <c r="B28" s="27" t="s">
        <v>34</v>
      </c>
      <c r="C28" s="10" t="s">
        <v>69</v>
      </c>
      <c r="D28" s="11">
        <f t="array" ref="D28">INDEX('Back data'!$A$291:$AH$291,,MAX(IF('Back data'!$A$291:$AH$291&lt;&gt;"",COLUMN('Back data'!$A$291:$AH$291)))-D$6)/D27</f>
        <v>0.9411833081483203</v>
      </c>
      <c r="E28" s="11">
        <f t="array" ref="E28">INDEX('Back data'!$A$291:$AH$291,,MAX(IF('Back data'!$A$291:$AH$291&lt;&gt;"",COLUMN('Back data'!$A$291:$AH$291)))-E$6)/E27</f>
        <v>0.95061147695202253</v>
      </c>
      <c r="F28" s="11">
        <f t="array" ref="F28">INDEX('Back data'!$A$291:$AH$291,,MAX(IF('Back data'!$A$291:$AH$291&lt;&gt;"",COLUMN('Back data'!$A$291:$AH$291)))-F$6)/F27</f>
        <v>0.957577870757787</v>
      </c>
      <c r="G28" s="11">
        <f t="array" ref="G28">INDEX('Back data'!$A$291:$AH$291,,MAX(IF('Back data'!$A$291:$AH$291&lt;&gt;"",COLUMN('Back data'!$A$291:$AH$291)))-G$6)/G27</f>
        <v>0.95769545401425726</v>
      </c>
      <c r="H28" s="11">
        <f t="array" ref="H28">INDEX('Back data'!$A$291:$AH$291,,MAX(IF('Back data'!$A$291:$AH$291&lt;&gt;"",COLUMN('Back data'!$A$291:$AH$291)))-H$6)/H27</f>
        <v>0.95774647887323949</v>
      </c>
      <c r="I28" s="11">
        <f t="array" ref="I28">INDEX('Back data'!$A$291:$AH$291,,MAX(IF('Back data'!$A$291:$AH$291&lt;&gt;"",COLUMN('Back data'!$A$291:$AH$291)))-I$6)/I27</f>
        <v>0.93650609402205454</v>
      </c>
      <c r="J28" s="11">
        <f t="array" ref="J28">INDEX('Back data'!$A$291:$AH$291,,MAX(IF('Back data'!$A$291:$AH$291&lt;&gt;"",COLUMN('Back data'!$A$291:$AH$291)))-J$6)/J27</f>
        <v>0.94312463428905791</v>
      </c>
      <c r="K28" s="11">
        <f t="array" ref="K28">INDEX('Back data'!$A$291:$AH$291,,MAX(IF('Back data'!$A$291:$AH$291&lt;&gt;"",COLUMN('Back data'!$A$291:$AH$291)))-K$6)/K27</f>
        <v>0.95977808599167813</v>
      </c>
      <c r="L28" s="11">
        <f t="array" ref="L28">INDEX('Back data'!$A$291:$AH$291,,MAX(IF('Back data'!$A$291:$AH$291&lt;&gt;"",COLUMN('Back data'!$A$291:$AH$291)))-L$6)/L27</f>
        <v>0.94626032336861687</v>
      </c>
      <c r="M28" s="11">
        <f t="array" ref="M28">INDEX('Back data'!$A$291:$AH$291,,MAX(IF('Back data'!$A$291:$AH$291&lt;&gt;"",COLUMN('Back data'!$A$291:$AH$291)))-M$6)/M27</f>
        <v>0.95396567717996295</v>
      </c>
      <c r="N28" s="11">
        <f t="array" ref="N28">INDEX('Back data'!$A$291:$AH$291,,MAX(IF('Back data'!$A$291:$AH$291&lt;&gt;"",COLUMN('Back data'!$A$291:$AH$291)))-N$6)/N27</f>
        <v>0.95725418290167308</v>
      </c>
      <c r="O28" s="11">
        <f t="array" ref="O28">INDEX('Back data'!$A$291:$AH$291,,MAX(IF('Back data'!$A$291:$AH$291&lt;&gt;"",COLUMN('Back data'!$A$291:$AH$291)))-O$6)/O27</f>
        <v>0.96084538375973305</v>
      </c>
      <c r="P28" s="11">
        <f t="array" ref="P28">INDEX('Back data'!$A$291:$AH$291,,MAX(IF('Back data'!$A$291:$AH$291&lt;&gt;"",COLUMN('Back data'!$A$291:$AH$291)))-P$6)/P27</f>
        <v>0.96141233056405773</v>
      </c>
    </row>
    <row r="29" spans="1:18" x14ac:dyDescent="0.3">
      <c r="A29" s="24" t="s">
        <v>68</v>
      </c>
      <c r="B29" s="27" t="s">
        <v>34</v>
      </c>
      <c r="C29" s="10" t="s">
        <v>70</v>
      </c>
      <c r="D29" s="11">
        <f t="array" ref="D29">+INDEX('Back data'!$A$292:$AH$292,,MAX(IF('Back data'!$A$292:$AH$292&lt;&gt;"",COLUMN('Back data'!$A$292:$AH$292)))-D$6)/D27</f>
        <v>5.8816691851679641E-2</v>
      </c>
      <c r="E29" s="11">
        <f t="array" ref="E29">+INDEX('Back data'!$A$292:$AH$292,,MAX(IF('Back data'!$A$292:$AH$292&lt;&gt;"",COLUMN('Back data'!$A$292:$AH$292)))-E$6)/E27</f>
        <v>4.9388523047977424E-2</v>
      </c>
      <c r="F29" s="11">
        <f t="array" ref="F29">+INDEX('Back data'!$A$292:$AH$292,,MAX(IF('Back data'!$A$292:$AH$292&lt;&gt;"",COLUMN('Back data'!$A$292:$AH$292)))-F$6)/F27</f>
        <v>4.2422129242212919E-2</v>
      </c>
      <c r="G29" s="11">
        <f t="array" ref="G29">+INDEX('Back data'!$A$292:$AH$292,,MAX(IF('Back data'!$A$292:$AH$292&lt;&gt;"",COLUMN('Back data'!$A$292:$AH$292)))-G$6)/G27</f>
        <v>4.2304545985742667E-2</v>
      </c>
      <c r="H29" s="11">
        <f t="array" ref="H29">+INDEX('Back data'!$A$292:$AH$292,,MAX(IF('Back data'!$A$292:$AH$292&lt;&gt;"",COLUMN('Back data'!$A$292:$AH$292)))-H$6)/H27</f>
        <v>4.2253521126760563E-2</v>
      </c>
      <c r="I29" s="11">
        <f t="array" ref="I29">+INDEX('Back data'!$A$292:$AH$292,,MAX(IF('Back data'!$A$292:$AH$292&lt;&gt;"",COLUMN('Back data'!$A$292:$AH$292)))-I$6)/I27</f>
        <v>6.3493905977945436E-2</v>
      </c>
      <c r="J29" s="11">
        <f t="array" ref="J29">+INDEX('Back data'!$A$292:$AH$292,,MAX(IF('Back data'!$A$292:$AH$292&lt;&gt;"",COLUMN('Back data'!$A$292:$AH$292)))-J$6)/J27</f>
        <v>5.6875365710942073E-2</v>
      </c>
      <c r="K29" s="11">
        <f t="array" ref="K29">+INDEX('Back data'!$A$292:$AH$292,,MAX(IF('Back data'!$A$292:$AH$292&lt;&gt;"",COLUMN('Back data'!$A$292:$AH$292)))-K$6)/K27</f>
        <v>4.0221914008321771E-2</v>
      </c>
      <c r="L29" s="11">
        <f t="array" ref="L29">+INDEX('Back data'!$A$292:$AH$292,,MAX(IF('Back data'!$A$292:$AH$292&lt;&gt;"",COLUMN('Back data'!$A$292:$AH$292)))-L$6)/L27</f>
        <v>5.3739676631383043E-2</v>
      </c>
      <c r="M29" s="11">
        <f t="array" ref="M29">+INDEX('Back data'!$A$292:$AH$292,,MAX(IF('Back data'!$A$292:$AH$292&lt;&gt;"",COLUMN('Back data'!$A$292:$AH$292)))-M$6)/M27</f>
        <v>4.603432282003711E-2</v>
      </c>
      <c r="N29" s="11">
        <f t="array" ref="N29">+INDEX('Back data'!$A$292:$AH$292,,MAX(IF('Back data'!$A$292:$AH$292&lt;&gt;"",COLUMN('Back data'!$A$292:$AH$292)))-N$6)/N27</f>
        <v>4.2745817098326838E-2</v>
      </c>
      <c r="O29" s="11">
        <f t="array" ref="O29">+INDEX('Back data'!$A$292:$AH$292,,MAX(IF('Back data'!$A$292:$AH$292&lt;&gt;"",COLUMN('Back data'!$A$292:$AH$292)))-O$6)/O27</f>
        <v>3.9154616240266969E-2</v>
      </c>
      <c r="P29" s="11">
        <f t="array" ref="P29">+INDEX('Back data'!$A$292:$AH$292,,MAX(IF('Back data'!$A$292:$AH$292&lt;&gt;"",COLUMN('Back data'!$A$292:$AH$292)))-P$6)/P27</f>
        <v>3.858766943594228E-2</v>
      </c>
      <c r="R29" s="56"/>
    </row>
    <row r="32" spans="1:18" x14ac:dyDescent="0.3">
      <c r="C32" s="8" t="s">
        <v>67</v>
      </c>
      <c r="D32" s="9">
        <f t="array" ref="D32">INDEX('Back data'!$A$297:$AH$297,,MAX(IF('Back data'!$A$297:$AH$297&lt;&gt;"",COLUMN('Back data'!$A$297:$AH$297)))-D$6)+INDEX('Back data'!$A$298:$AH$298,,MAX(IF('Back data'!$A$298:$AH$298&lt;&gt;"",COLUMN('Back data'!$A$298:$AH$298)))-D$6)</f>
        <v>85.940000000000012</v>
      </c>
      <c r="E32" s="9">
        <f t="array" ref="E32">INDEX('Back data'!$A$297:$AH$297,,MAX(IF('Back data'!$A$297:$AH$297&lt;&gt;"",COLUMN('Back data'!$A$297:$AH$297)))-E$6)+INDEX('Back data'!$A$298:$AH$298,,MAX(IF('Back data'!$A$298:$AH$298&lt;&gt;"",COLUMN('Back data'!$A$298:$AH$298)))-E$6)</f>
        <v>83.05</v>
      </c>
      <c r="F32" s="9">
        <f t="array" ref="F32">INDEX('Back data'!$A$297:$AH$297,,MAX(IF('Back data'!$A$297:$AH$297&lt;&gt;"",COLUMN('Back data'!$A$297:$AH$297)))-F$6)+INDEX('Back data'!$A$298:$AH$298,,MAX(IF('Back data'!$A$298:$AH$298&lt;&gt;"",COLUMN('Back data'!$A$298:$AH$298)))-F$6)</f>
        <v>85.09</v>
      </c>
      <c r="G32" s="9">
        <f t="array" ref="G32">INDEX('Back data'!$A$297:$AH$297,,MAX(IF('Back data'!$A$297:$AH$297&lt;&gt;"",COLUMN('Back data'!$A$297:$AH$297)))-G$6)+INDEX('Back data'!$A$298:$AH$298,,MAX(IF('Back data'!$A$298:$AH$298&lt;&gt;"",COLUMN('Back data'!$A$298:$AH$298)))-G$6)</f>
        <v>85.710000000000008</v>
      </c>
      <c r="H32" s="9">
        <f t="array" ref="H32">INDEX('Back data'!$A$297:$AH$297,,MAX(IF('Back data'!$A$297:$AH$297&lt;&gt;"",COLUMN('Back data'!$A$297:$AH$297)))-H$6)+INDEX('Back data'!$A$298:$AH$298,,MAX(IF('Back data'!$A$298:$AH$298&lt;&gt;"",COLUMN('Back data'!$A$298:$AH$298)))-H$6)</f>
        <v>87.899999999999991</v>
      </c>
      <c r="I32" s="9">
        <f t="array" ref="I32">INDEX('Back data'!$A$297:$AH$297,,MAX(IF('Back data'!$A$297:$AH$297&lt;&gt;"",COLUMN('Back data'!$A$297:$AH$297)))-I$6)+INDEX('Back data'!$A$298:$AH$298,,MAX(IF('Back data'!$A$298:$AH$298&lt;&gt;"",COLUMN('Back data'!$A$298:$AH$298)))-I$6)</f>
        <v>85.1</v>
      </c>
      <c r="J32" s="9">
        <f t="array" ref="J32">INDEX('Back data'!$A$297:$AH$297,,MAX(IF('Back data'!$A$297:$AH$297&lt;&gt;"",COLUMN('Back data'!$A$297:$AH$297)))-J$6)+INDEX('Back data'!$A$298:$AH$298,,MAX(IF('Back data'!$A$298:$AH$298&lt;&gt;"",COLUMN('Back data'!$A$298:$AH$298)))-J$6)</f>
        <v>88.94</v>
      </c>
      <c r="K32" s="9">
        <f t="array" ref="K32">INDEX('Back data'!$A$297:$AH$297,,MAX(IF('Back data'!$A$297:$AH$297&lt;&gt;"",COLUMN('Back data'!$A$297:$AH$297)))-K$6)+INDEX('Back data'!$A$298:$AH$298,,MAX(IF('Back data'!$A$298:$AH$298&lt;&gt;"",COLUMN('Back data'!$A$298:$AH$298)))-K$6)</f>
        <v>86.33</v>
      </c>
      <c r="L32" s="9">
        <f t="array" ref="L32">INDEX('Back data'!$A$297:$AH$297,,MAX(IF('Back data'!$A$297:$AH$297&lt;&gt;"",COLUMN('Back data'!$A$297:$AH$297)))-L$6)+INDEX('Back data'!$A$298:$AH$298,,MAX(IF('Back data'!$A$298:$AH$298&lt;&gt;"",COLUMN('Back data'!$A$298:$AH$298)))-L$6)</f>
        <v>89.28</v>
      </c>
      <c r="M32" s="9">
        <f t="array" ref="M32">INDEX('Back data'!$A$297:$AH$297,,MAX(IF('Back data'!$A$297:$AH$297&lt;&gt;"",COLUMN('Back data'!$A$297:$AH$297)))-M$6)+INDEX('Back data'!$A$298:$AH$298,,MAX(IF('Back data'!$A$298:$AH$298&lt;&gt;"",COLUMN('Back data'!$A$298:$AH$298)))-M$6)</f>
        <v>85.36</v>
      </c>
      <c r="N32" s="9">
        <f t="array" ref="N32">INDEX('Back data'!$A$297:$AH$297,,MAX(IF('Back data'!$A$297:$AH$297&lt;&gt;"",COLUMN('Back data'!$A$297:$AH$297)))-N$6)+INDEX('Back data'!$A$298:$AH$298,,MAX(IF('Back data'!$A$298:$AH$298&lt;&gt;"",COLUMN('Back data'!$A$298:$AH$298)))-N$6)</f>
        <v>87.69</v>
      </c>
      <c r="O32" s="9">
        <f t="array" ref="O32">INDEX('Back data'!$A$297:$AH$297,,MAX(IF('Back data'!$A$297:$AH$297&lt;&gt;"",COLUMN('Back data'!$A$297:$AH$297)))-O$6)+INDEX('Back data'!$A$298:$AH$298,,MAX(IF('Back data'!$A$298:$AH$298&lt;&gt;"",COLUMN('Back data'!$A$298:$AH$298)))-O$6)</f>
        <v>90.77</v>
      </c>
      <c r="P32" s="9">
        <f t="array" ref="P32">INDEX('Back data'!$A$297:$AH$297,,MAX(IF('Back data'!$A$297:$AH$297&lt;&gt;"",COLUMN('Back data'!$A$297:$AH$297)))-P$6)+INDEX('Back data'!$A$298:$AH$298,,MAX(IF('Back data'!$A$298:$AH$298&lt;&gt;"",COLUMN('Back data'!$A$298:$AH$298)))-P$6)</f>
        <v>87.72</v>
      </c>
    </row>
    <row r="33" spans="1:18" x14ac:dyDescent="0.3">
      <c r="A33" s="24" t="s">
        <v>68</v>
      </c>
      <c r="B33" s="27" t="s">
        <v>39</v>
      </c>
      <c r="C33" s="10" t="s">
        <v>69</v>
      </c>
      <c r="D33" s="11">
        <f t="array" ref="D33">INDEX('Back data'!$A$297:$AH$297,,MAX(IF('Back data'!$A$297:$AH$297&lt;&gt;"",COLUMN('Back data'!$A$297:$AH$297)))-D$6)/D32</f>
        <v>0.93588550151268324</v>
      </c>
      <c r="E33" s="11">
        <f t="array" ref="E33">INDEX('Back data'!$A$297:$AH$297,,MAX(IF('Back data'!$A$297:$AH$297&lt;&gt;"",COLUMN('Back data'!$A$297:$AH$297)))-E$6)/E32</f>
        <v>0.93076459963877178</v>
      </c>
      <c r="F33" s="11">
        <f t="array" ref="F33">INDEX('Back data'!$A$297:$AH$297,,MAX(IF('Back data'!$A$297:$AH$297&lt;&gt;"",COLUMN('Back data'!$A$297:$AH$297)))-F$6)/F32</f>
        <v>0.95945469502879299</v>
      </c>
      <c r="G33" s="11">
        <f t="array" ref="G33">INDEX('Back data'!$A$297:$AH$297,,MAX(IF('Back data'!$A$297:$AH$297&lt;&gt;"",COLUMN('Back data'!$A$297:$AH$297)))-G$6)/G32</f>
        <v>0.96301481740753703</v>
      </c>
      <c r="H33" s="11">
        <f t="array" ref="H33">INDEX('Back data'!$A$297:$AH$297,,MAX(IF('Back data'!$A$297:$AH$297&lt;&gt;"",COLUMN('Back data'!$A$297:$AH$297)))-H$6)/H32</f>
        <v>0.95870307167235502</v>
      </c>
      <c r="I33" s="11">
        <f t="array" ref="I33">INDEX('Back data'!$A$297:$AH$297,,MAX(IF('Back data'!$A$297:$AH$297&lt;&gt;"",COLUMN('Back data'!$A$297:$AH$297)))-I$6)/I32</f>
        <v>0.92796709753231499</v>
      </c>
      <c r="J33" s="11">
        <f t="array" ref="J33">INDEX('Back data'!$A$297:$AH$297,,MAX(IF('Back data'!$A$297:$AH$297&lt;&gt;"",COLUMN('Back data'!$A$297:$AH$297)))-J$6)/J32</f>
        <v>0.95907353271868678</v>
      </c>
      <c r="K33" s="11">
        <f t="array" ref="K33">INDEX('Back data'!$A$297:$AH$297,,MAX(IF('Back data'!$A$297:$AH$297&lt;&gt;"",COLUMN('Back data'!$A$297:$AH$297)))-K$6)/K32</f>
        <v>0.96698714236070893</v>
      </c>
      <c r="L33" s="11">
        <f t="array" ref="L33">INDEX('Back data'!$A$297:$AH$297,,MAX(IF('Back data'!$A$297:$AH$297&lt;&gt;"",COLUMN('Back data'!$A$297:$AH$297)))-L$6)/L32</f>
        <v>0.93301971326164868</v>
      </c>
      <c r="M33" s="11">
        <f t="array" ref="M33">INDEX('Back data'!$A$297:$AH$297,,MAX(IF('Back data'!$A$297:$AH$297&lt;&gt;"",COLUMN('Back data'!$A$297:$AH$297)))-M$6)/M32</f>
        <v>0.97317244611059039</v>
      </c>
      <c r="N33" s="11">
        <f t="array" ref="N33">INDEX('Back data'!$A$297:$AH$297,,MAX(IF('Back data'!$A$297:$AH$297&lt;&gt;"",COLUMN('Back data'!$A$297:$AH$297)))-N$6)/N32</f>
        <v>0.95233207891435745</v>
      </c>
      <c r="O33" s="11">
        <f t="array" ref="O33">INDEX('Back data'!$A$297:$AH$297,,MAX(IF('Back data'!$A$297:$AH$297&lt;&gt;"",COLUMN('Back data'!$A$297:$AH$297)))-O$6)/O32</f>
        <v>0.89622121846425029</v>
      </c>
      <c r="P33" s="11">
        <f t="array" ref="P33">INDEX('Back data'!$A$297:$AH$297,,MAX(IF('Back data'!$A$297:$AH$297&lt;&gt;"",COLUMN('Back data'!$A$297:$AH$297)))-P$6)/P32</f>
        <v>0.92818057455540359</v>
      </c>
    </row>
    <row r="34" spans="1:18" x14ac:dyDescent="0.3">
      <c r="A34" s="24" t="s">
        <v>68</v>
      </c>
      <c r="B34" s="27" t="s">
        <v>39</v>
      </c>
      <c r="C34" s="10" t="s">
        <v>70</v>
      </c>
      <c r="D34" s="11">
        <f t="array" ref="D34">+INDEX('Back data'!$A$298:$AH$298,,MAX(IF('Back data'!$A$298:$AH$298&lt;&gt;"",COLUMN('Back data'!$A$298:$AH$298)))-D$6)/D32</f>
        <v>6.4114498487316721E-2</v>
      </c>
      <c r="E34" s="11">
        <f t="array" ref="E34">+INDEX('Back data'!$A$298:$AH$298,,MAX(IF('Back data'!$A$298:$AH$298&lt;&gt;"",COLUMN('Back data'!$A$298:$AH$298)))-E$6)/E32</f>
        <v>6.9235400361228175E-2</v>
      </c>
      <c r="F34" s="11">
        <f t="array" ref="F34">+INDEX('Back data'!$A$298:$AH$298,,MAX(IF('Back data'!$A$298:$AH$298&lt;&gt;"",COLUMN('Back data'!$A$298:$AH$298)))-F$6)/F32</f>
        <v>4.0545304971206959E-2</v>
      </c>
      <c r="G34" s="11">
        <f t="array" ref="G34">+INDEX('Back data'!$A$298:$AH$298,,MAX(IF('Back data'!$A$298:$AH$298&lt;&gt;"",COLUMN('Back data'!$A$298:$AH$298)))-G$6)/G32</f>
        <v>3.6985182592462952E-2</v>
      </c>
      <c r="H34" s="11">
        <f t="array" ref="H34">+INDEX('Back data'!$A$298:$AH$298,,MAX(IF('Back data'!$A$298:$AH$298&lt;&gt;"",COLUMN('Back data'!$A$298:$AH$298)))-H$6)/H32</f>
        <v>4.1296928327645054E-2</v>
      </c>
      <c r="I34" s="11">
        <f t="array" ref="I34">+INDEX('Back data'!$A$298:$AH$298,,MAX(IF('Back data'!$A$298:$AH$298&lt;&gt;"",COLUMN('Back data'!$A$298:$AH$298)))-I$6)/I32</f>
        <v>7.2032902467685081E-2</v>
      </c>
      <c r="J34" s="11">
        <f t="array" ref="J34">+INDEX('Back data'!$A$298:$AH$298,,MAX(IF('Back data'!$A$298:$AH$298&lt;&gt;"",COLUMN('Back data'!$A$298:$AH$298)))-J$6)/J32</f>
        <v>4.0926467281313245E-2</v>
      </c>
      <c r="K34" s="11">
        <f t="array" ref="K34">+INDEX('Back data'!$A$298:$AH$298,,MAX(IF('Back data'!$A$298:$AH$298&lt;&gt;"",COLUMN('Back data'!$A$298:$AH$298)))-K$6)/K32</f>
        <v>3.3012857639291092E-2</v>
      </c>
      <c r="L34" s="11">
        <f t="array" ref="L34">+INDEX('Back data'!$A$298:$AH$298,,MAX(IF('Back data'!$A$298:$AH$298&lt;&gt;"",COLUMN('Back data'!$A$298:$AH$298)))-L$6)/L32</f>
        <v>6.6980286738351255E-2</v>
      </c>
      <c r="M34" s="11">
        <f t="array" ref="M34">+INDEX('Back data'!$A$298:$AH$298,,MAX(IF('Back data'!$A$298:$AH$298&lt;&gt;"",COLUMN('Back data'!$A$298:$AH$298)))-M$6)/M32</f>
        <v>2.682755388940956E-2</v>
      </c>
      <c r="N34" s="11">
        <f t="array" ref="N34">+INDEX('Back data'!$A$298:$AH$298,,MAX(IF('Back data'!$A$298:$AH$298&lt;&gt;"",COLUMN('Back data'!$A$298:$AH$298)))-N$6)/N32</f>
        <v>4.7667921085642599E-2</v>
      </c>
      <c r="O34" s="11">
        <f t="array" ref="O34">+INDEX('Back data'!$A$298:$AH$298,,MAX(IF('Back data'!$A$298:$AH$298&lt;&gt;"",COLUMN('Back data'!$A$298:$AH$298)))-O$6)/O32</f>
        <v>0.1037787815357497</v>
      </c>
      <c r="P34" s="11">
        <f t="array" ref="P34">+INDEX('Back data'!$A$298:$AH$298,,MAX(IF('Back data'!$A$298:$AH$298&lt;&gt;"",COLUMN('Back data'!$A$298:$AH$298)))-P$6)/P32</f>
        <v>7.1819425444596435E-2</v>
      </c>
      <c r="R34" s="56"/>
    </row>
    <row r="40" spans="1:18" x14ac:dyDescent="0.3">
      <c r="A40" s="6"/>
      <c r="B40" s="7"/>
      <c r="C40" s="8" t="s">
        <v>67</v>
      </c>
      <c r="D40" s="9">
        <f t="array" ref="D40">INDEX('Back data'!$A$94:$AH$94,,MAX(IF('Back data'!$A$94:$AH$94&lt;&gt;"",COLUMN('Back data'!$A$94:$AH$94)))-D$6)+INDEX('Back data'!$A$95:$AH$95,,MAX(IF('Back data'!$A$95:$AH$95&lt;&gt;"",COLUMN('Back data'!$A$95:$AH$95)))-D$6)</f>
        <v>86.71</v>
      </c>
      <c r="E40" s="9">
        <f t="array" ref="E40">INDEX('Back data'!$A$94:$AH$94,,MAX(IF('Back data'!$A$94:$AH$94&lt;&gt;"",COLUMN('Back data'!$A$94:$AH$94)))-E$6)+INDEX('Back data'!$A$95:$AH$95,,MAX(IF('Back data'!$A$95:$AH$95&lt;&gt;"",COLUMN('Back data'!$A$95:$AH$95)))-E$6)</f>
        <v>82.68</v>
      </c>
      <c r="F40" s="9">
        <f t="array" ref="F40">INDEX('Back data'!$A$94:$AH$94,,MAX(IF('Back data'!$A$94:$AH$94&lt;&gt;"",COLUMN('Back data'!$A$94:$AH$94)))-F$6)+INDEX('Back data'!$A$95:$AH$95,,MAX(IF('Back data'!$A$95:$AH$95&lt;&gt;"",COLUMN('Back data'!$A$95:$AH$95)))-F$6)</f>
        <v>82.570000000000007</v>
      </c>
      <c r="G40" s="9">
        <f t="array" ref="G40">INDEX('Back data'!$A$94:$AH$94,,MAX(IF('Back data'!$A$94:$AH$94&lt;&gt;"",COLUMN('Back data'!$A$94:$AH$94)))-G$6)+INDEX('Back data'!$A$95:$AH$95,,MAX(IF('Back data'!$A$95:$AH$95&lt;&gt;"",COLUMN('Back data'!$A$95:$AH$95)))-G$6)</f>
        <v>84.11</v>
      </c>
      <c r="H40" s="9">
        <f t="array" ref="H40">INDEX('Back data'!$A$94:$AH$94,,MAX(IF('Back data'!$A$94:$AH$94&lt;&gt;"",COLUMN('Back data'!$A$94:$AH$94)))-H$6)+INDEX('Back data'!$A$95:$AH$95,,MAX(IF('Back data'!$A$95:$AH$95&lt;&gt;"",COLUMN('Back data'!$A$95:$AH$95)))-H$6)</f>
        <v>85.22999999999999</v>
      </c>
      <c r="I40" s="9">
        <f t="array" ref="I40">INDEX('Back data'!$A$94:$AH$94,,MAX(IF('Back data'!$A$94:$AH$94&lt;&gt;"",COLUMN('Back data'!$A$94:$AH$94)))-I$6)+INDEX('Back data'!$A$95:$AH$95,,MAX(IF('Back data'!$A$95:$AH$95&lt;&gt;"",COLUMN('Back data'!$A$95:$AH$95)))-I$6)</f>
        <v>83.38</v>
      </c>
      <c r="J40" s="9">
        <f t="array" ref="J40">INDEX('Back data'!$A$94:$AH$94,,MAX(IF('Back data'!$A$94:$AH$94&lt;&gt;"",COLUMN('Back data'!$A$94:$AH$94)))-J$6)+INDEX('Back data'!$A$95:$AH$95,,MAX(IF('Back data'!$A$95:$AH$95&lt;&gt;"",COLUMN('Back data'!$A$95:$AH$95)))-J$6)</f>
        <v>85.97</v>
      </c>
      <c r="K40" s="9">
        <f t="array" ref="K40">INDEX('Back data'!$A$94:$AH$94,,MAX(IF('Back data'!$A$94:$AH$94&lt;&gt;"",COLUMN('Back data'!$A$94:$AH$94)))-K$6)+INDEX('Back data'!$A$95:$AH$95,,MAX(IF('Back data'!$A$95:$AH$95&lt;&gt;"",COLUMN('Back data'!$A$95:$AH$95)))-K$6)</f>
        <v>85.419999999999987</v>
      </c>
      <c r="L40" s="9">
        <f t="array" ref="L40">INDEX('Back data'!$A$94:$AH$94,,MAX(IF('Back data'!$A$94:$AH$94&lt;&gt;"",COLUMN('Back data'!$A$94:$AH$94)))-L$6)+INDEX('Back data'!$A$95:$AH$95,,MAX(IF('Back data'!$A$95:$AH$95&lt;&gt;"",COLUMN('Back data'!$A$95:$AH$95)))-L$6)</f>
        <v>84.96</v>
      </c>
      <c r="M40" s="9">
        <f t="array" ref="M40">INDEX('Back data'!$A$94:$AH$94,,MAX(IF('Back data'!$A$94:$AH$94&lt;&gt;"",COLUMN('Back data'!$A$94:$AH$94)))-M$6)+INDEX('Back data'!$A$95:$AH$95,,MAX(IF('Back data'!$A$95:$AH$95&lt;&gt;"",COLUMN('Back data'!$A$95:$AH$95)))-M$6)</f>
        <v>85.51</v>
      </c>
      <c r="N40" s="9">
        <f t="array" ref="N40">INDEX('Back data'!$A$94:$AH$94,,MAX(IF('Back data'!$A$94:$AH$94&lt;&gt;"",COLUMN('Back data'!$A$94:$AH$94)))-N$6)+INDEX('Back data'!$A$95:$AH$95,,MAX(IF('Back data'!$A$95:$AH$95&lt;&gt;"",COLUMN('Back data'!$A$95:$AH$95)))-N$6)</f>
        <v>82.660000000000011</v>
      </c>
      <c r="O40" s="9">
        <f t="array" ref="O40">INDEX('Back data'!$A$94:$AH$94,,MAX(IF('Back data'!$A$94:$AH$94&lt;&gt;"",COLUMN('Back data'!$A$94:$AH$94)))-O$6)+INDEX('Back data'!$A$95:$AH$95,,MAX(IF('Back data'!$A$95:$AH$95&lt;&gt;"",COLUMN('Back data'!$A$95:$AH$95)))-O$6)</f>
        <v>89.34</v>
      </c>
      <c r="P40" s="9">
        <f t="array" ref="P40">INDEX('Back data'!$A$94:$AH$94,,MAX(IF('Back data'!$A$94:$AH$94&lt;&gt;"",COLUMN('Back data'!$A$94:$AH$94)))-P$6)+INDEX('Back data'!$A$95:$AH$95,,MAX(IF('Back data'!$A$95:$AH$95&lt;&gt;"",COLUMN('Back data'!$A$95:$AH$95)))-P$6)</f>
        <v>90.789999999999992</v>
      </c>
    </row>
    <row r="41" spans="1:18" x14ac:dyDescent="0.3">
      <c r="A41" s="33" t="s">
        <v>73</v>
      </c>
      <c r="B41" s="25" t="s">
        <v>74</v>
      </c>
      <c r="C41" s="10" t="s">
        <v>69</v>
      </c>
      <c r="D41" s="11">
        <f t="array" ref="D41">INDEX('Back data'!$A$94:$AH$94,,MAX(IF('Back data'!$A$94:$AH$94&lt;&gt;"",COLUMN('Back data'!$A$94:$AH$94)))-D$6)/D40</f>
        <v>0.89528312766693574</v>
      </c>
      <c r="E41" s="11">
        <f t="array" ref="E41">INDEX('Back data'!$A$94:$AH$94,,MAX(IF('Back data'!$A$94:$AH$94&lt;&gt;"",COLUMN('Back data'!$A$94:$AH$94)))-E$6)/E40</f>
        <v>0.87155297532656018</v>
      </c>
      <c r="F41" s="11">
        <f t="array" ref="F41">INDEX('Back data'!$A$94:$AH$94,,MAX(IF('Back data'!$A$94:$AH$94&lt;&gt;"",COLUMN('Back data'!$A$94:$AH$94)))-F$6)/F40</f>
        <v>0.93472205401477537</v>
      </c>
      <c r="G41" s="11">
        <f t="array" ref="G41">INDEX('Back data'!$A$94:$AH$94,,MAX(IF('Back data'!$A$94:$AH$94&lt;&gt;"",COLUMN('Back data'!$A$94:$AH$94)))-G$6)/G40</f>
        <v>0.9256925454761622</v>
      </c>
      <c r="H41" s="11">
        <f t="array" ref="H41">INDEX('Back data'!$A$94:$AH$94,,MAX(IF('Back data'!$A$94:$AH$94&lt;&gt;"",COLUMN('Back data'!$A$94:$AH$94)))-H$6)/H40</f>
        <v>0.93687668661269508</v>
      </c>
      <c r="I41" s="11">
        <f t="array" ref="I41">INDEX('Back data'!$A$94:$AH$94,,MAX(IF('Back data'!$A$94:$AH$94&lt;&gt;"",COLUMN('Back data'!$A$94:$AH$94)))-I$6)/I40</f>
        <v>0.8934996402014872</v>
      </c>
      <c r="J41" s="11">
        <f t="array" ref="J41">INDEX('Back data'!$A$94:$AH$94,,MAX(IF('Back data'!$A$94:$AH$94&lt;&gt;"",COLUMN('Back data'!$A$94:$AH$94)))-J$6)/J40</f>
        <v>0.89973246481330693</v>
      </c>
      <c r="K41" s="11">
        <f t="array" ref="K41">INDEX('Back data'!$A$94:$AH$94,,MAX(IF('Back data'!$A$94:$AH$94&lt;&gt;"",COLUMN('Back data'!$A$94:$AH$94)))-K$6)/K40</f>
        <v>0.91852025286818084</v>
      </c>
      <c r="L41" s="11">
        <f t="array" ref="L41">INDEX('Back data'!$A$94:$AH$94,,MAX(IF('Back data'!$A$94:$AH$94&lt;&gt;"",COLUMN('Back data'!$A$94:$AH$94)))-L$6)/L40</f>
        <v>0.88959510357815452</v>
      </c>
      <c r="M41" s="11">
        <f t="array" ref="M41">INDEX('Back data'!$A$94:$AH$94,,MAX(IF('Back data'!$A$94:$AH$94&lt;&gt;"",COLUMN('Back data'!$A$94:$AH$94)))-M$6)/M40</f>
        <v>0.90539118231785753</v>
      </c>
      <c r="N41" s="11">
        <f t="array" ref="N41">INDEX('Back data'!$A$94:$AH$94,,MAX(IF('Back data'!$A$94:$AH$94&lt;&gt;"",COLUMN('Back data'!$A$94:$AH$94)))-N$6)/N40</f>
        <v>0.92463101863053465</v>
      </c>
      <c r="O41" s="11">
        <f t="array" ref="O41">INDEX('Back data'!$A$94:$AH$94,,MAX(IF('Back data'!$A$94:$AH$94&lt;&gt;"",COLUMN('Back data'!$A$94:$AH$94)))-O$6)/O40</f>
        <v>0.9238862771434968</v>
      </c>
      <c r="P41" s="11">
        <f t="array" ref="P41">INDEX('Back data'!$A$94:$AH$94,,MAX(IF('Back data'!$A$94:$AH$94&lt;&gt;"",COLUMN('Back data'!$A$94:$AH$94)))-P$6)/P40</f>
        <v>0.9111135587619783</v>
      </c>
    </row>
    <row r="42" spans="1:18" x14ac:dyDescent="0.3">
      <c r="A42" s="33" t="s">
        <v>73</v>
      </c>
      <c r="B42" s="25" t="s">
        <v>75</v>
      </c>
      <c r="C42" s="10" t="s">
        <v>70</v>
      </c>
      <c r="D42" s="11">
        <f t="array" ref="D42">INDEX('Back data'!$A$95:$AH$95,,MAX(IF('Back data'!$A$95:$AH$95&lt;&gt;"",COLUMN('Back data'!$A$95:$AH$95)))-D$6)/D40</f>
        <v>0.10471687233306425</v>
      </c>
      <c r="E42" s="11">
        <f t="array" ref="E42">INDEX('Back data'!$A$95:$AH$95,,MAX(IF('Back data'!$A$95:$AH$95&lt;&gt;"",COLUMN('Back data'!$A$95:$AH$95)))-E$6)/E40</f>
        <v>0.12844702467343974</v>
      </c>
      <c r="F42" s="11">
        <f t="array" ref="F42">INDEX('Back data'!$A$95:$AH$95,,MAX(IF('Back data'!$A$95:$AH$95&lt;&gt;"",COLUMN('Back data'!$A$95:$AH$95)))-F$6)/F40</f>
        <v>6.5277945985224642E-2</v>
      </c>
      <c r="G42" s="11">
        <f t="array" ref="G42">INDEX('Back data'!$A$95:$AH$95,,MAX(IF('Back data'!$A$95:$AH$95&lt;&gt;"",COLUMN('Back data'!$A$95:$AH$95)))-G$6)/G40</f>
        <v>7.4307454523837829E-2</v>
      </c>
      <c r="H42" s="11">
        <f t="array" ref="H42">INDEX('Back data'!$A$95:$AH$95,,MAX(IF('Back data'!$A$95:$AH$95&lt;&gt;"",COLUMN('Back data'!$A$95:$AH$95)))-H$6)/H40</f>
        <v>6.3123313387304952E-2</v>
      </c>
      <c r="I42" s="11">
        <f t="array" ref="I42">INDEX('Back data'!$A$95:$AH$95,,MAX(IF('Back data'!$A$95:$AH$95&lt;&gt;"",COLUMN('Back data'!$A$95:$AH$95)))-I$6)/I40</f>
        <v>0.10650035979851284</v>
      </c>
      <c r="J42" s="11">
        <f t="array" ref="J42">INDEX('Back data'!$A$95:$AH$95,,MAX(IF('Back data'!$A$95:$AH$95&lt;&gt;"",COLUMN('Back data'!$A$95:$AH$95)))-J$6)/J40</f>
        <v>0.10026753518669303</v>
      </c>
      <c r="K42" s="11">
        <f t="array" ref="K42">INDEX('Back data'!$A$95:$AH$95,,MAX(IF('Back data'!$A$95:$AH$95&lt;&gt;"",COLUMN('Back data'!$A$95:$AH$95)))-K$6)/K40</f>
        <v>8.1479747131819255E-2</v>
      </c>
      <c r="L42" s="11">
        <f t="array" ref="L42">INDEX('Back data'!$A$95:$AH$95,,MAX(IF('Back data'!$A$95:$AH$95&lt;&gt;"",COLUMN('Back data'!$A$95:$AH$95)))-L$6)/L40</f>
        <v>0.11040489642184559</v>
      </c>
      <c r="M42" s="11">
        <f t="array" ref="M42">INDEX('Back data'!$A$95:$AH$95,,MAX(IF('Back data'!$A$95:$AH$95&lt;&gt;"",COLUMN('Back data'!$A$95:$AH$95)))-M$6)/M40</f>
        <v>9.4608817682142438E-2</v>
      </c>
      <c r="N42" s="11">
        <f t="array" ref="N42">INDEX('Back data'!$A$95:$AH$95,,MAX(IF('Back data'!$A$95:$AH$95&lt;&gt;"",COLUMN('Back data'!$A$95:$AH$95)))-N$6)/N40</f>
        <v>7.5368981369465279E-2</v>
      </c>
      <c r="O42" s="11">
        <f t="array" ref="O42">INDEX('Back data'!$A$95:$AH$95,,MAX(IF('Back data'!$A$95:$AH$95&lt;&gt;"",COLUMN('Back data'!$A$95:$AH$95)))-O$6)/O40</f>
        <v>7.6113722856503238E-2</v>
      </c>
      <c r="P42" s="11">
        <f t="array" ref="P42">INDEX('Back data'!$A$95:$AH$95,,MAX(IF('Back data'!$A$95:$AH$95&lt;&gt;"",COLUMN('Back data'!$A$95:$AH$95)))-P$6)/P40</f>
        <v>8.8886441238021821E-2</v>
      </c>
      <c r="R42" s="56"/>
    </row>
    <row r="43" spans="1:18" x14ac:dyDescent="0.3">
      <c r="B43" s="26"/>
    </row>
    <row r="44" spans="1:18" x14ac:dyDescent="0.3">
      <c r="B44" s="26"/>
    </row>
    <row r="45" spans="1:18" x14ac:dyDescent="0.3">
      <c r="B45" s="26"/>
      <c r="C45" s="8" t="s">
        <v>67</v>
      </c>
      <c r="D45" s="9">
        <f t="array" ref="D45">INDEX('Back data'!$A$100:$AH$100,,MAX(IF('Back data'!$A$100:$AH$100&lt;&gt;"",COLUMN('Back data'!$A$100:$AH$100)))-D$6)+INDEX('Back data'!$A$101:$AH$101,,MAX(IF('Back data'!$A$101:$AH$101&lt;&gt;"",COLUMN('Back data'!$A$101:$AH$101)))-D$6)</f>
        <v>87.320000000000007</v>
      </c>
      <c r="E45" s="9">
        <f t="array" ref="E45">INDEX('Back data'!$A$100:$AH$100,,MAX(IF('Back data'!$A$100:$AH$100&lt;&gt;"",COLUMN('Back data'!$A$100:$AH$100)))-E$6)+INDEX('Back data'!$A$101:$AH$101,,MAX(IF('Back data'!$A$101:$AH$101&lt;&gt;"",COLUMN('Back data'!$A$101:$AH$101)))-E$6)</f>
        <v>84.41</v>
      </c>
      <c r="F45" s="9">
        <f t="array" ref="F45">INDEX('Back data'!$A$100:$AH$100,,MAX(IF('Back data'!$A$100:$AH$100&lt;&gt;"",COLUMN('Back data'!$A$100:$AH$100)))-F$6)+INDEX('Back data'!$A$101:$AH$101,,MAX(IF('Back data'!$A$101:$AH$101&lt;&gt;"",COLUMN('Back data'!$A$101:$AH$101)))-F$6)</f>
        <v>82.95</v>
      </c>
      <c r="G45" s="9">
        <f t="array" ref="G45">INDEX('Back data'!$A$100:$AH$100,,MAX(IF('Back data'!$A$100:$AH$100&lt;&gt;"",COLUMN('Back data'!$A$100:$AH$100)))-G$6)+INDEX('Back data'!$A$101:$AH$101,,MAX(IF('Back data'!$A$101:$AH$101&lt;&gt;"",COLUMN('Back data'!$A$101:$AH$101)))-G$6)</f>
        <v>82.42</v>
      </c>
      <c r="H45" s="9">
        <f t="array" ref="H45">INDEX('Back data'!$A$100:$AH$100,,MAX(IF('Back data'!$A$100:$AH$100&lt;&gt;"",COLUMN('Back data'!$A$100:$AH$100)))-H$6)+INDEX('Back data'!$A$101:$AH$101,,MAX(IF('Back data'!$A$101:$AH$101&lt;&gt;"",COLUMN('Back data'!$A$101:$AH$101)))-H$6)</f>
        <v>85.259999999999991</v>
      </c>
      <c r="I45" s="9">
        <f t="array" ref="I45">INDEX('Back data'!$A$100:$AH$100,,MAX(IF('Back data'!$A$100:$AH$100&lt;&gt;"",COLUMN('Back data'!$A$100:$AH$100)))-I$6)+INDEX('Back data'!$A$101:$AH$101,,MAX(IF('Back data'!$A$101:$AH$101&lt;&gt;"",COLUMN('Back data'!$A$101:$AH$101)))-I$6)</f>
        <v>82.13</v>
      </c>
      <c r="J45" s="9">
        <f t="array" ref="J45">INDEX('Back data'!$A$100:$AH$100,,MAX(IF('Back data'!$A$100:$AH$100&lt;&gt;"",COLUMN('Back data'!$A$100:$AH$100)))-J$6)+INDEX('Back data'!$A$101:$AH$101,,MAX(IF('Back data'!$A$101:$AH$101&lt;&gt;"",COLUMN('Back data'!$A$101:$AH$101)))-J$6)</f>
        <v>84.05</v>
      </c>
      <c r="K45" s="9">
        <f t="array" ref="K45">INDEX('Back data'!$A$100:$AH$100,,MAX(IF('Back data'!$A$100:$AH$100&lt;&gt;"",COLUMN('Back data'!$A$100:$AH$100)))-K$6)+INDEX('Back data'!$A$101:$AH$101,,MAX(IF('Back data'!$A$101:$AH$101&lt;&gt;"",COLUMN('Back data'!$A$101:$AH$101)))-K$6)</f>
        <v>81.94</v>
      </c>
      <c r="L45" s="9">
        <f t="array" ref="L45">INDEX('Back data'!$A$100:$AH$100,,MAX(IF('Back data'!$A$100:$AH$100&lt;&gt;"",COLUMN('Back data'!$A$100:$AH$100)))-L$6)+INDEX('Back data'!$A$101:$AH$101,,MAX(IF('Back data'!$A$101:$AH$101&lt;&gt;"",COLUMN('Back data'!$A$101:$AH$101)))-L$6)</f>
        <v>85.18</v>
      </c>
      <c r="M45" s="9">
        <f t="array" ref="M45">INDEX('Back data'!$A$100:$AH$100,,MAX(IF('Back data'!$A$100:$AH$100&lt;&gt;"",COLUMN('Back data'!$A$100:$AH$100)))-M$6)+INDEX('Back data'!$A$101:$AH$101,,MAX(IF('Back data'!$A$101:$AH$101&lt;&gt;"",COLUMN('Back data'!$A$101:$AH$101)))-M$6)</f>
        <v>85.35</v>
      </c>
      <c r="N45" s="9">
        <f t="array" ref="N45">INDEX('Back data'!$A$100:$AH$100,,MAX(IF('Back data'!$A$100:$AH$100&lt;&gt;"",COLUMN('Back data'!$A$100:$AH$100)))-N$6)+INDEX('Back data'!$A$101:$AH$101,,MAX(IF('Back data'!$A$101:$AH$101&lt;&gt;"",COLUMN('Back data'!$A$101:$AH$101)))-N$6)</f>
        <v>79.510000000000005</v>
      </c>
      <c r="O45" s="9">
        <f t="array" ref="O45">INDEX('Back data'!$A$100:$AH$100,,MAX(IF('Back data'!$A$100:$AH$100&lt;&gt;"",COLUMN('Back data'!$A$100:$AH$100)))-O$6)+INDEX('Back data'!$A$101:$AH$101,,MAX(IF('Back data'!$A$101:$AH$101&lt;&gt;"",COLUMN('Back data'!$A$101:$AH$101)))-O$6)</f>
        <v>87.88</v>
      </c>
      <c r="P45" s="9">
        <f t="array" ref="P45">INDEX('Back data'!$A$100:$AH$100,,MAX(IF('Back data'!$A$100:$AH$100&lt;&gt;"",COLUMN('Back data'!$A$100:$AH$100)))-P$6)+INDEX('Back data'!$A$101:$AH$101,,MAX(IF('Back data'!$A$101:$AH$101&lt;&gt;"",COLUMN('Back data'!$A$101:$AH$101)))-P$6)</f>
        <v>87.88</v>
      </c>
    </row>
    <row r="46" spans="1:18" x14ac:dyDescent="0.3">
      <c r="A46" s="33" t="s">
        <v>73</v>
      </c>
      <c r="B46" s="27" t="s">
        <v>71</v>
      </c>
      <c r="C46" s="10" t="s">
        <v>69</v>
      </c>
      <c r="D46" s="11">
        <f t="array" ref="D46">INDEX('Back data'!$A$100:$AH$100,,MAX(IF('Back data'!$A$100:$AH$100&lt;&gt;"",COLUMN('Back data'!$A$100:$AH$100)))-D$6)/D45</f>
        <v>0.74415941365093907</v>
      </c>
      <c r="E46" s="11">
        <f t="array" ref="E46">INDEX('Back data'!$A$100:$AH$100,,MAX(IF('Back data'!$A$100:$AH$100&lt;&gt;"",COLUMN('Back data'!$A$100:$AH$100)))-E$6)/E45</f>
        <v>0.70169411207202936</v>
      </c>
      <c r="F46" s="11">
        <f t="array" ref="F46">INDEX('Back data'!$A$100:$AH$100,,MAX(IF('Back data'!$A$100:$AH$100&lt;&gt;"",COLUMN('Back data'!$A$100:$AH$100)))-F$6)/F45</f>
        <v>0.79734779987944537</v>
      </c>
      <c r="G46" s="11">
        <f t="array" ref="G46">INDEX('Back data'!$A$100:$AH$100,,MAX(IF('Back data'!$A$100:$AH$100&lt;&gt;"",COLUMN('Back data'!$A$100:$AH$100)))-G$6)/G45</f>
        <v>0.81958262557631634</v>
      </c>
      <c r="H46" s="11">
        <f t="array" ref="H46">INDEX('Back data'!$A$100:$AH$100,,MAX(IF('Back data'!$A$100:$AH$100&lt;&gt;"",COLUMN('Back data'!$A$100:$AH$100)))-H$6)/H45</f>
        <v>0.83685198217217927</v>
      </c>
      <c r="I46" s="11">
        <f t="array" ref="I46">INDEX('Back data'!$A$100:$AH$100,,MAX(IF('Back data'!$A$100:$AH$100&lt;&gt;"",COLUMN('Back data'!$A$100:$AH$100)))-I$6)/I45</f>
        <v>0.76037988554730318</v>
      </c>
      <c r="J46" s="11">
        <f t="array" ref="J46">INDEX('Back data'!$A$100:$AH$100,,MAX(IF('Back data'!$A$100:$AH$100&lt;&gt;"",COLUMN('Back data'!$A$100:$AH$100)))-J$6)/J45</f>
        <v>0.76276026174895895</v>
      </c>
      <c r="K46" s="11">
        <f t="array" ref="K46">INDEX('Back data'!$A$100:$AH$100,,MAX(IF('Back data'!$A$100:$AH$100&lt;&gt;"",COLUMN('Back data'!$A$100:$AH$100)))-K$6)/K45</f>
        <v>0.74017573834513062</v>
      </c>
      <c r="L46" s="11">
        <f t="array" ref="L46">INDEX('Back data'!$A$100:$AH$100,,MAX(IF('Back data'!$A$100:$AH$100&lt;&gt;"",COLUMN('Back data'!$A$100:$AH$100)))-L$6)/L45</f>
        <v>0.6540267668466776</v>
      </c>
      <c r="M46" s="11">
        <f t="array" ref="M46">INDEX('Back data'!$A$100:$AH$100,,MAX(IF('Back data'!$A$100:$AH$100&lt;&gt;"",COLUMN('Back data'!$A$100:$AH$100)))-M$6)/M45</f>
        <v>0.73637961335676627</v>
      </c>
      <c r="N46" s="11">
        <f t="array" ref="N46">INDEX('Back data'!$A$100:$AH$100,,MAX(IF('Back data'!$A$100:$AH$100&lt;&gt;"",COLUMN('Back data'!$A$100:$AH$100)))-N$6)/N45</f>
        <v>0.81172179600050309</v>
      </c>
      <c r="O46" s="11">
        <f t="array" ref="O46">INDEX('Back data'!$A$100:$AH$100,,MAX(IF('Back data'!$A$100:$AH$100&lt;&gt;"",COLUMN('Back data'!$A$100:$AH$100)))-O$6)/O45</f>
        <v>0.78743741465634964</v>
      </c>
      <c r="P46" s="11">
        <f t="array" ref="P46">INDEX('Back data'!$A$100:$AH$100,,MAX(IF('Back data'!$A$100:$AH$100&lt;&gt;"",COLUMN('Back data'!$A$100:$AH$100)))-P$6)/P45</f>
        <v>0.74317250796540746</v>
      </c>
    </row>
    <row r="47" spans="1:18" x14ac:dyDescent="0.3">
      <c r="A47" s="33" t="s">
        <v>73</v>
      </c>
      <c r="B47" s="27" t="s">
        <v>71</v>
      </c>
      <c r="C47" s="10" t="s">
        <v>70</v>
      </c>
      <c r="D47" s="11">
        <f t="array" ref="D47">INDEX('Back data'!$A$101:$AH$101,,MAX(IF('Back data'!$A$101:$AH$101&lt;&gt;"",COLUMN('Back data'!$A$101:$AH$101)))-D$6)/D45</f>
        <v>0.25584058634906093</v>
      </c>
      <c r="E47" s="11">
        <f t="array" ref="E47">INDEX('Back data'!$A$101:$AH$101,,MAX(IF('Back data'!$A$101:$AH$101&lt;&gt;"",COLUMN('Back data'!$A$101:$AH$101)))-E$6)/E45</f>
        <v>0.29830588792797064</v>
      </c>
      <c r="F47" s="11">
        <f t="array" ref="F47">INDEX('Back data'!$A$101:$AH$101,,MAX(IF('Back data'!$A$101:$AH$101&lt;&gt;"",COLUMN('Back data'!$A$101:$AH$101)))-F$6)/F45</f>
        <v>0.20265220012055452</v>
      </c>
      <c r="G47" s="11">
        <f t="array" ref="G47">INDEX('Back data'!$A$101:$AH$101,,MAX(IF('Back data'!$A$101:$AH$101&lt;&gt;"",COLUMN('Back data'!$A$101:$AH$101)))-G$6)/G45</f>
        <v>0.18041737442368355</v>
      </c>
      <c r="H47" s="11">
        <f t="array" ref="H47">INDEX('Back data'!$A$101:$AH$101,,MAX(IF('Back data'!$A$101:$AH$101&lt;&gt;"",COLUMN('Back data'!$A$101:$AH$101)))-H$6)/H45</f>
        <v>0.16314801782782079</v>
      </c>
      <c r="I47" s="11">
        <f t="array" ref="I47">INDEX('Back data'!$A$101:$AH$101,,MAX(IF('Back data'!$A$101:$AH$101&lt;&gt;"",COLUMN('Back data'!$A$101:$AH$101)))-I$6)/I45</f>
        <v>0.23962011445269696</v>
      </c>
      <c r="J47" s="11">
        <f t="array" ref="J47">INDEX('Back data'!$A$101:$AH$101,,MAX(IF('Back data'!$A$101:$AH$101&lt;&gt;"",COLUMN('Back data'!$A$101:$AH$101)))-J$6)/J45</f>
        <v>0.23723973825104108</v>
      </c>
      <c r="K47" s="11">
        <f t="array" ref="K47">INDEX('Back data'!$A$101:$AH$101,,MAX(IF('Back data'!$A$101:$AH$101&lt;&gt;"",COLUMN('Back data'!$A$101:$AH$101)))-K$6)/K45</f>
        <v>0.25982426165486944</v>
      </c>
      <c r="L47" s="11">
        <f t="array" ref="L47">INDEX('Back data'!$A$101:$AH$101,,MAX(IF('Back data'!$A$101:$AH$101&lt;&gt;"",COLUMN('Back data'!$A$101:$AH$101)))-L$6)/L45</f>
        <v>0.34597323315332235</v>
      </c>
      <c r="M47" s="11">
        <f t="array" ref="M47">INDEX('Back data'!$A$101:$AH$101,,MAX(IF('Back data'!$A$101:$AH$101&lt;&gt;"",COLUMN('Back data'!$A$101:$AH$101)))-M$6)/M45</f>
        <v>0.26362038664323378</v>
      </c>
      <c r="N47" s="11">
        <f t="array" ref="N47">INDEX('Back data'!$A$101:$AH$101,,MAX(IF('Back data'!$A$101:$AH$101&lt;&gt;"",COLUMN('Back data'!$A$101:$AH$101)))-N$6)/N45</f>
        <v>0.18827820399949691</v>
      </c>
      <c r="O47" s="11">
        <f t="array" ref="O47">INDEX('Back data'!$A$101:$AH$101,,MAX(IF('Back data'!$A$101:$AH$101&lt;&gt;"",COLUMN('Back data'!$A$101:$AH$101)))-O$6)/O45</f>
        <v>0.21256258534365044</v>
      </c>
      <c r="P47" s="11">
        <f t="array" ref="P47">INDEX('Back data'!$A$101:$AH$101,,MAX(IF('Back data'!$A$101:$AH$101&lt;&gt;"",COLUMN('Back data'!$A$101:$AH$101)))-P$6)/P45</f>
        <v>0.25682749203459265</v>
      </c>
      <c r="R47" s="56"/>
    </row>
    <row r="49" spans="1:18" x14ac:dyDescent="0.3">
      <c r="C49" s="12"/>
    </row>
    <row r="50" spans="1:18" x14ac:dyDescent="0.3">
      <c r="C50" s="8" t="s">
        <v>67</v>
      </c>
      <c r="D50" s="9">
        <f t="array" ref="D50">INDEX('Back data'!$A$106:$AH$106,,MAX(IF('Back data'!$A$106:$AH$106&lt;&gt;"",COLUMN('Back data'!$A$106:$AH$106)))-D$6)+INDEX('Back data'!$A$107:$AH$107,,MAX(IF('Back data'!$A$107:$AH$107&lt;&gt;"",COLUMN('Back data'!$A$107:$AH$107)))-D$6)</f>
        <v>84.95</v>
      </c>
      <c r="E50" s="9">
        <f t="array" ref="E50">INDEX('Back data'!$A$106:$AH$106,,MAX(IF('Back data'!$A$106:$AH$106&lt;&gt;"",COLUMN('Back data'!$A$106:$AH$106)))-E$6)+INDEX('Back data'!$A$107:$AH$107,,MAX(IF('Back data'!$A$107:$AH$107&lt;&gt;"",COLUMN('Back data'!$A$107:$AH$107)))-E$6)</f>
        <v>80.8</v>
      </c>
      <c r="F50" s="9">
        <f t="array" ref="F50">INDEX('Back data'!$A$106:$AH$106,,MAX(IF('Back data'!$A$106:$AH$106&lt;&gt;"",COLUMN('Back data'!$A$106:$AH$106)))-F$6)+INDEX('Back data'!$A$107:$AH$107,,MAX(IF('Back data'!$A$107:$AH$107&lt;&gt;"",COLUMN('Back data'!$A$107:$AH$107)))-F$6)</f>
        <v>83.33</v>
      </c>
      <c r="G50" s="9">
        <f t="array" ref="G50">INDEX('Back data'!$A$106:$AH$106,,MAX(IF('Back data'!$A$106:$AH$106&lt;&gt;"",COLUMN('Back data'!$A$106:$AH$106)))-G$6)+INDEX('Back data'!$A$107:$AH$107,,MAX(IF('Back data'!$A$107:$AH$107&lt;&gt;"",COLUMN('Back data'!$A$107:$AH$107)))-G$6)</f>
        <v>82.67</v>
      </c>
      <c r="H50" s="9">
        <f t="array" ref="H50">INDEX('Back data'!$A$106:$AH$106,,MAX(IF('Back data'!$A$106:$AH$106&lt;&gt;"",COLUMN('Back data'!$A$106:$AH$106)))-H$6)+INDEX('Back data'!$A$107:$AH$107,,MAX(IF('Back data'!$A$107:$AH$107&lt;&gt;"",COLUMN('Back data'!$A$107:$AH$107)))-H$6)</f>
        <v>85.41</v>
      </c>
      <c r="I50" s="9">
        <f t="array" ref="I50">INDEX('Back data'!$A$106:$AH$106,,MAX(IF('Back data'!$A$106:$AH$106&lt;&gt;"",COLUMN('Back data'!$A$106:$AH$106)))-I$6)+INDEX('Back data'!$A$107:$AH$107,,MAX(IF('Back data'!$A$107:$AH$107&lt;&gt;"",COLUMN('Back data'!$A$107:$AH$107)))-I$6)</f>
        <v>83.58</v>
      </c>
      <c r="J50" s="9">
        <f t="array" ref="J50">INDEX('Back data'!$A$106:$AH$106,,MAX(IF('Back data'!$A$106:$AH$106&lt;&gt;"",COLUMN('Back data'!$A$106:$AH$106)))-J$6)+INDEX('Back data'!$A$107:$AH$107,,MAX(IF('Back data'!$A$107:$AH$107&lt;&gt;"",COLUMN('Back data'!$A$107:$AH$107)))-J$6)</f>
        <v>85.2</v>
      </c>
      <c r="K50" s="9">
        <f t="array" ref="K50">INDEX('Back data'!$A$106:$AH$106,,MAX(IF('Back data'!$A$106:$AH$106&lt;&gt;"",COLUMN('Back data'!$A$106:$AH$106)))-K$6)+INDEX('Back data'!$A$107:$AH$107,,MAX(IF('Back data'!$A$107:$AH$107&lt;&gt;"",COLUMN('Back data'!$A$107:$AH$107)))-K$6)</f>
        <v>86.42</v>
      </c>
      <c r="L50" s="9">
        <f t="array" ref="L50">INDEX('Back data'!$A$106:$AH$106,,MAX(IF('Back data'!$A$106:$AH$106&lt;&gt;"",COLUMN('Back data'!$A$106:$AH$106)))-L$6)+INDEX('Back data'!$A$107:$AH$107,,MAX(IF('Back data'!$A$107:$AH$107&lt;&gt;"",COLUMN('Back data'!$A$107:$AH$107)))-L$6)</f>
        <v>85.86</v>
      </c>
      <c r="M50" s="9">
        <f t="array" ref="M50">INDEX('Back data'!$A$106:$AH$106,,MAX(IF('Back data'!$A$106:$AH$106&lt;&gt;"",COLUMN('Back data'!$A$106:$AH$106)))-M$6)+INDEX('Back data'!$A$107:$AH$107,,MAX(IF('Back data'!$A$107:$AH$107&lt;&gt;"",COLUMN('Back data'!$A$107:$AH$107)))-M$6)</f>
        <v>84.92</v>
      </c>
      <c r="N50" s="9">
        <f t="array" ref="N50">INDEX('Back data'!$A$106:$AH$106,,MAX(IF('Back data'!$A$106:$AH$106&lt;&gt;"",COLUMN('Back data'!$A$106:$AH$106)))-N$6)+INDEX('Back data'!$A$107:$AH$107,,MAX(IF('Back data'!$A$107:$AH$107&lt;&gt;"",COLUMN('Back data'!$A$107:$AH$107)))-N$6)</f>
        <v>84.09</v>
      </c>
      <c r="O50" s="9">
        <f t="array" ref="O50">INDEX('Back data'!$A$106:$AH$106,,MAX(IF('Back data'!$A$106:$AH$106&lt;&gt;"",COLUMN('Back data'!$A$106:$AH$106)))-O$6)+INDEX('Back data'!$A$107:$AH$107,,MAX(IF('Back data'!$A$107:$AH$107&lt;&gt;"",COLUMN('Back data'!$A$107:$AH$107)))-O$6)</f>
        <v>90.11</v>
      </c>
      <c r="P50" s="9">
        <f t="array" ref="P50">INDEX('Back data'!$A$106:$AH$106,,MAX(IF('Back data'!$A$106:$AH$106&lt;&gt;"",COLUMN('Back data'!$A$106:$AH$106)))-P$6)+INDEX('Back data'!$A$107:$AH$107,,MAX(IF('Back data'!$A$107:$AH$107&lt;&gt;"",COLUMN('Back data'!$A$107:$AH$107)))-P$6)</f>
        <v>91.97</v>
      </c>
    </row>
    <row r="51" spans="1:18" x14ac:dyDescent="0.3">
      <c r="A51" s="33" t="s">
        <v>73</v>
      </c>
      <c r="B51" s="27" t="s">
        <v>72</v>
      </c>
      <c r="C51" s="10" t="s">
        <v>69</v>
      </c>
      <c r="D51" s="11">
        <f t="array" ref="D51">INDEX('Back data'!$A$106:$AH$106,,MAX(IF('Back data'!$A$106:$AH$106&lt;&gt;"",COLUMN('Back data'!$A$106:$AH$106)))-D$6)/D50</f>
        <v>0.98858151854031784</v>
      </c>
      <c r="E51" s="11">
        <f t="array" ref="E51">INDEX('Back data'!$A$106:$AH$106,,MAX(IF('Back data'!$A$106:$AH$106&lt;&gt;"",COLUMN('Back data'!$A$106:$AH$106)))-E$6)/E50</f>
        <v>0.99133663366336633</v>
      </c>
      <c r="F51" s="11">
        <f t="array" ref="F51">INDEX('Back data'!$A$106:$AH$106,,MAX(IF('Back data'!$A$106:$AH$106&lt;&gt;"",COLUMN('Back data'!$A$106:$AH$106)))-F$6)/F50</f>
        <v>0.98823952958118322</v>
      </c>
      <c r="G51" s="11">
        <f t="array" ref="G51">INDEX('Back data'!$A$106:$AH$106,,MAX(IF('Back data'!$A$106:$AH$106&lt;&gt;"",COLUMN('Back data'!$A$106:$AH$106)))-G$6)/G50</f>
        <v>0.98923430506834398</v>
      </c>
      <c r="H51" s="11">
        <f t="array" ref="H51">INDEX('Back data'!$A$106:$AH$106,,MAX(IF('Back data'!$A$106:$AH$106&lt;&gt;"",COLUMN('Back data'!$A$106:$AH$106)))-H$6)/H50</f>
        <v>0.99648753073410612</v>
      </c>
      <c r="I51" s="11">
        <f t="array" ref="I51">INDEX('Back data'!$A$106:$AH$106,,MAX(IF('Back data'!$A$106:$AH$106&lt;&gt;"",COLUMN('Back data'!$A$106:$AH$106)))-I$6)/I50</f>
        <v>0.9882747068676716</v>
      </c>
      <c r="J51" s="11">
        <f t="array" ref="J51">INDEX('Back data'!$A$106:$AH$106,,MAX(IF('Back data'!$A$106:$AH$106&lt;&gt;"",COLUMN('Back data'!$A$106:$AH$106)))-J$6)/J50</f>
        <v>0.98063380281690138</v>
      </c>
      <c r="K51" s="11">
        <f t="array" ref="K51">INDEX('Back data'!$A$106:$AH$106,,MAX(IF('Back data'!$A$106:$AH$106&lt;&gt;"",COLUMN('Back data'!$A$106:$AH$106)))-K$6)/K50</f>
        <v>0.98796574866928943</v>
      </c>
      <c r="L51" s="11">
        <f t="array" ref="L51">INDEX('Back data'!$A$106:$AH$106,,MAX(IF('Back data'!$A$106:$AH$106&lt;&gt;"",COLUMN('Back data'!$A$106:$AH$106)))-L$6)/L50</f>
        <v>0.99021663172606567</v>
      </c>
      <c r="M51" s="11">
        <f t="array" ref="M51">INDEX('Back data'!$A$106:$AH$106,,MAX(IF('Back data'!$A$106:$AH$106&lt;&gt;"",COLUMN('Back data'!$A$106:$AH$106)))-M$6)/M50</f>
        <v>0.98210080075365058</v>
      </c>
      <c r="N51" s="11">
        <f t="array" ref="N51">INDEX('Back data'!$A$106:$AH$106,,MAX(IF('Back data'!$A$106:$AH$106&lt;&gt;"",COLUMN('Back data'!$A$106:$AH$106)))-N$6)/N50</f>
        <v>0.98882150077298137</v>
      </c>
      <c r="O51" s="11">
        <f t="array" ref="O51">INDEX('Back data'!$A$106:$AH$106,,MAX(IF('Back data'!$A$106:$AH$106&lt;&gt;"",COLUMN('Back data'!$A$106:$AH$106)))-O$6)/O50</f>
        <v>0.97680612584618798</v>
      </c>
      <c r="P51" s="11">
        <f t="array" ref="P51">INDEX('Back data'!$A$106:$AH$106,,MAX(IF('Back data'!$A$106:$AH$106&lt;&gt;"",COLUMN('Back data'!$A$106:$AH$106)))-P$6)/P50</f>
        <v>0.97129498749592258</v>
      </c>
    </row>
    <row r="52" spans="1:18" x14ac:dyDescent="0.3">
      <c r="A52" s="33" t="s">
        <v>73</v>
      </c>
      <c r="B52" s="27" t="s">
        <v>72</v>
      </c>
      <c r="C52" s="28" t="s">
        <v>70</v>
      </c>
      <c r="D52" s="29">
        <f t="array" ref="D52">INDEX('Back data'!$A$107:$AH$107,,MAX(IF('Back data'!$A$107:$AH$107&lt;&gt;"",COLUMN('Back data'!$A$107:$AH$107)))-D$6)/D50</f>
        <v>1.1418481459682165E-2</v>
      </c>
      <c r="E52" s="29">
        <f t="array" ref="E52">INDEX('Back data'!$A$107:$AH$107,,MAX(IF('Back data'!$A$107:$AH$107&lt;&gt;"",COLUMN('Back data'!$A$107:$AH$107)))-E$6)/E50</f>
        <v>8.6633663366336624E-3</v>
      </c>
      <c r="F52" s="29">
        <f t="array" ref="F52">INDEX('Back data'!$A$107:$AH$107,,MAX(IF('Back data'!$A$107:$AH$107&lt;&gt;"",COLUMN('Back data'!$A$107:$AH$107)))-F$6)/F50</f>
        <v>1.1760470418816752E-2</v>
      </c>
      <c r="G52" s="29">
        <f t="array" ref="G52">INDEX('Back data'!$A$107:$AH$107,,MAX(IF('Back data'!$A$107:$AH$107&lt;&gt;"",COLUMN('Back data'!$A$107:$AH$107)))-G$6)/G50</f>
        <v>1.0765694931655981E-2</v>
      </c>
      <c r="H52" s="29">
        <f t="array" ref="H52">INDEX('Back data'!$A$107:$AH$107,,MAX(IF('Back data'!$A$107:$AH$107&lt;&gt;"",COLUMN('Back data'!$A$107:$AH$107)))-H$6)/H50</f>
        <v>3.5124692658939235E-3</v>
      </c>
      <c r="I52" s="29">
        <f t="array" ref="I52">INDEX('Back data'!$A$107:$AH$107,,MAX(IF('Back data'!$A$107:$AH$107&lt;&gt;"",COLUMN('Back data'!$A$107:$AH$107)))-I$6)/I50</f>
        <v>1.1725293132328308E-2</v>
      </c>
      <c r="J52" s="29">
        <f t="array" ref="J52">INDEX('Back data'!$A$107:$AH$107,,MAX(IF('Back data'!$A$107:$AH$107&lt;&gt;"",COLUMN('Back data'!$A$107:$AH$107)))-J$6)/J50</f>
        <v>1.936619718309859E-2</v>
      </c>
      <c r="K52" s="29">
        <f t="array" ref="K52">INDEX('Back data'!$A$107:$AH$107,,MAX(IF('Back data'!$A$107:$AH$107&lt;&gt;"",COLUMN('Back data'!$A$107:$AH$107)))-K$6)/K50</f>
        <v>1.2034251330710484E-2</v>
      </c>
      <c r="L52" s="29">
        <f t="array" ref="L52">INDEX('Back data'!$A$107:$AH$107,,MAX(IF('Back data'!$A$107:$AH$107&lt;&gt;"",COLUMN('Back data'!$A$107:$AH$107)))-L$6)/L50</f>
        <v>9.7833682739343116E-3</v>
      </c>
      <c r="M52" s="29">
        <f t="array" ref="M52">INDEX('Back data'!$A$107:$AH$107,,MAX(IF('Back data'!$A$107:$AH$107&lt;&gt;"",COLUMN('Back data'!$A$107:$AH$107)))-M$6)/M50</f>
        <v>1.7899199246349504E-2</v>
      </c>
      <c r="N52" s="29">
        <f t="array" ref="N52">INDEX('Back data'!$A$107:$AH$107,,MAX(IF('Back data'!$A$107:$AH$107&lt;&gt;"",COLUMN('Back data'!$A$107:$AH$107)))-N$6)/N50</f>
        <v>1.1178499227018669E-2</v>
      </c>
      <c r="O52" s="29">
        <f t="array" ref="O52">INDEX('Back data'!$A$107:$AH$107,,MAX(IF('Back data'!$A$107:$AH$107&lt;&gt;"",COLUMN('Back data'!$A$107:$AH$107)))-O$6)/O50</f>
        <v>2.3193874153812005E-2</v>
      </c>
      <c r="P52" s="29">
        <f t="array" ref="P52">INDEX('Back data'!$A$107:$AH$107,,MAX(IF('Back data'!$A$107:$AH$107&lt;&gt;"",COLUMN('Back data'!$A$107:$AH$107)))-P$6)/P50</f>
        <v>2.8705012504077417E-2</v>
      </c>
      <c r="R52" s="56"/>
    </row>
    <row r="53" spans="1:18" x14ac:dyDescent="0.3">
      <c r="A53" s="30"/>
      <c r="B53" s="27"/>
      <c r="C53" s="31"/>
      <c r="D53" s="32"/>
      <c r="E53" s="32"/>
      <c r="F53" s="32"/>
      <c r="G53" s="32"/>
      <c r="H53" s="32"/>
      <c r="I53" s="32"/>
      <c r="J53" s="32"/>
      <c r="K53" s="32"/>
      <c r="L53" s="32"/>
      <c r="M53" s="32"/>
      <c r="N53" s="32"/>
      <c r="O53" s="32"/>
      <c r="P53" s="32"/>
    </row>
    <row r="54" spans="1:18" x14ac:dyDescent="0.3">
      <c r="A54" s="30"/>
      <c r="B54" s="27"/>
      <c r="C54" s="31"/>
      <c r="D54" s="32"/>
      <c r="E54" s="32"/>
      <c r="F54" s="32"/>
      <c r="G54" s="32"/>
      <c r="H54" s="32"/>
      <c r="I54" s="32"/>
      <c r="J54" s="32"/>
      <c r="K54" s="32"/>
      <c r="L54" s="32"/>
      <c r="M54" s="32"/>
      <c r="N54" s="32"/>
      <c r="O54" s="32"/>
      <c r="P54" s="32"/>
    </row>
    <row r="55" spans="1:18" x14ac:dyDescent="0.3">
      <c r="C55" s="8" t="s">
        <v>67</v>
      </c>
      <c r="D55" s="9">
        <f t="array" ref="D55">INDEX('Back data'!$A$308:$AH$308,,MAX(IF('Back data'!$A$308:$AH$308&lt;&gt;"",COLUMN('Back data'!$A$308:$AH$308)))-D$6)+INDEX('Back data'!$A$309:$AH$309,,MAX(IF('Back data'!$A$309:$AH$309&lt;&gt;"",COLUMN('Back data'!$A$309:$AH$309)))-D$6)</f>
        <v>86.78</v>
      </c>
      <c r="E55" s="9">
        <f t="array" ref="E55">INDEX('Back data'!$A$308:$AH$308,,MAX(IF('Back data'!$A$308:$AH$308&lt;&gt;"",COLUMN('Back data'!$A$308:$AH$308)))-E$6)+INDEX('Back data'!$A$309:$AH$309,,MAX(IF('Back data'!$A$309:$AH$309&lt;&gt;"",COLUMN('Back data'!$A$309:$AH$309)))-E$6)</f>
        <v>83.6</v>
      </c>
      <c r="F55" s="9">
        <f t="array" ref="F55">INDEX('Back data'!$A$308:$AH$308,,MAX(IF('Back data'!$A$308:$AH$308&lt;&gt;"",COLUMN('Back data'!$A$308:$AH$308)))-F$6)+INDEX('Back data'!$A$309:$AH$309,,MAX(IF('Back data'!$A$309:$AH$309&lt;&gt;"",COLUMN('Back data'!$A$309:$AH$309)))-F$6)</f>
        <v>81.790000000000006</v>
      </c>
      <c r="G55" s="9">
        <f t="array" ref="G55">INDEX('Back data'!$A$308:$AH$308,,MAX(IF('Back data'!$A$308:$AH$308&lt;&gt;"",COLUMN('Back data'!$A$308:$AH$308)))-G$6)+INDEX('Back data'!$A$309:$AH$309,,MAX(IF('Back data'!$A$309:$AH$309&lt;&gt;"",COLUMN('Back data'!$A$309:$AH$309)))-G$6)</f>
        <v>85.070000000000007</v>
      </c>
      <c r="H55" s="9">
        <f t="array" ref="H55">INDEX('Back data'!$A$308:$AH$308,,MAX(IF('Back data'!$A$308:$AH$308&lt;&gt;"",COLUMN('Back data'!$A$308:$AH$308)))-H$6)+INDEX('Back data'!$A$309:$AH$309,,MAX(IF('Back data'!$A$309:$AH$309&lt;&gt;"",COLUMN('Back data'!$A$309:$AH$309)))-H$6)</f>
        <v>84.57</v>
      </c>
      <c r="I55" s="9">
        <f t="array" ref="I55">INDEX('Back data'!$A$308:$AH$308,,MAX(IF('Back data'!$A$308:$AH$308&lt;&gt;"",COLUMN('Back data'!$A$308:$AH$308)))-I$6)+INDEX('Back data'!$A$309:$AH$309,,MAX(IF('Back data'!$A$309:$AH$309&lt;&gt;"",COLUMN('Back data'!$A$309:$AH$309)))-I$6)</f>
        <v>84.339999999999989</v>
      </c>
      <c r="J55" s="9">
        <f t="array" ref="J55">INDEX('Back data'!$A$308:$AH$308,,MAX(IF('Back data'!$A$308:$AH$308&lt;&gt;"",COLUMN('Back data'!$A$308:$AH$308)))-J$6)+INDEX('Back data'!$A$309:$AH$309,,MAX(IF('Back data'!$A$309:$AH$309&lt;&gt;"",COLUMN('Back data'!$A$309:$AH$309)))-J$6)</f>
        <v>83.34</v>
      </c>
      <c r="K55" s="9">
        <f t="array" ref="K55">INDEX('Back data'!$A$308:$AH$308,,MAX(IF('Back data'!$A$308:$AH$308&lt;&gt;"",COLUMN('Back data'!$A$308:$AH$308)))-K$6)+INDEX('Back data'!$A$309:$AH$309,,MAX(IF('Back data'!$A$309:$AH$309&lt;&gt;"",COLUMN('Back data'!$A$309:$AH$309)))-K$6)</f>
        <v>81.63000000000001</v>
      </c>
      <c r="L55" s="9">
        <f t="array" ref="L55">INDEX('Back data'!$A$308:$AH$308,,MAX(IF('Back data'!$A$308:$AH$308&lt;&gt;"",COLUMN('Back data'!$A$308:$AH$308)))-L$6)+INDEX('Back data'!$A$309:$AH$309,,MAX(IF('Back data'!$A$309:$AH$309&lt;&gt;"",COLUMN('Back data'!$A$309:$AH$309)))-L$6)</f>
        <v>81.8</v>
      </c>
      <c r="M55" s="9">
        <f t="array" ref="M55">INDEX('Back data'!$A$308:$AH$308,,MAX(IF('Back data'!$A$308:$AH$308&lt;&gt;"",COLUMN('Back data'!$A$308:$AH$308)))-M$6)+INDEX('Back data'!$A$309:$AH$309,,MAX(IF('Back data'!$A$309:$AH$309&lt;&gt;"",COLUMN('Back data'!$A$309:$AH$309)))-M$6)</f>
        <v>87.81</v>
      </c>
      <c r="N55" s="9">
        <f t="array" ref="N55">INDEX('Back data'!$A$308:$AH$308,,MAX(IF('Back data'!$A$308:$AH$308&lt;&gt;"",COLUMN('Back data'!$A$308:$AH$308)))-N$6)+INDEX('Back data'!$A$309:$AH$309,,MAX(IF('Back data'!$A$309:$AH$309&lt;&gt;"",COLUMN('Back data'!$A$309:$AH$309)))-N$6)</f>
        <v>80.580000000000013</v>
      </c>
      <c r="O55" s="9">
        <f t="array" ref="O55">INDEX('Back data'!$A$308:$AH$308,,MAX(IF('Back data'!$A$308:$AH$308&lt;&gt;"",COLUMN('Back data'!$A$308:$AH$308)))-O$6)+INDEX('Back data'!$A$309:$AH$309,,MAX(IF('Back data'!$A$309:$AH$309&lt;&gt;"",COLUMN('Back data'!$A$309:$AH$309)))-O$6)</f>
        <v>89.84</v>
      </c>
      <c r="P55" s="9">
        <f t="array" ref="P55">INDEX('Back data'!$A$308:$AH$308,,MAX(IF('Back data'!$A$308:$AH$308&lt;&gt;"",COLUMN('Back data'!$A$308:$AH$308)))-P$6)+INDEX('Back data'!$A$309:$AH$309,,MAX(IF('Back data'!$A$309:$AH$309&lt;&gt;"",COLUMN('Back data'!$A$309:$AH$309)))-P$6)</f>
        <v>88.22999999999999</v>
      </c>
    </row>
    <row r="56" spans="1:18" x14ac:dyDescent="0.3">
      <c r="A56" s="33" t="s">
        <v>73</v>
      </c>
      <c r="B56" s="27" t="s">
        <v>29</v>
      </c>
      <c r="C56" s="10" t="s">
        <v>69</v>
      </c>
      <c r="D56" s="11">
        <f t="array" ref="D56">INDEX('Back data'!$A$308:$AH$308,,MAX(IF('Back data'!$A$308:$AH$308&lt;&gt;"",COLUMN('Back data'!$A$308:$AH$308)))-D$6)/D55</f>
        <v>0.80375662595067987</v>
      </c>
      <c r="E56" s="11">
        <f t="array" ref="E56">INDEX('Back data'!$A$308:$AH$308,,MAX(IF('Back data'!$A$308:$AH$308&lt;&gt;"",COLUMN('Back data'!$A$308:$AH$308)))-E$6)/E55</f>
        <v>0.75311004784689006</v>
      </c>
      <c r="F56" s="11">
        <f t="array" ref="F56">INDEX('Back data'!$A$308:$AH$308,,MAX(IF('Back data'!$A$308:$AH$308&lt;&gt;"",COLUMN('Back data'!$A$308:$AH$308)))-F$6)/F55</f>
        <v>0.86061865753759625</v>
      </c>
      <c r="G56" s="11">
        <f t="array" ref="G56">INDEX('Back data'!$A$308:$AH$308,,MAX(IF('Back data'!$A$308:$AH$308&lt;&gt;"",COLUMN('Back data'!$A$308:$AH$308)))-G$6)/G55</f>
        <v>0.82390972140590102</v>
      </c>
      <c r="H56" s="11">
        <f t="array" ref="H56">INDEX('Back data'!$A$308:$AH$308,,MAX(IF('Back data'!$A$308:$AH$308&lt;&gt;"",COLUMN('Back data'!$A$308:$AH$308)))-H$6)/H55</f>
        <v>0.8798628355208703</v>
      </c>
      <c r="I56" s="11">
        <f t="array" ref="I56">INDEX('Back data'!$A$308:$AH$308,,MAX(IF('Back data'!$A$308:$AH$308&lt;&gt;"",COLUMN('Back data'!$A$308:$AH$308)))-I$6)/I55</f>
        <v>0.82689115484941911</v>
      </c>
      <c r="J56" s="11">
        <f t="array" ref="J56">INDEX('Back data'!$A$308:$AH$308,,MAX(IF('Back data'!$A$308:$AH$308&lt;&gt;"",COLUMN('Back data'!$A$308:$AH$308)))-J$6)/J55</f>
        <v>0.78101751859851209</v>
      </c>
      <c r="K56" s="11">
        <f t="array" ref="K56">INDEX('Back data'!$A$308:$AH$308,,MAX(IF('Back data'!$A$308:$AH$308&lt;&gt;"",COLUMN('Back data'!$A$308:$AH$308)))-K$6)/K55</f>
        <v>0.83964228837437216</v>
      </c>
      <c r="L56" s="11">
        <f t="array" ref="L56">INDEX('Back data'!$A$308:$AH$308,,MAX(IF('Back data'!$A$308:$AH$308&lt;&gt;"",COLUMN('Back data'!$A$308:$AH$308)))-L$6)/L55</f>
        <v>0.79144254278728599</v>
      </c>
      <c r="M56" s="11">
        <f t="array" ref="M56">INDEX('Back data'!$A$308:$AH$308,,MAX(IF('Back data'!$A$308:$AH$308&lt;&gt;"",COLUMN('Back data'!$A$308:$AH$308)))-M$6)/M55</f>
        <v>0.80514747750825644</v>
      </c>
      <c r="N56" s="11">
        <f t="array" ref="N56">INDEX('Back data'!$A$308:$AH$308,,MAX(IF('Back data'!$A$308:$AH$308&lt;&gt;"",COLUMN('Back data'!$A$308:$AH$308)))-N$6)/N55</f>
        <v>0.83991064780342517</v>
      </c>
      <c r="O56" s="11">
        <f t="array" ref="O56">INDEX('Back data'!$A$308:$AH$308,,MAX(IF('Back data'!$A$308:$AH$308&lt;&gt;"",COLUMN('Back data'!$A$308:$AH$308)))-O$6)/O55</f>
        <v>0.87689225289403383</v>
      </c>
      <c r="P56" s="11">
        <f t="array" ref="P56">INDEX('Back data'!$A$308:$AH$308,,MAX(IF('Back data'!$A$308:$AH$308&lt;&gt;"",COLUMN('Back data'!$A$308:$AH$308)))-P$6)/P55</f>
        <v>0.80142808568514112</v>
      </c>
    </row>
    <row r="57" spans="1:18" x14ac:dyDescent="0.3">
      <c r="A57" s="33" t="s">
        <v>73</v>
      </c>
      <c r="B57" s="27" t="s">
        <v>29</v>
      </c>
      <c r="C57" s="10" t="s">
        <v>70</v>
      </c>
      <c r="D57" s="11">
        <f t="array" ref="D57">+INDEX('Back data'!$A$309:$AH$309,,MAX(IF('Back data'!$A$309:$AH$309&lt;&gt;"",COLUMN('Back data'!$A$309:$AH$309)))-D$6)/D55</f>
        <v>0.19624337404932013</v>
      </c>
      <c r="E57" s="11">
        <f t="array" ref="E57">+INDEX('Back data'!$A$309:$AH$309,,MAX(IF('Back data'!$A$309:$AH$309&lt;&gt;"",COLUMN('Back data'!$A$309:$AH$309)))-E$6)/E55</f>
        <v>0.24688995215311008</v>
      </c>
      <c r="F57" s="11">
        <f t="array" ref="F57">+INDEX('Back data'!$A$309:$AH$309,,MAX(IF('Back data'!$A$309:$AH$309&lt;&gt;"",COLUMN('Back data'!$A$309:$AH$309)))-F$6)/F55</f>
        <v>0.13938134246240372</v>
      </c>
      <c r="G57" s="11">
        <f t="array" ref="G57">+INDEX('Back data'!$A$309:$AH$309,,MAX(IF('Back data'!$A$309:$AH$309&lt;&gt;"",COLUMN('Back data'!$A$309:$AH$309)))-G$6)/G55</f>
        <v>0.17609027859409895</v>
      </c>
      <c r="H57" s="11">
        <f t="array" ref="H57">+INDEX('Back data'!$A$309:$AH$309,,MAX(IF('Back data'!$A$309:$AH$309&lt;&gt;"",COLUMN('Back data'!$A$309:$AH$309)))-H$6)/H55</f>
        <v>0.12013716447912973</v>
      </c>
      <c r="I57" s="11">
        <f t="array" ref="I57">+INDEX('Back data'!$A$309:$AH$309,,MAX(IF('Back data'!$A$309:$AH$309&lt;&gt;"",COLUMN('Back data'!$A$309:$AH$309)))-I$6)/I55</f>
        <v>0.173108845150581</v>
      </c>
      <c r="J57" s="11">
        <f t="array" ref="J57">+INDEX('Back data'!$A$309:$AH$309,,MAX(IF('Back data'!$A$309:$AH$309&lt;&gt;"",COLUMN('Back data'!$A$309:$AH$309)))-J$6)/J55</f>
        <v>0.21898248140148788</v>
      </c>
      <c r="K57" s="11">
        <f t="array" ref="K57">+INDEX('Back data'!$A$309:$AH$309,,MAX(IF('Back data'!$A$309:$AH$309&lt;&gt;"",COLUMN('Back data'!$A$309:$AH$309)))-K$6)/K55</f>
        <v>0.16035771162562781</v>
      </c>
      <c r="L57" s="11">
        <f t="array" ref="L57">+INDEX('Back data'!$A$309:$AH$309,,MAX(IF('Back data'!$A$309:$AH$309&lt;&gt;"",COLUMN('Back data'!$A$309:$AH$309)))-L$6)/L55</f>
        <v>0.20855745721271393</v>
      </c>
      <c r="M57" s="11">
        <f t="array" ref="M57">+INDEX('Back data'!$A$309:$AH$309,,MAX(IF('Back data'!$A$309:$AH$309&lt;&gt;"",COLUMN('Back data'!$A$309:$AH$309)))-M$6)/M55</f>
        <v>0.19485252249174354</v>
      </c>
      <c r="N57" s="11">
        <f t="array" ref="N57">+INDEX('Back data'!$A$309:$AH$309,,MAX(IF('Back data'!$A$309:$AH$309&lt;&gt;"",COLUMN('Back data'!$A$309:$AH$309)))-N$6)/N55</f>
        <v>0.1600893521965748</v>
      </c>
      <c r="O57" s="11">
        <f t="array" ref="O57">+INDEX('Back data'!$A$309:$AH$309,,MAX(IF('Back data'!$A$309:$AH$309&lt;&gt;"",COLUMN('Back data'!$A$309:$AH$309)))-O$6)/O55</f>
        <v>0.12310774710596616</v>
      </c>
      <c r="P57" s="11">
        <f t="array" ref="P57">+INDEX('Back data'!$A$309:$AH$309,,MAX(IF('Back data'!$A$309:$AH$309&lt;&gt;"",COLUMN('Back data'!$A$309:$AH$309)))-P$6)/P55</f>
        <v>0.1985719143148589</v>
      </c>
      <c r="R57" s="56"/>
    </row>
    <row r="60" spans="1:18" x14ac:dyDescent="0.3">
      <c r="C60" s="8" t="s">
        <v>67</v>
      </c>
      <c r="D60" s="9">
        <f t="array" ref="D60">INDEX('Back data'!$A$314:$AH$314,,MAX(IF('Back data'!$A$314:$AH$314&lt;&gt;"",COLUMN('Back data'!$A$314:$AH$314)))-D$6)+INDEX('Back data'!$A$315:$AH$315,,MAX(IF('Back data'!$A$315:$AH$315&lt;&gt;"",COLUMN('Back data'!$A$315:$AH$315)))-D$6)</f>
        <v>86.23</v>
      </c>
      <c r="E60" s="9">
        <f t="array" ref="E60">INDEX('Back data'!$A$314:$AH$314,,MAX(IF('Back data'!$A$314:$AH$314&lt;&gt;"",COLUMN('Back data'!$A$314:$AH$314)))-E$6)+INDEX('Back data'!$A$315:$AH$315,,MAX(IF('Back data'!$A$315:$AH$315&lt;&gt;"",COLUMN('Back data'!$A$315:$AH$315)))-E$6)</f>
        <v>82.740000000000009</v>
      </c>
      <c r="F60" s="9">
        <f t="array" ref="F60">INDEX('Back data'!$A$314:$AH$314,,MAX(IF('Back data'!$A$314:$AH$314&lt;&gt;"",COLUMN('Back data'!$A$314:$AH$314)))-F$6)+INDEX('Back data'!$A$315:$AH$315,,MAX(IF('Back data'!$A$315:$AH$315&lt;&gt;"",COLUMN('Back data'!$A$315:$AH$315)))-F$6)</f>
        <v>81.900000000000006</v>
      </c>
      <c r="G60" s="9">
        <f t="array" ref="G60">INDEX('Back data'!$A$314:$AH$314,,MAX(IF('Back data'!$A$314:$AH$314&lt;&gt;"",COLUMN('Back data'!$A$314:$AH$314)))-G$6)+INDEX('Back data'!$A$315:$AH$315,,MAX(IF('Back data'!$A$315:$AH$315&lt;&gt;"",COLUMN('Back data'!$A$315:$AH$315)))-G$6)</f>
        <v>83.440000000000012</v>
      </c>
      <c r="H60" s="9">
        <f t="array" ref="H60">INDEX('Back data'!$A$314:$AH$314,,MAX(IF('Back data'!$A$314:$AH$314&lt;&gt;"",COLUMN('Back data'!$A$314:$AH$314)))-H$6)+INDEX('Back data'!$A$315:$AH$315,,MAX(IF('Back data'!$A$315:$AH$315&lt;&gt;"",COLUMN('Back data'!$A$315:$AH$315)))-H$6)</f>
        <v>84.440000000000012</v>
      </c>
      <c r="I60" s="9">
        <f t="array" ref="I60">INDEX('Back data'!$A$314:$AH$314,,MAX(IF('Back data'!$A$314:$AH$314&lt;&gt;"",COLUMN('Back data'!$A$314:$AH$314)))-I$6)+INDEX('Back data'!$A$315:$AH$315,,MAX(IF('Back data'!$A$315:$AH$315&lt;&gt;"",COLUMN('Back data'!$A$315:$AH$315)))-I$6)</f>
        <v>82.08</v>
      </c>
      <c r="J60" s="9">
        <f t="array" ref="J60">INDEX('Back data'!$A$314:$AH$314,,MAX(IF('Back data'!$A$314:$AH$314&lt;&gt;"",COLUMN('Back data'!$A$314:$AH$314)))-J$6)+INDEX('Back data'!$A$315:$AH$315,,MAX(IF('Back data'!$A$315:$AH$315&lt;&gt;"",COLUMN('Back data'!$A$315:$AH$315)))-J$6)</f>
        <v>86.22</v>
      </c>
      <c r="K60" s="9">
        <f t="array" ref="K60">INDEX('Back data'!$A$314:$AH$314,,MAX(IF('Back data'!$A$314:$AH$314&lt;&gt;"",COLUMN('Back data'!$A$314:$AH$314)))-K$6)+INDEX('Back data'!$A$315:$AH$315,,MAX(IF('Back data'!$A$315:$AH$315&lt;&gt;"",COLUMN('Back data'!$A$315:$AH$315)))-K$6)</f>
        <v>86.88</v>
      </c>
      <c r="L60" s="9">
        <f t="array" ref="L60">INDEX('Back data'!$A$314:$AH$314,,MAX(IF('Back data'!$A$314:$AH$314&lt;&gt;"",COLUMN('Back data'!$A$314:$AH$314)))-L$6)+INDEX('Back data'!$A$315:$AH$315,,MAX(IF('Back data'!$A$315:$AH$315&lt;&gt;"",COLUMN('Back data'!$A$315:$AH$315)))-L$6)</f>
        <v>85.28</v>
      </c>
      <c r="M60" s="9">
        <f t="array" ref="M60">INDEX('Back data'!$A$314:$AH$314,,MAX(IF('Back data'!$A$314:$AH$314&lt;&gt;"",COLUMN('Back data'!$A$314:$AH$314)))-M$6)+INDEX('Back data'!$A$315:$AH$315,,MAX(IF('Back data'!$A$315:$AH$315&lt;&gt;"",COLUMN('Back data'!$A$315:$AH$315)))-M$6)</f>
        <v>83.820000000000007</v>
      </c>
      <c r="N60" s="9">
        <f t="array" ref="N60">INDEX('Back data'!$A$314:$AH$314,,MAX(IF('Back data'!$A$314:$AH$314&lt;&gt;"",COLUMN('Back data'!$A$314:$AH$314)))-N$6)+INDEX('Back data'!$A$315:$AH$315,,MAX(IF('Back data'!$A$315:$AH$315&lt;&gt;"",COLUMN('Back data'!$A$315:$AH$315)))-N$6)</f>
        <v>82.2</v>
      </c>
      <c r="O60" s="9">
        <f t="array" ref="O60">INDEX('Back data'!$A$314:$AH$314,,MAX(IF('Back data'!$A$314:$AH$314&lt;&gt;"",COLUMN('Back data'!$A$314:$AH$314)))-O$6)+INDEX('Back data'!$A$315:$AH$315,,MAX(IF('Back data'!$A$315:$AH$315&lt;&gt;"",COLUMN('Back data'!$A$315:$AH$315)))-O$6)</f>
        <v>88.25</v>
      </c>
      <c r="P60" s="9">
        <f t="array" ref="P60">INDEX('Back data'!$A$314:$AH$314,,MAX(IF('Back data'!$A$314:$AH$314&lt;&gt;"",COLUMN('Back data'!$A$314:$AH$314)))-P$6)+INDEX('Back data'!$A$315:$AH$315,,MAX(IF('Back data'!$A$315:$AH$315&lt;&gt;"",COLUMN('Back data'!$A$315:$AH$315)))-P$6)</f>
        <v>91.580000000000013</v>
      </c>
    </row>
    <row r="61" spans="1:18" x14ac:dyDescent="0.3">
      <c r="A61" s="33" t="s">
        <v>73</v>
      </c>
      <c r="B61" s="27" t="s">
        <v>34</v>
      </c>
      <c r="C61" s="10" t="s">
        <v>69</v>
      </c>
      <c r="D61" s="11">
        <f t="array" ref="D61">INDEX('Back data'!$A$314:$AH$314,,MAX(IF('Back data'!$A$314:$AH$314&lt;&gt;"",COLUMN('Back data'!$A$314:$AH$314)))-D$6)/D60</f>
        <v>0.92114113417604082</v>
      </c>
      <c r="E61" s="11">
        <f t="array" ref="E61">INDEX('Back data'!$A$314:$AH$314,,MAX(IF('Back data'!$A$314:$AH$314&lt;&gt;"",COLUMN('Back data'!$A$314:$AH$314)))-E$6)/E60</f>
        <v>0.91322214164853754</v>
      </c>
      <c r="F61" s="11">
        <f t="array" ref="F61">INDEX('Back data'!$A$314:$AH$314,,MAX(IF('Back data'!$A$314:$AH$314&lt;&gt;"",COLUMN('Back data'!$A$314:$AH$314)))-F$6)/F60</f>
        <v>0.9663003663003662</v>
      </c>
      <c r="G61" s="11">
        <f t="array" ref="G61">INDEX('Back data'!$A$314:$AH$314,,MAX(IF('Back data'!$A$314:$AH$314&lt;&gt;"",COLUMN('Back data'!$A$314:$AH$314)))-G$6)/G60</f>
        <v>0.95457813998082452</v>
      </c>
      <c r="H61" s="11">
        <f t="array" ref="H61">INDEX('Back data'!$A$314:$AH$314,,MAX(IF('Back data'!$A$314:$AH$314&lt;&gt;"",COLUMN('Back data'!$A$314:$AH$314)))-H$6)/H60</f>
        <v>0.94919469445760296</v>
      </c>
      <c r="I61" s="11">
        <f t="array" ref="I61">INDEX('Back data'!$A$314:$AH$314,,MAX(IF('Back data'!$A$314:$AH$314&lt;&gt;"",COLUMN('Back data'!$A$314:$AH$314)))-I$6)/I60</f>
        <v>0.908625730994152</v>
      </c>
      <c r="J61" s="11">
        <f t="array" ref="J61">INDEX('Back data'!$A$314:$AH$314,,MAX(IF('Back data'!$A$314:$AH$314&lt;&gt;"",COLUMN('Back data'!$A$314:$AH$314)))-J$6)/J60</f>
        <v>0.93586174901414987</v>
      </c>
      <c r="K61" s="11">
        <f t="array" ref="K61">INDEX('Back data'!$A$314:$AH$314,,MAX(IF('Back data'!$A$314:$AH$314&lt;&gt;"",COLUMN('Back data'!$A$314:$AH$314)))-K$6)/K60</f>
        <v>0.93473756906077343</v>
      </c>
      <c r="L61" s="11">
        <f t="array" ref="L61">INDEX('Back data'!$A$314:$AH$314,,MAX(IF('Back data'!$A$314:$AH$314&lt;&gt;"",COLUMN('Back data'!$A$314:$AH$314)))-L$6)/L60</f>
        <v>0.91463414634146345</v>
      </c>
      <c r="M61" s="11">
        <f t="array" ref="M61">INDEX('Back data'!$A$314:$AH$314,,MAX(IF('Back data'!$A$314:$AH$314&lt;&gt;"",COLUMN('Back data'!$A$314:$AH$314)))-M$6)/M60</f>
        <v>0.93271295633500362</v>
      </c>
      <c r="N61" s="11">
        <f t="array" ref="N61">INDEX('Back data'!$A$314:$AH$314,,MAX(IF('Back data'!$A$314:$AH$314&lt;&gt;"",COLUMN('Back data'!$A$314:$AH$314)))-N$6)/N60</f>
        <v>0.95340632603406328</v>
      </c>
      <c r="O61" s="11">
        <f t="array" ref="O61">INDEX('Back data'!$A$314:$AH$314,,MAX(IF('Back data'!$A$314:$AH$314&lt;&gt;"",COLUMN('Back data'!$A$314:$AH$314)))-O$6)/O60</f>
        <v>0.94413597733711041</v>
      </c>
      <c r="P61" s="11">
        <f t="array" ref="P61">INDEX('Back data'!$A$314:$AH$314,,MAX(IF('Back data'!$A$314:$AH$314&lt;&gt;"",COLUMN('Back data'!$A$314:$AH$314)))-P$6)/P60</f>
        <v>0.9461672854335007</v>
      </c>
    </row>
    <row r="62" spans="1:18" x14ac:dyDescent="0.3">
      <c r="A62" s="33" t="s">
        <v>73</v>
      </c>
      <c r="B62" s="27" t="s">
        <v>34</v>
      </c>
      <c r="C62" s="10" t="s">
        <v>70</v>
      </c>
      <c r="D62" s="11">
        <f t="array" ref="D62">INDEX('Back data'!$A$315:$AH$315,,MAX(IF('Back data'!$A$315:$AH$315&lt;&gt;"",COLUMN('Back data'!$A$315:$AH$315)))-D$6)/D60</f>
        <v>7.8858865823959179E-2</v>
      </c>
      <c r="E62" s="11">
        <f t="array" ref="E62">INDEX('Back data'!$A$315:$AH$315,,MAX(IF('Back data'!$A$315:$AH$315&lt;&gt;"",COLUMN('Back data'!$A$315:$AH$315)))-E$6)/E60</f>
        <v>8.67778583514624E-2</v>
      </c>
      <c r="F62" s="11">
        <f t="array" ref="F62">INDEX('Back data'!$A$315:$AH$315,,MAX(IF('Back data'!$A$315:$AH$315&lt;&gt;"",COLUMN('Back data'!$A$315:$AH$315)))-F$6)/F60</f>
        <v>3.3699633699633698E-2</v>
      </c>
      <c r="G62" s="11">
        <f t="array" ref="G62">INDEX('Back data'!$A$315:$AH$315,,MAX(IF('Back data'!$A$315:$AH$315&lt;&gt;"",COLUMN('Back data'!$A$315:$AH$315)))-G$6)/G60</f>
        <v>4.5421860019175447E-2</v>
      </c>
      <c r="H62" s="11">
        <f t="array" ref="H62">INDEX('Back data'!$A$315:$AH$315,,MAX(IF('Back data'!$A$315:$AH$315&lt;&gt;"",COLUMN('Back data'!$A$315:$AH$315)))-H$6)/H60</f>
        <v>5.0805305542396963E-2</v>
      </c>
      <c r="I62" s="11">
        <f t="array" ref="I62">INDEX('Back data'!$A$315:$AH$315,,MAX(IF('Back data'!$A$315:$AH$315&lt;&gt;"",COLUMN('Back data'!$A$315:$AH$315)))-I$6)/I60</f>
        <v>9.1374269005847955E-2</v>
      </c>
      <c r="J62" s="11">
        <f t="array" ref="J62">INDEX('Back data'!$A$315:$AH$315,,MAX(IF('Back data'!$A$315:$AH$315&lt;&gt;"",COLUMN('Back data'!$A$315:$AH$315)))-J$6)/J60</f>
        <v>6.4138250985850159E-2</v>
      </c>
      <c r="K62" s="11">
        <f t="array" ref="K62">INDEX('Back data'!$A$315:$AH$315,,MAX(IF('Back data'!$A$315:$AH$315&lt;&gt;"",COLUMN('Back data'!$A$315:$AH$315)))-K$6)/K60</f>
        <v>6.5262430939226526E-2</v>
      </c>
      <c r="L62" s="11">
        <f t="array" ref="L62">INDEX('Back data'!$A$315:$AH$315,,MAX(IF('Back data'!$A$315:$AH$315&lt;&gt;"",COLUMN('Back data'!$A$315:$AH$315)))-L$6)/L60</f>
        <v>8.5365853658536592E-2</v>
      </c>
      <c r="M62" s="11">
        <f t="array" ref="M62">INDEX('Back data'!$A$315:$AH$315,,MAX(IF('Back data'!$A$315:$AH$315&lt;&gt;"",COLUMN('Back data'!$A$315:$AH$315)))-M$6)/M60</f>
        <v>6.728704366499641E-2</v>
      </c>
      <c r="N62" s="11">
        <f t="array" ref="N62">INDEX('Back data'!$A$315:$AH$315,,MAX(IF('Back data'!$A$315:$AH$315&lt;&gt;"",COLUMN('Back data'!$A$315:$AH$315)))-N$6)/N60</f>
        <v>4.6593673965936735E-2</v>
      </c>
      <c r="O62" s="11">
        <f t="array" ref="O62">INDEX('Back data'!$A$315:$AH$315,,MAX(IF('Back data'!$A$315:$AH$315&lt;&gt;"",COLUMN('Back data'!$A$315:$AH$315)))-O$6)/O60</f>
        <v>5.5864022662889513E-2</v>
      </c>
      <c r="P62" s="11">
        <f t="array" ref="P62">INDEX('Back data'!$A$315:$AH$315,,MAX(IF('Back data'!$A$315:$AH$315&lt;&gt;"",COLUMN('Back data'!$A$315:$AH$315)))-P$6)/P60</f>
        <v>5.3832714566499226E-2</v>
      </c>
      <c r="R62" s="56"/>
    </row>
    <row r="65" spans="1:18" x14ac:dyDescent="0.3">
      <c r="C65" s="8" t="s">
        <v>67</v>
      </c>
      <c r="D65" s="9">
        <f t="array" ref="D65">INDEX('Back data'!$A$320:$AH$320,,MAX(IF('Back data'!$A$320:$AH$320&lt;&gt;"",COLUMN('Back data'!$A$320:$AH$320)))-D$6)+INDEX('Back data'!$A$321:$AH$321,,MAX(IF('Back data'!$A$321:$AH$321&lt;&gt;"",COLUMN('Back data'!$A$321:$AH$321)))-D$6)</f>
        <v>89.07</v>
      </c>
      <c r="E65" s="9">
        <f t="array" ref="E65">INDEX('Back data'!$A$320:$AH$320,,MAX(IF('Back data'!$A$320:$AH$320&lt;&gt;"",COLUMN('Back data'!$A$320:$AH$320)))-E$6)+INDEX('Back data'!$A$321:$AH$321,,MAX(IF('Back data'!$A$321:$AH$321&lt;&gt;"",COLUMN('Back data'!$A$321:$AH$321)))-E$6)</f>
        <v>79.510000000000005</v>
      </c>
      <c r="F65" s="9">
        <f t="array" ref="F65">INDEX('Back data'!$A$320:$AH$320,,MAX(IF('Back data'!$A$320:$AH$320&lt;&gt;"",COLUMN('Back data'!$A$320:$AH$320)))-F$6)+INDEX('Back data'!$A$321:$AH$321,,MAX(IF('Back data'!$A$321:$AH$321&lt;&gt;"",COLUMN('Back data'!$A$321:$AH$321)))-F$6)</f>
        <v>86.89</v>
      </c>
      <c r="G65" s="9">
        <f t="array" ref="G65">INDEX('Back data'!$A$320:$AH$320,,MAX(IF('Back data'!$A$320:$AH$320&lt;&gt;"",COLUMN('Back data'!$A$320:$AH$320)))-G$6)+INDEX('Back data'!$A$321:$AH$321,,MAX(IF('Back data'!$A$321:$AH$321&lt;&gt;"",COLUMN('Back data'!$A$321:$AH$321)))-G$6)</f>
        <v>85.88</v>
      </c>
      <c r="H65" s="9">
        <f t="array" ref="H65">INDEX('Back data'!$A$320:$AH$320,,MAX(IF('Back data'!$A$320:$AH$320&lt;&gt;"",COLUMN('Back data'!$A$320:$AH$320)))-H$6)+INDEX('Back data'!$A$321:$AH$321,,MAX(IF('Back data'!$A$321:$AH$321&lt;&gt;"",COLUMN('Back data'!$A$321:$AH$321)))-H$6)</f>
        <v>90.46</v>
      </c>
      <c r="I65" s="9">
        <f t="array" ref="I65">INDEX('Back data'!$A$320:$AH$320,,MAX(IF('Back data'!$A$320:$AH$320&lt;&gt;"",COLUMN('Back data'!$A$320:$AH$320)))-I$6)+INDEX('Back data'!$A$321:$AH$321,,MAX(IF('Back data'!$A$321:$AH$321&lt;&gt;"",COLUMN('Back data'!$A$321:$AH$321)))-I$6)</f>
        <v>87.69</v>
      </c>
      <c r="J65" s="9">
        <f t="array" ref="J65">INDEX('Back data'!$A$320:$AH$320,,MAX(IF('Back data'!$A$320:$AH$320&lt;&gt;"",COLUMN('Back data'!$A$320:$AH$320)))-J$6)+INDEX('Back data'!$A$321:$AH$321,,MAX(IF('Back data'!$A$321:$AH$321&lt;&gt;"",COLUMN('Back data'!$A$321:$AH$321)))-J$6)</f>
        <v>90.63000000000001</v>
      </c>
      <c r="K65" s="9">
        <f t="array" ref="K65">INDEX('Back data'!$A$320:$AH$320,,MAX(IF('Back data'!$A$320:$AH$320&lt;&gt;"",COLUMN('Back data'!$A$320:$AH$320)))-K$6)+INDEX('Back data'!$A$321:$AH$321,,MAX(IF('Back data'!$A$321:$AH$321&lt;&gt;"",COLUMN('Back data'!$A$321:$AH$321)))-K$6)</f>
        <v>84.91</v>
      </c>
      <c r="L65" s="9">
        <f t="array" ref="L65">INDEX('Back data'!$A$320:$AH$320,,MAX(IF('Back data'!$A$320:$AH$320&lt;&gt;"",COLUMN('Back data'!$A$320:$AH$320)))-L$6)+INDEX('Back data'!$A$321:$AH$321,,MAX(IF('Back data'!$A$321:$AH$321&lt;&gt;"",COLUMN('Back data'!$A$321:$AH$321)))-L$6)</f>
        <v>89.259999999999991</v>
      </c>
      <c r="M65" s="9">
        <f t="array" ref="M65">INDEX('Back data'!$A$320:$AH$320,,MAX(IF('Back data'!$A$320:$AH$320&lt;&gt;"",COLUMN('Back data'!$A$320:$AH$320)))-M$6)+INDEX('Back data'!$A$321:$AH$321,,MAX(IF('Back data'!$A$321:$AH$321&lt;&gt;"",COLUMN('Back data'!$A$321:$AH$321)))-M$6)</f>
        <v>89</v>
      </c>
      <c r="N65" s="9">
        <f t="array" ref="N65">INDEX('Back data'!$A$320:$AH$320,,MAX(IF('Back data'!$A$320:$AH$320&lt;&gt;"",COLUMN('Back data'!$A$320:$AH$320)))-N$6)+INDEX('Back data'!$A$321:$AH$321,,MAX(IF('Back data'!$A$321:$AH$321&lt;&gt;"",COLUMN('Back data'!$A$321:$AH$321)))-N$6)</f>
        <v>88.02</v>
      </c>
      <c r="O65" s="9">
        <f t="array" ref="O65">INDEX('Back data'!$A$320:$AH$320,,MAX(IF('Back data'!$A$320:$AH$320&lt;&gt;"",COLUMN('Back data'!$A$320:$AH$320)))-O$6)+INDEX('Back data'!$A$321:$AH$321,,MAX(IF('Back data'!$A$321:$AH$321&lt;&gt;"",COLUMN('Back data'!$A$321:$AH$321)))-O$6)</f>
        <v>93.61</v>
      </c>
      <c r="P65" s="9">
        <f t="array" ref="P65">INDEX('Back data'!$A$320:$AH$320,,MAX(IF('Back data'!$A$320:$AH$320&lt;&gt;"",COLUMN('Back data'!$A$320:$AH$320)))-P$6)+INDEX('Back data'!$A$321:$AH$321,,MAX(IF('Back data'!$A$321:$AH$321&lt;&gt;"",COLUMN('Back data'!$A$321:$AH$321)))-P$6)</f>
        <v>91.169999999999987</v>
      </c>
    </row>
    <row r="66" spans="1:18" x14ac:dyDescent="0.3">
      <c r="A66" s="33" t="s">
        <v>73</v>
      </c>
      <c r="B66" s="27" t="s">
        <v>39</v>
      </c>
      <c r="C66" s="10" t="s">
        <v>69</v>
      </c>
      <c r="D66" s="11">
        <f t="array" ref="D66">INDEX('Back data'!$A$320:$AH$320,,MAX(IF('Back data'!$A$320:$AH$320&lt;&gt;"",COLUMN('Back data'!$A$320:$AH$320)))-D$6)/D65</f>
        <v>0.95610194229257894</v>
      </c>
      <c r="E66" s="11">
        <f t="array" ref="E66">INDEX('Back data'!$A$320:$AH$320,,MAX(IF('Back data'!$A$320:$AH$320&lt;&gt;"",COLUMN('Back data'!$A$320:$AH$320)))-E$6)/E65</f>
        <v>1</v>
      </c>
      <c r="F66" s="11">
        <f t="array" ref="F66">INDEX('Back data'!$A$320:$AH$320,,MAX(IF('Back data'!$A$320:$AH$320&lt;&gt;"",COLUMN('Back data'!$A$320:$AH$320)))-F$6)/F65</f>
        <v>0.9320980550120842</v>
      </c>
      <c r="G66" s="11">
        <f t="array" ref="G66">INDEX('Back data'!$A$320:$AH$320,,MAX(IF('Back data'!$A$320:$AH$320&lt;&gt;"",COLUMN('Back data'!$A$320:$AH$320)))-G$6)/G65</f>
        <v>0.9776432231020028</v>
      </c>
      <c r="H66" s="11">
        <f t="array" ref="H66">INDEX('Back data'!$A$320:$AH$320,,MAX(IF('Back data'!$A$320:$AH$320&lt;&gt;"",COLUMN('Back data'!$A$320:$AH$320)))-H$6)/H65</f>
        <v>0.98474463851426053</v>
      </c>
      <c r="I66" s="11">
        <f t="array" ref="I66">INDEX('Back data'!$A$320:$AH$320,,MAX(IF('Back data'!$A$320:$AH$320&lt;&gt;"",COLUMN('Back data'!$A$320:$AH$320)))-I$6)/I65</f>
        <v>0.95586725966472796</v>
      </c>
      <c r="J66" s="11">
        <f t="array" ref="J66">INDEX('Back data'!$A$320:$AH$320,,MAX(IF('Back data'!$A$320:$AH$320&lt;&gt;"",COLUMN('Back data'!$A$320:$AH$320)))-J$6)/J65</f>
        <v>0.97848394571333996</v>
      </c>
      <c r="K66" s="11">
        <f t="array" ref="K66">INDEX('Back data'!$A$320:$AH$320,,MAX(IF('Back data'!$A$320:$AH$320&lt;&gt;"",COLUMN('Back data'!$A$320:$AH$320)))-K$6)/K65</f>
        <v>0.97656342009186203</v>
      </c>
      <c r="L66" s="11">
        <f t="array" ref="L66">INDEX('Back data'!$A$320:$AH$320,,MAX(IF('Back data'!$A$320:$AH$320&lt;&gt;"",COLUMN('Back data'!$A$320:$AH$320)))-L$6)/L65</f>
        <v>0.93905444768093216</v>
      </c>
      <c r="M66" s="11">
        <f t="array" ref="M66">INDEX('Back data'!$A$320:$AH$320,,MAX(IF('Back data'!$A$320:$AH$320&lt;&gt;"",COLUMN('Back data'!$A$320:$AH$320)))-M$6)/M65</f>
        <v>0.99134831460674167</v>
      </c>
      <c r="N66" s="11">
        <f t="array" ref="N66">INDEX('Back data'!$A$320:$AH$320,,MAX(IF('Back data'!$A$320:$AH$320&lt;&gt;"",COLUMN('Back data'!$A$320:$AH$320)))-N$6)/N65</f>
        <v>0.96478073165189737</v>
      </c>
      <c r="O66" s="11">
        <f t="array" ref="O66">INDEX('Back data'!$A$320:$AH$320,,MAX(IF('Back data'!$A$320:$AH$320&lt;&gt;"",COLUMN('Back data'!$A$320:$AH$320)))-O$6)/O65</f>
        <v>0.91272299967952142</v>
      </c>
      <c r="P66" s="11">
        <f t="array" ref="P66">INDEX('Back data'!$A$320:$AH$320,,MAX(IF('Back data'!$A$320:$AH$320&lt;&gt;"",COLUMN('Back data'!$A$320:$AH$320)))-P$6)/P65</f>
        <v>0.918174838214325</v>
      </c>
    </row>
    <row r="67" spans="1:18" x14ac:dyDescent="0.3">
      <c r="A67" s="33" t="s">
        <v>73</v>
      </c>
      <c r="B67" s="27" t="s">
        <v>39</v>
      </c>
      <c r="C67" s="10" t="s">
        <v>70</v>
      </c>
      <c r="D67" s="11">
        <f t="array" ref="D67">+INDEX('Back data'!$A$321:$AH$321,,MAX(IF('Back data'!$A$321:$AH$321&lt;&gt;"",COLUMN('Back data'!$A$321:$AH$321)))-D$6)/D65</f>
        <v>4.3898057707421133E-2</v>
      </c>
      <c r="E67" s="11">
        <f t="array" ref="E67">+INDEX('Back data'!$A$321:$AH$321,,MAX(IF('Back data'!$A$321:$AH$321&lt;&gt;"",COLUMN('Back data'!$A$321:$AH$321)))-E$6)/E65</f>
        <v>0</v>
      </c>
      <c r="F67" s="11">
        <f t="array" ref="F67">+INDEX('Back data'!$A$321:$AH$321,,MAX(IF('Back data'!$A$321:$AH$321&lt;&gt;"",COLUMN('Back data'!$A$321:$AH$321)))-F$6)/F65</f>
        <v>6.7901944987915755E-2</v>
      </c>
      <c r="G67" s="11">
        <f t="array" ref="G67">+INDEX('Back data'!$A$321:$AH$321,,MAX(IF('Back data'!$A$321:$AH$321&lt;&gt;"",COLUMN('Back data'!$A$321:$AH$321)))-G$6)/G65</f>
        <v>2.2356776897997206E-2</v>
      </c>
      <c r="H67" s="11">
        <f t="array" ref="H67">+INDEX('Back data'!$A$321:$AH$321,,MAX(IF('Back data'!$A$321:$AH$321&lt;&gt;"",COLUMN('Back data'!$A$321:$AH$321)))-H$6)/H65</f>
        <v>1.5255361485739553E-2</v>
      </c>
      <c r="I67" s="11">
        <f t="array" ref="I67">+INDEX('Back data'!$A$321:$AH$321,,MAX(IF('Back data'!$A$321:$AH$321&lt;&gt;"",COLUMN('Back data'!$A$321:$AH$321)))-I$6)/I65</f>
        <v>4.413274033527198E-2</v>
      </c>
      <c r="J67" s="11">
        <f t="array" ref="J67">+INDEX('Back data'!$A$321:$AH$321,,MAX(IF('Back data'!$A$321:$AH$321&lt;&gt;"",COLUMN('Back data'!$A$321:$AH$321)))-J$6)/J65</f>
        <v>2.1516054286660043E-2</v>
      </c>
      <c r="K67" s="11">
        <f t="array" ref="K67">+INDEX('Back data'!$A$321:$AH$321,,MAX(IF('Back data'!$A$321:$AH$321&lt;&gt;"",COLUMN('Back data'!$A$321:$AH$321)))-K$6)/K65</f>
        <v>2.3436579908138029E-2</v>
      </c>
      <c r="L67" s="11">
        <f t="array" ref="L67">+INDEX('Back data'!$A$321:$AH$321,,MAX(IF('Back data'!$A$321:$AH$321&lt;&gt;"",COLUMN('Back data'!$A$321:$AH$321)))-L$6)/L65</f>
        <v>6.0945552319067904E-2</v>
      </c>
      <c r="M67" s="11">
        <f t="array" ref="M67">+INDEX('Back data'!$A$321:$AH$321,,MAX(IF('Back data'!$A$321:$AH$321&lt;&gt;"",COLUMN('Back data'!$A$321:$AH$321)))-M$6)/M65</f>
        <v>8.6516853932584268E-3</v>
      </c>
      <c r="N67" s="11">
        <f t="array" ref="N67">+INDEX('Back data'!$A$321:$AH$321,,MAX(IF('Back data'!$A$321:$AH$321&lt;&gt;"",COLUMN('Back data'!$A$321:$AH$321)))-N$6)/N65</f>
        <v>3.5219268348102704E-2</v>
      </c>
      <c r="O67" s="11">
        <f t="array" ref="O67">+INDEX('Back data'!$A$321:$AH$321,,MAX(IF('Back data'!$A$321:$AH$321&lt;&gt;"",COLUMN('Back data'!$A$321:$AH$321)))-O$6)/O65</f>
        <v>8.7277000320478582E-2</v>
      </c>
      <c r="P67" s="11">
        <f t="array" ref="P67">+INDEX('Back data'!$A$321:$AH$321,,MAX(IF('Back data'!$A$321:$AH$321&lt;&gt;"",COLUMN('Back data'!$A$321:$AH$321)))-P$6)/P65</f>
        <v>8.182516178567513E-2</v>
      </c>
      <c r="R67" s="56"/>
    </row>
    <row r="68" spans="1:18" x14ac:dyDescent="0.3">
      <c r="A68" s="30"/>
      <c r="B68" s="27"/>
      <c r="C68" s="31"/>
      <c r="D68" s="32"/>
      <c r="E68" s="32"/>
      <c r="F68" s="32"/>
      <c r="G68" s="32"/>
      <c r="H68" s="32"/>
      <c r="I68" s="32"/>
      <c r="J68" s="32"/>
      <c r="K68" s="32"/>
      <c r="L68" s="32"/>
      <c r="M68" s="32"/>
      <c r="N68" s="32"/>
      <c r="O68" s="32"/>
      <c r="P68" s="32"/>
    </row>
    <row r="69" spans="1:18" x14ac:dyDescent="0.3">
      <c r="A69" s="30"/>
      <c r="B69" s="27"/>
      <c r="C69" s="31"/>
      <c r="D69" s="32"/>
      <c r="E69" s="32"/>
      <c r="F69" s="32"/>
      <c r="G69" s="32"/>
      <c r="H69" s="32"/>
      <c r="I69" s="32"/>
      <c r="J69" s="32"/>
      <c r="K69" s="32"/>
      <c r="L69" s="32"/>
      <c r="M69" s="32"/>
      <c r="N69" s="32"/>
      <c r="O69" s="32"/>
      <c r="P69" s="32"/>
    </row>
    <row r="70" spans="1:18" x14ac:dyDescent="0.3">
      <c r="A70" s="30"/>
      <c r="B70" s="27"/>
      <c r="C70" s="31"/>
      <c r="D70" s="32"/>
      <c r="E70" s="32"/>
      <c r="F70" s="32"/>
      <c r="G70" s="32"/>
      <c r="H70" s="32"/>
      <c r="I70" s="32"/>
      <c r="J70" s="32"/>
      <c r="K70" s="32"/>
      <c r="L70" s="32"/>
      <c r="M70" s="32"/>
      <c r="N70" s="32"/>
      <c r="O70" s="32"/>
      <c r="P70" s="32"/>
    </row>
    <row r="71" spans="1:18" x14ac:dyDescent="0.3">
      <c r="A71" s="30"/>
      <c r="B71" s="27"/>
      <c r="C71" s="31"/>
      <c r="D71" s="32"/>
      <c r="E71" s="32"/>
      <c r="F71" s="32"/>
      <c r="G71" s="32"/>
      <c r="H71" s="32"/>
      <c r="I71" s="32"/>
      <c r="J71" s="32"/>
      <c r="K71" s="32"/>
      <c r="L71" s="32"/>
      <c r="M71" s="32"/>
      <c r="N71" s="32"/>
      <c r="O71" s="32"/>
      <c r="P71" s="32"/>
    </row>
    <row r="72" spans="1:18" x14ac:dyDescent="0.3">
      <c r="A72" s="30"/>
      <c r="B72" s="27"/>
      <c r="C72" s="31"/>
      <c r="D72" s="32"/>
      <c r="E72" s="32"/>
      <c r="F72" s="32"/>
      <c r="G72" s="32"/>
      <c r="H72" s="32"/>
      <c r="I72" s="32"/>
      <c r="J72" s="32"/>
      <c r="K72" s="32"/>
      <c r="L72" s="32"/>
      <c r="M72" s="32"/>
      <c r="N72" s="32"/>
      <c r="O72" s="32"/>
      <c r="P72" s="32"/>
    </row>
    <row r="73" spans="1:18" x14ac:dyDescent="0.3">
      <c r="A73" s="6"/>
      <c r="B73" s="7"/>
      <c r="C73" s="8" t="s">
        <v>67</v>
      </c>
      <c r="D73" s="9">
        <f t="array" ref="D73">INDEX('Back data'!$A$181:$AH$181,,MAX(IF('Back data'!$A$181:$AH$181&lt;&gt;"",COLUMN('Back data'!$A$181:$AH$181)))-D$6)+INDEX('Back data'!$A$182:$AH$182,,MAX(IF('Back data'!$A$182:$AH$182&lt;&gt;"",COLUMN('Back data'!$A$182:$AH$182)))-D$6)</f>
        <v>86.36999999999999</v>
      </c>
      <c r="E73" s="9">
        <f t="array" ref="E73">INDEX('Back data'!$A$181:$AH$181,,MAX(IF('Back data'!$A$181:$AH$181&lt;&gt;"",COLUMN('Back data'!$A$181:$AH$181)))-E$6)+INDEX('Back data'!$A$182:$AH$182,,MAX(IF('Back data'!$A$182:$AH$182&lt;&gt;"",COLUMN('Back data'!$A$182:$AH$182)))-E$6)</f>
        <v>87.16</v>
      </c>
      <c r="F73" s="9">
        <f t="array" ref="F73">INDEX('Back data'!$A$181:$AH$181,,MAX(IF('Back data'!$A$181:$AH$181&lt;&gt;"",COLUMN('Back data'!$A$181:$AH$181)))-F$6)+INDEX('Back data'!$A$182:$AH$182,,MAX(IF('Back data'!$A$182:$AH$182&lt;&gt;"",COLUMN('Back data'!$A$182:$AH$182)))-F$6)</f>
        <v>87.899999999999991</v>
      </c>
      <c r="G73" s="9">
        <f t="array" ref="G73">INDEX('Back data'!$A$181:$AH$181,,MAX(IF('Back data'!$A$181:$AH$181&lt;&gt;"",COLUMN('Back data'!$A$181:$AH$181)))-G$6)+INDEX('Back data'!$A$182:$AH$182,,MAX(IF('Back data'!$A$182:$AH$182&lt;&gt;"",COLUMN('Back data'!$A$182:$AH$182)))-G$6)</f>
        <v>86.399999999999991</v>
      </c>
      <c r="H73" s="9">
        <f t="array" ref="H73">INDEX('Back data'!$A$181:$AH$181,,MAX(IF('Back data'!$A$181:$AH$181&lt;&gt;"",COLUMN('Back data'!$A$181:$AH$181)))-H$6)+INDEX('Back data'!$A$182:$AH$182,,MAX(IF('Back data'!$A$182:$AH$182&lt;&gt;"",COLUMN('Back data'!$A$182:$AH$182)))-H$6)</f>
        <v>86.47</v>
      </c>
      <c r="I73" s="9">
        <f t="array" ref="I73">INDEX('Back data'!$A$181:$AH$181,,MAX(IF('Back data'!$A$181:$AH$181&lt;&gt;"",COLUMN('Back data'!$A$181:$AH$181)))-I$6)+INDEX('Back data'!$A$182:$AH$182,,MAX(IF('Back data'!$A$182:$AH$182&lt;&gt;"",COLUMN('Back data'!$A$182:$AH$182)))-I$6)</f>
        <v>87.240000000000009</v>
      </c>
      <c r="J73" s="9">
        <f t="array" ref="J73">INDEX('Back data'!$A$181:$AH$181,,MAX(IF('Back data'!$A$181:$AH$181&lt;&gt;"",COLUMN('Back data'!$A$181:$AH$181)))-J$6)+INDEX('Back data'!$A$182:$AH$182,,MAX(IF('Back data'!$A$182:$AH$182&lt;&gt;"",COLUMN('Back data'!$A$182:$AH$182)))-J$6)</f>
        <v>86.02</v>
      </c>
      <c r="K73" s="9">
        <f t="array" ref="K73">INDEX('Back data'!$A$181:$AH$181,,MAX(IF('Back data'!$A$181:$AH$181&lt;&gt;"",COLUMN('Back data'!$A$181:$AH$181)))-K$6)+INDEX('Back data'!$A$182:$AH$182,,MAX(IF('Back data'!$A$182:$AH$182&lt;&gt;"",COLUMN('Back data'!$A$182:$AH$182)))-K$6)</f>
        <v>86.88</v>
      </c>
      <c r="L73" s="9">
        <f t="array" ref="L73">INDEX('Back data'!$A$181:$AH$181,,MAX(IF('Back data'!$A$181:$AH$181&lt;&gt;"",COLUMN('Back data'!$A$181:$AH$181)))-L$6)+INDEX('Back data'!$A$182:$AH$182,,MAX(IF('Back data'!$A$182:$AH$182&lt;&gt;"",COLUMN('Back data'!$A$182:$AH$182)))-L$6)</f>
        <v>87.48</v>
      </c>
      <c r="M73" s="9">
        <f t="array" ref="M73">INDEX('Back data'!$A$181:$AH$181,,MAX(IF('Back data'!$A$181:$AH$181&lt;&gt;"",COLUMN('Back data'!$A$181:$AH$181)))-M$6)+INDEX('Back data'!$A$182:$AH$182,,MAX(IF('Back data'!$A$182:$AH$182&lt;&gt;"",COLUMN('Back data'!$A$182:$AH$182)))-M$6)</f>
        <v>86.759999999999991</v>
      </c>
      <c r="N73" s="9">
        <f t="array" ref="N73">INDEX('Back data'!$A$181:$AH$181,,MAX(IF('Back data'!$A$181:$AH$181&lt;&gt;"",COLUMN('Back data'!$A$181:$AH$181)))-N$6)+INDEX('Back data'!$A$182:$AH$182,,MAX(IF('Back data'!$A$182:$AH$182&lt;&gt;"",COLUMN('Back data'!$A$182:$AH$182)))-N$6)</f>
        <v>87.57</v>
      </c>
      <c r="O73" s="9">
        <f t="array" ref="O73">INDEX('Back data'!$A$181:$AH$181,,MAX(IF('Back data'!$A$181:$AH$181&lt;&gt;"",COLUMN('Back data'!$A$181:$AH$181)))-O$6)+INDEX('Back data'!$A$182:$AH$182,,MAX(IF('Back data'!$A$182:$AH$182&lt;&gt;"",COLUMN('Back data'!$A$182:$AH$182)))-O$6)</f>
        <v>90.600000000000009</v>
      </c>
      <c r="P73" s="9">
        <f t="array" ref="P73">INDEX('Back data'!$A$181:$AH$181,,MAX(IF('Back data'!$A$181:$AH$181&lt;&gt;"",COLUMN('Back data'!$A$181:$AH$181)))-P$6)+INDEX('Back data'!$A$182:$AH$182,,MAX(IF('Back data'!$A$182:$AH$182&lt;&gt;"",COLUMN('Back data'!$A$182:$AH$182)))-P$6)</f>
        <v>90.55</v>
      </c>
    </row>
    <row r="74" spans="1:18" x14ac:dyDescent="0.3">
      <c r="A74" s="35" t="s">
        <v>76</v>
      </c>
      <c r="B74" s="36" t="s">
        <v>74</v>
      </c>
      <c r="C74" s="10" t="s">
        <v>69</v>
      </c>
      <c r="D74" s="11">
        <f t="array" ref="D74">INDEX('Back data'!$A$181:$AH$181,,MAX(IF('Back data'!$A$181:$AH$181&lt;&gt;"",COLUMN('Back data'!$A$181:$AH$181)))-D$6)/D73</f>
        <v>0.92937362510130839</v>
      </c>
      <c r="E74" s="11">
        <f t="array" ref="E74">INDEX('Back data'!$A$181:$AH$181,,MAX(IF('Back data'!$A$181:$AH$181&lt;&gt;"",COLUMN('Back data'!$A$181:$AH$181)))-E$6)/E73</f>
        <v>0.94630564479118873</v>
      </c>
      <c r="F74" s="11">
        <f t="array" ref="F74">INDEX('Back data'!$A$181:$AH$181,,MAX(IF('Back data'!$A$181:$AH$181&lt;&gt;"",COLUMN('Back data'!$A$181:$AH$181)))-F$6)/F73</f>
        <v>0.92992036405005696</v>
      </c>
      <c r="G74" s="11">
        <f t="array" ref="G74">INDEX('Back data'!$A$181:$AH$181,,MAX(IF('Back data'!$A$181:$AH$181&lt;&gt;"",COLUMN('Back data'!$A$181:$AH$181)))-G$6)/G73</f>
        <v>0.937037037037037</v>
      </c>
      <c r="H74" s="11">
        <f t="array" ref="H74">INDEX('Back data'!$A$181:$AH$181,,MAX(IF('Back data'!$A$181:$AH$181&lt;&gt;"",COLUMN('Back data'!$A$181:$AH$181)))-H$6)/H73</f>
        <v>0.94980918237539025</v>
      </c>
      <c r="I74" s="11">
        <f t="array" ref="I74">INDEX('Back data'!$A$181:$AH$181,,MAX(IF('Back data'!$A$181:$AH$181&lt;&gt;"",COLUMN('Back data'!$A$181:$AH$181)))-I$6)/I73</f>
        <v>0.89477303988995871</v>
      </c>
      <c r="J74" s="11">
        <f t="array" ref="J74">INDEX('Back data'!$A$181:$AH$181,,MAX(IF('Back data'!$A$181:$AH$181&lt;&gt;"",COLUMN('Back data'!$A$181:$AH$181)))-J$6)/J73</f>
        <v>0.90967216926296213</v>
      </c>
      <c r="K74" s="11">
        <f t="array" ref="K74">INDEX('Back data'!$A$181:$AH$181,,MAX(IF('Back data'!$A$181:$AH$181&lt;&gt;"",COLUMN('Back data'!$A$181:$AH$181)))-K$6)/K73</f>
        <v>0.92875230202578274</v>
      </c>
      <c r="L74" s="11">
        <f t="array" ref="L74">INDEX('Back data'!$A$181:$AH$181,,MAX(IF('Back data'!$A$181:$AH$181&lt;&gt;"",COLUMN('Back data'!$A$181:$AH$181)))-L$6)/L73</f>
        <v>0.91289437585733879</v>
      </c>
      <c r="M74" s="11">
        <f t="array" ref="M74">INDEX('Back data'!$A$181:$AH$181,,MAX(IF('Back data'!$A$181:$AH$181&lt;&gt;"",COLUMN('Back data'!$A$181:$AH$181)))-M$6)/M73</f>
        <v>0.91528354080221308</v>
      </c>
      <c r="N74" s="11">
        <f t="array" ref="N74">INDEX('Back data'!$A$181:$AH$181,,MAX(IF('Back data'!$A$181:$AH$181&lt;&gt;"",COLUMN('Back data'!$A$181:$AH$181)))-N$6)/N73</f>
        <v>0.90613223706748891</v>
      </c>
      <c r="O74" s="11">
        <f t="array" ref="O74">INDEX('Back data'!$A$181:$AH$181,,MAX(IF('Back data'!$A$181:$AH$181&lt;&gt;"",COLUMN('Back data'!$A$181:$AH$181)))-O$6)/O73</f>
        <v>0.92637969094922734</v>
      </c>
      <c r="P74" s="11">
        <f t="array" ref="P74">INDEX('Back data'!$A$181:$AH$181,,MAX(IF('Back data'!$A$181:$AH$181&lt;&gt;"",COLUMN('Back data'!$A$181:$AH$181)))-P$6)/P73</f>
        <v>0.91960242959690774</v>
      </c>
    </row>
    <row r="75" spans="1:18" x14ac:dyDescent="0.3">
      <c r="A75" s="35" t="s">
        <v>76</v>
      </c>
      <c r="B75" s="36" t="s">
        <v>75</v>
      </c>
      <c r="C75" s="10" t="s">
        <v>70</v>
      </c>
      <c r="D75" s="11">
        <f t="array" ref="D75">INDEX('Back data'!$A$182:$AH$182,,MAX(IF('Back data'!$A$182:$AH$182&lt;&gt;"",COLUMN('Back data'!$A$182:$AH$182)))-D$6)/D73</f>
        <v>7.0626374898691682E-2</v>
      </c>
      <c r="E75" s="11">
        <f t="array" ref="E75">INDEX('Back data'!$A$182:$AH$182,,MAX(IF('Back data'!$A$182:$AH$182&lt;&gt;"",COLUMN('Back data'!$A$182:$AH$182)))-E$6)/E73</f>
        <v>5.3694355208811377E-2</v>
      </c>
      <c r="F75" s="11">
        <f t="array" ref="F75">INDEX('Back data'!$A$182:$AH$182,,MAX(IF('Back data'!$A$182:$AH$182&lt;&gt;"",COLUMN('Back data'!$A$182:$AH$182)))-F$6)/F73</f>
        <v>7.0079635949943125E-2</v>
      </c>
      <c r="G75" s="11">
        <f t="array" ref="G75">INDEX('Back data'!$A$182:$AH$182,,MAX(IF('Back data'!$A$182:$AH$182&lt;&gt;"",COLUMN('Back data'!$A$182:$AH$182)))-G$6)/G73</f>
        <v>6.2962962962962971E-2</v>
      </c>
      <c r="H75" s="11">
        <f t="array" ref="H75">INDEX('Back data'!$A$182:$AH$182,,MAX(IF('Back data'!$A$182:$AH$182&lt;&gt;"",COLUMN('Back data'!$A$182:$AH$182)))-H$6)/H73</f>
        <v>5.0190817624609689E-2</v>
      </c>
      <c r="I75" s="11">
        <f t="array" ref="I75">INDEX('Back data'!$A$182:$AH$182,,MAX(IF('Back data'!$A$182:$AH$182&lt;&gt;"",COLUMN('Back data'!$A$182:$AH$182)))-I$6)/I73</f>
        <v>0.10522696011004125</v>
      </c>
      <c r="J75" s="11">
        <f t="array" ref="J75">INDEX('Back data'!$A$182:$AH$182,,MAX(IF('Back data'!$A$182:$AH$182&lt;&gt;"",COLUMN('Back data'!$A$182:$AH$182)))-J$6)/J73</f>
        <v>9.0327830737037901E-2</v>
      </c>
      <c r="K75" s="11">
        <f t="array" ref="K75">INDEX('Back data'!$A$182:$AH$182,,MAX(IF('Back data'!$A$182:$AH$182&lt;&gt;"",COLUMN('Back data'!$A$182:$AH$182)))-K$6)/K73</f>
        <v>7.1247697974217317E-2</v>
      </c>
      <c r="L75" s="11">
        <f t="array" ref="L75">INDEX('Back data'!$A$182:$AH$182,,MAX(IF('Back data'!$A$182:$AH$182&lt;&gt;"",COLUMN('Back data'!$A$182:$AH$182)))-L$6)/L73</f>
        <v>8.7105624142661181E-2</v>
      </c>
      <c r="M75" s="11">
        <f t="array" ref="M75">INDEX('Back data'!$A$182:$AH$182,,MAX(IF('Back data'!$A$182:$AH$182&lt;&gt;"",COLUMN('Back data'!$A$182:$AH$182)))-M$6)/M73</f>
        <v>8.4716459197787003E-2</v>
      </c>
      <c r="N75" s="11">
        <f t="array" ref="N75">INDEX('Back data'!$A$182:$AH$182,,MAX(IF('Back data'!$A$182:$AH$182&lt;&gt;"",COLUMN('Back data'!$A$182:$AH$182)))-N$6)/N73</f>
        <v>9.3867762932511145E-2</v>
      </c>
      <c r="O75" s="11">
        <f t="array" ref="O75">INDEX('Back data'!$A$182:$AH$182,,MAX(IF('Back data'!$A$182:$AH$182&lt;&gt;"",COLUMN('Back data'!$A$182:$AH$182)))-O$6)/O73</f>
        <v>7.3620309050772617E-2</v>
      </c>
      <c r="P75" s="11">
        <f t="array" ref="P75">INDEX('Back data'!$A$182:$AH$182,,MAX(IF('Back data'!$A$182:$AH$182&lt;&gt;"",COLUMN('Back data'!$A$182:$AH$182)))-P$6)/P73</f>
        <v>8.0397570403092214E-2</v>
      </c>
      <c r="R75" s="56"/>
    </row>
    <row r="76" spans="1:18" x14ac:dyDescent="0.3">
      <c r="B76" s="26"/>
    </row>
    <row r="77" spans="1:18" x14ac:dyDescent="0.3">
      <c r="B77" s="26"/>
    </row>
    <row r="78" spans="1:18" x14ac:dyDescent="0.3">
      <c r="B78" s="26"/>
      <c r="C78" s="8" t="s">
        <v>67</v>
      </c>
      <c r="D78" s="9">
        <f t="array" ref="D78">INDEX('Back data'!$A$187:$AH$187,,MAX(IF('Back data'!$A$187:$AH$187&lt;&gt;"",COLUMN('Back data'!$A$187:$AH$187)))-D$6)+INDEX('Back data'!$A$188:$AH$188,,MAX(IF('Back data'!$A$188:$AH$188&lt;&gt;"",COLUMN('Back data'!$A$188:$AH$188)))-D$6)</f>
        <v>86.210000000000008</v>
      </c>
      <c r="E78" s="9">
        <f t="array" ref="E78">INDEX('Back data'!$A$187:$AH$187,,MAX(IF('Back data'!$A$187:$AH$187&lt;&gt;"",COLUMN('Back data'!$A$187:$AH$187)))-E$6)+INDEX('Back data'!$A$188:$AH$188,,MAX(IF('Back data'!$A$188:$AH$188&lt;&gt;"",COLUMN('Back data'!$A$188:$AH$188)))-E$6)</f>
        <v>82.63000000000001</v>
      </c>
      <c r="F78" s="9">
        <f t="array" ref="F78">INDEX('Back data'!$A$187:$AH$187,,MAX(IF('Back data'!$A$187:$AH$187&lt;&gt;"",COLUMN('Back data'!$A$187:$AH$187)))-F$6)+INDEX('Back data'!$A$188:$AH$188,,MAX(IF('Back data'!$A$188:$AH$188&lt;&gt;"",COLUMN('Back data'!$A$188:$AH$188)))-F$6)</f>
        <v>86.08</v>
      </c>
      <c r="G78" s="9">
        <f t="array" ref="G78">INDEX('Back data'!$A$187:$AH$187,,MAX(IF('Back data'!$A$187:$AH$187&lt;&gt;"",COLUMN('Back data'!$A$187:$AH$187)))-G$6)+INDEX('Back data'!$A$188:$AH$188,,MAX(IF('Back data'!$A$188:$AH$188&lt;&gt;"",COLUMN('Back data'!$A$188:$AH$188)))-G$6)</f>
        <v>83.97</v>
      </c>
      <c r="H78" s="9">
        <f t="array" ref="H78">INDEX('Back data'!$A$187:$AH$187,,MAX(IF('Back data'!$A$187:$AH$187&lt;&gt;"",COLUMN('Back data'!$A$187:$AH$187)))-H$6)+INDEX('Back data'!$A$188:$AH$188,,MAX(IF('Back data'!$A$188:$AH$188&lt;&gt;"",COLUMN('Back data'!$A$188:$AH$188)))-H$6)</f>
        <v>84.460000000000008</v>
      </c>
      <c r="I78" s="9">
        <f t="array" ref="I78">INDEX('Back data'!$A$187:$AH$187,,MAX(IF('Back data'!$A$187:$AH$187&lt;&gt;"",COLUMN('Back data'!$A$187:$AH$187)))-I$6)+INDEX('Back data'!$A$188:$AH$188,,MAX(IF('Back data'!$A$188:$AH$188&lt;&gt;"",COLUMN('Back data'!$A$188:$AH$188)))-I$6)</f>
        <v>86.64</v>
      </c>
      <c r="J78" s="9">
        <f t="array" ref="J78">INDEX('Back data'!$A$187:$AH$187,,MAX(IF('Back data'!$A$187:$AH$187&lt;&gt;"",COLUMN('Back data'!$A$187:$AH$187)))-J$6)+INDEX('Back data'!$A$188:$AH$188,,MAX(IF('Back data'!$A$188:$AH$188&lt;&gt;"",COLUMN('Back data'!$A$188:$AH$188)))-J$6)</f>
        <v>84.7</v>
      </c>
      <c r="K78" s="9">
        <f t="array" ref="K78">INDEX('Back data'!$A$187:$AH$187,,MAX(IF('Back data'!$A$187:$AH$187&lt;&gt;"",COLUMN('Back data'!$A$187:$AH$187)))-K$6)+INDEX('Back data'!$A$188:$AH$188,,MAX(IF('Back data'!$A$188:$AH$188&lt;&gt;"",COLUMN('Back data'!$A$188:$AH$188)))-K$6)</f>
        <v>82.47</v>
      </c>
      <c r="L78" s="9">
        <f t="array" ref="L78">INDEX('Back data'!$A$187:$AH$187,,MAX(IF('Back data'!$A$187:$AH$187&lt;&gt;"",COLUMN('Back data'!$A$187:$AH$187)))-L$6)+INDEX('Back data'!$A$188:$AH$188,,MAX(IF('Back data'!$A$188:$AH$188&lt;&gt;"",COLUMN('Back data'!$A$188:$AH$188)))-L$6)</f>
        <v>83.98</v>
      </c>
      <c r="M78" s="9">
        <f t="array" ref="M78">INDEX('Back data'!$A$187:$AH$187,,MAX(IF('Back data'!$A$187:$AH$187&lt;&gt;"",COLUMN('Back data'!$A$187:$AH$187)))-M$6)+INDEX('Back data'!$A$188:$AH$188,,MAX(IF('Back data'!$A$188:$AH$188&lt;&gt;"",COLUMN('Back data'!$A$188:$AH$188)))-M$6)</f>
        <v>82.82</v>
      </c>
      <c r="N78" s="9">
        <f t="array" ref="N78">INDEX('Back data'!$A$187:$AH$187,,MAX(IF('Back data'!$A$187:$AH$187&lt;&gt;"",COLUMN('Back data'!$A$187:$AH$187)))-N$6)+INDEX('Back data'!$A$188:$AH$188,,MAX(IF('Back data'!$A$188:$AH$188&lt;&gt;"",COLUMN('Back data'!$A$188:$AH$188)))-N$6)</f>
        <v>83.77000000000001</v>
      </c>
      <c r="O78" s="9">
        <f t="array" ref="O78">INDEX('Back data'!$A$187:$AH$187,,MAX(IF('Back data'!$A$187:$AH$187&lt;&gt;"",COLUMN('Back data'!$A$187:$AH$187)))-O$6)+INDEX('Back data'!$A$188:$AH$188,,MAX(IF('Back data'!$A$188:$AH$188&lt;&gt;"",COLUMN('Back data'!$A$188:$AH$188)))-O$6)</f>
        <v>88.81</v>
      </c>
      <c r="P78" s="9">
        <f t="array" ref="P78">INDEX('Back data'!$A$187:$AH$187,,MAX(IF('Back data'!$A$187:$AH$187&lt;&gt;"",COLUMN('Back data'!$A$187:$AH$187)))-P$6)+INDEX('Back data'!$A$188:$AH$188,,MAX(IF('Back data'!$A$188:$AH$188&lt;&gt;"",COLUMN('Back data'!$A$188:$AH$188)))-P$6)</f>
        <v>90.82</v>
      </c>
    </row>
    <row r="79" spans="1:18" x14ac:dyDescent="0.3">
      <c r="A79" s="35" t="s">
        <v>76</v>
      </c>
      <c r="B79" s="37" t="s">
        <v>71</v>
      </c>
      <c r="C79" s="10" t="s">
        <v>69</v>
      </c>
      <c r="D79" s="11">
        <f t="array" ref="D79">INDEX('Back data'!$A$187:$AH$187,,MAX(IF('Back data'!$A$187:$AH$187&lt;&gt;"",COLUMN('Back data'!$A$187:$AH$187)))-D$6)/D78</f>
        <v>0.81243475234891549</v>
      </c>
      <c r="E79" s="11">
        <f t="array" ref="E79">INDEX('Back data'!$A$187:$AH$187,,MAX(IF('Back data'!$A$187:$AH$187&lt;&gt;"",COLUMN('Back data'!$A$187:$AH$187)))-E$6)/E78</f>
        <v>0.81132760498608247</v>
      </c>
      <c r="F79" s="11">
        <f t="array" ref="F79">INDEX('Back data'!$A$187:$AH$187,,MAX(IF('Back data'!$A$187:$AH$187&lt;&gt;"",COLUMN('Back data'!$A$187:$AH$187)))-F$6)/F78</f>
        <v>0.76928438661710041</v>
      </c>
      <c r="G79" s="11">
        <f t="array" ref="G79">INDEX('Back data'!$A$187:$AH$187,,MAX(IF('Back data'!$A$187:$AH$187&lt;&gt;"",COLUMN('Back data'!$A$187:$AH$187)))-G$6)/G78</f>
        <v>0.80933666785756808</v>
      </c>
      <c r="H79" s="11">
        <f t="array" ref="H79">INDEX('Back data'!$A$187:$AH$187,,MAX(IF('Back data'!$A$187:$AH$187&lt;&gt;"",COLUMN('Back data'!$A$187:$AH$187)))-H$6)/H78</f>
        <v>0.84986976083353061</v>
      </c>
      <c r="I79" s="11">
        <f t="array" ref="I79">INDEX('Back data'!$A$187:$AH$187,,MAX(IF('Back data'!$A$187:$AH$187&lt;&gt;"",COLUMN('Back data'!$A$187:$AH$187)))-I$6)/I78</f>
        <v>0.76881348107109881</v>
      </c>
      <c r="J79" s="11">
        <f t="array" ref="J79">INDEX('Back data'!$A$187:$AH$187,,MAX(IF('Back data'!$A$187:$AH$187&lt;&gt;"",COLUMN('Back data'!$A$187:$AH$187)))-J$6)/J78</f>
        <v>0.79704840613931527</v>
      </c>
      <c r="K79" s="11">
        <f t="array" ref="K79">INDEX('Back data'!$A$187:$AH$187,,MAX(IF('Back data'!$A$187:$AH$187&lt;&gt;"",COLUMN('Back data'!$A$187:$AH$187)))-K$6)/K78</f>
        <v>0.81084030556566034</v>
      </c>
      <c r="L79" s="11">
        <f t="array" ref="L79">INDEX('Back data'!$A$187:$AH$187,,MAX(IF('Back data'!$A$187:$AH$187&lt;&gt;"",COLUMN('Back data'!$A$187:$AH$187)))-L$6)/L78</f>
        <v>0.83269826149083115</v>
      </c>
      <c r="M79" s="11">
        <f t="array" ref="M79">INDEX('Back data'!$A$187:$AH$187,,MAX(IF('Back data'!$A$187:$AH$187&lt;&gt;"",COLUMN('Back data'!$A$187:$AH$187)))-M$6)/M78</f>
        <v>0.80958705626660232</v>
      </c>
      <c r="N79" s="11">
        <f t="array" ref="N79">INDEX('Back data'!$A$187:$AH$187,,MAX(IF('Back data'!$A$187:$AH$187&lt;&gt;"",COLUMN('Back data'!$A$187:$AH$187)))-N$6)/N78</f>
        <v>0.76304166169273002</v>
      </c>
      <c r="O79" s="11">
        <f t="array" ref="O79">INDEX('Back data'!$A$187:$AH$187,,MAX(IF('Back data'!$A$187:$AH$187&lt;&gt;"",COLUMN('Back data'!$A$187:$AH$187)))-O$6)/O78</f>
        <v>0.81646211012273395</v>
      </c>
      <c r="P79" s="11">
        <f t="array" ref="P79">INDEX('Back data'!$A$187:$AH$187,,MAX(IF('Back data'!$A$187:$AH$187&lt;&gt;"",COLUMN('Back data'!$A$187:$AH$187)))-P$6)/P78</f>
        <v>0.81072451001981949</v>
      </c>
    </row>
    <row r="80" spans="1:18" x14ac:dyDescent="0.3">
      <c r="A80" s="35" t="s">
        <v>76</v>
      </c>
      <c r="B80" s="37" t="s">
        <v>71</v>
      </c>
      <c r="C80" s="10" t="s">
        <v>70</v>
      </c>
      <c r="D80" s="11">
        <f t="array" ref="D80">INDEX('Back data'!$A$188:$AH$188,,MAX(IF('Back data'!$A$188:$AH$188&lt;&gt;"",COLUMN('Back data'!$A$188:$AH$188)))-D$6)/D78</f>
        <v>0.18756524765108457</v>
      </c>
      <c r="E80" s="11">
        <f t="array" ref="E80">INDEX('Back data'!$A$188:$AH$188,,MAX(IF('Back data'!$A$188:$AH$188&lt;&gt;"",COLUMN('Back data'!$A$188:$AH$188)))-E$6)/E78</f>
        <v>0.18867239501391744</v>
      </c>
      <c r="F80" s="11">
        <f t="array" ref="F80">INDEX('Back data'!$A$188:$AH$188,,MAX(IF('Back data'!$A$188:$AH$188&lt;&gt;"",COLUMN('Back data'!$A$188:$AH$188)))-F$6)/F78</f>
        <v>0.23071561338289961</v>
      </c>
      <c r="G80" s="11">
        <f t="array" ref="G80">INDEX('Back data'!$A$188:$AH$188,,MAX(IF('Back data'!$A$188:$AH$188&lt;&gt;"",COLUMN('Back data'!$A$188:$AH$188)))-G$6)/G78</f>
        <v>0.19066333214243184</v>
      </c>
      <c r="H80" s="11">
        <f t="array" ref="H80">INDEX('Back data'!$A$188:$AH$188,,MAX(IF('Back data'!$A$188:$AH$188&lt;&gt;"",COLUMN('Back data'!$A$188:$AH$188)))-H$6)/H78</f>
        <v>0.15013023916646931</v>
      </c>
      <c r="I80" s="11">
        <f t="array" ref="I80">INDEX('Back data'!$A$188:$AH$188,,MAX(IF('Back data'!$A$188:$AH$188&lt;&gt;"",COLUMN('Back data'!$A$188:$AH$188)))-I$6)/I78</f>
        <v>0.23118651892890121</v>
      </c>
      <c r="J80" s="11">
        <f t="array" ref="J80">INDEX('Back data'!$A$188:$AH$188,,MAX(IF('Back data'!$A$188:$AH$188&lt;&gt;"",COLUMN('Back data'!$A$188:$AH$188)))-J$6)/J78</f>
        <v>0.20295159386068479</v>
      </c>
      <c r="K80" s="11">
        <f t="array" ref="K80">INDEX('Back data'!$A$188:$AH$188,,MAX(IF('Back data'!$A$188:$AH$188&lt;&gt;"",COLUMN('Back data'!$A$188:$AH$188)))-K$6)/K78</f>
        <v>0.18915969443433975</v>
      </c>
      <c r="L80" s="11">
        <f t="array" ref="L80">INDEX('Back data'!$A$188:$AH$188,,MAX(IF('Back data'!$A$188:$AH$188&lt;&gt;"",COLUMN('Back data'!$A$188:$AH$188)))-L$6)/L78</f>
        <v>0.16730173850916885</v>
      </c>
      <c r="M80" s="11">
        <f t="array" ref="M80">INDEX('Back data'!$A$188:$AH$188,,MAX(IF('Back data'!$A$188:$AH$188&lt;&gt;"",COLUMN('Back data'!$A$188:$AH$188)))-M$6)/M78</f>
        <v>0.19041294373339773</v>
      </c>
      <c r="N80" s="11">
        <f t="array" ref="N80">INDEX('Back data'!$A$188:$AH$188,,MAX(IF('Back data'!$A$188:$AH$188&lt;&gt;"",COLUMN('Back data'!$A$188:$AH$188)))-N$6)/N78</f>
        <v>0.23695833830726989</v>
      </c>
      <c r="O80" s="11">
        <f t="array" ref="O80">INDEX('Back data'!$A$188:$AH$188,,MAX(IF('Back data'!$A$188:$AH$188&lt;&gt;"",COLUMN('Back data'!$A$188:$AH$188)))-O$6)/O78</f>
        <v>0.18353788987726607</v>
      </c>
      <c r="P80" s="11">
        <f t="array" ref="P80">INDEX('Back data'!$A$188:$AH$188,,MAX(IF('Back data'!$A$188:$AH$188&lt;&gt;"",COLUMN('Back data'!$A$188:$AH$188)))-P$6)/P78</f>
        <v>0.18927548998018059</v>
      </c>
      <c r="R80" s="56"/>
    </row>
    <row r="82" spans="1:18" x14ac:dyDescent="0.3">
      <c r="C82" s="12"/>
    </row>
    <row r="83" spans="1:18" x14ac:dyDescent="0.3">
      <c r="C83" s="8" t="s">
        <v>67</v>
      </c>
      <c r="D83" s="9">
        <f t="array" ref="D83">INDEX('Back data'!$A$193:$AH$193,,MAX(IF('Back data'!$A$193:$AH$193&lt;&gt;"",COLUMN('Back data'!$A$193:$AH$193)))-D$6)+INDEX('Back data'!$A$194:$AH$194,,MAX(IF('Back data'!$A$194:$AH$194&lt;&gt;"",COLUMN('Back data'!$A$194:$AH$194)))-D$6)</f>
        <v>85.92</v>
      </c>
      <c r="E83" s="9">
        <f t="array" ref="E83">INDEX('Back data'!$A$193:$AH$193,,MAX(IF('Back data'!$A$193:$AH$193&lt;&gt;"",COLUMN('Back data'!$A$193:$AH$193)))-E$6)+INDEX('Back data'!$A$194:$AH$194,,MAX(IF('Back data'!$A$194:$AH$194&lt;&gt;"",COLUMN('Back data'!$A$194:$AH$194)))-E$6)</f>
        <v>88.070000000000007</v>
      </c>
      <c r="F83" s="9">
        <f t="array" ref="F83">INDEX('Back data'!$A$193:$AH$193,,MAX(IF('Back data'!$A$193:$AH$193&lt;&gt;"",COLUMN('Back data'!$A$193:$AH$193)))-F$6)+INDEX('Back data'!$A$194:$AH$194,,MAX(IF('Back data'!$A$194:$AH$194&lt;&gt;"",COLUMN('Back data'!$A$194:$AH$194)))-F$6)</f>
        <v>88.64</v>
      </c>
      <c r="G83" s="9">
        <f t="array" ref="G83">INDEX('Back data'!$A$193:$AH$193,,MAX(IF('Back data'!$A$193:$AH$193&lt;&gt;"",COLUMN('Back data'!$A$193:$AH$193)))-G$6)+INDEX('Back data'!$A$194:$AH$194,,MAX(IF('Back data'!$A$194:$AH$194&lt;&gt;"",COLUMN('Back data'!$A$194:$AH$194)))-G$6)</f>
        <v>86.08</v>
      </c>
      <c r="H83" s="9">
        <f t="array" ref="H83">INDEX('Back data'!$A$193:$AH$193,,MAX(IF('Back data'!$A$193:$AH$193&lt;&gt;"",COLUMN('Back data'!$A$193:$AH$193)))-H$6)+INDEX('Back data'!$A$194:$AH$194,,MAX(IF('Back data'!$A$194:$AH$194&lt;&gt;"",COLUMN('Back data'!$A$194:$AH$194)))-H$6)</f>
        <v>86.839999999999989</v>
      </c>
      <c r="I83" s="9">
        <f t="array" ref="I83">INDEX('Back data'!$A$193:$AH$193,,MAX(IF('Back data'!$A$193:$AH$193&lt;&gt;"",COLUMN('Back data'!$A$193:$AH$193)))-I$6)+INDEX('Back data'!$A$194:$AH$194,,MAX(IF('Back data'!$A$194:$AH$194&lt;&gt;"",COLUMN('Back data'!$A$194:$AH$194)))-I$6)</f>
        <v>87.429999999999993</v>
      </c>
      <c r="J83" s="9">
        <f t="array" ref="J83">INDEX('Back data'!$A$193:$AH$193,,MAX(IF('Back data'!$A$193:$AH$193&lt;&gt;"",COLUMN('Back data'!$A$193:$AH$193)))-J$6)+INDEX('Back data'!$A$194:$AH$194,,MAX(IF('Back data'!$A$194:$AH$194&lt;&gt;"",COLUMN('Back data'!$A$194:$AH$194)))-J$6)</f>
        <v>86.41</v>
      </c>
      <c r="K83" s="9">
        <f t="array" ref="K83">INDEX('Back data'!$A$193:$AH$193,,MAX(IF('Back data'!$A$193:$AH$193&lt;&gt;"",COLUMN('Back data'!$A$193:$AH$193)))-K$6)+INDEX('Back data'!$A$194:$AH$194,,MAX(IF('Back data'!$A$194:$AH$194&lt;&gt;"",COLUMN('Back data'!$A$194:$AH$194)))-K$6)</f>
        <v>89.14</v>
      </c>
      <c r="L83" s="9">
        <f t="array" ref="L83">INDEX('Back data'!$A$193:$AH$193,,MAX(IF('Back data'!$A$193:$AH$193&lt;&gt;"",COLUMN('Back data'!$A$193:$AH$193)))-L$6)+INDEX('Back data'!$A$194:$AH$194,,MAX(IF('Back data'!$A$194:$AH$194&lt;&gt;"",COLUMN('Back data'!$A$194:$AH$194)))-L$6)</f>
        <v>90.33</v>
      </c>
      <c r="M83" s="9">
        <f t="array" ref="M83">INDEX('Back data'!$A$193:$AH$193,,MAX(IF('Back data'!$A$193:$AH$193&lt;&gt;"",COLUMN('Back data'!$A$193:$AH$193)))-M$6)+INDEX('Back data'!$A$194:$AH$194,,MAX(IF('Back data'!$A$194:$AH$194&lt;&gt;"",COLUMN('Back data'!$A$194:$AH$194)))-M$6)</f>
        <v>89</v>
      </c>
      <c r="N83" s="9">
        <f t="array" ref="N83">INDEX('Back data'!$A$193:$AH$193,,MAX(IF('Back data'!$A$193:$AH$193&lt;&gt;"",COLUMN('Back data'!$A$193:$AH$193)))-N$6)+INDEX('Back data'!$A$194:$AH$194,,MAX(IF('Back data'!$A$194:$AH$194&lt;&gt;"",COLUMN('Back data'!$A$194:$AH$194)))-N$6)</f>
        <v>88.72999999999999</v>
      </c>
      <c r="O83" s="9">
        <f t="array" ref="O83">INDEX('Back data'!$A$193:$AH$193,,MAX(IF('Back data'!$A$193:$AH$193&lt;&gt;"",COLUMN('Back data'!$A$193:$AH$193)))-O$6)+INDEX('Back data'!$A$194:$AH$194,,MAX(IF('Back data'!$A$194:$AH$194&lt;&gt;"",COLUMN('Back data'!$A$194:$AH$194)))-O$6)</f>
        <v>90.08</v>
      </c>
      <c r="P83" s="9">
        <f t="array" ref="P83">INDEX('Back data'!$A$193:$AH$193,,MAX(IF('Back data'!$A$193:$AH$193&lt;&gt;"",COLUMN('Back data'!$A$193:$AH$193)))-P$6)+INDEX('Back data'!$A$194:$AH$194,,MAX(IF('Back data'!$A$194:$AH$194&lt;&gt;"",COLUMN('Back data'!$A$194:$AH$194)))-P$6)</f>
        <v>89.399999999999991</v>
      </c>
    </row>
    <row r="84" spans="1:18" x14ac:dyDescent="0.3">
      <c r="A84" s="35" t="s">
        <v>76</v>
      </c>
      <c r="B84" s="37" t="s">
        <v>72</v>
      </c>
      <c r="C84" s="10" t="s">
        <v>69</v>
      </c>
      <c r="D84" s="11">
        <f t="array" ref="D84">INDEX('Back data'!$A$193:$AH$193,,MAX(IF('Back data'!$A$193:$AH$193&lt;&gt;"",COLUMN('Back data'!$A$193:$AH$193)))-D$6)/D83</f>
        <v>0.99324953445065178</v>
      </c>
      <c r="E84" s="11">
        <f t="array" ref="E84">INDEX('Back data'!$A$193:$AH$193,,MAX(IF('Back data'!$A$193:$AH$193&lt;&gt;"",COLUMN('Back data'!$A$193:$AH$193)))-E$6)/E83</f>
        <v>0.98830475757919833</v>
      </c>
      <c r="F84" s="11">
        <f t="array" ref="F84">INDEX('Back data'!$A$193:$AH$193,,MAX(IF('Back data'!$A$193:$AH$193&lt;&gt;"",COLUMN('Back data'!$A$193:$AH$193)))-F$6)/F83</f>
        <v>0.98984657039711188</v>
      </c>
      <c r="G84" s="11">
        <f t="array" ref="G84">INDEX('Back data'!$A$193:$AH$193,,MAX(IF('Back data'!$A$193:$AH$193&lt;&gt;"",COLUMN('Back data'!$A$193:$AH$193)))-G$6)/G83</f>
        <v>0.97688197026022305</v>
      </c>
      <c r="H84" s="11">
        <f t="array" ref="H84">INDEX('Back data'!$A$193:$AH$193,,MAX(IF('Back data'!$A$193:$AH$193&lt;&gt;"",COLUMN('Back data'!$A$193:$AH$193)))-H$6)/H83</f>
        <v>0.98859972362966386</v>
      </c>
      <c r="I84" s="11">
        <f t="array" ref="I84">INDEX('Back data'!$A$193:$AH$193,,MAX(IF('Back data'!$A$193:$AH$193&lt;&gt;"",COLUMN('Back data'!$A$193:$AH$193)))-I$6)/I83</f>
        <v>0.99439551641313051</v>
      </c>
      <c r="J84" s="11">
        <f t="array" ref="J84">INDEX('Back data'!$A$193:$AH$193,,MAX(IF('Back data'!$A$193:$AH$193&lt;&gt;"",COLUMN('Back data'!$A$193:$AH$193)))-J$6)/J83</f>
        <v>0.99421363268140261</v>
      </c>
      <c r="K84" s="11">
        <f t="array" ref="K84">INDEX('Back data'!$A$193:$AH$193,,MAX(IF('Back data'!$A$193:$AH$193&lt;&gt;"",COLUMN('Back data'!$A$193:$AH$193)))-K$6)/K83</f>
        <v>0.98732331164460407</v>
      </c>
      <c r="L84" s="11">
        <f t="array" ref="L84">INDEX('Back data'!$A$193:$AH$193,,MAX(IF('Back data'!$A$193:$AH$193&lt;&gt;"",COLUMN('Back data'!$A$193:$AH$193)))-L$6)/L83</f>
        <v>0.9582641425882874</v>
      </c>
      <c r="M84" s="11">
        <f t="array" ref="M84">INDEX('Back data'!$A$193:$AH$193,,MAX(IF('Back data'!$A$193:$AH$193&lt;&gt;"",COLUMN('Back data'!$A$193:$AH$193)))-M$6)/M83</f>
        <v>0.94921348314606746</v>
      </c>
      <c r="N84" s="11">
        <f t="array" ref="N84">INDEX('Back data'!$A$193:$AH$193,,MAX(IF('Back data'!$A$193:$AH$193&lt;&gt;"",COLUMN('Back data'!$A$193:$AH$193)))-N$6)/N83</f>
        <v>0.96506254930688606</v>
      </c>
      <c r="O84" s="11">
        <f t="array" ref="O84">INDEX('Back data'!$A$193:$AH$193,,MAX(IF('Back data'!$A$193:$AH$193&lt;&gt;"",COLUMN('Back data'!$A$193:$AH$193)))-O$6)/O83</f>
        <v>0.98001776198934287</v>
      </c>
      <c r="P84" s="11">
        <f t="array" ref="P84">INDEX('Back data'!$A$193:$AH$193,,MAX(IF('Back data'!$A$193:$AH$193&lt;&gt;"",COLUMN('Back data'!$A$193:$AH$193)))-P$6)/P83</f>
        <v>0.96498881431767347</v>
      </c>
    </row>
    <row r="85" spans="1:18" x14ac:dyDescent="0.3">
      <c r="A85" s="35" t="s">
        <v>76</v>
      </c>
      <c r="B85" s="37" t="s">
        <v>72</v>
      </c>
      <c r="C85" s="28" t="s">
        <v>70</v>
      </c>
      <c r="D85" s="29">
        <f t="array" ref="D85">+INDEX('Back data'!$A$194:$AH$194,,MAX(IF('Back data'!$A$194:$AH$194&lt;&gt;"",COLUMN('Back data'!$A$194:$AH$194)))-D$6)/D83</f>
        <v>6.7504655493482307E-3</v>
      </c>
      <c r="E85" s="29">
        <f t="array" ref="E85">+INDEX('Back data'!$A$194:$AH$194,,MAX(IF('Back data'!$A$194:$AH$194&lt;&gt;"",COLUMN('Back data'!$A$194:$AH$194)))-E$6)/E83</f>
        <v>1.1695242420801635E-2</v>
      </c>
      <c r="F85" s="29">
        <f t="array" ref="F85">+INDEX('Back data'!$A$194:$AH$194,,MAX(IF('Back data'!$A$194:$AH$194&lt;&gt;"",COLUMN('Back data'!$A$194:$AH$194)))-F$6)/F83</f>
        <v>1.0153429602888087E-2</v>
      </c>
      <c r="G85" s="29">
        <f t="array" ref="G85">+INDEX('Back data'!$A$194:$AH$194,,MAX(IF('Back data'!$A$194:$AH$194&lt;&gt;"",COLUMN('Back data'!$A$194:$AH$194)))-G$6)/G83</f>
        <v>2.3118029739776953E-2</v>
      </c>
      <c r="H85" s="29">
        <f t="array" ref="H85">+INDEX('Back data'!$A$194:$AH$194,,MAX(IF('Back data'!$A$194:$AH$194&lt;&gt;"",COLUMN('Back data'!$A$194:$AH$194)))-H$6)/H83</f>
        <v>1.1400276370336252E-2</v>
      </c>
      <c r="I85" s="29">
        <f t="array" ref="I85">+INDEX('Back data'!$A$194:$AH$194,,MAX(IF('Back data'!$A$194:$AH$194&lt;&gt;"",COLUMN('Back data'!$A$194:$AH$194)))-I$6)/I83</f>
        <v>5.6044835868694961E-3</v>
      </c>
      <c r="J85" s="29">
        <f t="array" ref="J85">+INDEX('Back data'!$A$194:$AH$194,,MAX(IF('Back data'!$A$194:$AH$194&lt;&gt;"",COLUMN('Back data'!$A$194:$AH$194)))-J$6)/J83</f>
        <v>5.7863673185973852E-3</v>
      </c>
      <c r="K85" s="29">
        <f t="array" ref="K85">+INDEX('Back data'!$A$194:$AH$194,,MAX(IF('Back data'!$A$194:$AH$194&lt;&gt;"",COLUMN('Back data'!$A$194:$AH$194)))-K$6)/K83</f>
        <v>1.2676688355396004E-2</v>
      </c>
      <c r="L85" s="29">
        <f t="array" ref="L85">+INDEX('Back data'!$A$194:$AH$194,,MAX(IF('Back data'!$A$194:$AH$194&lt;&gt;"",COLUMN('Back data'!$A$194:$AH$194)))-L$6)/L83</f>
        <v>4.173585741171261E-2</v>
      </c>
      <c r="M85" s="29">
        <f t="array" ref="M85">+INDEX('Back data'!$A$194:$AH$194,,MAX(IF('Back data'!$A$194:$AH$194&lt;&gt;"",COLUMN('Back data'!$A$194:$AH$194)))-M$6)/M83</f>
        <v>5.0786516853932581E-2</v>
      </c>
      <c r="N85" s="29">
        <f t="array" ref="N85">+INDEX('Back data'!$A$194:$AH$194,,MAX(IF('Back data'!$A$194:$AH$194&lt;&gt;"",COLUMN('Back data'!$A$194:$AH$194)))-N$6)/N83</f>
        <v>3.4937450693113943E-2</v>
      </c>
      <c r="O85" s="29">
        <f t="array" ref="O85">+INDEX('Back data'!$A$194:$AH$194,,MAX(IF('Back data'!$A$194:$AH$194&lt;&gt;"",COLUMN('Back data'!$A$194:$AH$194)))-O$6)/O83</f>
        <v>1.9982238010657193E-2</v>
      </c>
      <c r="P85" s="29">
        <f t="array" ref="P85">+INDEX('Back data'!$A$194:$AH$194,,MAX(IF('Back data'!$A$194:$AH$194&lt;&gt;"",COLUMN('Back data'!$A$194:$AH$194)))-P$6)/P83</f>
        <v>3.5011185682326626E-2</v>
      </c>
      <c r="R85" s="56"/>
    </row>
    <row r="86" spans="1:18" x14ac:dyDescent="0.3">
      <c r="A86" s="30"/>
      <c r="B86" s="27"/>
      <c r="C86" s="31"/>
      <c r="D86" s="32"/>
      <c r="E86" s="32"/>
      <c r="F86" s="32"/>
      <c r="G86" s="32"/>
      <c r="H86" s="32"/>
      <c r="I86" s="32"/>
      <c r="J86" s="32"/>
      <c r="K86" s="32"/>
      <c r="L86" s="32"/>
      <c r="M86" s="32"/>
      <c r="N86" s="32"/>
      <c r="O86" s="32"/>
      <c r="P86" s="32"/>
    </row>
    <row r="87" spans="1:18" x14ac:dyDescent="0.3">
      <c r="C87" s="8" t="s">
        <v>67</v>
      </c>
      <c r="D87" s="9">
        <f t="array" ref="D87">INDEX('Back data'!$A$377:$AH$377,,MAX(IF('Back data'!$A$377:$AH$377&lt;&gt;"",COLUMN('Back data'!$A$377:$AH$377)))-D$6)+INDEX('Back data'!$A$378:$AH$378,,MAX(IF('Back data'!$A$378:$AH$378&lt;&gt;"",COLUMN('Back data'!$A$378:$AH$378)))-D$6)</f>
        <v>86.31</v>
      </c>
      <c r="E87" s="9">
        <f t="array" ref="E87">INDEX('Back data'!$A$377:$AH$377,,MAX(IF('Back data'!$A$377:$AH$377&lt;&gt;"",COLUMN('Back data'!$A$377:$AH$377)))-E$6)+INDEX('Back data'!$A$378:$AH$378,,MAX(IF('Back data'!$A$378:$AH$378&lt;&gt;"",COLUMN('Back data'!$A$378:$AH$378)))-E$6)</f>
        <v>85.72999999999999</v>
      </c>
      <c r="F87" s="9">
        <f t="array" ref="F87">INDEX('Back data'!$A$377:$AH$377,,MAX(IF('Back data'!$A$377:$AH$377&lt;&gt;"",COLUMN('Back data'!$A$377:$AH$377)))-F$6)+INDEX('Back data'!$A$378:$AH$378,,MAX(IF('Back data'!$A$378:$AH$378&lt;&gt;"",COLUMN('Back data'!$A$378:$AH$378)))-F$6)</f>
        <v>83.74</v>
      </c>
      <c r="G87" s="9">
        <f t="array" ref="G87">INDEX('Back data'!$A$377:$AH$377,,MAX(IF('Back data'!$A$377:$AH$377&lt;&gt;"",COLUMN('Back data'!$A$377:$AH$377)))-G$6)+INDEX('Back data'!$A$378:$AH$378,,MAX(IF('Back data'!$A$378:$AH$378&lt;&gt;"",COLUMN('Back data'!$A$378:$AH$378)))-G$6)</f>
        <v>84.38</v>
      </c>
      <c r="H87" s="9">
        <f t="array" ref="H87">INDEX('Back data'!$A$377:$AH$377,,MAX(IF('Back data'!$A$377:$AH$377&lt;&gt;"",COLUMN('Back data'!$A$377:$AH$377)))-H$6)+INDEX('Back data'!$A$378:$AH$378,,MAX(IF('Back data'!$A$378:$AH$378&lt;&gt;"",COLUMN('Back data'!$A$378:$AH$378)))-H$6)</f>
        <v>85.32</v>
      </c>
      <c r="I87" s="9">
        <f t="array" ref="I87">INDEX('Back data'!$A$377:$AH$377,,MAX(IF('Back data'!$A$377:$AH$377&lt;&gt;"",COLUMN('Back data'!$A$377:$AH$377)))-I$6)+INDEX('Back data'!$A$378:$AH$378,,MAX(IF('Back data'!$A$378:$AH$378&lt;&gt;"",COLUMN('Back data'!$A$378:$AH$378)))-I$6)</f>
        <v>81.64</v>
      </c>
      <c r="J87" s="9">
        <f t="array" ref="J87">INDEX('Back data'!$A$377:$AH$377,,MAX(IF('Back data'!$A$377:$AH$377&lt;&gt;"",COLUMN('Back data'!$A$377:$AH$377)))-J$6)+INDEX('Back data'!$A$378:$AH$378,,MAX(IF('Back data'!$A$378:$AH$378&lt;&gt;"",COLUMN('Back data'!$A$378:$AH$378)))-J$6)</f>
        <v>85.8</v>
      </c>
      <c r="K87" s="9">
        <f t="array" ref="K87">INDEX('Back data'!$A$377:$AH$377,,MAX(IF('Back data'!$A$377:$AH$377&lt;&gt;"",COLUMN('Back data'!$A$377:$AH$377)))-K$6)+INDEX('Back data'!$A$378:$AH$378,,MAX(IF('Back data'!$A$378:$AH$378&lt;&gt;"",COLUMN('Back data'!$A$378:$AH$378)))-K$6)</f>
        <v>81.010000000000005</v>
      </c>
      <c r="L87" s="9">
        <f t="array" ref="L87">INDEX('Back data'!$A$377:$AH$377,,MAX(IF('Back data'!$A$377:$AH$377&lt;&gt;"",COLUMN('Back data'!$A$377:$AH$377)))-L$6)+INDEX('Back data'!$A$378:$AH$378,,MAX(IF('Back data'!$A$378:$AH$378&lt;&gt;"",COLUMN('Back data'!$A$378:$AH$378)))-L$6)</f>
        <v>86.7</v>
      </c>
      <c r="M87" s="9">
        <f t="array" ref="M87">INDEX('Back data'!$A$377:$AH$377,,MAX(IF('Back data'!$A$377:$AH$377&lt;&gt;"",COLUMN('Back data'!$A$377:$AH$377)))-M$6)+INDEX('Back data'!$A$378:$AH$378,,MAX(IF('Back data'!$A$378:$AH$378&lt;&gt;"",COLUMN('Back data'!$A$378:$AH$378)))-M$6)</f>
        <v>82.51</v>
      </c>
      <c r="N87" s="9">
        <f t="array" ref="N87">INDEX('Back data'!$A$377:$AH$377,,MAX(IF('Back data'!$A$377:$AH$377&lt;&gt;"",COLUMN('Back data'!$A$377:$AH$377)))-N$6)+INDEX('Back data'!$A$378:$AH$378,,MAX(IF('Back data'!$A$378:$AH$378&lt;&gt;"",COLUMN('Back data'!$A$378:$AH$378)))-N$6)</f>
        <v>83.32</v>
      </c>
      <c r="O87" s="9">
        <f t="array" ref="O87">INDEX('Back data'!$A$377:$AH$377,,MAX(IF('Back data'!$A$377:$AH$377&lt;&gt;"",COLUMN('Back data'!$A$377:$AH$377)))-O$6)+INDEX('Back data'!$A$378:$AH$378,,MAX(IF('Back data'!$A$378:$AH$378&lt;&gt;"",COLUMN('Back data'!$A$378:$AH$378)))-O$6)</f>
        <v>87.09</v>
      </c>
      <c r="P87" s="9">
        <f t="array" ref="P87">INDEX('Back data'!$A$377:$AH$377,,MAX(IF('Back data'!$A$377:$AH$377&lt;&gt;"",COLUMN('Back data'!$A$377:$AH$377)))-P$6)+INDEX('Back data'!$A$378:$AH$378,,MAX(IF('Back data'!$A$378:$AH$378&lt;&gt;"",COLUMN('Back data'!$A$378:$AH$378)))-P$6)</f>
        <v>91.24</v>
      </c>
    </row>
    <row r="88" spans="1:18" x14ac:dyDescent="0.3">
      <c r="A88" s="35" t="s">
        <v>76</v>
      </c>
      <c r="B88" s="37" t="s">
        <v>29</v>
      </c>
      <c r="C88" s="10" t="s">
        <v>69</v>
      </c>
      <c r="D88" s="11">
        <f t="array" ref="D88">INDEX('Back data'!$A$377:$AH$377,,MAX(IF('Back data'!$A$377:$AH$377&lt;&gt;"",COLUMN('Back data'!$A$377:$AH$377)))-D$6)/D87</f>
        <v>0.894450237515931</v>
      </c>
      <c r="E88" s="11">
        <f t="array" ref="E88">INDEX('Back data'!$A$377:$AH$377,,MAX(IF('Back data'!$A$377:$AH$377&lt;&gt;"",COLUMN('Back data'!$A$377:$AH$377)))-E$6)/E87</f>
        <v>0.88090516738597935</v>
      </c>
      <c r="F88" s="11">
        <f t="array" ref="F88">INDEX('Back data'!$A$377:$AH$377,,MAX(IF('Back data'!$A$377:$AH$377&lt;&gt;"",COLUMN('Back data'!$A$377:$AH$377)))-F$6)/F87</f>
        <v>0.8465488416527347</v>
      </c>
      <c r="G88" s="11">
        <f t="array" ref="G88">INDEX('Back data'!$A$377:$AH$377,,MAX(IF('Back data'!$A$377:$AH$377&lt;&gt;"",COLUMN('Back data'!$A$377:$AH$377)))-G$6)/G87</f>
        <v>0.87947380895946903</v>
      </c>
      <c r="H88" s="11">
        <f t="array" ref="H88">INDEX('Back data'!$A$377:$AH$377,,MAX(IF('Back data'!$A$377:$AH$377&lt;&gt;"",COLUMN('Back data'!$A$377:$AH$377)))-H$6)/H87</f>
        <v>0.90764181903422414</v>
      </c>
      <c r="I88" s="11">
        <f t="array" ref="I88">INDEX('Back data'!$A$377:$AH$377,,MAX(IF('Back data'!$A$377:$AH$377&lt;&gt;"",COLUMN('Back data'!$A$377:$AH$377)))-I$6)/I87</f>
        <v>0.83696717295443412</v>
      </c>
      <c r="J88" s="11">
        <f t="array" ref="J88">INDEX('Back data'!$A$377:$AH$377,,MAX(IF('Back data'!$A$377:$AH$377&lt;&gt;"",COLUMN('Back data'!$A$377:$AH$377)))-J$6)/J87</f>
        <v>0.85885780885780882</v>
      </c>
      <c r="K88" s="11">
        <f t="array" ref="K88">INDEX('Back data'!$A$377:$AH$377,,MAX(IF('Back data'!$A$377:$AH$377&lt;&gt;"",COLUMN('Back data'!$A$377:$AH$377)))-K$6)/K87</f>
        <v>0.86544871003579804</v>
      </c>
      <c r="L88" s="11">
        <f t="array" ref="L88">INDEX('Back data'!$A$377:$AH$377,,MAX(IF('Back data'!$A$377:$AH$377&lt;&gt;"",COLUMN('Back data'!$A$377:$AH$377)))-L$6)/L87</f>
        <v>0.84832756632064588</v>
      </c>
      <c r="M88" s="11">
        <f t="array" ref="M88">INDEX('Back data'!$A$377:$AH$377,,MAX(IF('Back data'!$A$377:$AH$377&lt;&gt;"",COLUMN('Back data'!$A$377:$AH$377)))-M$6)/M87</f>
        <v>0.8312931765846564</v>
      </c>
      <c r="N88" s="11">
        <f t="array" ref="N88">INDEX('Back data'!$A$377:$AH$377,,MAX(IF('Back data'!$A$377:$AH$377&lt;&gt;"",COLUMN('Back data'!$A$377:$AH$377)))-N$6)/N87</f>
        <v>0.81265002400384057</v>
      </c>
      <c r="O88" s="11">
        <f t="array" ref="O88">INDEX('Back data'!$A$377:$AH$377,,MAX(IF('Back data'!$A$377:$AH$377&lt;&gt;"",COLUMN('Back data'!$A$377:$AH$377)))-O$6)/O87</f>
        <v>0.84912159834653811</v>
      </c>
      <c r="P88" s="11">
        <f t="array" ref="P88">INDEX('Back data'!$A$377:$AH$377,,MAX(IF('Back data'!$A$377:$AH$377&lt;&gt;"",COLUMN('Back data'!$A$377:$AH$377)))-P$6)/P87</f>
        <v>0.85938185006576062</v>
      </c>
    </row>
    <row r="89" spans="1:18" x14ac:dyDescent="0.3">
      <c r="A89" s="35" t="s">
        <v>76</v>
      </c>
      <c r="B89" s="37" t="s">
        <v>29</v>
      </c>
      <c r="C89" s="10" t="s">
        <v>70</v>
      </c>
      <c r="D89" s="11">
        <f t="array" ref="D89">+INDEX('Back data'!$A$378:$AH$378,,MAX(IF('Back data'!$A$378:$AH$378&lt;&gt;"",COLUMN('Back data'!$A$378:$AH$378)))-D$6)/D87</f>
        <v>0.10554976248406904</v>
      </c>
      <c r="E89" s="11">
        <f t="array" ref="E89">+INDEX('Back data'!$A$378:$AH$378,,MAX(IF('Back data'!$A$378:$AH$378&lt;&gt;"",COLUMN('Back data'!$A$378:$AH$378)))-E$6)/E87</f>
        <v>0.11909483261402079</v>
      </c>
      <c r="F89" s="11">
        <f t="array" ref="F89">+INDEX('Back data'!$A$378:$AH$378,,MAX(IF('Back data'!$A$378:$AH$378&lt;&gt;"",COLUMN('Back data'!$A$378:$AH$378)))-F$6)/F87</f>
        <v>0.15345115834726536</v>
      </c>
      <c r="G89" s="11">
        <f t="array" ref="G89">+INDEX('Back data'!$A$378:$AH$378,,MAX(IF('Back data'!$A$378:$AH$378&lt;&gt;"",COLUMN('Back data'!$A$378:$AH$378)))-G$6)/G87</f>
        <v>0.12052619104053093</v>
      </c>
      <c r="H89" s="11">
        <f t="array" ref="H89">+INDEX('Back data'!$A$378:$AH$378,,MAX(IF('Back data'!$A$378:$AH$378&lt;&gt;"",COLUMN('Back data'!$A$378:$AH$378)))-H$6)/H87</f>
        <v>9.2358180965775902E-2</v>
      </c>
      <c r="I89" s="11">
        <f t="array" ref="I89">+INDEX('Back data'!$A$378:$AH$378,,MAX(IF('Back data'!$A$378:$AH$378&lt;&gt;"",COLUMN('Back data'!$A$378:$AH$378)))-I$6)/I87</f>
        <v>0.1630328270455659</v>
      </c>
      <c r="J89" s="11">
        <f t="array" ref="J89">+INDEX('Back data'!$A$378:$AH$378,,MAX(IF('Back data'!$A$378:$AH$378&lt;&gt;"",COLUMN('Back data'!$A$378:$AH$378)))-J$6)/J87</f>
        <v>0.14114219114219115</v>
      </c>
      <c r="K89" s="11">
        <f t="array" ref="K89">+INDEX('Back data'!$A$378:$AH$378,,MAX(IF('Back data'!$A$378:$AH$378&lt;&gt;"",COLUMN('Back data'!$A$378:$AH$378)))-K$6)/K87</f>
        <v>0.13455128996420196</v>
      </c>
      <c r="L89" s="11">
        <f t="array" ref="L89">+INDEX('Back data'!$A$378:$AH$378,,MAX(IF('Back data'!$A$378:$AH$378&lt;&gt;"",COLUMN('Back data'!$A$378:$AH$378)))-L$6)/L87</f>
        <v>0.1516724336793541</v>
      </c>
      <c r="M89" s="11">
        <f t="array" ref="M89">+INDEX('Back data'!$A$378:$AH$378,,MAX(IF('Back data'!$A$378:$AH$378&lt;&gt;"",COLUMN('Back data'!$A$378:$AH$378)))-M$6)/M87</f>
        <v>0.16870682341534357</v>
      </c>
      <c r="N89" s="11">
        <f t="array" ref="N89">+INDEX('Back data'!$A$378:$AH$378,,MAX(IF('Back data'!$A$378:$AH$378&lt;&gt;"",COLUMN('Back data'!$A$378:$AH$378)))-N$6)/N87</f>
        <v>0.18734997599615941</v>
      </c>
      <c r="O89" s="11">
        <f t="array" ref="O89">+INDEX('Back data'!$A$378:$AH$378,,MAX(IF('Back data'!$A$378:$AH$378&lt;&gt;"",COLUMN('Back data'!$A$378:$AH$378)))-O$6)/O87</f>
        <v>0.15087840165346195</v>
      </c>
      <c r="P89" s="11">
        <f t="array" ref="P89">+INDEX('Back data'!$A$378:$AH$378,,MAX(IF('Back data'!$A$378:$AH$378&lt;&gt;"",COLUMN('Back data'!$A$378:$AH$378)))-P$6)/P87</f>
        <v>0.14061814993423938</v>
      </c>
      <c r="R89" s="56"/>
    </row>
    <row r="92" spans="1:18" x14ac:dyDescent="0.3">
      <c r="C92" s="8" t="s">
        <v>67</v>
      </c>
      <c r="D92" s="9">
        <f t="array" ref="D92">INDEX('Back data'!$A$383:$AH$383,,MAX(IF('Back data'!$A$383:$AH$383&lt;&gt;"",COLUMN('Back data'!$A$383:$AH$383)))-D$6)+INDEX('Back data'!$A$384:$AH$384,,MAX(IF('Back data'!$A$384:$AH$384&lt;&gt;"",COLUMN('Back data'!$A$384:$AH$384)))-D$6)</f>
        <v>86.22</v>
      </c>
      <c r="E92" s="9">
        <f t="array" ref="E92">INDEX('Back data'!$A$383:$AH$383,,MAX(IF('Back data'!$A$383:$AH$383&lt;&gt;"",COLUMN('Back data'!$A$383:$AH$383)))-E$6)+INDEX('Back data'!$A$384:$AH$384,,MAX(IF('Back data'!$A$384:$AH$384&lt;&gt;"",COLUMN('Back data'!$A$384:$AH$384)))-E$6)</f>
        <v>87.62</v>
      </c>
      <c r="F92" s="9">
        <f t="array" ref="F92">INDEX('Back data'!$A$383:$AH$383,,MAX(IF('Back data'!$A$383:$AH$383&lt;&gt;"",COLUMN('Back data'!$A$383:$AH$383)))-F$6)+INDEX('Back data'!$A$384:$AH$384,,MAX(IF('Back data'!$A$384:$AH$384&lt;&gt;"",COLUMN('Back data'!$A$384:$AH$384)))-F$6)</f>
        <v>89.52</v>
      </c>
      <c r="G92" s="9">
        <f t="array" ref="G92">INDEX('Back data'!$A$383:$AH$383,,MAX(IF('Back data'!$A$383:$AH$383&lt;&gt;"",COLUMN('Back data'!$A$383:$AH$383)))-G$6)+INDEX('Back data'!$A$384:$AH$384,,MAX(IF('Back data'!$A$384:$AH$384&lt;&gt;"",COLUMN('Back data'!$A$384:$AH$384)))-G$6)</f>
        <v>87.009999999999991</v>
      </c>
      <c r="H92" s="9">
        <f t="array" ref="H92">INDEX('Back data'!$A$383:$AH$383,,MAX(IF('Back data'!$A$383:$AH$383&lt;&gt;"",COLUMN('Back data'!$A$383:$AH$383)))-H$6)+INDEX('Back data'!$A$384:$AH$384,,MAX(IF('Back data'!$A$384:$AH$384&lt;&gt;"",COLUMN('Back data'!$A$384:$AH$384)))-H$6)</f>
        <v>86</v>
      </c>
      <c r="I92" s="9">
        <f t="array" ref="I92">INDEX('Back data'!$A$383:$AH$383,,MAX(IF('Back data'!$A$383:$AH$383&lt;&gt;"",COLUMN('Back data'!$A$383:$AH$383)))-I$6)+INDEX('Back data'!$A$384:$AH$384,,MAX(IF('Back data'!$A$384:$AH$384&lt;&gt;"",COLUMN('Back data'!$A$384:$AH$384)))-I$6)</f>
        <v>89.050000000000011</v>
      </c>
      <c r="J92" s="9">
        <f t="array" ref="J92">INDEX('Back data'!$A$383:$AH$383,,MAX(IF('Back data'!$A$383:$AH$383&lt;&gt;"",COLUMN('Back data'!$A$383:$AH$383)))-J$6)+INDEX('Back data'!$A$384:$AH$384,,MAX(IF('Back data'!$A$384:$AH$384&lt;&gt;"",COLUMN('Back data'!$A$384:$AH$384)))-J$6)</f>
        <v>85.84</v>
      </c>
      <c r="K92" s="9">
        <f t="array" ref="K92">INDEX('Back data'!$A$383:$AH$383,,MAX(IF('Back data'!$A$383:$AH$383&lt;&gt;"",COLUMN('Back data'!$A$383:$AH$383)))-K$6)+INDEX('Back data'!$A$384:$AH$384,,MAX(IF('Back data'!$A$384:$AH$384&lt;&gt;"",COLUMN('Back data'!$A$384:$AH$384)))-K$6)</f>
        <v>88.36</v>
      </c>
      <c r="L92" s="9">
        <f t="array" ref="L92">INDEX('Back data'!$A$383:$AH$383,,MAX(IF('Back data'!$A$383:$AH$383&lt;&gt;"",COLUMN('Back data'!$A$383:$AH$383)))-L$6)+INDEX('Back data'!$A$384:$AH$384,,MAX(IF('Back data'!$A$384:$AH$384&lt;&gt;"",COLUMN('Back data'!$A$384:$AH$384)))-L$6)</f>
        <v>86.69</v>
      </c>
      <c r="M92" s="9">
        <f t="array" ref="M92">INDEX('Back data'!$A$383:$AH$383,,MAX(IF('Back data'!$A$383:$AH$383&lt;&gt;"",COLUMN('Back data'!$A$383:$AH$383)))-M$6)+INDEX('Back data'!$A$384:$AH$384,,MAX(IF('Back data'!$A$384:$AH$384&lt;&gt;"",COLUMN('Back data'!$A$384:$AH$384)))-M$6)</f>
        <v>87.77</v>
      </c>
      <c r="N92" s="9">
        <f t="array" ref="N92">INDEX('Back data'!$A$383:$AH$383,,MAX(IF('Back data'!$A$383:$AH$383&lt;&gt;"",COLUMN('Back data'!$A$383:$AH$383)))-N$6)+INDEX('Back data'!$A$384:$AH$384,,MAX(IF('Back data'!$A$384:$AH$384&lt;&gt;"",COLUMN('Back data'!$A$384:$AH$384)))-N$6)</f>
        <v>89.1</v>
      </c>
      <c r="O92" s="9">
        <f t="array" ref="O92">INDEX('Back data'!$A$383:$AH$383,,MAX(IF('Back data'!$A$383:$AH$383&lt;&gt;"",COLUMN('Back data'!$A$383:$AH$383)))-O$6)+INDEX('Back data'!$A$384:$AH$384,,MAX(IF('Back data'!$A$384:$AH$384&lt;&gt;"",COLUMN('Back data'!$A$384:$AH$384)))-O$6)</f>
        <v>91.28</v>
      </c>
      <c r="P92" s="9">
        <f t="array" ref="P92">INDEX('Back data'!$A$383:$AH$383,,MAX(IF('Back data'!$A$383:$AH$383&lt;&gt;"",COLUMN('Back data'!$A$383:$AH$383)))-P$6)+INDEX('Back data'!$A$384:$AH$384,,MAX(IF('Back data'!$A$384:$AH$384&lt;&gt;"",COLUMN('Back data'!$A$384:$AH$384)))-P$6)</f>
        <v>91.2</v>
      </c>
    </row>
    <row r="93" spans="1:18" x14ac:dyDescent="0.3">
      <c r="A93" s="35" t="s">
        <v>76</v>
      </c>
      <c r="B93" s="37" t="s">
        <v>34</v>
      </c>
      <c r="C93" s="10" t="s">
        <v>69</v>
      </c>
      <c r="D93" s="11">
        <f t="array" ref="D93">INDEX('Back data'!$A$383:$AH$383,,MAX(IF('Back data'!$A$383:$AH$383&lt;&gt;"",COLUMN('Back data'!$A$383:$AH$383)))-D$6)/D92</f>
        <v>0.94235676177221062</v>
      </c>
      <c r="E93" s="11">
        <f t="array" ref="E93">INDEX('Back data'!$A$383:$AH$383,,MAX(IF('Back data'!$A$383:$AH$383&lt;&gt;"",COLUMN('Back data'!$A$383:$AH$383)))-E$6)/E92</f>
        <v>0.97044053868979685</v>
      </c>
      <c r="F93" s="11">
        <f t="array" ref="F93">INDEX('Back data'!$A$383:$AH$383,,MAX(IF('Back data'!$A$383:$AH$383&lt;&gt;"",COLUMN('Back data'!$A$383:$AH$383)))-F$6)/F92</f>
        <v>0.95442359249329756</v>
      </c>
      <c r="G93" s="11">
        <f t="array" ref="G93">INDEX('Back data'!$A$383:$AH$383,,MAX(IF('Back data'!$A$383:$AH$383&lt;&gt;"",COLUMN('Back data'!$A$383:$AH$383)))-G$6)/G92</f>
        <v>0.95058039305826925</v>
      </c>
      <c r="H93" s="11">
        <f t="array" ref="H93">INDEX('Back data'!$A$383:$AH$383,,MAX(IF('Back data'!$A$383:$AH$383&lt;&gt;"",COLUMN('Back data'!$A$383:$AH$383)))-H$6)/H92</f>
        <v>0.95755813953488367</v>
      </c>
      <c r="I93" s="11">
        <f t="array" ref="I93">INDEX('Back data'!$A$383:$AH$383,,MAX(IF('Back data'!$A$383:$AH$383&lt;&gt;"",COLUMN('Back data'!$A$383:$AH$383)))-I$6)/I92</f>
        <v>0.93093767546322281</v>
      </c>
      <c r="J93" s="11">
        <f t="array" ref="J93">INDEX('Back data'!$A$383:$AH$383,,MAX(IF('Back data'!$A$383:$AH$383&lt;&gt;"",COLUMN('Back data'!$A$383:$AH$383)))-J$6)/J92</f>
        <v>0.93173345759552662</v>
      </c>
      <c r="K93" s="11">
        <f t="array" ref="K93">INDEX('Back data'!$A$383:$AH$383,,MAX(IF('Back data'!$A$383:$AH$383&lt;&gt;"",COLUMN('Back data'!$A$383:$AH$383)))-K$6)/K92</f>
        <v>0.95303304662743316</v>
      </c>
      <c r="L93" s="11">
        <f t="array" ref="L93">INDEX('Back data'!$A$383:$AH$383,,MAX(IF('Back data'!$A$383:$AH$383&lt;&gt;"",COLUMN('Back data'!$A$383:$AH$383)))-L$6)/L92</f>
        <v>0.9470527165763063</v>
      </c>
      <c r="M93" s="11">
        <f t="array" ref="M93">INDEX('Back data'!$A$383:$AH$383,,MAX(IF('Back data'!$A$383:$AH$383&lt;&gt;"",COLUMN('Back data'!$A$383:$AH$383)))-M$6)/M92</f>
        <v>0.9433747294064031</v>
      </c>
      <c r="N93" s="11">
        <f t="array" ref="N93">INDEX('Back data'!$A$383:$AH$383,,MAX(IF('Back data'!$A$383:$AH$383&lt;&gt;"",COLUMN('Back data'!$A$383:$AH$383)))-N$6)/N92</f>
        <v>0.94332210998877664</v>
      </c>
      <c r="O93" s="11">
        <f t="array" ref="O93">INDEX('Back data'!$A$383:$AH$383,,MAX(IF('Back data'!$A$383:$AH$383&lt;&gt;"",COLUMN('Back data'!$A$383:$AH$383)))-O$6)/O92</f>
        <v>0.9464285714285714</v>
      </c>
      <c r="P93" s="11">
        <f t="array" ref="P93">INDEX('Back data'!$A$383:$AH$383,,MAX(IF('Back data'!$A$383:$AH$383&lt;&gt;"",COLUMN('Back data'!$A$383:$AH$383)))-P$6)/P92</f>
        <v>0.94276315789473686</v>
      </c>
    </row>
    <row r="94" spans="1:18" x14ac:dyDescent="0.3">
      <c r="A94" s="35" t="s">
        <v>76</v>
      </c>
      <c r="B94" s="37" t="s">
        <v>34</v>
      </c>
      <c r="C94" s="10" t="s">
        <v>70</v>
      </c>
      <c r="D94" s="11">
        <f t="array" ref="D94">+INDEX('Back data'!$A$384:$AH$384,,MAX(IF('Back data'!$A$384:$AH$384&lt;&gt;"",COLUMN('Back data'!$A$384:$AH$384)))-D$6)/D92</f>
        <v>5.7643238227789377E-2</v>
      </c>
      <c r="E94" s="11">
        <f t="array" ref="E94">+INDEX('Back data'!$A$384:$AH$384,,MAX(IF('Back data'!$A$384:$AH$384&lt;&gt;"",COLUMN('Back data'!$A$384:$AH$384)))-E$6)/E92</f>
        <v>2.9559461310203147E-2</v>
      </c>
      <c r="F94" s="11">
        <f t="array" ref="F94">+INDEX('Back data'!$A$384:$AH$384,,MAX(IF('Back data'!$A$384:$AH$384&lt;&gt;"",COLUMN('Back data'!$A$384:$AH$384)))-F$6)/F92</f>
        <v>4.5576407506702415E-2</v>
      </c>
      <c r="G94" s="11">
        <f t="array" ref="G94">+INDEX('Back data'!$A$384:$AH$384,,MAX(IF('Back data'!$A$384:$AH$384&lt;&gt;"",COLUMN('Back data'!$A$384:$AH$384)))-G$6)/G92</f>
        <v>4.9419606941730837E-2</v>
      </c>
      <c r="H94" s="11">
        <f t="array" ref="H94">+INDEX('Back data'!$A$384:$AH$384,,MAX(IF('Back data'!$A$384:$AH$384&lt;&gt;"",COLUMN('Back data'!$A$384:$AH$384)))-H$6)/H92</f>
        <v>4.2441860465116277E-2</v>
      </c>
      <c r="I94" s="11">
        <f t="array" ref="I94">+INDEX('Back data'!$A$384:$AH$384,,MAX(IF('Back data'!$A$384:$AH$384&lt;&gt;"",COLUMN('Back data'!$A$384:$AH$384)))-I$6)/I92</f>
        <v>6.9062324536777089E-2</v>
      </c>
      <c r="J94" s="11">
        <f t="array" ref="J94">+INDEX('Back data'!$A$384:$AH$384,,MAX(IF('Back data'!$A$384:$AH$384&lt;&gt;"",COLUMN('Back data'!$A$384:$AH$384)))-J$6)/J92</f>
        <v>6.826654240447344E-2</v>
      </c>
      <c r="K94" s="11">
        <f t="array" ref="K94">+INDEX('Back data'!$A$384:$AH$384,,MAX(IF('Back data'!$A$384:$AH$384&lt;&gt;"",COLUMN('Back data'!$A$384:$AH$384)))-K$6)/K92</f>
        <v>4.6966953372566775E-2</v>
      </c>
      <c r="L94" s="11">
        <f t="array" ref="L94">+INDEX('Back data'!$A$384:$AH$384,,MAX(IF('Back data'!$A$384:$AH$384&lt;&gt;"",COLUMN('Back data'!$A$384:$AH$384)))-L$6)/L92</f>
        <v>5.294728342369362E-2</v>
      </c>
      <c r="M94" s="11">
        <f t="array" ref="M94">+INDEX('Back data'!$A$384:$AH$384,,MAX(IF('Back data'!$A$384:$AH$384&lt;&gt;"",COLUMN('Back data'!$A$384:$AH$384)))-M$6)/M92</f>
        <v>5.6625270593596899E-2</v>
      </c>
      <c r="N94" s="11">
        <f t="array" ref="N94">+INDEX('Back data'!$A$384:$AH$384,,MAX(IF('Back data'!$A$384:$AH$384&lt;&gt;"",COLUMN('Back data'!$A$384:$AH$384)))-N$6)/N92</f>
        <v>5.6677890011223343E-2</v>
      </c>
      <c r="O94" s="11">
        <f t="array" ref="O94">+INDEX('Back data'!$A$384:$AH$384,,MAX(IF('Back data'!$A$384:$AH$384&lt;&gt;"",COLUMN('Back data'!$A$384:$AH$384)))-O$6)/O92</f>
        <v>5.3571428571428568E-2</v>
      </c>
      <c r="P94" s="11">
        <f t="array" ref="P94">+INDEX('Back data'!$A$384:$AH$384,,MAX(IF('Back data'!$A$384:$AH$384&lt;&gt;"",COLUMN('Back data'!$A$384:$AH$384)))-P$6)/P92</f>
        <v>5.7236842105263155E-2</v>
      </c>
      <c r="R94" s="56"/>
    </row>
    <row r="97" spans="1:18" x14ac:dyDescent="0.3">
      <c r="C97" s="8" t="s">
        <v>67</v>
      </c>
      <c r="D97" s="9">
        <f t="array" ref="D97">INDEX('Back data'!$A$389:$AH$389,,MAX(IF('Back data'!$A$389:$AH$389&lt;&gt;"",COLUMN('Back data'!$A$389:$AH$389)))-D$6)+INDEX('Back data'!$A$390:$AH$390,,MAX(IF('Back data'!$A$390:$AH$390&lt;&gt;"",COLUMN('Back data'!$A$390:$AH$390)))-D$6)</f>
        <v>87.13000000000001</v>
      </c>
      <c r="E97" s="9">
        <f t="array" ref="E97">INDEX('Back data'!$A$389:$AH$389,,MAX(IF('Back data'!$A$389:$AH$389&lt;&gt;"",COLUMN('Back data'!$A$389:$AH$389)))-E$6)+INDEX('Back data'!$A$390:$AH$390,,MAX(IF('Back data'!$A$390:$AH$390&lt;&gt;"",COLUMN('Back data'!$A$390:$AH$390)))-E$6)</f>
        <v>87.53</v>
      </c>
      <c r="F97" s="9">
        <f t="array" ref="F97">INDEX('Back data'!$A$389:$AH$389,,MAX(IF('Back data'!$A$389:$AH$389&lt;&gt;"",COLUMN('Back data'!$A$389:$AH$389)))-F$6)+INDEX('Back data'!$A$390:$AH$390,,MAX(IF('Back data'!$A$390:$AH$390&lt;&gt;"",COLUMN('Back data'!$A$390:$AH$390)))-F$6)</f>
        <v>88.11</v>
      </c>
      <c r="G97" s="9">
        <f t="array" ref="G97">INDEX('Back data'!$A$389:$AH$389,,MAX(IF('Back data'!$A$389:$AH$389&lt;&gt;"",COLUMN('Back data'!$A$389:$AH$389)))-G$6)+INDEX('Back data'!$A$390:$AH$390,,MAX(IF('Back data'!$A$390:$AH$390&lt;&gt;"",COLUMN('Back data'!$A$390:$AH$390)))-G$6)</f>
        <v>86.72999999999999</v>
      </c>
      <c r="H97" s="9">
        <f t="array" ref="H97">INDEX('Back data'!$A$389:$AH$389,,MAX(IF('Back data'!$A$389:$AH$389&lt;&gt;"",COLUMN('Back data'!$A$389:$AH$389)))-H$6)+INDEX('Back data'!$A$390:$AH$390,,MAX(IF('Back data'!$A$390:$AH$390&lt;&gt;"",COLUMN('Back data'!$A$390:$AH$390)))-H$6)</f>
        <v>90.99</v>
      </c>
      <c r="I97" s="9">
        <f t="array" ref="I97">INDEX('Back data'!$A$389:$AH$389,,MAX(IF('Back data'!$A$389:$AH$389&lt;&gt;"",COLUMN('Back data'!$A$389:$AH$389)))-I$6)+INDEX('Back data'!$A$390:$AH$390,,MAX(IF('Back data'!$A$390:$AH$390&lt;&gt;"",COLUMN('Back data'!$A$390:$AH$390)))-I$6)</f>
        <v>89.23</v>
      </c>
      <c r="J97" s="9">
        <f t="array" ref="J97">INDEX('Back data'!$A$389:$AH$389,,MAX(IF('Back data'!$A$389:$AH$389&lt;&gt;"",COLUMN('Back data'!$A$389:$AH$389)))-J$6)+INDEX('Back data'!$A$390:$AH$390,,MAX(IF('Back data'!$A$390:$AH$390&lt;&gt;"",COLUMN('Back data'!$A$390:$AH$390)))-J$6)</f>
        <v>87.6</v>
      </c>
      <c r="K97" s="9">
        <f t="array" ref="K97">INDEX('Back data'!$A$389:$AH$389,,MAX(IF('Back data'!$A$389:$AH$389&lt;&gt;"",COLUMN('Back data'!$A$389:$AH$389)))-K$6)+INDEX('Back data'!$A$390:$AH$390,,MAX(IF('Back data'!$A$390:$AH$390&lt;&gt;"",COLUMN('Back data'!$A$390:$AH$390)))-K$6)</f>
        <v>88</v>
      </c>
      <c r="L97" s="9">
        <f t="array" ref="L97">INDEX('Back data'!$A$389:$AH$389,,MAX(IF('Back data'!$A$389:$AH$389&lt;&gt;"",COLUMN('Back data'!$A$389:$AH$389)))-L$6)+INDEX('Back data'!$A$390:$AH$390,,MAX(IF('Back data'!$A$390:$AH$390&lt;&gt;"",COLUMN('Back data'!$A$390:$AH$390)))-L$6)</f>
        <v>92.78</v>
      </c>
      <c r="M97" s="9">
        <f t="array" ref="M97">INDEX('Back data'!$A$389:$AH$389,,MAX(IF('Back data'!$A$389:$AH$389&lt;&gt;"",COLUMN('Back data'!$A$389:$AH$389)))-M$6)+INDEX('Back data'!$A$390:$AH$390,,MAX(IF('Back data'!$A$390:$AH$390&lt;&gt;"",COLUMN('Back data'!$A$390:$AH$390)))-M$6)</f>
        <v>90.470000000000013</v>
      </c>
      <c r="N97" s="9">
        <f t="array" ref="N97">INDEX('Back data'!$A$389:$AH$389,,MAX(IF('Back data'!$A$389:$AH$389&lt;&gt;"",COLUMN('Back data'!$A$389:$AH$389)))-N$6)+INDEX('Back data'!$A$390:$AH$390,,MAX(IF('Back data'!$A$390:$AH$390&lt;&gt;"",COLUMN('Back data'!$A$390:$AH$390)))-N$6)</f>
        <v>87.85</v>
      </c>
      <c r="O97" s="9">
        <f t="array" ref="O97">INDEX('Back data'!$A$389:$AH$389,,MAX(IF('Back data'!$A$389:$AH$389&lt;&gt;"",COLUMN('Back data'!$A$389:$AH$389)))-O$6)+INDEX('Back data'!$A$390:$AH$390,,MAX(IF('Back data'!$A$390:$AH$390&lt;&gt;"",COLUMN('Back data'!$A$390:$AH$390)))-O$6)</f>
        <v>93.61</v>
      </c>
      <c r="P97" s="9">
        <f t="array" ref="P97">INDEX('Back data'!$A$389:$AH$389,,MAX(IF('Back data'!$A$389:$AH$389&lt;&gt;"",COLUMN('Back data'!$A$389:$AH$389)))-P$6)+INDEX('Back data'!$A$390:$AH$390,,MAX(IF('Back data'!$A$390:$AH$390&lt;&gt;"",COLUMN('Back data'!$A$390:$AH$390)))-P$6)</f>
        <v>87.839999999999989</v>
      </c>
    </row>
    <row r="98" spans="1:18" x14ac:dyDescent="0.3">
      <c r="A98" s="35" t="s">
        <v>76</v>
      </c>
      <c r="B98" s="37" t="s">
        <v>39</v>
      </c>
      <c r="C98" s="10" t="s">
        <v>69</v>
      </c>
      <c r="D98" s="11">
        <f t="array" ref="D98">INDEX('Back data'!$A$389:$AH$389,,MAX(IF('Back data'!$A$389:$AH$389&lt;&gt;"",COLUMN('Back data'!$A$389:$AH$389)))-D$6)/D97</f>
        <v>0.93584299322850906</v>
      </c>
      <c r="E98" s="11">
        <f t="array" ref="E98">INDEX('Back data'!$A$389:$AH$389,,MAX(IF('Back data'!$A$389:$AH$389&lt;&gt;"",COLUMN('Back data'!$A$389:$AH$389)))-E$6)/E97</f>
        <v>0.94710385010853426</v>
      </c>
      <c r="F98" s="11">
        <f t="array" ref="F98">INDEX('Back data'!$A$389:$AH$389,,MAX(IF('Back data'!$A$389:$AH$389&lt;&gt;"",COLUMN('Back data'!$A$389:$AH$389)))-F$6)/F97</f>
        <v>0.9634547724435365</v>
      </c>
      <c r="G98" s="11">
        <f t="array" ref="G98">INDEX('Back data'!$A$389:$AH$389,,MAX(IF('Back data'!$A$389:$AH$389&lt;&gt;"",COLUMN('Back data'!$A$389:$AH$389)))-G$6)/G97</f>
        <v>0.95941427418424996</v>
      </c>
      <c r="H98" s="11">
        <f t="array" ref="H98">INDEX('Back data'!$A$389:$AH$389,,MAX(IF('Back data'!$A$389:$AH$389&lt;&gt;"",COLUMN('Back data'!$A$389:$AH$389)))-H$6)/H97</f>
        <v>0.97933838883393787</v>
      </c>
      <c r="I98" s="11">
        <f t="array" ref="I98">INDEX('Back data'!$A$389:$AH$389,,MAX(IF('Back data'!$A$389:$AH$389&lt;&gt;"",COLUMN('Back data'!$A$389:$AH$389)))-I$6)/I97</f>
        <v>0.83122268295416335</v>
      </c>
      <c r="J98" s="11">
        <f t="array" ref="J98">INDEX('Back data'!$A$389:$AH$389,,MAX(IF('Back data'!$A$389:$AH$389&lt;&gt;"",COLUMN('Back data'!$A$389:$AH$389)))-J$6)/J97</f>
        <v>0.90776255707762554</v>
      </c>
      <c r="K98" s="11">
        <f t="array" ref="K98">INDEX('Back data'!$A$389:$AH$389,,MAX(IF('Back data'!$A$389:$AH$389&lt;&gt;"",COLUMN('Back data'!$A$389:$AH$389)))-K$6)/K97</f>
        <v>0.87181818181818183</v>
      </c>
      <c r="L98" s="11">
        <f t="array" ref="L98">INDEX('Back data'!$A$389:$AH$389,,MAX(IF('Back data'!$A$389:$AH$389&lt;&gt;"",COLUMN('Back data'!$A$389:$AH$389)))-L$6)/L97</f>
        <v>0.86333261478766965</v>
      </c>
      <c r="M98" s="11">
        <f t="array" ref="M98">INDEX('Back data'!$A$389:$AH$389,,MAX(IF('Back data'!$A$389:$AH$389&lt;&gt;"",COLUMN('Back data'!$A$389:$AH$389)))-M$6)/M97</f>
        <v>0.93600088427102901</v>
      </c>
      <c r="N98" s="11">
        <f t="array" ref="N98">INDEX('Back data'!$A$389:$AH$389,,MAX(IF('Back data'!$A$389:$AH$389&lt;&gt;"",COLUMN('Back data'!$A$389:$AH$389)))-N$6)/N97</f>
        <v>0.88298235628912913</v>
      </c>
      <c r="O98" s="11">
        <f t="array" ref="O98">INDEX('Back data'!$A$389:$AH$389,,MAX(IF('Back data'!$A$389:$AH$389&lt;&gt;"",COLUMN('Back data'!$A$389:$AH$389)))-O$6)/O97</f>
        <v>0.9578036534558273</v>
      </c>
      <c r="P98" s="11">
        <f t="array" ref="P98">INDEX('Back data'!$A$389:$AH$389,,MAX(IF('Back data'!$A$389:$AH$389&lt;&gt;"",COLUMN('Back data'!$A$389:$AH$389)))-P$6)/P97</f>
        <v>0.91917122040072863</v>
      </c>
    </row>
    <row r="99" spans="1:18" x14ac:dyDescent="0.3">
      <c r="A99" s="35" t="s">
        <v>76</v>
      </c>
      <c r="B99" s="37" t="s">
        <v>39</v>
      </c>
      <c r="C99" s="10" t="s">
        <v>70</v>
      </c>
      <c r="D99" s="11">
        <f t="array" ref="D99">INDEX('Back data'!$A$390:$AH$390,,MAX(IF('Back data'!$A$390:$AH$390&lt;&gt;"",COLUMN('Back data'!$A$390:$AH$390)))-D$6)/D97</f>
        <v>6.4157006771490874E-2</v>
      </c>
      <c r="E99" s="11">
        <f t="array" ref="E99">INDEX('Back data'!$A$390:$AH$390,,MAX(IF('Back data'!$A$390:$AH$390&lt;&gt;"",COLUMN('Back data'!$A$390:$AH$390)))-E$6)/E97</f>
        <v>5.289614989146578E-2</v>
      </c>
      <c r="F99" s="11">
        <f t="array" ref="F99">INDEX('Back data'!$A$390:$AH$390,,MAX(IF('Back data'!$A$390:$AH$390&lt;&gt;"",COLUMN('Back data'!$A$390:$AH$390)))-F$6)/F97</f>
        <v>3.6545227556463514E-2</v>
      </c>
      <c r="G99" s="11">
        <f t="array" ref="G99">INDEX('Back data'!$A$390:$AH$390,,MAX(IF('Back data'!$A$390:$AH$390&lt;&gt;"",COLUMN('Back data'!$A$390:$AH$390)))-G$6)/G97</f>
        <v>4.0585725815750033E-2</v>
      </c>
      <c r="H99" s="11">
        <f t="array" ref="H99">INDEX('Back data'!$A$390:$AH$390,,MAX(IF('Back data'!$A$390:$AH$390&lt;&gt;"",COLUMN('Back data'!$A$390:$AH$390)))-H$6)/H97</f>
        <v>2.0661611166062206E-2</v>
      </c>
      <c r="I99" s="11">
        <f t="array" ref="I99">INDEX('Back data'!$A$390:$AH$390,,MAX(IF('Back data'!$A$390:$AH$390&lt;&gt;"",COLUMN('Back data'!$A$390:$AH$390)))-I$6)/I97</f>
        <v>0.16877731704583659</v>
      </c>
      <c r="J99" s="11">
        <f t="array" ref="J99">INDEX('Back data'!$A$390:$AH$390,,MAX(IF('Back data'!$A$390:$AH$390&lt;&gt;"",COLUMN('Back data'!$A$390:$AH$390)))-J$6)/J97</f>
        <v>9.223744292237443E-2</v>
      </c>
      <c r="K99" s="11">
        <f t="array" ref="K99">INDEX('Back data'!$A$390:$AH$390,,MAX(IF('Back data'!$A$390:$AH$390&lt;&gt;"",COLUMN('Back data'!$A$390:$AH$390)))-K$6)/K97</f>
        <v>0.12818181818181817</v>
      </c>
      <c r="L99" s="11">
        <f t="array" ref="L99">INDEX('Back data'!$A$390:$AH$390,,MAX(IF('Back data'!$A$390:$AH$390&lt;&gt;"",COLUMN('Back data'!$A$390:$AH$390)))-L$6)/L97</f>
        <v>0.13666738521233024</v>
      </c>
      <c r="M99" s="11">
        <f t="array" ref="M99">INDEX('Back data'!$A$390:$AH$390,,MAX(IF('Back data'!$A$390:$AH$390&lt;&gt;"",COLUMN('Back data'!$A$390:$AH$390)))-M$6)/M97</f>
        <v>6.3999115728970921E-2</v>
      </c>
      <c r="N99" s="11">
        <f t="array" ref="N99">INDEX('Back data'!$A$390:$AH$390,,MAX(IF('Back data'!$A$390:$AH$390&lt;&gt;"",COLUMN('Back data'!$A$390:$AH$390)))-N$6)/N97</f>
        <v>0.1170176437108708</v>
      </c>
      <c r="O99" s="11">
        <f t="array" ref="O99">INDEX('Back data'!$A$390:$AH$390,,MAX(IF('Back data'!$A$390:$AH$390&lt;&gt;"",COLUMN('Back data'!$A$390:$AH$390)))-O$6)/O97</f>
        <v>4.2196346544172633E-2</v>
      </c>
      <c r="P99" s="11">
        <f t="array" ref="P99">INDEX('Back data'!$A$390:$AH$390,,MAX(IF('Back data'!$A$390:$AH$390&lt;&gt;"",COLUMN('Back data'!$A$390:$AH$390)))-P$6)/P97</f>
        <v>8.0828779599271414E-2</v>
      </c>
      <c r="R99" s="56"/>
    </row>
    <row r="100" spans="1:18" x14ac:dyDescent="0.3">
      <c r="A100" s="30"/>
      <c r="B100" s="27"/>
      <c r="C100" s="31"/>
      <c r="D100" s="32"/>
      <c r="E100" s="32"/>
      <c r="F100" s="32"/>
      <c r="G100" s="32"/>
      <c r="H100" s="32"/>
      <c r="I100" s="32"/>
      <c r="J100" s="32"/>
      <c r="K100" s="32"/>
      <c r="L100" s="32"/>
      <c r="M100" s="32"/>
      <c r="N100" s="32"/>
      <c r="O100" s="32"/>
      <c r="P100" s="32"/>
    </row>
    <row r="101" spans="1:18" x14ac:dyDescent="0.3">
      <c r="A101" s="30"/>
      <c r="B101" s="27"/>
      <c r="C101" s="31"/>
      <c r="D101" s="32"/>
      <c r="E101" s="32"/>
      <c r="F101" s="32"/>
      <c r="G101" s="32"/>
      <c r="H101" s="32"/>
      <c r="I101" s="32"/>
      <c r="J101" s="32"/>
      <c r="K101" s="32"/>
      <c r="L101" s="32"/>
      <c r="M101" s="32"/>
      <c r="N101" s="32"/>
      <c r="O101" s="32"/>
      <c r="P101" s="32"/>
    </row>
    <row r="102" spans="1:18" x14ac:dyDescent="0.3">
      <c r="A102" s="30"/>
      <c r="B102" s="27"/>
      <c r="C102" s="31"/>
      <c r="D102" s="32"/>
      <c r="E102" s="32"/>
      <c r="F102" s="32"/>
      <c r="G102" s="32"/>
      <c r="H102" s="32"/>
      <c r="I102" s="32"/>
      <c r="J102" s="32"/>
      <c r="K102" s="32"/>
      <c r="L102" s="32"/>
      <c r="M102" s="32"/>
      <c r="N102" s="32"/>
      <c r="O102" s="32"/>
      <c r="P102" s="32"/>
    </row>
    <row r="103" spans="1:18" x14ac:dyDescent="0.3">
      <c r="A103" s="30"/>
      <c r="B103" s="27"/>
      <c r="C103" s="31"/>
      <c r="D103" s="32"/>
      <c r="E103" s="32"/>
      <c r="F103" s="32"/>
      <c r="G103" s="32"/>
      <c r="H103" s="32"/>
      <c r="I103" s="32"/>
      <c r="J103" s="32"/>
      <c r="K103" s="32"/>
      <c r="L103" s="32"/>
      <c r="M103" s="32"/>
      <c r="N103" s="32"/>
      <c r="O103" s="32"/>
      <c r="P103" s="32"/>
    </row>
    <row r="104" spans="1:18" x14ac:dyDescent="0.3">
      <c r="A104" s="6"/>
      <c r="B104" s="7"/>
      <c r="C104" s="8" t="s">
        <v>67</v>
      </c>
      <c r="D104" s="9">
        <f t="array" ref="D104">INDEX('Back data'!$A$152:$AH$152,,MAX(IF('Back data'!$A$152:$AH$152&lt;&gt;"",COLUMN('Back data'!$A$152:$AH$152)))-D$6)+INDEX('Back data'!$A$153:$AH$153,,MAX(IF('Back data'!$A$153:$AH$153&lt;&gt;"",COLUMN('Back data'!$A$153:$AH$153)))-D$6)</f>
        <v>86.54</v>
      </c>
      <c r="E104" s="9">
        <f t="array" ref="E104">INDEX('Back data'!$A$152:$AH$152,,MAX(IF('Back data'!$A$152:$AH$152&lt;&gt;"",COLUMN('Back data'!$A$152:$AH$152)))-E$6)+INDEX('Back data'!$A$153:$AH$153,,MAX(IF('Back data'!$A$153:$AH$153&lt;&gt;"",COLUMN('Back data'!$A$153:$AH$153)))-E$6)</f>
        <v>82.789999999999992</v>
      </c>
      <c r="F104" s="9">
        <f t="array" ref="F104">INDEX('Back data'!$A$152:$AH$152,,MAX(IF('Back data'!$A$152:$AH$152&lt;&gt;"",COLUMN('Back data'!$A$152:$AH$152)))-F$6)+INDEX('Back data'!$A$153:$AH$153,,MAX(IF('Back data'!$A$153:$AH$153&lt;&gt;"",COLUMN('Back data'!$A$153:$AH$153)))-F$6)</f>
        <v>81.97</v>
      </c>
      <c r="G104" s="9">
        <f t="array" ref="G104">INDEX('Back data'!$A$152:$AH$152,,MAX(IF('Back data'!$A$152:$AH$152&lt;&gt;"",COLUMN('Back data'!$A$152:$AH$152)))-G$6)+INDEX('Back data'!$A$153:$AH$153,,MAX(IF('Back data'!$A$153:$AH$153&lt;&gt;"",COLUMN('Back data'!$A$153:$AH$153)))-G$6)</f>
        <v>84.5</v>
      </c>
      <c r="H104" s="9">
        <f t="array" ref="H104">INDEX('Back data'!$A$152:$AH$152,,MAX(IF('Back data'!$A$152:$AH$152&lt;&gt;"",COLUMN('Back data'!$A$152:$AH$152)))-H$6)+INDEX('Back data'!$A$153:$AH$153,,MAX(IF('Back data'!$A$153:$AH$153&lt;&gt;"",COLUMN('Back data'!$A$153:$AH$153)))-H$6)</f>
        <v>85.89</v>
      </c>
      <c r="I104" s="9">
        <f t="array" ref="I104">INDEX('Back data'!$A$152:$AH$152,,MAX(IF('Back data'!$A$152:$AH$152&lt;&gt;"",COLUMN('Back data'!$A$152:$AH$152)))-I$6)+INDEX('Back data'!$A$153:$AH$153,,MAX(IF('Back data'!$A$153:$AH$153&lt;&gt;"",COLUMN('Back data'!$A$153:$AH$153)))-I$6)</f>
        <v>83.57</v>
      </c>
      <c r="J104" s="9">
        <f t="array" ref="J104">INDEX('Back data'!$A$152:$AH$152,,MAX(IF('Back data'!$A$152:$AH$152&lt;&gt;"",COLUMN('Back data'!$A$152:$AH$152)))-J$6)+INDEX('Back data'!$A$153:$AH$153,,MAX(IF('Back data'!$A$153:$AH$153&lt;&gt;"",COLUMN('Back data'!$A$153:$AH$153)))-J$6)</f>
        <v>85.28</v>
      </c>
      <c r="K104" s="9">
        <f t="array" ref="K104">INDEX('Back data'!$A$152:$AH$152,,MAX(IF('Back data'!$A$152:$AH$152&lt;&gt;"",COLUMN('Back data'!$A$152:$AH$152)))-K$6)+INDEX('Back data'!$A$153:$AH$153,,MAX(IF('Back data'!$A$153:$AH$153&lt;&gt;"",COLUMN('Back data'!$A$153:$AH$153)))-K$6)</f>
        <v>86.3</v>
      </c>
      <c r="L104" s="9">
        <f t="array" ref="L104">INDEX('Back data'!$A$152:$AH$152,,MAX(IF('Back data'!$A$152:$AH$152&lt;&gt;"",COLUMN('Back data'!$A$152:$AH$152)))-L$6)+INDEX('Back data'!$A$153:$AH$153,,MAX(IF('Back data'!$A$153:$AH$153&lt;&gt;"",COLUMN('Back data'!$A$153:$AH$153)))-L$6)</f>
        <v>84.58</v>
      </c>
      <c r="M104" s="9">
        <f t="array" ref="M104">INDEX('Back data'!$A$152:$AH$152,,MAX(IF('Back data'!$A$152:$AH$152&lt;&gt;"",COLUMN('Back data'!$A$152:$AH$152)))-M$6)+INDEX('Back data'!$A$153:$AH$153,,MAX(IF('Back data'!$A$153:$AH$153&lt;&gt;"",COLUMN('Back data'!$A$153:$AH$153)))-M$6)</f>
        <v>85.109999999999985</v>
      </c>
      <c r="N104" s="9">
        <f t="array" ref="N104">INDEX('Back data'!$A$152:$AH$152,,MAX(IF('Back data'!$A$152:$AH$152&lt;&gt;"",COLUMN('Back data'!$A$152:$AH$152)))-N$6)+INDEX('Back data'!$A$153:$AH$153,,MAX(IF('Back data'!$A$153:$AH$153&lt;&gt;"",COLUMN('Back data'!$A$153:$AH$153)))-N$6)</f>
        <v>81.38</v>
      </c>
      <c r="O104" s="9">
        <f t="array" ref="O104">INDEX('Back data'!$A$152:$AH$152,,MAX(IF('Back data'!$A$152:$AH$152&lt;&gt;"",COLUMN('Back data'!$A$152:$AH$152)))-O$6)+INDEX('Back data'!$A$153:$AH$153,,MAX(IF('Back data'!$A$153:$AH$153&lt;&gt;"",COLUMN('Back data'!$A$153:$AH$153)))-O$6)</f>
        <v>90.2</v>
      </c>
      <c r="P104" s="9">
        <f t="array" ref="P104">INDEX('Back data'!$A$152:$AH$152,,MAX(IF('Back data'!$A$152:$AH$152&lt;&gt;"",COLUMN('Back data'!$A$152:$AH$152)))-P$6)+INDEX('Back data'!$A$153:$AH$153,,MAX(IF('Back data'!$A$153:$AH$153&lt;&gt;"",COLUMN('Back data'!$A$153:$AH$153)))-P$6)</f>
        <v>89.84</v>
      </c>
    </row>
    <row r="105" spans="1:18" x14ac:dyDescent="0.3">
      <c r="A105" s="34" t="s">
        <v>77</v>
      </c>
      <c r="B105" s="42" t="s">
        <v>74</v>
      </c>
      <c r="C105" s="10" t="s">
        <v>69</v>
      </c>
      <c r="D105" s="11">
        <f t="array" ref="D105">INDEX('Back data'!$A$152:$AH$152,,MAX(IF('Back data'!$A$152:$AH$152&lt;&gt;"",COLUMN('Back data'!$A$152:$AH$152)))-D$6)/D104</f>
        <v>0.88698867575687546</v>
      </c>
      <c r="E105" s="11">
        <f t="array" ref="E105">INDEX('Back data'!$A$152:$AH$152,,MAX(IF('Back data'!$A$152:$AH$152&lt;&gt;"",COLUMN('Back data'!$A$152:$AH$152)))-E$6)/E104</f>
        <v>0.86012803478680999</v>
      </c>
      <c r="F105" s="11">
        <f t="array" ref="F105">INDEX('Back data'!$A$152:$AH$152,,MAX(IF('Back data'!$A$152:$AH$152&lt;&gt;"",COLUMN('Back data'!$A$152:$AH$152)))-F$6)/F104</f>
        <v>0.93229230206172997</v>
      </c>
      <c r="G105" s="11">
        <f t="array" ref="G105">INDEX('Back data'!$A$152:$AH$152,,MAX(IF('Back data'!$A$152:$AH$152&lt;&gt;"",COLUMN('Back data'!$A$152:$AH$152)))-G$6)/G104</f>
        <v>0.93230769230769228</v>
      </c>
      <c r="H105" s="11">
        <f t="array" ref="H105">INDEX('Back data'!$A$152:$AH$152,,MAX(IF('Back data'!$A$152:$AH$152&lt;&gt;"",COLUMN('Back data'!$A$152:$AH$152)))-H$6)/H104</f>
        <v>0.92292467109093024</v>
      </c>
      <c r="I105" s="11">
        <f t="array" ref="I105">INDEX('Back data'!$A$152:$AH$152,,MAX(IF('Back data'!$A$152:$AH$152&lt;&gt;"",COLUMN('Back data'!$A$152:$AH$152)))-I$6)/I104</f>
        <v>0.8870408041163097</v>
      </c>
      <c r="J105" s="11">
        <f t="array" ref="J105">INDEX('Back data'!$A$152:$AH$152,,MAX(IF('Back data'!$A$152:$AH$152&lt;&gt;"",COLUMN('Back data'!$A$152:$AH$152)))-J$6)/J104</f>
        <v>0.89915572232645413</v>
      </c>
      <c r="K105" s="11">
        <f t="array" ref="K105">INDEX('Back data'!$A$152:$AH$152,,MAX(IF('Back data'!$A$152:$AH$152&lt;&gt;"",COLUMN('Back data'!$A$152:$AH$152)))-K$6)/K104</f>
        <v>0.91691772885283895</v>
      </c>
      <c r="L105" s="11">
        <f t="array" ref="L105">INDEX('Back data'!$A$152:$AH$152,,MAX(IF('Back data'!$A$152:$AH$152&lt;&gt;"",COLUMN('Back data'!$A$152:$AH$152)))-L$6)/L104</f>
        <v>0.88212343343580046</v>
      </c>
      <c r="M105" s="11">
        <f t="array" ref="M105">INDEX('Back data'!$A$152:$AH$152,,MAX(IF('Back data'!$A$152:$AH$152&lt;&gt;"",COLUMN('Back data'!$A$152:$AH$152)))-M$6)/M104</f>
        <v>0.89672188931970398</v>
      </c>
      <c r="N105" s="11">
        <f t="array" ref="N105">INDEX('Back data'!$A$152:$AH$152,,MAX(IF('Back data'!$A$152:$AH$152&lt;&gt;"",COLUMN('Back data'!$A$152:$AH$152)))-N$6)/N104</f>
        <v>0.91803883017940524</v>
      </c>
      <c r="O105" s="11">
        <f t="array" ref="O105">INDEX('Back data'!$A$152:$AH$152,,MAX(IF('Back data'!$A$152:$AH$152&lt;&gt;"",COLUMN('Back data'!$A$152:$AH$152)))-O$6)/O104</f>
        <v>0.91274944567627492</v>
      </c>
      <c r="P105" s="11">
        <f t="array" ref="P105">INDEX('Back data'!$A$152:$AH$152,,MAX(IF('Back data'!$A$152:$AH$152&lt;&gt;"",COLUMN('Back data'!$A$152:$AH$152)))-P$6)/P104</f>
        <v>0.90126892252894031</v>
      </c>
    </row>
    <row r="106" spans="1:18" x14ac:dyDescent="0.3">
      <c r="A106" s="34" t="s">
        <v>77</v>
      </c>
      <c r="B106" s="42" t="s">
        <v>75</v>
      </c>
      <c r="C106" s="10" t="s">
        <v>70</v>
      </c>
      <c r="D106" s="11">
        <f t="array" ref="D106">+INDEX('Back data'!$A$153:$AH$153,,MAX(IF('Back data'!$A$153:$AH$153&lt;&gt;"",COLUMN('Back data'!$A$153:$AH$153)))-D$6)/D104</f>
        <v>0.11301132424312454</v>
      </c>
      <c r="E106" s="11">
        <f t="array" ref="E106">+INDEX('Back data'!$A$153:$AH$153,,MAX(IF('Back data'!$A$153:$AH$153&lt;&gt;"",COLUMN('Back data'!$A$153:$AH$153)))-E$6)/E104</f>
        <v>0.13987196521319001</v>
      </c>
      <c r="F106" s="11">
        <f t="array" ref="F106">+INDEX('Back data'!$A$153:$AH$153,,MAX(IF('Back data'!$A$153:$AH$153&lt;&gt;"",COLUMN('Back data'!$A$153:$AH$153)))-F$6)/F104</f>
        <v>6.7707697938270098E-2</v>
      </c>
      <c r="G106" s="11">
        <f t="array" ref="G106">+INDEX('Back data'!$A$153:$AH$153,,MAX(IF('Back data'!$A$153:$AH$153&lt;&gt;"",COLUMN('Back data'!$A$153:$AH$153)))-G$6)/G104</f>
        <v>6.7692307692307691E-2</v>
      </c>
      <c r="H106" s="11">
        <f t="array" ref="H106">+INDEX('Back data'!$A$153:$AH$153,,MAX(IF('Back data'!$A$153:$AH$153&lt;&gt;"",COLUMN('Back data'!$A$153:$AH$153)))-H$6)/H104</f>
        <v>7.7075328909069735E-2</v>
      </c>
      <c r="I106" s="11">
        <f t="array" ref="I106">+INDEX('Back data'!$A$153:$AH$153,,MAX(IF('Back data'!$A$153:$AH$153&lt;&gt;"",COLUMN('Back data'!$A$153:$AH$153)))-I$6)/I104</f>
        <v>0.11295919588369033</v>
      </c>
      <c r="J106" s="11">
        <f t="array" ref="J106">+INDEX('Back data'!$A$153:$AH$153,,MAX(IF('Back data'!$A$153:$AH$153&lt;&gt;"",COLUMN('Back data'!$A$153:$AH$153)))-J$6)/J104</f>
        <v>0.10084427767354597</v>
      </c>
      <c r="K106" s="11">
        <f t="array" ref="K106">+INDEX('Back data'!$A$153:$AH$153,,MAX(IF('Back data'!$A$153:$AH$153&lt;&gt;"",COLUMN('Back data'!$A$153:$AH$153)))-K$6)/K104</f>
        <v>8.3082271147161074E-2</v>
      </c>
      <c r="L106" s="11">
        <f t="array" ref="L106">+INDEX('Back data'!$A$153:$AH$153,,MAX(IF('Back data'!$A$153:$AH$153&lt;&gt;"",COLUMN('Back data'!$A$153:$AH$153)))-L$6)/L104</f>
        <v>0.11787656656419958</v>
      </c>
      <c r="M106" s="11">
        <f t="array" ref="M106">+INDEX('Back data'!$A$153:$AH$153,,MAX(IF('Back data'!$A$153:$AH$153&lt;&gt;"",COLUMN('Back data'!$A$153:$AH$153)))-M$6)/M104</f>
        <v>0.10327811068029609</v>
      </c>
      <c r="N106" s="11">
        <f t="array" ref="N106">+INDEX('Back data'!$A$153:$AH$153,,MAX(IF('Back data'!$A$153:$AH$153&lt;&gt;"",COLUMN('Back data'!$A$153:$AH$153)))-N$6)/N104</f>
        <v>8.1961169820594745E-2</v>
      </c>
      <c r="O106" s="11">
        <f t="array" ref="O106">+INDEX('Back data'!$A$153:$AH$153,,MAX(IF('Back data'!$A$153:$AH$153&lt;&gt;"",COLUMN('Back data'!$A$153:$AH$153)))-O$6)/O104</f>
        <v>8.7250554323725055E-2</v>
      </c>
      <c r="P106" s="11">
        <f t="array" ref="P106">+INDEX('Back data'!$A$153:$AH$153,,MAX(IF('Back data'!$A$153:$AH$153&lt;&gt;"",COLUMN('Back data'!$A$153:$AH$153)))-P$6)/P104</f>
        <v>9.873107747105965E-2</v>
      </c>
      <c r="R106" s="56"/>
    </row>
    <row r="107" spans="1:18" x14ac:dyDescent="0.3">
      <c r="B107" s="43"/>
    </row>
    <row r="108" spans="1:18" x14ac:dyDescent="0.3">
      <c r="B108" s="43"/>
    </row>
    <row r="109" spans="1:18" x14ac:dyDescent="0.3">
      <c r="B109" s="43"/>
      <c r="C109" s="8" t="s">
        <v>67</v>
      </c>
      <c r="D109" s="9">
        <f t="array" ref="D109">INDEX('Back data'!$A$158:$AH$158,,MAX(IF('Back data'!$A$158:$AH$158&lt;&gt;"",COLUMN('Back data'!$A$158:$AH$158)))-D$6)+INDEX('Back data'!$A$159:$AH$159,,MAX(IF('Back data'!$A$159:$AH$159&lt;&gt;"",COLUMN('Back data'!$A$159:$AH$159)))-D$6)</f>
        <v>85.7</v>
      </c>
      <c r="E109" s="9">
        <f t="array" ref="E109">INDEX('Back data'!$A$158:$AH$158,,MAX(IF('Back data'!$A$158:$AH$158&lt;&gt;"",COLUMN('Back data'!$A$158:$AH$158)))-E$6)+INDEX('Back data'!$A$159:$AH$159,,MAX(IF('Back data'!$A$159:$AH$159&lt;&gt;"",COLUMN('Back data'!$A$159:$AH$159)))-E$6)</f>
        <v>82.43</v>
      </c>
      <c r="F109" s="9">
        <f t="array" ref="F109">INDEX('Back data'!$A$158:$AH$158,,MAX(IF('Back data'!$A$158:$AH$158&lt;&gt;"",COLUMN('Back data'!$A$158:$AH$158)))-F$6)+INDEX('Back data'!$A$159:$AH$159,,MAX(IF('Back data'!$A$159:$AH$159&lt;&gt;"",COLUMN('Back data'!$A$159:$AH$159)))-F$6)</f>
        <v>80.679999999999993</v>
      </c>
      <c r="G109" s="9">
        <f t="array" ref="G109">INDEX('Back data'!$A$158:$AH$158,,MAX(IF('Back data'!$A$158:$AH$158&lt;&gt;"",COLUMN('Back data'!$A$158:$AH$158)))-G$6)+INDEX('Back data'!$A$159:$AH$159,,MAX(IF('Back data'!$A$159:$AH$159&lt;&gt;"",COLUMN('Back data'!$A$159:$AH$159)))-G$6)</f>
        <v>83.679999999999993</v>
      </c>
      <c r="H109" s="9">
        <f t="array" ref="H109">INDEX('Back data'!$A$158:$AH$158,,MAX(IF('Back data'!$A$158:$AH$158&lt;&gt;"",COLUMN('Back data'!$A$158:$AH$158)))-H$6)+INDEX('Back data'!$A$159:$AH$159,,MAX(IF('Back data'!$A$159:$AH$159&lt;&gt;"",COLUMN('Back data'!$A$159:$AH$159)))-H$6)</f>
        <v>84.64</v>
      </c>
      <c r="I109" s="9">
        <f t="array" ref="I109">INDEX('Back data'!$A$158:$AH$158,,MAX(IF('Back data'!$A$158:$AH$158&lt;&gt;"",COLUMN('Back data'!$A$158:$AH$158)))-I$6)+INDEX('Back data'!$A$159:$AH$159,,MAX(IF('Back data'!$A$159:$AH$159&lt;&gt;"",COLUMN('Back data'!$A$159:$AH$159)))-I$6)</f>
        <v>82.61</v>
      </c>
      <c r="J109" s="9">
        <f t="array" ref="J109">INDEX('Back data'!$A$158:$AH$158,,MAX(IF('Back data'!$A$158:$AH$158&lt;&gt;"",COLUMN('Back data'!$A$158:$AH$158)))-J$6)+INDEX('Back data'!$A$159:$AH$159,,MAX(IF('Back data'!$A$159:$AH$159&lt;&gt;"",COLUMN('Back data'!$A$159:$AH$159)))-J$6)</f>
        <v>82.62</v>
      </c>
      <c r="K109" s="9">
        <f t="array" ref="K109">INDEX('Back data'!$A$158:$AH$158,,MAX(IF('Back data'!$A$158:$AH$158&lt;&gt;"",COLUMN('Back data'!$A$158:$AH$158)))-K$6)+INDEX('Back data'!$A$159:$AH$159,,MAX(IF('Back data'!$A$159:$AH$159&lt;&gt;"",COLUMN('Back data'!$A$159:$AH$159)))-K$6)</f>
        <v>82.23</v>
      </c>
      <c r="L109" s="9">
        <f t="array" ref="L109">INDEX('Back data'!$A$158:$AH$158,,MAX(IF('Back data'!$A$158:$AH$158&lt;&gt;"",COLUMN('Back data'!$A$158:$AH$158)))-L$6)+INDEX('Back data'!$A$159:$AH$159,,MAX(IF('Back data'!$A$159:$AH$159&lt;&gt;"",COLUMN('Back data'!$A$159:$AH$159)))-L$6)</f>
        <v>85.48</v>
      </c>
      <c r="M109" s="9">
        <f t="array" ref="M109">INDEX('Back data'!$A$158:$AH$158,,MAX(IF('Back data'!$A$158:$AH$158&lt;&gt;"",COLUMN('Back data'!$A$158:$AH$158)))-M$6)+INDEX('Back data'!$A$159:$AH$159,,MAX(IF('Back data'!$A$159:$AH$159&lt;&gt;"",COLUMN('Back data'!$A$159:$AH$159)))-M$6)</f>
        <v>84.83</v>
      </c>
      <c r="N109" s="9">
        <f t="array" ref="N109">INDEX('Back data'!$A$158:$AH$158,,MAX(IF('Back data'!$A$158:$AH$158&lt;&gt;"",COLUMN('Back data'!$A$158:$AH$158)))-N$6)+INDEX('Back data'!$A$159:$AH$159,,MAX(IF('Back data'!$A$159:$AH$159&lt;&gt;"",COLUMN('Back data'!$A$159:$AH$159)))-N$6)</f>
        <v>79.64</v>
      </c>
      <c r="O109" s="9">
        <f t="array" ref="O109">INDEX('Back data'!$A$158:$AH$158,,MAX(IF('Back data'!$A$158:$AH$158&lt;&gt;"",COLUMN('Back data'!$A$158:$AH$158)))-O$6)+INDEX('Back data'!$A$159:$AH$159,,MAX(IF('Back data'!$A$159:$AH$159&lt;&gt;"",COLUMN('Back data'!$A$159:$AH$159)))-O$6)</f>
        <v>87.01</v>
      </c>
      <c r="P109" s="9">
        <f t="array" ref="P109">INDEX('Back data'!$A$158:$AH$158,,MAX(IF('Back data'!$A$158:$AH$158&lt;&gt;"",COLUMN('Back data'!$A$158:$AH$158)))-P$6)+INDEX('Back data'!$A$159:$AH$159,,MAX(IF('Back data'!$A$159:$AH$159&lt;&gt;"",COLUMN('Back data'!$A$159:$AH$159)))-P$6)</f>
        <v>87.22</v>
      </c>
    </row>
    <row r="110" spans="1:18" x14ac:dyDescent="0.3">
      <c r="A110" s="34" t="s">
        <v>77</v>
      </c>
      <c r="B110" s="44" t="s">
        <v>71</v>
      </c>
      <c r="C110" s="10" t="s">
        <v>69</v>
      </c>
      <c r="D110" s="11">
        <f t="array" ref="D110">INDEX('Back data'!$A$158:$AH$158,,MAX(IF('Back data'!$A$158:$AH$158&lt;&gt;"",COLUMN('Back data'!$A$158:$AH$158)))-D$6)/D109</f>
        <v>0.74492415402567091</v>
      </c>
      <c r="E110" s="11">
        <f t="array" ref="E110">INDEX('Back data'!$A$158:$AH$158,,MAX(IF('Back data'!$A$158:$AH$158&lt;&gt;"",COLUMN('Back data'!$A$158:$AH$158)))-E$6)/E109</f>
        <v>0.701322334101662</v>
      </c>
      <c r="F110" s="11">
        <f t="array" ref="F110">INDEX('Back data'!$A$158:$AH$158,,MAX(IF('Back data'!$A$158:$AH$158&lt;&gt;"",COLUMN('Back data'!$A$158:$AH$158)))-F$6)/F109</f>
        <v>0.80961824491819534</v>
      </c>
      <c r="G110" s="11">
        <f t="array" ref="G110">INDEX('Back data'!$A$158:$AH$158,,MAX(IF('Back data'!$A$158:$AH$158&lt;&gt;"",COLUMN('Back data'!$A$158:$AH$158)))-G$6)/G109</f>
        <v>0.88025812619502875</v>
      </c>
      <c r="H110" s="11">
        <f t="array" ref="H110">INDEX('Back data'!$A$158:$AH$158,,MAX(IF('Back data'!$A$158:$AH$158&lt;&gt;"",COLUMN('Back data'!$A$158:$AH$158)))-H$6)/H109</f>
        <v>0.8358931947069943</v>
      </c>
      <c r="I110" s="11">
        <f t="array" ref="I110">INDEX('Back data'!$A$158:$AH$158,,MAX(IF('Back data'!$A$158:$AH$158&lt;&gt;"",COLUMN('Back data'!$A$158:$AH$158)))-I$6)/I109</f>
        <v>0.77230359520639147</v>
      </c>
      <c r="J110" s="11">
        <f t="array" ref="J110">INDEX('Back data'!$A$158:$AH$158,,MAX(IF('Back data'!$A$158:$AH$158&lt;&gt;"",COLUMN('Back data'!$A$158:$AH$158)))-J$6)/J109</f>
        <v>0.76422173807794724</v>
      </c>
      <c r="K110" s="11">
        <f t="array" ref="K110">INDEX('Back data'!$A$158:$AH$158,,MAX(IF('Back data'!$A$158:$AH$158&lt;&gt;"",COLUMN('Back data'!$A$158:$AH$158)))-K$6)/K109</f>
        <v>0.73817341602821351</v>
      </c>
      <c r="L110" s="11">
        <f t="array" ref="L110">INDEX('Back data'!$A$158:$AH$158,,MAX(IF('Back data'!$A$158:$AH$158&lt;&gt;"",COLUMN('Back data'!$A$158:$AH$158)))-L$6)/L109</f>
        <v>0.64787084698175013</v>
      </c>
      <c r="M110" s="11">
        <f t="array" ref="M110">INDEX('Back data'!$A$158:$AH$158,,MAX(IF('Back data'!$A$158:$AH$158&lt;&gt;"",COLUMN('Back data'!$A$158:$AH$158)))-M$6)/M109</f>
        <v>0.72910526936225395</v>
      </c>
      <c r="N110" s="11">
        <f t="array" ref="N110">INDEX('Back data'!$A$158:$AH$158,,MAX(IF('Back data'!$A$158:$AH$158&lt;&gt;"",COLUMN('Back data'!$A$158:$AH$158)))-N$6)/N109</f>
        <v>0.81554495228528379</v>
      </c>
      <c r="O110" s="11">
        <f t="array" ref="O110">INDEX('Back data'!$A$158:$AH$158,,MAX(IF('Back data'!$A$158:$AH$158&lt;&gt;"",COLUMN('Back data'!$A$158:$AH$158)))-O$6)/O109</f>
        <v>0.78002528445006325</v>
      </c>
      <c r="P110" s="11">
        <f t="array" ref="P110">INDEX('Back data'!$A$158:$AH$158,,MAX(IF('Back data'!$A$158:$AH$158&lt;&gt;"",COLUMN('Back data'!$A$158:$AH$158)))-P$6)/P109</f>
        <v>0.7247191011235955</v>
      </c>
    </row>
    <row r="111" spans="1:18" x14ac:dyDescent="0.3">
      <c r="A111" s="34" t="s">
        <v>77</v>
      </c>
      <c r="B111" s="44" t="s">
        <v>71</v>
      </c>
      <c r="C111" s="10" t="s">
        <v>70</v>
      </c>
      <c r="D111" s="11">
        <f t="array" ref="D111">+INDEX('Back data'!$A$159:$AH$159,,MAX(IF('Back data'!$A$159:$AH$159&lt;&gt;"",COLUMN('Back data'!$A$159:$AH$159)))-D$6)/D109</f>
        <v>0.25507584597432903</v>
      </c>
      <c r="E111" s="11">
        <f t="array" ref="E111">+INDEX('Back data'!$A$159:$AH$159,,MAX(IF('Back data'!$A$159:$AH$159&lt;&gt;"",COLUMN('Back data'!$A$159:$AH$159)))-E$6)/E109</f>
        <v>0.298677665898338</v>
      </c>
      <c r="F111" s="11">
        <f t="array" ref="F111">+INDEX('Back data'!$A$159:$AH$159,,MAX(IF('Back data'!$A$159:$AH$159&lt;&gt;"",COLUMN('Back data'!$A$159:$AH$159)))-F$6)/F109</f>
        <v>0.19038175508180466</v>
      </c>
      <c r="G111" s="11">
        <f t="array" ref="G111">+INDEX('Back data'!$A$159:$AH$159,,MAX(IF('Back data'!$A$159:$AH$159&lt;&gt;"",COLUMN('Back data'!$A$159:$AH$159)))-G$6)/G109</f>
        <v>0.11974187380497132</v>
      </c>
      <c r="H111" s="11">
        <f t="array" ref="H111">+INDEX('Back data'!$A$159:$AH$159,,MAX(IF('Back data'!$A$159:$AH$159&lt;&gt;"",COLUMN('Back data'!$A$159:$AH$159)))-H$6)/H109</f>
        <v>0.16410680529300567</v>
      </c>
      <c r="I111" s="11">
        <f t="array" ref="I111">+INDEX('Back data'!$A$159:$AH$159,,MAX(IF('Back data'!$A$159:$AH$159&lt;&gt;"",COLUMN('Back data'!$A$159:$AH$159)))-I$6)/I109</f>
        <v>0.2276964047936085</v>
      </c>
      <c r="J111" s="11">
        <f t="array" ref="J111">+INDEX('Back data'!$A$159:$AH$159,,MAX(IF('Back data'!$A$159:$AH$159&lt;&gt;"",COLUMN('Back data'!$A$159:$AH$159)))-J$6)/J109</f>
        <v>0.23577826192205276</v>
      </c>
      <c r="K111" s="11">
        <f t="array" ref="K111">+INDEX('Back data'!$A$159:$AH$159,,MAX(IF('Back data'!$A$159:$AH$159&lt;&gt;"",COLUMN('Back data'!$A$159:$AH$159)))-K$6)/K109</f>
        <v>0.26182658397178643</v>
      </c>
      <c r="L111" s="11">
        <f t="array" ref="L111">+INDEX('Back data'!$A$159:$AH$159,,MAX(IF('Back data'!$A$159:$AH$159&lt;&gt;"",COLUMN('Back data'!$A$159:$AH$159)))-L$6)/L109</f>
        <v>0.35212915301824987</v>
      </c>
      <c r="M111" s="11">
        <f t="array" ref="M111">+INDEX('Back data'!$A$159:$AH$159,,MAX(IF('Back data'!$A$159:$AH$159&lt;&gt;"",COLUMN('Back data'!$A$159:$AH$159)))-M$6)/M109</f>
        <v>0.27089473063774611</v>
      </c>
      <c r="N111" s="11">
        <f t="array" ref="N111">+INDEX('Back data'!$A$159:$AH$159,,MAX(IF('Back data'!$A$159:$AH$159&lt;&gt;"",COLUMN('Back data'!$A$159:$AH$159)))-N$6)/N109</f>
        <v>0.18445504771471621</v>
      </c>
      <c r="O111" s="11">
        <f t="array" ref="O111">+INDEX('Back data'!$A$159:$AH$159,,MAX(IF('Back data'!$A$159:$AH$159&lt;&gt;"",COLUMN('Back data'!$A$159:$AH$159)))-O$6)/O109</f>
        <v>0.21997471554993678</v>
      </c>
      <c r="P111" s="11">
        <f t="array" ref="P111">+INDEX('Back data'!$A$159:$AH$159,,MAX(IF('Back data'!$A$159:$AH$159&lt;&gt;"",COLUMN('Back data'!$A$159:$AH$159)))-P$6)/P109</f>
        <v>0.2752808988764045</v>
      </c>
      <c r="R111" s="56"/>
    </row>
    <row r="112" spans="1:18" x14ac:dyDescent="0.3">
      <c r="B112" s="43"/>
    </row>
    <row r="113" spans="1:18" x14ac:dyDescent="0.3">
      <c r="B113" s="43"/>
    </row>
    <row r="114" spans="1:18" x14ac:dyDescent="0.3">
      <c r="B114" s="43"/>
      <c r="C114" s="8" t="s">
        <v>67</v>
      </c>
      <c r="D114" s="9">
        <f t="array" ref="D114">INDEX('Back data'!$A$164:$AH$164,,MAX(IF('Back data'!$A$164:$AH$164&lt;&gt;"",COLUMN('Back data'!$A$164:$AH$164)))-D$6)+INDEX('Back data'!$A$165:$AH$165,,MAX(IF('Back data'!$A$165:$AH$165&lt;&gt;"",COLUMN('Back data'!$A$165:$AH$165)))-D$6)</f>
        <v>85.66</v>
      </c>
      <c r="E114" s="9">
        <f t="array" ref="E114">INDEX('Back data'!$A$164:$AH$164,,MAX(IF('Back data'!$A$164:$AH$164&lt;&gt;"",COLUMN('Back data'!$A$164:$AH$164)))-E$6)+INDEX('Back data'!$A$165:$AH$165,,MAX(IF('Back data'!$A$165:$AH$165&lt;&gt;"",COLUMN('Back data'!$A$165:$AH$165)))-E$6)</f>
        <v>81.95</v>
      </c>
      <c r="F114" s="9">
        <f t="array" ref="F114">INDEX('Back data'!$A$164:$AH$164,,MAX(IF('Back data'!$A$164:$AH$164&lt;&gt;"",COLUMN('Back data'!$A$164:$AH$164)))-F$6)+INDEX('Back data'!$A$165:$AH$165,,MAX(IF('Back data'!$A$165:$AH$165&lt;&gt;"",COLUMN('Back data'!$A$165:$AH$165)))-F$6)</f>
        <v>83.22</v>
      </c>
      <c r="G114" s="9">
        <f t="array" ref="G114">INDEX('Back data'!$A$164:$AH$164,,MAX(IF('Back data'!$A$164:$AH$164&lt;&gt;"",COLUMN('Back data'!$A$164:$AH$164)))-G$6)+INDEX('Back data'!$A$165:$AH$165,,MAX(IF('Back data'!$A$165:$AH$165&lt;&gt;"",COLUMN('Back data'!$A$165:$AH$165)))-G$6)</f>
        <v>83.31</v>
      </c>
      <c r="H114" s="9">
        <f t="array" ref="H114">INDEX('Back data'!$A$164:$AH$164,,MAX(IF('Back data'!$A$164:$AH$164&lt;&gt;"",COLUMN('Back data'!$A$164:$AH$164)))-H$6)+INDEX('Back data'!$A$165:$AH$165,,MAX(IF('Back data'!$A$165:$AH$165&lt;&gt;"",COLUMN('Back data'!$A$165:$AH$165)))-H$6)</f>
        <v>87.92</v>
      </c>
      <c r="I114" s="9">
        <f t="array" ref="I114">INDEX('Back data'!$A$164:$AH$164,,MAX(IF('Back data'!$A$164:$AH$164&lt;&gt;"",COLUMN('Back data'!$A$164:$AH$164)))-I$6)+INDEX('Back data'!$A$165:$AH$165,,MAX(IF('Back data'!$A$165:$AH$165&lt;&gt;"",COLUMN('Back data'!$A$165:$AH$165)))-I$6)</f>
        <v>83.92</v>
      </c>
      <c r="J114" s="9">
        <f t="array" ref="J114">INDEX('Back data'!$A$164:$AH$164,,MAX(IF('Back data'!$A$164:$AH$164&lt;&gt;"",COLUMN('Back data'!$A$164:$AH$164)))-J$6)+INDEX('Back data'!$A$165:$AH$165,,MAX(IF('Back data'!$A$165:$AH$165&lt;&gt;"",COLUMN('Back data'!$A$165:$AH$165)))-J$6)</f>
        <v>84.919999999999987</v>
      </c>
      <c r="K114" s="9">
        <f t="array" ref="K114">INDEX('Back data'!$A$164:$AH$164,,MAX(IF('Back data'!$A$164:$AH$164&lt;&gt;"",COLUMN('Back data'!$A$164:$AH$164)))-K$6)+INDEX('Back data'!$A$165:$AH$165,,MAX(IF('Back data'!$A$165:$AH$165&lt;&gt;"",COLUMN('Back data'!$A$165:$AH$165)))-K$6)</f>
        <v>87.570000000000007</v>
      </c>
      <c r="L114" s="9">
        <f t="array" ref="L114">INDEX('Back data'!$A$164:$AH$164,,MAX(IF('Back data'!$A$164:$AH$164&lt;&gt;"",COLUMN('Back data'!$A$164:$AH$164)))-L$6)+INDEX('Back data'!$A$165:$AH$165,,MAX(IF('Back data'!$A$165:$AH$165&lt;&gt;"",COLUMN('Back data'!$A$165:$AH$165)))-L$6)</f>
        <v>85.61</v>
      </c>
      <c r="M114" s="9">
        <f t="array" ref="M114">INDEX('Back data'!$A$164:$AH$164,,MAX(IF('Back data'!$A$164:$AH$164&lt;&gt;"",COLUMN('Back data'!$A$164:$AH$164)))-M$6)+INDEX('Back data'!$A$165:$AH$165,,MAX(IF('Back data'!$A$165:$AH$165&lt;&gt;"",COLUMN('Back data'!$A$165:$AH$165)))-M$6)</f>
        <v>84.7</v>
      </c>
      <c r="N114" s="9">
        <f t="array" ref="N114">INDEX('Back data'!$A$164:$AH$164,,MAX(IF('Back data'!$A$164:$AH$164&lt;&gt;"",COLUMN('Back data'!$A$164:$AH$164)))-N$6)+INDEX('Back data'!$A$165:$AH$165,,MAX(IF('Back data'!$A$165:$AH$165&lt;&gt;"",COLUMN('Back data'!$A$165:$AH$165)))-N$6)</f>
        <v>82.26</v>
      </c>
      <c r="O114" s="9">
        <f t="array" ref="O114">INDEX('Back data'!$A$164:$AH$164,,MAX(IF('Back data'!$A$164:$AH$164&lt;&gt;"",COLUMN('Back data'!$A$164:$AH$164)))-O$6)+INDEX('Back data'!$A$165:$AH$165,,MAX(IF('Back data'!$A$165:$AH$165&lt;&gt;"",COLUMN('Back data'!$A$165:$AH$165)))-O$6)</f>
        <v>91.6</v>
      </c>
      <c r="P114" s="9">
        <f t="array" ref="P114">INDEX('Back data'!$A$164:$AH$164,,MAX(IF('Back data'!$A$164:$AH$164&lt;&gt;"",COLUMN('Back data'!$A$164:$AH$164)))-P$6)+INDEX('Back data'!$A$165:$AH$165,,MAX(IF('Back data'!$A$165:$AH$165&lt;&gt;"",COLUMN('Back data'!$A$165:$AH$165)))-P$6)</f>
        <v>90.87</v>
      </c>
    </row>
    <row r="115" spans="1:18" x14ac:dyDescent="0.3">
      <c r="A115" s="34" t="s">
        <v>77</v>
      </c>
      <c r="B115" s="44" t="s">
        <v>72</v>
      </c>
      <c r="C115" s="10" t="s">
        <v>69</v>
      </c>
      <c r="D115" s="11">
        <f t="array" ref="D115">INDEX('Back data'!$A$164:$AH$164,,MAX(IF('Back data'!$A$164:$AH$164&lt;&gt;"",COLUMN('Back data'!$A$164:$AH$164)))-D$6)/D114</f>
        <v>0.98377305626897038</v>
      </c>
      <c r="E115" s="11">
        <f t="array" ref="E115">INDEX('Back data'!$A$164:$AH$164,,MAX(IF('Back data'!$A$164:$AH$164&lt;&gt;"",COLUMN('Back data'!$A$164:$AH$164)))-E$6)/E114</f>
        <v>0.98743136058572301</v>
      </c>
      <c r="F115" s="11">
        <f t="array" ref="F115">INDEX('Back data'!$A$164:$AH$164,,MAX(IF('Back data'!$A$164:$AH$164&lt;&gt;"",COLUMN('Back data'!$A$164:$AH$164)))-F$6)/F114</f>
        <v>0.98714251381879359</v>
      </c>
      <c r="G115" s="11">
        <f t="array" ref="G115">INDEX('Back data'!$A$164:$AH$164,,MAX(IF('Back data'!$A$164:$AH$164&lt;&gt;"",COLUMN('Back data'!$A$164:$AH$164)))-G$6)/G114</f>
        <v>0.99051734485655973</v>
      </c>
      <c r="H115" s="11">
        <f t="array" ref="H115">INDEX('Back data'!$A$164:$AH$164,,MAX(IF('Back data'!$A$164:$AH$164&lt;&gt;"",COLUMN('Back data'!$A$164:$AH$164)))-H$6)/H114</f>
        <v>0.99454049135577793</v>
      </c>
      <c r="I115" s="11">
        <f t="array" ref="I115">INDEX('Back data'!$A$164:$AH$164,,MAX(IF('Back data'!$A$164:$AH$164&lt;&gt;"",COLUMN('Back data'!$A$164:$AH$164)))-I$6)/I114</f>
        <v>0.98343660629170637</v>
      </c>
      <c r="J115" s="11">
        <f t="array" ref="J115">INDEX('Back data'!$A$164:$AH$164,,MAX(IF('Back data'!$A$164:$AH$164&lt;&gt;"",COLUMN('Back data'!$A$164:$AH$164)))-J$6)/J114</f>
        <v>0.98410268487988706</v>
      </c>
      <c r="K115" s="11">
        <f t="array" ref="K115">INDEX('Back data'!$A$164:$AH$164,,MAX(IF('Back data'!$A$164:$AH$164&lt;&gt;"",COLUMN('Back data'!$A$164:$AH$164)))-K$6)/K114</f>
        <v>0.9920063948840927</v>
      </c>
      <c r="L115" s="11">
        <f t="array" ref="L115">INDEX('Back data'!$A$164:$AH$164,,MAX(IF('Back data'!$A$164:$AH$164&lt;&gt;"",COLUMN('Back data'!$A$164:$AH$164)))-L$6)/L114</f>
        <v>0.98680060740567699</v>
      </c>
      <c r="M115" s="11">
        <f t="array" ref="M115">INDEX('Back data'!$A$164:$AH$164,,MAX(IF('Back data'!$A$164:$AH$164&lt;&gt;"",COLUMN('Back data'!$A$164:$AH$164)))-M$6)/M114</f>
        <v>0.97992916174734357</v>
      </c>
      <c r="N115" s="11">
        <f t="array" ref="N115">INDEX('Back data'!$A$164:$AH$164,,MAX(IF('Back data'!$A$164:$AH$164&lt;&gt;"",COLUMN('Back data'!$A$164:$AH$164)))-N$6)/N114</f>
        <v>0.99173352783856061</v>
      </c>
      <c r="O115" s="11">
        <f t="array" ref="O115">INDEX('Back data'!$A$164:$AH$164,,MAX(IF('Back data'!$A$164:$AH$164&lt;&gt;"",COLUMN('Back data'!$A$164:$AH$164)))-O$6)/O114</f>
        <v>0.97401746724890836</v>
      </c>
      <c r="P115" s="11">
        <f t="array" ref="P115">INDEX('Back data'!$A$164:$AH$164,,MAX(IF('Back data'!$A$164:$AH$164&lt;&gt;"",COLUMN('Back data'!$A$164:$AH$164)))-P$6)/P114</f>
        <v>0.97556949488279965</v>
      </c>
    </row>
    <row r="116" spans="1:18" x14ac:dyDescent="0.3">
      <c r="A116" s="34" t="s">
        <v>77</v>
      </c>
      <c r="B116" s="44" t="s">
        <v>72</v>
      </c>
      <c r="C116" s="28" t="s">
        <v>70</v>
      </c>
      <c r="D116" s="29">
        <f t="array" ref="D116">+INDEX('Back data'!$A$165:$AH$165,,MAX(IF('Back data'!$A$165:$AH$165&lt;&gt;"",COLUMN('Back data'!$A$165:$AH$165)))-D$6)/D114</f>
        <v>1.6226943731029651E-2</v>
      </c>
      <c r="E116" s="29">
        <f t="array" ref="E116">+INDEX('Back data'!$A$165:$AH$165,,MAX(IF('Back data'!$A$165:$AH$165&lt;&gt;"",COLUMN('Back data'!$A$165:$AH$165)))-E$6)/E114</f>
        <v>1.2568639414276998E-2</v>
      </c>
      <c r="F116" s="29">
        <f t="array" ref="F116">+INDEX('Back data'!$A$165:$AH$165,,MAX(IF('Back data'!$A$165:$AH$165&lt;&gt;"",COLUMN('Back data'!$A$165:$AH$165)))-F$6)/F114</f>
        <v>1.2857486181206442E-2</v>
      </c>
      <c r="G116" s="29">
        <f t="array" ref="G116">+INDEX('Back data'!$A$165:$AH$165,,MAX(IF('Back data'!$A$165:$AH$165&lt;&gt;"",COLUMN('Back data'!$A$165:$AH$165)))-G$6)/G114</f>
        <v>9.4826551434401638E-3</v>
      </c>
      <c r="H116" s="29">
        <f t="array" ref="H116">+INDEX('Back data'!$A$165:$AH$165,,MAX(IF('Back data'!$A$165:$AH$165&lt;&gt;"",COLUMN('Back data'!$A$165:$AH$165)))-H$6)/H114</f>
        <v>5.4595086442220195E-3</v>
      </c>
      <c r="I116" s="29">
        <f t="array" ref="I116">+INDEX('Back data'!$A$165:$AH$165,,MAX(IF('Back data'!$A$165:$AH$165&lt;&gt;"",COLUMN('Back data'!$A$165:$AH$165)))-I$6)/I114</f>
        <v>1.656339370829361E-2</v>
      </c>
      <c r="J116" s="29">
        <f t="array" ref="J116">+INDEX('Back data'!$A$165:$AH$165,,MAX(IF('Back data'!$A$165:$AH$165&lt;&gt;"",COLUMN('Back data'!$A$165:$AH$165)))-J$6)/J114</f>
        <v>1.589731512011305E-2</v>
      </c>
      <c r="K116" s="29">
        <f t="array" ref="K116">+INDEX('Back data'!$A$165:$AH$165,,MAX(IF('Back data'!$A$165:$AH$165&lt;&gt;"",COLUMN('Back data'!$A$165:$AH$165)))-K$6)/K114</f>
        <v>7.9936051159072725E-3</v>
      </c>
      <c r="L116" s="29">
        <f t="array" ref="L116">+INDEX('Back data'!$A$165:$AH$165,,MAX(IF('Back data'!$A$165:$AH$165&lt;&gt;"",COLUMN('Back data'!$A$165:$AH$165)))-L$6)/L114</f>
        <v>1.3199392594323092E-2</v>
      </c>
      <c r="M116" s="29">
        <f t="array" ref="M116">+INDEX('Back data'!$A$165:$AH$165,,MAX(IF('Back data'!$A$165:$AH$165&lt;&gt;"",COLUMN('Back data'!$A$165:$AH$165)))-M$6)/M114</f>
        <v>2.0070838252656435E-2</v>
      </c>
      <c r="N116" s="29">
        <f t="array" ref="N116">+INDEX('Back data'!$A$165:$AH$165,,MAX(IF('Back data'!$A$165:$AH$165&lt;&gt;"",COLUMN('Back data'!$A$165:$AH$165)))-N$6)/N114</f>
        <v>8.266472161439338E-3</v>
      </c>
      <c r="O116" s="29">
        <f t="array" ref="O116">+INDEX('Back data'!$A$165:$AH$165,,MAX(IF('Back data'!$A$165:$AH$165&lt;&gt;"",COLUMN('Back data'!$A$165:$AH$165)))-O$6)/O114</f>
        <v>2.5982532751091702E-2</v>
      </c>
      <c r="P116" s="29">
        <f t="array" ref="P116">+INDEX('Back data'!$A$165:$AH$165,,MAX(IF('Back data'!$A$165:$AH$165&lt;&gt;"",COLUMN('Back data'!$A$165:$AH$165)))-P$6)/P114</f>
        <v>2.4430505117200397E-2</v>
      </c>
      <c r="R116" s="56"/>
    </row>
    <row r="117" spans="1:18" x14ac:dyDescent="0.3">
      <c r="A117" s="30"/>
      <c r="B117" s="44"/>
      <c r="C117" s="31"/>
      <c r="D117" s="32"/>
      <c r="E117" s="32"/>
      <c r="F117" s="32"/>
      <c r="G117" s="32"/>
      <c r="H117" s="32"/>
      <c r="I117" s="32"/>
      <c r="J117" s="32"/>
      <c r="K117" s="32"/>
      <c r="L117" s="32"/>
      <c r="M117" s="32"/>
      <c r="N117" s="32"/>
      <c r="O117" s="32"/>
      <c r="P117" s="32"/>
    </row>
    <row r="118" spans="1:18" x14ac:dyDescent="0.3">
      <c r="A118" s="30"/>
      <c r="B118" s="44"/>
      <c r="C118" s="31"/>
      <c r="D118" s="32"/>
      <c r="E118" s="32"/>
      <c r="F118" s="32"/>
      <c r="G118" s="32"/>
      <c r="H118" s="32"/>
      <c r="I118" s="32"/>
      <c r="J118" s="32"/>
      <c r="K118" s="32"/>
      <c r="L118" s="32"/>
      <c r="M118" s="32"/>
      <c r="N118" s="32"/>
      <c r="O118" s="32"/>
      <c r="P118" s="32"/>
    </row>
    <row r="119" spans="1:18" x14ac:dyDescent="0.3">
      <c r="B119" s="43"/>
      <c r="C119" s="8" t="s">
        <v>67</v>
      </c>
      <c r="D119" s="9">
        <f t="array" ref="D119">INDEX('Back data'!$A$354:$AH$354,,MAX(IF('Back data'!$A$354:$AH$354&lt;&gt;"",COLUMN('Back data'!$A$354:$AH$354)))-D$6)+INDEX('Back data'!$A$355:$AH$355,,MAX(IF('Back data'!$A$355:$AH$355&lt;&gt;"",COLUMN('Back data'!$A$355:$AH$355)))-D$6)</f>
        <v>86.48</v>
      </c>
      <c r="E119" s="9">
        <f t="array" ref="E119">INDEX('Back data'!$A$354:$AH$354,,MAX(IF('Back data'!$A$354:$AH$354&lt;&gt;"",COLUMN('Back data'!$A$354:$AH$354)))-E$6)+INDEX('Back data'!$A$355:$AH$355,,MAX(IF('Back data'!$A$355:$AH$355&lt;&gt;"",COLUMN('Back data'!$A$355:$AH$355)))-E$6)</f>
        <v>82.63</v>
      </c>
      <c r="F119" s="9">
        <f t="array" ref="F119">INDEX('Back data'!$A$354:$AH$354,,MAX(IF('Back data'!$A$354:$AH$354&lt;&gt;"",COLUMN('Back data'!$A$354:$AH$354)))-F$6)+INDEX('Back data'!$A$355:$AH$355,,MAX(IF('Back data'!$A$355:$AH$355&lt;&gt;"",COLUMN('Back data'!$A$355:$AH$355)))-F$6)</f>
        <v>80.570000000000007</v>
      </c>
      <c r="G119" s="9">
        <f t="array" ref="G119">INDEX('Back data'!$A$354:$AH$354,,MAX(IF('Back data'!$A$354:$AH$354&lt;&gt;"",COLUMN('Back data'!$A$354:$AH$354)))-G$6)+INDEX('Back data'!$A$355:$AH$355,,MAX(IF('Back data'!$A$355:$AH$355&lt;&gt;"",COLUMN('Back data'!$A$355:$AH$355)))-G$6)</f>
        <v>82.83</v>
      </c>
      <c r="H119" s="9">
        <f t="array" ref="H119">INDEX('Back data'!$A$354:$AH$354,,MAX(IF('Back data'!$A$354:$AH$354&lt;&gt;"",COLUMN('Back data'!$A$354:$AH$354)))-H$6)+INDEX('Back data'!$A$355:$AH$355,,MAX(IF('Back data'!$A$355:$AH$355&lt;&gt;"",COLUMN('Back data'!$A$355:$AH$355)))-H$6)</f>
        <v>83.71</v>
      </c>
      <c r="I119" s="9">
        <f t="array" ref="I119">INDEX('Back data'!$A$354:$AH$354,,MAX(IF('Back data'!$A$354:$AH$354&lt;&gt;"",COLUMN('Back data'!$A$354:$AH$354)))-I$6)+INDEX('Back data'!$A$355:$AH$355,,MAX(IF('Back data'!$A$355:$AH$355&lt;&gt;"",COLUMN('Back data'!$A$355:$AH$355)))-I$6)</f>
        <v>84.54</v>
      </c>
      <c r="J119" s="9">
        <f t="array" ref="J119">INDEX('Back data'!$A$354:$AH$354,,MAX(IF('Back data'!$A$354:$AH$354&lt;&gt;"",COLUMN('Back data'!$A$354:$AH$354)))-J$6)+INDEX('Back data'!$A$355:$AH$355,,MAX(IF('Back data'!$A$355:$AH$355&lt;&gt;"",COLUMN('Back data'!$A$355:$AH$355)))-J$6)</f>
        <v>82.460000000000008</v>
      </c>
      <c r="K119" s="9">
        <f t="array" ref="K119">INDEX('Back data'!$A$354:$AH$354,,MAX(IF('Back data'!$A$354:$AH$354&lt;&gt;"",COLUMN('Back data'!$A$354:$AH$354)))-K$6)+INDEX('Back data'!$A$355:$AH$355,,MAX(IF('Back data'!$A$355:$AH$355&lt;&gt;"",COLUMN('Back data'!$A$355:$AH$355)))-K$6)</f>
        <v>81.75</v>
      </c>
      <c r="L119" s="9">
        <f t="array" ref="L119">INDEX('Back data'!$A$354:$AH$354,,MAX(IF('Back data'!$A$354:$AH$354&lt;&gt;"",COLUMN('Back data'!$A$354:$AH$354)))-L$6)+INDEX('Back data'!$A$355:$AH$355,,MAX(IF('Back data'!$A$355:$AH$355&lt;&gt;"",COLUMN('Back data'!$A$355:$AH$355)))-L$6)</f>
        <v>81.14</v>
      </c>
      <c r="M119" s="9">
        <f t="array" ref="M119">INDEX('Back data'!$A$354:$AH$354,,MAX(IF('Back data'!$A$354:$AH$354&lt;&gt;"",COLUMN('Back data'!$A$354:$AH$354)))-M$6)+INDEX('Back data'!$A$355:$AH$355,,MAX(IF('Back data'!$A$355:$AH$355&lt;&gt;"",COLUMN('Back data'!$A$355:$AH$355)))-M$6)</f>
        <v>88.4</v>
      </c>
      <c r="N119" s="9">
        <f t="array" ref="N119">INDEX('Back data'!$A$354:$AH$354,,MAX(IF('Back data'!$A$354:$AH$354&lt;&gt;"",COLUMN('Back data'!$A$354:$AH$354)))-N$6)+INDEX('Back data'!$A$355:$AH$355,,MAX(IF('Back data'!$A$355:$AH$355&lt;&gt;"",COLUMN('Back data'!$A$355:$AH$355)))-N$6)</f>
        <v>80.81</v>
      </c>
      <c r="O119" s="9">
        <f t="array" ref="O119">INDEX('Back data'!$A$354:$AH$354,,MAX(IF('Back data'!$A$354:$AH$354&lt;&gt;"",COLUMN('Back data'!$A$354:$AH$354)))-O$6)+INDEX('Back data'!$A$355:$AH$355,,MAX(IF('Back data'!$A$355:$AH$355&lt;&gt;"",COLUMN('Back data'!$A$355:$AH$355)))-O$6)</f>
        <v>90.8</v>
      </c>
      <c r="P119" s="9">
        <f t="array" ref="P119">INDEX('Back data'!$A$354:$AH$354,,MAX(IF('Back data'!$A$354:$AH$354&lt;&gt;"",COLUMN('Back data'!$A$354:$AH$354)))-P$6)+INDEX('Back data'!$A$355:$AH$355,,MAX(IF('Back data'!$A$355:$AH$355&lt;&gt;"",COLUMN('Back data'!$A$355:$AH$355)))-P$6)</f>
        <v>89.539999999999992</v>
      </c>
    </row>
    <row r="120" spans="1:18" x14ac:dyDescent="0.3">
      <c r="A120" s="34" t="s">
        <v>77</v>
      </c>
      <c r="B120" s="44" t="s">
        <v>29</v>
      </c>
      <c r="C120" s="10" t="s">
        <v>69</v>
      </c>
      <c r="D120" s="11">
        <f t="array" ref="D120">INDEX('Back data'!$A$354:$AH$354,,MAX(IF('Back data'!$A$354:$AH$354&lt;&gt;"",COLUMN('Back data'!$A$354:$AH$354)))-D$6)/D119</f>
        <v>0.79463459759481958</v>
      </c>
      <c r="E120" s="11">
        <f t="array" ref="E120">INDEX('Back data'!$A$354:$AH$354,,MAX(IF('Back data'!$A$354:$AH$354&lt;&gt;"",COLUMN('Back data'!$A$354:$AH$354)))-E$6)/E119</f>
        <v>0.75723102989229096</v>
      </c>
      <c r="F120" s="11">
        <f t="array" ref="F120">INDEX('Back data'!$A$354:$AH$354,,MAX(IF('Back data'!$A$354:$AH$354&lt;&gt;"",COLUMN('Back data'!$A$354:$AH$354)))-F$6)/F119</f>
        <v>0.87749782797567333</v>
      </c>
      <c r="G120" s="11">
        <f t="array" ref="G120">INDEX('Back data'!$A$354:$AH$354,,MAX(IF('Back data'!$A$354:$AH$354&lt;&gt;"",COLUMN('Back data'!$A$354:$AH$354)))-G$6)/G119</f>
        <v>0.82470119521912355</v>
      </c>
      <c r="H120" s="11">
        <f t="array" ref="H120">INDEX('Back data'!$A$354:$AH$354,,MAX(IF('Back data'!$A$354:$AH$354&lt;&gt;"",COLUMN('Back data'!$A$354:$AH$354)))-H$6)/H119</f>
        <v>0.87301397682475212</v>
      </c>
      <c r="I120" s="11">
        <f t="array" ref="I120">INDEX('Back data'!$A$354:$AH$354,,MAX(IF('Back data'!$A$354:$AH$354&lt;&gt;"",COLUMN('Back data'!$A$354:$AH$354)))-I$6)/I119</f>
        <v>0.82576295244854503</v>
      </c>
      <c r="J120" s="11">
        <f t="array" ref="J120">INDEX('Back data'!$A$354:$AH$354,,MAX(IF('Back data'!$A$354:$AH$354&lt;&gt;"",COLUMN('Back data'!$A$354:$AH$354)))-J$6)/J119</f>
        <v>0.7802570943487751</v>
      </c>
      <c r="K120" s="11">
        <f t="array" ref="K120">INDEX('Back data'!$A$354:$AH$354,,MAX(IF('Back data'!$A$354:$AH$354&lt;&gt;"",COLUMN('Back data'!$A$354:$AH$354)))-K$6)/K119</f>
        <v>0.84648318042813464</v>
      </c>
      <c r="L120" s="11">
        <f t="array" ref="L120">INDEX('Back data'!$A$354:$AH$354,,MAX(IF('Back data'!$A$354:$AH$354&lt;&gt;"",COLUMN('Back data'!$A$354:$AH$354)))-L$6)/L119</f>
        <v>0.79960561991619417</v>
      </c>
      <c r="M120" s="11">
        <f t="array" ref="M120">INDEX('Back data'!$A$354:$AH$354,,MAX(IF('Back data'!$A$354:$AH$354&lt;&gt;"",COLUMN('Back data'!$A$354:$AH$354)))-M$6)/M119</f>
        <v>0.80916289592760182</v>
      </c>
      <c r="N120" s="11">
        <f t="array" ref="N120">INDEX('Back data'!$A$354:$AH$354,,MAX(IF('Back data'!$A$354:$AH$354&lt;&gt;"",COLUMN('Back data'!$A$354:$AH$354)))-N$6)/N119</f>
        <v>0.8341789382502165</v>
      </c>
      <c r="O120" s="11">
        <f t="array" ref="O120">INDEX('Back data'!$A$354:$AH$354,,MAX(IF('Back data'!$A$354:$AH$354&lt;&gt;"",COLUMN('Back data'!$A$354:$AH$354)))-O$6)/O119</f>
        <v>0.88006607929515412</v>
      </c>
      <c r="P120" s="11">
        <f t="array" ref="P120">INDEX('Back data'!$A$354:$AH$354,,MAX(IF('Back data'!$A$354:$AH$354&lt;&gt;"",COLUMN('Back data'!$A$354:$AH$354)))-P$6)/P119</f>
        <v>0.79785570694661612</v>
      </c>
    </row>
    <row r="121" spans="1:18" x14ac:dyDescent="0.3">
      <c r="A121" s="34" t="s">
        <v>77</v>
      </c>
      <c r="B121" s="44" t="s">
        <v>29</v>
      </c>
      <c r="C121" s="10" t="s">
        <v>70</v>
      </c>
      <c r="D121" s="11">
        <f t="array" ref="D121">+INDEX('Back data'!$A$355:$AH$355,,MAX(IF('Back data'!$A$355:$AH$355&lt;&gt;"",COLUMN('Back data'!$A$355:$AH$355)))-D$6)/D119</f>
        <v>0.20536540240518039</v>
      </c>
      <c r="E121" s="11">
        <f t="array" ref="E121">+INDEX('Back data'!$A$355:$AH$355,,MAX(IF('Back data'!$A$355:$AH$355&lt;&gt;"",COLUMN('Back data'!$A$355:$AH$355)))-E$6)/E119</f>
        <v>0.24276897010770906</v>
      </c>
      <c r="F121" s="11">
        <f t="array" ref="F121">+INDEX('Back data'!$A$355:$AH$355,,MAX(IF('Back data'!$A$355:$AH$355&lt;&gt;"",COLUMN('Back data'!$A$355:$AH$355)))-F$6)/F119</f>
        <v>0.12250217202432666</v>
      </c>
      <c r="G121" s="11">
        <f t="array" ref="G121">+INDEX('Back data'!$A$355:$AH$355,,MAX(IF('Back data'!$A$355:$AH$355&lt;&gt;"",COLUMN('Back data'!$A$355:$AH$355)))-G$6)/G119</f>
        <v>0.1752988047808765</v>
      </c>
      <c r="H121" s="11">
        <f t="array" ref="H121">+INDEX('Back data'!$A$355:$AH$355,,MAX(IF('Back data'!$A$355:$AH$355&lt;&gt;"",COLUMN('Back data'!$A$355:$AH$355)))-H$6)/H119</f>
        <v>0.1269860231752479</v>
      </c>
      <c r="I121" s="11">
        <f t="array" ref="I121">+INDEX('Back data'!$A$355:$AH$355,,MAX(IF('Back data'!$A$355:$AH$355&lt;&gt;"",COLUMN('Back data'!$A$355:$AH$355)))-I$6)/I119</f>
        <v>0.17423704755145492</v>
      </c>
      <c r="J121" s="11">
        <f t="array" ref="J121">+INDEX('Back data'!$A$355:$AH$355,,MAX(IF('Back data'!$A$355:$AH$355&lt;&gt;"",COLUMN('Back data'!$A$355:$AH$355)))-J$6)/J119</f>
        <v>0.21974290565122484</v>
      </c>
      <c r="K121" s="11">
        <f t="array" ref="K121">+INDEX('Back data'!$A$355:$AH$355,,MAX(IF('Back data'!$A$355:$AH$355&lt;&gt;"",COLUMN('Back data'!$A$355:$AH$355)))-K$6)/K119</f>
        <v>0.15351681957186544</v>
      </c>
      <c r="L121" s="11">
        <f t="array" ref="L121">+INDEX('Back data'!$A$355:$AH$355,,MAX(IF('Back data'!$A$355:$AH$355&lt;&gt;"",COLUMN('Back data'!$A$355:$AH$355)))-L$6)/L119</f>
        <v>0.20039438008380578</v>
      </c>
      <c r="M121" s="11">
        <f t="array" ref="M121">+INDEX('Back data'!$A$355:$AH$355,,MAX(IF('Back data'!$A$355:$AH$355&lt;&gt;"",COLUMN('Back data'!$A$355:$AH$355)))-M$6)/M119</f>
        <v>0.19083710407239818</v>
      </c>
      <c r="N121" s="11">
        <f t="array" ref="N121">+INDEX('Back data'!$A$355:$AH$355,,MAX(IF('Back data'!$A$355:$AH$355&lt;&gt;"",COLUMN('Back data'!$A$355:$AH$355)))-N$6)/N119</f>
        <v>0.16582106174978345</v>
      </c>
      <c r="O121" s="11">
        <f t="array" ref="O121">+INDEX('Back data'!$A$355:$AH$355,,MAX(IF('Back data'!$A$355:$AH$355&lt;&gt;"",COLUMN('Back data'!$A$355:$AH$355)))-O$6)/O119</f>
        <v>0.11993392070484582</v>
      </c>
      <c r="P121" s="11">
        <f t="array" ref="P121">+INDEX('Back data'!$A$355:$AH$355,,MAX(IF('Back data'!$A$355:$AH$355&lt;&gt;"",COLUMN('Back data'!$A$355:$AH$355)))-P$6)/P119</f>
        <v>0.20214429305338399</v>
      </c>
      <c r="R121" s="56"/>
    </row>
    <row r="122" spans="1:18" x14ac:dyDescent="0.3">
      <c r="B122" s="41"/>
    </row>
    <row r="123" spans="1:18" x14ac:dyDescent="0.3">
      <c r="B123" s="41"/>
    </row>
    <row r="124" spans="1:18" x14ac:dyDescent="0.3">
      <c r="B124" s="41"/>
      <c r="C124" s="8" t="s">
        <v>67</v>
      </c>
      <c r="D124" s="9">
        <f t="array" ref="D124">INDEX('Back data'!$A$360:$AH$360,,MAX(IF('Back data'!$A$360:$AH$360&lt;&gt;"",COLUMN('Back data'!$A$360:$AH$360)))-D$6)+INDEX('Back data'!$A$361:$AH$361,,MAX(IF('Back data'!$A$361:$AH$361&lt;&gt;"",COLUMN('Back data'!$A$361:$AH$361)))-D$6)</f>
        <v>86.66</v>
      </c>
      <c r="E124" s="9">
        <f t="array" ref="E124">INDEX('Back data'!$A$360:$AH$360,,MAX(IF('Back data'!$A$360:$AH$360&lt;&gt;"",COLUMN('Back data'!$A$360:$AH$360)))-E$6)+INDEX('Back data'!$A$361:$AH$361,,MAX(IF('Back data'!$A$361:$AH$361&lt;&gt;"",COLUMN('Back data'!$A$361:$AH$361)))-E$6)</f>
        <v>83.61999999999999</v>
      </c>
      <c r="F124" s="9">
        <f t="array" ref="F124">INDEX('Back data'!$A$360:$AH$360,,MAX(IF('Back data'!$A$360:$AH$360&lt;&gt;"",COLUMN('Back data'!$A$360:$AH$360)))-F$6)+INDEX('Back data'!$A$361:$AH$361,,MAX(IF('Back data'!$A$361:$AH$361&lt;&gt;"",COLUMN('Back data'!$A$361:$AH$361)))-F$6)</f>
        <v>81.790000000000006</v>
      </c>
      <c r="G124" s="9">
        <f t="array" ref="G124">INDEX('Back data'!$A$360:$AH$360,,MAX(IF('Back data'!$A$360:$AH$360&lt;&gt;"",COLUMN('Back data'!$A$360:$AH$360)))-G$6)+INDEX('Back data'!$A$361:$AH$361,,MAX(IF('Back data'!$A$361:$AH$361&lt;&gt;"",COLUMN('Back data'!$A$361:$AH$361)))-G$6)</f>
        <v>85.38</v>
      </c>
      <c r="H124" s="9">
        <f t="array" ref="H124">INDEX('Back data'!$A$360:$AH$360,,MAX(IF('Back data'!$A$360:$AH$360&lt;&gt;"",COLUMN('Back data'!$A$360:$AH$360)))-H$6)+INDEX('Back data'!$A$361:$AH$361,,MAX(IF('Back data'!$A$361:$AH$361&lt;&gt;"",COLUMN('Back data'!$A$361:$AH$361)))-H$6)</f>
        <v>86.47</v>
      </c>
      <c r="I124" s="9">
        <f t="array" ref="I124">INDEX('Back data'!$A$360:$AH$360,,MAX(IF('Back data'!$A$360:$AH$360&lt;&gt;"",COLUMN('Back data'!$A$360:$AH$360)))-I$6)+INDEX('Back data'!$A$361:$AH$361,,MAX(IF('Back data'!$A$361:$AH$361&lt;&gt;"",COLUMN('Back data'!$A$361:$AH$361)))-I$6)</f>
        <v>81.61</v>
      </c>
      <c r="J124" s="9">
        <f t="array" ref="J124">INDEX('Back data'!$A$360:$AH$360,,MAX(IF('Back data'!$A$360:$AH$360&lt;&gt;"",COLUMN('Back data'!$A$360:$AH$360)))-J$6)+INDEX('Back data'!$A$361:$AH$361,,MAX(IF('Back data'!$A$361:$AH$361&lt;&gt;"",COLUMN('Back data'!$A$361:$AH$361)))-J$6)</f>
        <v>85.509999999999991</v>
      </c>
      <c r="K124" s="9">
        <f t="array" ref="K124">INDEX('Back data'!$A$360:$AH$360,,MAX(IF('Back data'!$A$360:$AH$360&lt;&gt;"",COLUMN('Back data'!$A$360:$AH$360)))-K$6)+INDEX('Back data'!$A$361:$AH$361,,MAX(IF('Back data'!$A$361:$AH$361&lt;&gt;"",COLUMN('Back data'!$A$361:$AH$361)))-K$6)</f>
        <v>88.22</v>
      </c>
      <c r="L124" s="9">
        <f t="array" ref="L124">INDEX('Back data'!$A$360:$AH$360,,MAX(IF('Back data'!$A$360:$AH$360&lt;&gt;"",COLUMN('Back data'!$A$360:$AH$360)))-L$6)+INDEX('Back data'!$A$361:$AH$361,,MAX(IF('Back data'!$A$361:$AH$361&lt;&gt;"",COLUMN('Back data'!$A$361:$AH$361)))-L$6)</f>
        <v>85.2</v>
      </c>
      <c r="M124" s="9">
        <f t="array" ref="M124">INDEX('Back data'!$A$360:$AH$360,,MAX(IF('Back data'!$A$360:$AH$360&lt;&gt;"",COLUMN('Back data'!$A$360:$AH$360)))-M$6)+INDEX('Back data'!$A$361:$AH$361,,MAX(IF('Back data'!$A$361:$AH$361&lt;&gt;"",COLUMN('Back data'!$A$361:$AH$361)))-M$6)</f>
        <v>82.089999999999989</v>
      </c>
      <c r="N124" s="9">
        <f t="array" ref="N124">INDEX('Back data'!$A$360:$AH$360,,MAX(IF('Back data'!$A$360:$AH$360&lt;&gt;"",COLUMN('Back data'!$A$360:$AH$360)))-N$6)+INDEX('Back data'!$A$361:$AH$361,,MAX(IF('Back data'!$A$361:$AH$361&lt;&gt;"",COLUMN('Back data'!$A$361:$AH$361)))-N$6)</f>
        <v>80.48</v>
      </c>
      <c r="O124" s="9">
        <f t="array" ref="O124">INDEX('Back data'!$A$360:$AH$360,,MAX(IF('Back data'!$A$360:$AH$360&lt;&gt;"",COLUMN('Back data'!$A$360:$AH$360)))-O$6)+INDEX('Back data'!$A$361:$AH$361,,MAX(IF('Back data'!$A$361:$AH$361&lt;&gt;"",COLUMN('Back data'!$A$361:$AH$361)))-O$6)</f>
        <v>88.7</v>
      </c>
      <c r="P124" s="9">
        <f t="array" ref="P124">INDEX('Back data'!$A$360:$AH$360,,MAX(IF('Back data'!$A$360:$AH$360&lt;&gt;"",COLUMN('Back data'!$A$360:$AH$360)))-P$6)+INDEX('Back data'!$A$361:$AH$361,,MAX(IF('Back data'!$A$361:$AH$361&lt;&gt;"",COLUMN('Back data'!$A$361:$AH$361)))-P$6)</f>
        <v>89.99</v>
      </c>
    </row>
    <row r="125" spans="1:18" x14ac:dyDescent="0.3">
      <c r="A125" s="34" t="s">
        <v>77</v>
      </c>
      <c r="B125" s="44" t="s">
        <v>34</v>
      </c>
      <c r="C125" s="10" t="s">
        <v>69</v>
      </c>
      <c r="D125" s="11">
        <f t="array" ref="D125">INDEX('Back data'!$A$360:$AH$360,,MAX(IF('Back data'!$A$360:$AH$360&lt;&gt;"",COLUMN('Back data'!$A$360:$AH$360)))-D$6)/D124</f>
        <v>0.92130163858758374</v>
      </c>
      <c r="E125" s="11">
        <f t="array" ref="E125">INDEX('Back data'!$A$360:$AH$360,,MAX(IF('Back data'!$A$360:$AH$360&lt;&gt;"",COLUMN('Back data'!$A$360:$AH$360)))-E$6)/E124</f>
        <v>0.89978474049270518</v>
      </c>
      <c r="F125" s="11">
        <f t="array" ref="F125">INDEX('Back data'!$A$360:$AH$360,,MAX(IF('Back data'!$A$360:$AH$360&lt;&gt;"",COLUMN('Back data'!$A$360:$AH$360)))-F$6)/F124</f>
        <v>0.96258711333903901</v>
      </c>
      <c r="G125" s="11">
        <f t="array" ref="G125">INDEX('Back data'!$A$360:$AH$360,,MAX(IF('Back data'!$A$360:$AH$360&lt;&gt;"",COLUMN('Back data'!$A$360:$AH$360)))-G$6)/G124</f>
        <v>0.96708831107987814</v>
      </c>
      <c r="H125" s="11">
        <f t="array" ref="H125">INDEX('Back data'!$A$360:$AH$360,,MAX(IF('Back data'!$A$360:$AH$360&lt;&gt;"",COLUMN('Back data'!$A$360:$AH$360)))-H$6)/H124</f>
        <v>0.93708800740141096</v>
      </c>
      <c r="I125" s="11">
        <f t="array" ref="I125">INDEX('Back data'!$A$360:$AH$360,,MAX(IF('Back data'!$A$360:$AH$360&lt;&gt;"",COLUMN('Back data'!$A$360:$AH$360)))-I$6)/I124</f>
        <v>0.90013478740350439</v>
      </c>
      <c r="J125" s="11">
        <f t="array" ref="J125">INDEX('Back data'!$A$360:$AH$360,,MAX(IF('Back data'!$A$360:$AH$360&lt;&gt;"",COLUMN('Back data'!$A$360:$AH$360)))-J$6)/J124</f>
        <v>0.93965618056367683</v>
      </c>
      <c r="K125" s="11">
        <f t="array" ref="K125">INDEX('Back data'!$A$360:$AH$360,,MAX(IF('Back data'!$A$360:$AH$360&lt;&gt;"",COLUMN('Back data'!$A$360:$AH$360)))-K$6)/K124</f>
        <v>0.93323509408297434</v>
      </c>
      <c r="L125" s="11">
        <f t="array" ref="L125">INDEX('Back data'!$A$360:$AH$360,,MAX(IF('Back data'!$A$360:$AH$360&lt;&gt;"",COLUMN('Back data'!$A$360:$AH$360)))-L$6)/L124</f>
        <v>0.90704225352112677</v>
      </c>
      <c r="M125" s="11">
        <f t="array" ref="M125">INDEX('Back data'!$A$360:$AH$360,,MAX(IF('Back data'!$A$360:$AH$360&lt;&gt;"",COLUMN('Back data'!$A$360:$AH$360)))-M$6)/M124</f>
        <v>0.92739675965403834</v>
      </c>
      <c r="N125" s="11">
        <f t="array" ref="N125">INDEX('Back data'!$A$360:$AH$360,,MAX(IF('Back data'!$A$360:$AH$360&lt;&gt;"",COLUMN('Back data'!$A$360:$AH$360)))-N$6)/N124</f>
        <v>0.95104373757455274</v>
      </c>
      <c r="O125" s="11">
        <f t="array" ref="O125">INDEX('Back data'!$A$360:$AH$360,,MAX(IF('Back data'!$A$360:$AH$360&lt;&gt;"",COLUMN('Back data'!$A$360:$AH$360)))-O$6)/O124</f>
        <v>0.93291995490417134</v>
      </c>
      <c r="P125" s="11">
        <f t="array" ref="P125">INDEX('Back data'!$A$360:$AH$360,,MAX(IF('Back data'!$A$360:$AH$360&lt;&gt;"",COLUMN('Back data'!$A$360:$AH$360)))-P$6)/P124</f>
        <v>0.93621513501500175</v>
      </c>
    </row>
    <row r="126" spans="1:18" x14ac:dyDescent="0.3">
      <c r="A126" s="34" t="s">
        <v>77</v>
      </c>
      <c r="B126" s="44" t="s">
        <v>34</v>
      </c>
      <c r="C126" s="10" t="s">
        <v>70</v>
      </c>
      <c r="D126" s="11">
        <f t="array" ref="D126">+INDEX('Back data'!$A$361:$AH$361,,MAX(IF('Back data'!$A$361:$AH$361&lt;&gt;"",COLUMN('Back data'!$A$361:$AH$361)))-D$6)/D124</f>
        <v>7.8698361412416346E-2</v>
      </c>
      <c r="E126" s="11">
        <f t="array" ref="E126">+INDEX('Back data'!$A$361:$AH$361,,MAX(IF('Back data'!$A$361:$AH$361&lt;&gt;"",COLUMN('Back data'!$A$361:$AH$361)))-E$6)/E124</f>
        <v>0.10021525950729493</v>
      </c>
      <c r="F126" s="11">
        <f t="array" ref="F126">+INDEX('Back data'!$A$361:$AH$361,,MAX(IF('Back data'!$A$361:$AH$361&lt;&gt;"",COLUMN('Back data'!$A$361:$AH$361)))-F$6)/F124</f>
        <v>3.7412886660960994E-2</v>
      </c>
      <c r="G126" s="11">
        <f t="array" ref="G126">+INDEX('Back data'!$A$361:$AH$361,,MAX(IF('Back data'!$A$361:$AH$361&lt;&gt;"",COLUMN('Back data'!$A$361:$AH$361)))-G$6)/G124</f>
        <v>3.2911688920121814E-2</v>
      </c>
      <c r="H126" s="11">
        <f t="array" ref="H126">+INDEX('Back data'!$A$361:$AH$361,,MAX(IF('Back data'!$A$361:$AH$361&lt;&gt;"",COLUMN('Back data'!$A$361:$AH$361)))-H$6)/H124</f>
        <v>6.2911992598589109E-2</v>
      </c>
      <c r="I126" s="11">
        <f t="array" ref="I126">+INDEX('Back data'!$A$361:$AH$361,,MAX(IF('Back data'!$A$361:$AH$361&lt;&gt;"",COLUMN('Back data'!$A$361:$AH$361)))-I$6)/I124</f>
        <v>9.9865212596495528E-2</v>
      </c>
      <c r="J126" s="11">
        <f t="array" ref="J126">+INDEX('Back data'!$A$361:$AH$361,,MAX(IF('Back data'!$A$361:$AH$361&lt;&gt;"",COLUMN('Back data'!$A$361:$AH$361)))-J$6)/J124</f>
        <v>6.0343819436323248E-2</v>
      </c>
      <c r="K126" s="11">
        <f t="array" ref="K126">+INDEX('Back data'!$A$361:$AH$361,,MAX(IF('Back data'!$A$361:$AH$361&lt;&gt;"",COLUMN('Back data'!$A$361:$AH$361)))-K$6)/K124</f>
        <v>6.6764905917025621E-2</v>
      </c>
      <c r="L126" s="11">
        <f t="array" ref="L126">+INDEX('Back data'!$A$361:$AH$361,,MAX(IF('Back data'!$A$361:$AH$361&lt;&gt;"",COLUMN('Back data'!$A$361:$AH$361)))-L$6)/L124</f>
        <v>9.295774647887324E-2</v>
      </c>
      <c r="M126" s="11">
        <f t="array" ref="M126">+INDEX('Back data'!$A$361:$AH$361,,MAX(IF('Back data'!$A$361:$AH$361&lt;&gt;"",COLUMN('Back data'!$A$361:$AH$361)))-M$6)/M124</f>
        <v>7.2603240345961759E-2</v>
      </c>
      <c r="N126" s="11">
        <f t="array" ref="N126">+INDEX('Back data'!$A$361:$AH$361,,MAX(IF('Back data'!$A$361:$AH$361&lt;&gt;"",COLUMN('Back data'!$A$361:$AH$361)))-N$6)/N124</f>
        <v>4.895626242544731E-2</v>
      </c>
      <c r="O126" s="11">
        <f t="array" ref="O126">+INDEX('Back data'!$A$361:$AH$361,,MAX(IF('Back data'!$A$361:$AH$361&lt;&gt;"",COLUMN('Back data'!$A$361:$AH$361)))-O$6)/O124</f>
        <v>6.7080045095828641E-2</v>
      </c>
      <c r="P126" s="11">
        <f t="array" ref="P126">+INDEX('Back data'!$A$361:$AH$361,,MAX(IF('Back data'!$A$361:$AH$361&lt;&gt;"",COLUMN('Back data'!$A$361:$AH$361)))-P$6)/P124</f>
        <v>6.3784864984998343E-2</v>
      </c>
      <c r="R126" s="56"/>
    </row>
    <row r="127" spans="1:18" x14ac:dyDescent="0.3">
      <c r="B127" s="41"/>
    </row>
    <row r="128" spans="1:18" x14ac:dyDescent="0.3">
      <c r="B128" s="41"/>
    </row>
    <row r="129" spans="1:18" x14ac:dyDescent="0.3">
      <c r="B129" s="41"/>
      <c r="C129" s="8" t="s">
        <v>67</v>
      </c>
      <c r="D129" s="9">
        <f t="array" ref="D129">INDEX('Back data'!$A$366:$AH$366,,MAX(IF('Back data'!$A$366:$AH$366&lt;&gt;"",COLUMN('Back data'!$A$366:$AH$366)))-D$6)+INDEX('Back data'!$A$367:$AH$367,,MAX(IF('Back data'!$A$367:$AH$367&lt;&gt;"",COLUMN('Back data'!$A$367:$AH$367)))-D$6)</f>
        <v>85.99</v>
      </c>
      <c r="E129" s="9">
        <f t="array" ref="E129">INDEX('Back data'!$A$366:$AH$366,,MAX(IF('Back data'!$A$366:$AH$366&lt;&gt;"",COLUMN('Back data'!$A$366:$AH$366)))-E$6)+INDEX('Back data'!$A$367:$AH$367,,MAX(IF('Back data'!$A$367:$AH$367&lt;&gt;"",COLUMN('Back data'!$A$367:$AH$367)))-E$6)</f>
        <v>77.95</v>
      </c>
      <c r="F129" s="9">
        <f t="array" ref="F129">INDEX('Back data'!$A$366:$AH$366,,MAX(IF('Back data'!$A$366:$AH$366&lt;&gt;"",COLUMN('Back data'!$A$366:$AH$366)))-F$6)+INDEX('Back data'!$A$367:$AH$367,,MAX(IF('Back data'!$A$367:$AH$367&lt;&gt;"",COLUMN('Back data'!$A$367:$AH$367)))-F$6)</f>
        <v>86.11</v>
      </c>
      <c r="G129" s="9">
        <f t="array" ref="G129">INDEX('Back data'!$A$366:$AH$366,,MAX(IF('Back data'!$A$366:$AH$366&lt;&gt;"",COLUMN('Back data'!$A$366:$AH$366)))-G$6)+INDEX('Back data'!$A$367:$AH$367,,MAX(IF('Back data'!$A$367:$AH$367&lt;&gt;"",COLUMN('Back data'!$A$367:$AH$367)))-G$6)</f>
        <v>83.31</v>
      </c>
      <c r="H129" s="9">
        <f t="array" ref="H129">INDEX('Back data'!$A$366:$AH$366,,MAX(IF('Back data'!$A$366:$AH$366&lt;&gt;"",COLUMN('Back data'!$A$366:$AH$366)))-H$6)+INDEX('Back data'!$A$367:$AH$367,,MAX(IF('Back data'!$A$367:$AH$367&lt;&gt;"",COLUMN('Back data'!$A$367:$AH$367)))-H$6)</f>
        <v>88.4</v>
      </c>
      <c r="I129" s="9">
        <f t="array" ref="I129">INDEX('Back data'!$A$366:$AH$366,,MAX(IF('Back data'!$A$366:$AH$366&lt;&gt;"",COLUMN('Back data'!$A$366:$AH$366)))-I$6)+INDEX('Back data'!$A$367:$AH$367,,MAX(IF('Back data'!$A$367:$AH$367&lt;&gt;"",COLUMN('Back data'!$A$367:$AH$367)))-I$6)</f>
        <v>94.05</v>
      </c>
      <c r="J129" s="9">
        <f t="array" ref="J129">INDEX('Back data'!$A$366:$AH$366,,MAX(IF('Back data'!$A$366:$AH$366&lt;&gt;"",COLUMN('Back data'!$A$366:$AH$366)))-J$6)+INDEX('Back data'!$A$367:$AH$367,,MAX(IF('Back data'!$A$367:$AH$367&lt;&gt;"",COLUMN('Back data'!$A$367:$AH$367)))-J$6)</f>
        <v>91.14</v>
      </c>
      <c r="K129" s="9">
        <f t="array" ref="K129">INDEX('Back data'!$A$366:$AH$366,,MAX(IF('Back data'!$A$366:$AH$366&lt;&gt;"",COLUMN('Back data'!$A$366:$AH$366)))-K$6)+INDEX('Back data'!$A$367:$AH$367,,MAX(IF('Back data'!$A$367:$AH$367&lt;&gt;"",COLUMN('Back data'!$A$367:$AH$367)))-K$6)</f>
        <v>85.3</v>
      </c>
      <c r="L129" s="9">
        <f t="array" ref="L129">INDEX('Back data'!$A$366:$AH$366,,MAX(IF('Back data'!$A$366:$AH$366&lt;&gt;"",COLUMN('Back data'!$A$366:$AH$366)))-L$6)+INDEX('Back data'!$A$367:$AH$367,,MAX(IF('Back data'!$A$367:$AH$367&lt;&gt;"",COLUMN('Back data'!$A$367:$AH$367)))-L$6)</f>
        <v>90.06</v>
      </c>
      <c r="M129" s="9">
        <f t="array" ref="M129">INDEX('Back data'!$A$366:$AH$366,,MAX(IF('Back data'!$A$366:$AH$366&lt;&gt;"",COLUMN('Back data'!$A$366:$AH$366)))-M$6)+INDEX('Back data'!$A$367:$AH$367,,MAX(IF('Back data'!$A$367:$AH$367&lt;&gt;"",COLUMN('Back data'!$A$367:$AH$367)))-M$6)</f>
        <v>94.4</v>
      </c>
      <c r="N129" s="9">
        <f t="array" ref="N129">INDEX('Back data'!$A$366:$AH$366,,MAX(IF('Back data'!$A$366:$AH$366&lt;&gt;"",COLUMN('Back data'!$A$366:$AH$366)))-N$6)+INDEX('Back data'!$A$367:$AH$367,,MAX(IF('Back data'!$A$367:$AH$367&lt;&gt;"",COLUMN('Back data'!$A$367:$AH$367)))-N$6)</f>
        <v>86.72</v>
      </c>
      <c r="O129" s="9">
        <f t="array" ref="O129">INDEX('Back data'!$A$366:$AH$366,,MAX(IF('Back data'!$A$366:$AH$366&lt;&gt;"",COLUMN('Back data'!$A$366:$AH$366)))-O$6)+INDEX('Back data'!$A$367:$AH$367,,MAX(IF('Back data'!$A$367:$AH$367&lt;&gt;"",COLUMN('Back data'!$A$367:$AH$367)))-O$6)</f>
        <v>96.72</v>
      </c>
      <c r="P129" s="9">
        <f t="array" ref="P129">INDEX('Back data'!$A$366:$AH$366,,MAX(IF('Back data'!$A$366:$AH$366&lt;&gt;"",COLUMN('Back data'!$A$366:$AH$366)))-P$6)+INDEX('Back data'!$A$367:$AH$367,,MAX(IF('Back data'!$A$367:$AH$367&lt;&gt;"",COLUMN('Back data'!$A$367:$AH$367)))-P$6)</f>
        <v>89.68</v>
      </c>
    </row>
    <row r="130" spans="1:18" x14ac:dyDescent="0.3">
      <c r="A130" s="34" t="s">
        <v>77</v>
      </c>
      <c r="B130" s="44" t="s">
        <v>39</v>
      </c>
      <c r="C130" s="10" t="s">
        <v>69</v>
      </c>
      <c r="D130" s="11">
        <f t="array" ref="D130">INDEX('Back data'!$A$366:$AH$366,,MAX(IF('Back data'!$A$366:$AH$366&lt;&gt;"",COLUMN('Back data'!$A$366:$AH$366)))-D$6)/D129</f>
        <v>0.94766833352715429</v>
      </c>
      <c r="E130" s="11">
        <f t="array" ref="E130">INDEX('Back data'!$A$366:$AH$366,,MAX(IF('Back data'!$A$366:$AH$366&lt;&gt;"",COLUMN('Back data'!$A$366:$AH$366)))-E$6)/E129</f>
        <v>1</v>
      </c>
      <c r="F130" s="11">
        <f t="array" ref="F130">INDEX('Back data'!$A$366:$AH$366,,MAX(IF('Back data'!$A$366:$AH$366&lt;&gt;"",COLUMN('Back data'!$A$366:$AH$366)))-F$6)/F129</f>
        <v>0.91301823249332259</v>
      </c>
      <c r="G130" s="11">
        <f t="array" ref="G130">INDEX('Back data'!$A$366:$AH$366,,MAX(IF('Back data'!$A$366:$AH$366&lt;&gt;"",COLUMN('Back data'!$A$366:$AH$366)))-G$6)/G129</f>
        <v>0.98823670627775773</v>
      </c>
      <c r="H130" s="11">
        <f t="array" ref="H130">INDEX('Back data'!$A$366:$AH$366,,MAX(IF('Back data'!$A$366:$AH$366&lt;&gt;"",COLUMN('Back data'!$A$366:$AH$366)))-H$6)/H129</f>
        <v>0.97330316742081446</v>
      </c>
      <c r="I130" s="11">
        <f t="array" ref="I130">INDEX('Back data'!$A$366:$AH$366,,MAX(IF('Back data'!$A$366:$AH$366&lt;&gt;"",COLUMN('Back data'!$A$366:$AH$366)))-I$6)/I129</f>
        <v>0.98468899521531106</v>
      </c>
      <c r="J130" s="11">
        <f t="array" ref="J130">INDEX('Back data'!$A$366:$AH$366,,MAX(IF('Back data'!$A$366:$AH$366&lt;&gt;"",COLUMN('Back data'!$A$366:$AH$366)))-J$6)/J129</f>
        <v>0.9749835418038183</v>
      </c>
      <c r="K130" s="11">
        <f t="array" ref="K130">INDEX('Back data'!$A$366:$AH$366,,MAX(IF('Back data'!$A$366:$AH$366&lt;&gt;"",COLUMN('Back data'!$A$366:$AH$366)))-K$6)/K129</f>
        <v>0.96717467760844078</v>
      </c>
      <c r="L130" s="11">
        <f t="array" ref="L130">INDEX('Back data'!$A$366:$AH$366,,MAX(IF('Back data'!$A$366:$AH$366&lt;&gt;"",COLUMN('Back data'!$A$366:$AH$366)))-L$6)/L129</f>
        <v>0.9359316011547858</v>
      </c>
      <c r="M130" s="11">
        <f t="array" ref="M130">INDEX('Back data'!$A$366:$AH$366,,MAX(IF('Back data'!$A$366:$AH$366&lt;&gt;"",COLUMN('Back data'!$A$366:$AH$366)))-M$6)/M129</f>
        <v>1</v>
      </c>
      <c r="N130" s="11">
        <f t="array" ref="N130">INDEX('Back data'!$A$366:$AH$366,,MAX(IF('Back data'!$A$366:$AH$366&lt;&gt;"",COLUMN('Back data'!$A$366:$AH$366)))-N$6)/N129</f>
        <v>0.96944188191881908</v>
      </c>
      <c r="O130" s="11">
        <f t="array" ref="O130">INDEX('Back data'!$A$366:$AH$366,,MAX(IF('Back data'!$A$366:$AH$366&lt;&gt;"",COLUMN('Back data'!$A$366:$AH$366)))-O$6)/O129</f>
        <v>0.88699338296112495</v>
      </c>
      <c r="P130" s="11">
        <f t="array" ref="P130">INDEX('Back data'!$A$366:$AH$366,,MAX(IF('Back data'!$A$366:$AH$366&lt;&gt;"",COLUMN('Back data'!$A$366:$AH$366)))-P$6)/P129</f>
        <v>0.93554861730597683</v>
      </c>
    </row>
    <row r="131" spans="1:18" x14ac:dyDescent="0.3">
      <c r="A131" s="34" t="s">
        <v>77</v>
      </c>
      <c r="B131" s="44" t="s">
        <v>39</v>
      </c>
      <c r="C131" s="10" t="s">
        <v>70</v>
      </c>
      <c r="D131" s="11">
        <f t="array" ref="D131">+INDEX('Back data'!$A$367:$AH$367,,MAX(IF('Back data'!$A$367:$AH$367&lt;&gt;"",COLUMN('Back data'!$A$367:$AH$367)))-D$6)/D129</f>
        <v>5.2331666472845685E-2</v>
      </c>
      <c r="E131" s="11">
        <f t="array" ref="E131">+INDEX('Back data'!$A$367:$AH$367,,MAX(IF('Back data'!$A$367:$AH$367&lt;&gt;"",COLUMN('Back data'!$A$367:$AH$367)))-E$6)/E129</f>
        <v>0</v>
      </c>
      <c r="F131" s="11">
        <f t="array" ref="F131">+INDEX('Back data'!$A$367:$AH$367,,MAX(IF('Back data'!$A$367:$AH$367&lt;&gt;"",COLUMN('Back data'!$A$367:$AH$367)))-F$6)/F129</f>
        <v>8.6981767506677507E-2</v>
      </c>
      <c r="G131" s="11">
        <f t="array" ref="G131">+INDEX('Back data'!$A$367:$AH$367,,MAX(IF('Back data'!$A$367:$AH$367&lt;&gt;"",COLUMN('Back data'!$A$367:$AH$367)))-G$6)/G129</f>
        <v>1.1763293722242227E-2</v>
      </c>
      <c r="H131" s="11">
        <f t="array" ref="H131">+INDEX('Back data'!$A$367:$AH$367,,MAX(IF('Back data'!$A$367:$AH$367&lt;&gt;"",COLUMN('Back data'!$A$367:$AH$367)))-H$6)/H129</f>
        <v>2.6696832579185516E-2</v>
      </c>
      <c r="I131" s="11">
        <f t="array" ref="I131">+INDEX('Back data'!$A$367:$AH$367,,MAX(IF('Back data'!$A$367:$AH$367&lt;&gt;"",COLUMN('Back data'!$A$367:$AH$367)))-I$6)/I129</f>
        <v>1.5311004784688996E-2</v>
      </c>
      <c r="J131" s="11">
        <f t="array" ref="J131">+INDEX('Back data'!$A$367:$AH$367,,MAX(IF('Back data'!$A$367:$AH$367&lt;&gt;"",COLUMN('Back data'!$A$367:$AH$367)))-J$6)/J129</f>
        <v>2.5016458196181698E-2</v>
      </c>
      <c r="K131" s="11">
        <f t="array" ref="K131">+INDEX('Back data'!$A$367:$AH$367,,MAX(IF('Back data'!$A$367:$AH$367&lt;&gt;"",COLUMN('Back data'!$A$367:$AH$367)))-K$6)/K129</f>
        <v>3.2825322391559199E-2</v>
      </c>
      <c r="L131" s="11">
        <f t="array" ref="L131">+INDEX('Back data'!$A$367:$AH$367,,MAX(IF('Back data'!$A$367:$AH$367&lt;&gt;"",COLUMN('Back data'!$A$367:$AH$367)))-L$6)/L129</f>
        <v>6.40683988452143E-2</v>
      </c>
      <c r="M131" s="11">
        <f t="array" ref="M131">+INDEX('Back data'!$A$367:$AH$367,,MAX(IF('Back data'!$A$367:$AH$367&lt;&gt;"",COLUMN('Back data'!$A$367:$AH$367)))-M$6)/M129</f>
        <v>0</v>
      </c>
      <c r="N131" s="11">
        <f t="array" ref="N131">+INDEX('Back data'!$A$367:$AH$367,,MAX(IF('Back data'!$A$367:$AH$367&lt;&gt;"",COLUMN('Back data'!$A$367:$AH$367)))-N$6)/N129</f>
        <v>3.0558118081180811E-2</v>
      </c>
      <c r="O131" s="11">
        <f t="array" ref="O131">+INDEX('Back data'!$A$367:$AH$367,,MAX(IF('Back data'!$A$367:$AH$367&lt;&gt;"",COLUMN('Back data'!$A$367:$AH$367)))-O$6)/O129</f>
        <v>0.1130066170388751</v>
      </c>
      <c r="P131" s="11">
        <f t="array" ref="P131">+INDEX('Back data'!$A$367:$AH$367,,MAX(IF('Back data'!$A$367:$AH$367&lt;&gt;"",COLUMN('Back data'!$A$367:$AH$367)))-P$6)/P129</f>
        <v>6.4451382694023188E-2</v>
      </c>
      <c r="R131" s="56"/>
    </row>
    <row r="132" spans="1:18" x14ac:dyDescent="0.3">
      <c r="A132" s="30"/>
      <c r="B132" s="27"/>
      <c r="C132" s="31"/>
      <c r="D132" s="32"/>
      <c r="E132" s="32"/>
      <c r="F132" s="32"/>
      <c r="G132" s="32"/>
      <c r="H132" s="32"/>
      <c r="I132" s="32"/>
      <c r="J132" s="32"/>
      <c r="K132" s="32"/>
      <c r="L132" s="32"/>
      <c r="M132" s="32"/>
      <c r="N132" s="32"/>
      <c r="O132" s="32"/>
      <c r="P132" s="32"/>
    </row>
    <row r="133" spans="1:18" x14ac:dyDescent="0.3">
      <c r="A133" s="30"/>
      <c r="B133" s="27"/>
      <c r="C133" s="31"/>
      <c r="D133" s="32"/>
      <c r="E133" s="32"/>
      <c r="F133" s="32"/>
      <c r="G133" s="32"/>
      <c r="H133" s="32"/>
      <c r="I133" s="32"/>
      <c r="J133" s="32"/>
      <c r="K133" s="32"/>
      <c r="L133" s="32"/>
      <c r="M133" s="32"/>
      <c r="N133" s="32"/>
      <c r="O133" s="32"/>
      <c r="P133" s="32"/>
    </row>
    <row r="134" spans="1:18" x14ac:dyDescent="0.3">
      <c r="A134" s="30"/>
      <c r="B134" s="27"/>
      <c r="C134" s="31"/>
      <c r="D134" s="32"/>
      <c r="E134" s="32"/>
      <c r="F134" s="32"/>
      <c r="G134" s="32"/>
      <c r="H134" s="32"/>
      <c r="I134" s="32"/>
      <c r="J134" s="32"/>
      <c r="K134" s="32"/>
      <c r="L134" s="32"/>
      <c r="M134" s="32"/>
      <c r="N134" s="32"/>
      <c r="O134" s="32"/>
      <c r="P134" s="32"/>
    </row>
    <row r="135" spans="1:18" x14ac:dyDescent="0.3">
      <c r="A135" s="30"/>
      <c r="B135" s="27"/>
      <c r="C135" s="31"/>
      <c r="D135" s="32"/>
      <c r="E135" s="32"/>
      <c r="F135" s="32"/>
      <c r="G135" s="32"/>
      <c r="H135" s="32"/>
      <c r="I135" s="32"/>
      <c r="J135" s="32"/>
      <c r="K135" s="32"/>
      <c r="L135" s="32"/>
      <c r="M135" s="32"/>
      <c r="N135" s="32"/>
      <c r="O135" s="32"/>
      <c r="P135" s="32"/>
    </row>
    <row r="136" spans="1:18" x14ac:dyDescent="0.3">
      <c r="A136" s="6"/>
      <c r="B136" s="7"/>
      <c r="C136" s="8" t="s">
        <v>67</v>
      </c>
      <c r="D136" s="9">
        <f t="array" ref="D136">INDEX('Back data'!$A$123:$AH$123,,MAX(IF('Back data'!$A$123:$AH$123&lt;&gt;"",COLUMN('Back data'!$A$123:$AH$123)))-D$6)+INDEX('Back data'!$A$124:$AH$124,,MAX(IF('Back data'!$A$124:$AH$124&lt;&gt;"",COLUMN('Back data'!$A$124:$AH$124)))-D$6)</f>
        <v>87.23</v>
      </c>
      <c r="E136" s="9">
        <f t="array" ref="E136">INDEX('Back data'!$A$123:$AH$123,,MAX(IF('Back data'!$A$123:$AH$123&lt;&gt;"",COLUMN('Back data'!$A$123:$AH$123)))-E$6)+INDEX('Back data'!$A$124:$AH$124,,MAX(IF('Back data'!$A$124:$AH$124&lt;&gt;"",COLUMN('Back data'!$A$124:$AH$124)))-E$6)</f>
        <v>82.31</v>
      </c>
      <c r="F136" s="9">
        <f t="array" ref="F136">INDEX('Back data'!$A$123:$AH$123,,MAX(IF('Back data'!$A$123:$AH$123&lt;&gt;"",COLUMN('Back data'!$A$123:$AH$123)))-F$6)+INDEX('Back data'!$A$124:$AH$124,,MAX(IF('Back data'!$A$124:$AH$124&lt;&gt;"",COLUMN('Back data'!$A$124:$AH$124)))-F$6)</f>
        <v>84.41</v>
      </c>
      <c r="G136" s="9">
        <f t="array" ref="G136">INDEX('Back data'!$A$123:$AH$123,,MAX(IF('Back data'!$A$123:$AH$123&lt;&gt;"",COLUMN('Back data'!$A$123:$AH$123)))-G$6)+INDEX('Back data'!$A$124:$AH$124,,MAX(IF('Back data'!$A$124:$AH$124&lt;&gt;"",COLUMN('Back data'!$A$124:$AH$124)))-G$6)</f>
        <v>83.25</v>
      </c>
      <c r="H136" s="9">
        <f t="array" ref="H136">INDEX('Back data'!$A$123:$AH$123,,MAX(IF('Back data'!$A$123:$AH$123&lt;&gt;"",COLUMN('Back data'!$A$123:$AH$123)))-H$6)+INDEX('Back data'!$A$124:$AH$124,,MAX(IF('Back data'!$A$124:$AH$124&lt;&gt;"",COLUMN('Back data'!$A$124:$AH$124)))-H$6)</f>
        <v>83.589999999999989</v>
      </c>
      <c r="I136" s="9">
        <f t="array" ref="I136">INDEX('Back data'!$A$123:$AH$123,,MAX(IF('Back data'!$A$123:$AH$123&lt;&gt;"",COLUMN('Back data'!$A$123:$AH$123)))-I$6)+INDEX('Back data'!$A$124:$AH$124,,MAX(IF('Back data'!$A$124:$AH$124&lt;&gt;"",COLUMN('Back data'!$A$124:$AH$124)))-I$6)</f>
        <v>82.85</v>
      </c>
      <c r="J136" s="9">
        <f t="array" ref="J136">INDEX('Back data'!$A$123:$AH$123,,MAX(IF('Back data'!$A$123:$AH$123&lt;&gt;"",COLUMN('Back data'!$A$123:$AH$123)))-J$6)+INDEX('Back data'!$A$124:$AH$124,,MAX(IF('Back data'!$A$124:$AH$124&lt;&gt;"",COLUMN('Back data'!$A$124:$AH$124)))-J$6)</f>
        <v>88.08</v>
      </c>
      <c r="K136" s="9">
        <f t="array" ref="K136">INDEX('Back data'!$A$123:$AH$123,,MAX(IF('Back data'!$A$123:$AH$123&lt;&gt;"",COLUMN('Back data'!$A$123:$AH$123)))-K$6)+INDEX('Back data'!$A$124:$AH$124,,MAX(IF('Back data'!$A$124:$AH$124&lt;&gt;"",COLUMN('Back data'!$A$124:$AH$124)))-K$6)</f>
        <v>82.57</v>
      </c>
      <c r="L136" s="9">
        <f t="array" ref="L136">INDEX('Back data'!$A$123:$AH$123,,MAX(IF('Back data'!$A$123:$AH$123&lt;&gt;"",COLUMN('Back data'!$A$123:$AH$123)))-L$6)+INDEX('Back data'!$A$124:$AH$124,,MAX(IF('Back data'!$A$124:$AH$124&lt;&gt;"",COLUMN('Back data'!$A$124:$AH$124)))-L$6)</f>
        <v>86.3</v>
      </c>
      <c r="M136" s="9">
        <f t="array" ref="M136">INDEX('Back data'!$A$123:$AH$123,,MAX(IF('Back data'!$A$123:$AH$123&lt;&gt;"",COLUMN('Back data'!$A$123:$AH$123)))-M$6)+INDEX('Back data'!$A$124:$AH$124,,MAX(IF('Back data'!$A$124:$AH$124&lt;&gt;"",COLUMN('Back data'!$A$124:$AH$124)))-M$6)</f>
        <v>86.73</v>
      </c>
      <c r="N136" s="9">
        <f t="array" ref="N136">INDEX('Back data'!$A$123:$AH$123,,MAX(IF('Back data'!$A$123:$AH$123&lt;&gt;"",COLUMN('Back data'!$A$123:$AH$123)))-N$6)+INDEX('Back data'!$A$124:$AH$124,,MAX(IF('Back data'!$A$124:$AH$124&lt;&gt;"",COLUMN('Back data'!$A$124:$AH$124)))-N$6)</f>
        <v>86.360000000000014</v>
      </c>
      <c r="O136" s="9">
        <f t="array" ref="O136">INDEX('Back data'!$A$123:$AH$123,,MAX(IF('Back data'!$A$123:$AH$123&lt;&gt;"",COLUMN('Back data'!$A$123:$AH$123)))-O$6)+INDEX('Back data'!$A$124:$AH$124,,MAX(IF('Back data'!$A$124:$AH$124&lt;&gt;"",COLUMN('Back data'!$A$124:$AH$124)))-O$6)</f>
        <v>86.4</v>
      </c>
      <c r="P136" s="9">
        <f t="array" ref="P136">INDEX('Back data'!$A$123:$AH$123,,MAX(IF('Back data'!$A$123:$AH$123&lt;&gt;"",COLUMN('Back data'!$A$123:$AH$123)))-P$6)+INDEX('Back data'!$A$124:$AH$124,,MAX(IF('Back data'!$A$124:$AH$124&lt;&gt;"",COLUMN('Back data'!$A$124:$AH$124)))-P$6)</f>
        <v>93.56</v>
      </c>
    </row>
    <row r="137" spans="1:18" x14ac:dyDescent="0.3">
      <c r="A137" s="38" t="s">
        <v>78</v>
      </c>
      <c r="B137" s="39" t="s">
        <v>74</v>
      </c>
      <c r="C137" s="10" t="s">
        <v>69</v>
      </c>
      <c r="D137" s="11">
        <f t="array" ref="D137">INDEX('Back data'!$A$123:$AH$123,,MAX(IF('Back data'!$A$123:$AH$123&lt;&gt;"",COLUMN('Back data'!$A$123:$AH$123)))-D$6)/D136</f>
        <v>0.92124269173449491</v>
      </c>
      <c r="E137" s="11">
        <f t="array" ref="E137">INDEX('Back data'!$A$123:$AH$123,,MAX(IF('Back data'!$A$123:$AH$123&lt;&gt;"",COLUMN('Back data'!$A$123:$AH$123)))-E$6)/E136</f>
        <v>0.90657271291459118</v>
      </c>
      <c r="F137" s="11">
        <f t="array" ref="F137">INDEX('Back data'!$A$123:$AH$123,,MAX(IF('Back data'!$A$123:$AH$123&lt;&gt;"",COLUMN('Back data'!$A$123:$AH$123)))-F$6)/F136</f>
        <v>0.94183153654780238</v>
      </c>
      <c r="G137" s="11">
        <f t="array" ref="G137">INDEX('Back data'!$A$123:$AH$123,,MAX(IF('Back data'!$A$123:$AH$123&lt;&gt;"",COLUMN('Back data'!$A$123:$AH$123)))-G$6)/G136</f>
        <v>0.9102702702702703</v>
      </c>
      <c r="H137" s="11">
        <f t="array" ref="H137">INDEX('Back data'!$A$123:$AH$123,,MAX(IF('Back data'!$A$123:$AH$123&lt;&gt;"",COLUMN('Back data'!$A$123:$AH$123)))-H$6)/H136</f>
        <v>0.97320253618853936</v>
      </c>
      <c r="I137" s="11">
        <f t="array" ref="I137">INDEX('Back data'!$A$123:$AH$123,,MAX(IF('Back data'!$A$123:$AH$123&lt;&gt;"",COLUMN('Back data'!$A$123:$AH$123)))-I$6)/I136</f>
        <v>0.91152685576342785</v>
      </c>
      <c r="J137" s="11">
        <f t="array" ref="J137">INDEX('Back data'!$A$123:$AH$123,,MAX(IF('Back data'!$A$123:$AH$123&lt;&gt;"",COLUMN('Back data'!$A$123:$AH$123)))-J$6)/J136</f>
        <v>0.90133969118982749</v>
      </c>
      <c r="K137" s="11">
        <f t="array" ref="K137">INDEX('Back data'!$A$123:$AH$123,,MAX(IF('Back data'!$A$123:$AH$123&lt;&gt;"",COLUMN('Back data'!$A$123:$AH$123)))-K$6)/K136</f>
        <v>0.92406443018045303</v>
      </c>
      <c r="L137" s="11">
        <f t="array" ref="L137">INDEX('Back data'!$A$123:$AH$123,,MAX(IF('Back data'!$A$123:$AH$123&lt;&gt;"",COLUMN('Back data'!$A$123:$AH$123)))-L$6)/L136</f>
        <v>0.91599073001158748</v>
      </c>
      <c r="M137" s="11">
        <f t="array" ref="M137">INDEX('Back data'!$A$123:$AH$123,,MAX(IF('Back data'!$A$123:$AH$123&lt;&gt;"",COLUMN('Back data'!$A$123:$AH$123)))-M$6)/M136</f>
        <v>0.93070448518390403</v>
      </c>
      <c r="N137" s="11">
        <f t="array" ref="N137">INDEX('Back data'!$A$123:$AH$123,,MAX(IF('Back data'!$A$123:$AH$123&lt;&gt;"",COLUMN('Back data'!$A$123:$AH$123)))-N$6)/N136</f>
        <v>0.94291338582677153</v>
      </c>
      <c r="O137" s="11">
        <f t="array" ref="O137">INDEX('Back data'!$A$123:$AH$123,,MAX(IF('Back data'!$A$123:$AH$123&lt;&gt;"",COLUMN('Back data'!$A$123:$AH$123)))-O$6)/O136</f>
        <v>0.96354166666666663</v>
      </c>
      <c r="P137" s="11">
        <f t="array" ref="P137">INDEX('Back data'!$A$123:$AH$123,,MAX(IF('Back data'!$A$123:$AH$123&lt;&gt;"",COLUMN('Back data'!$A$123:$AH$123)))-P$6)/P136</f>
        <v>0.93918341171440789</v>
      </c>
    </row>
    <row r="138" spans="1:18" x14ac:dyDescent="0.3">
      <c r="A138" s="38" t="s">
        <v>78</v>
      </c>
      <c r="B138" s="39" t="s">
        <v>75</v>
      </c>
      <c r="C138" s="10" t="s">
        <v>70</v>
      </c>
      <c r="D138" s="11">
        <f t="array" ref="D138">+INDEX('Back data'!$A$124:$AH$124,,MAX(IF('Back data'!$A$124:$AH$124&lt;&gt;"",COLUMN('Back data'!$A$124:$AH$124)))-D$6)/D136</f>
        <v>7.8757308265504991E-2</v>
      </c>
      <c r="E138" s="11">
        <f t="array" ref="E138">+INDEX('Back data'!$A$124:$AH$124,,MAX(IF('Back data'!$A$124:$AH$124&lt;&gt;"",COLUMN('Back data'!$A$124:$AH$124)))-E$6)/E136</f>
        <v>9.3427287085408817E-2</v>
      </c>
      <c r="F138" s="11">
        <f t="array" ref="F138">+INDEX('Back data'!$A$124:$AH$124,,MAX(IF('Back data'!$A$124:$AH$124&lt;&gt;"",COLUMN('Back data'!$A$124:$AH$124)))-F$6)/F136</f>
        <v>5.8168463452197609E-2</v>
      </c>
      <c r="G138" s="11">
        <f t="array" ref="G138">+INDEX('Back data'!$A$124:$AH$124,,MAX(IF('Back data'!$A$124:$AH$124&lt;&gt;"",COLUMN('Back data'!$A$124:$AH$124)))-G$6)/G136</f>
        <v>8.9729729729729729E-2</v>
      </c>
      <c r="H138" s="11">
        <f t="array" ref="H138">+INDEX('Back data'!$A$124:$AH$124,,MAX(IF('Back data'!$A$124:$AH$124&lt;&gt;"",COLUMN('Back data'!$A$124:$AH$124)))-H$6)/H136</f>
        <v>2.6797463811460708E-2</v>
      </c>
      <c r="I138" s="11">
        <f t="array" ref="I138">+INDEX('Back data'!$A$124:$AH$124,,MAX(IF('Back data'!$A$124:$AH$124&lt;&gt;"",COLUMN('Back data'!$A$124:$AH$124)))-I$6)/I136</f>
        <v>8.8473144236572127E-2</v>
      </c>
      <c r="J138" s="11">
        <f t="array" ref="J138">+INDEX('Back data'!$A$124:$AH$124,,MAX(IF('Back data'!$A$124:$AH$124&lt;&gt;"",COLUMN('Back data'!$A$124:$AH$124)))-J$6)/J136</f>
        <v>9.866030881017257E-2</v>
      </c>
      <c r="K138" s="11">
        <f t="array" ref="K138">+INDEX('Back data'!$A$124:$AH$124,,MAX(IF('Back data'!$A$124:$AH$124&lt;&gt;"",COLUMN('Back data'!$A$124:$AH$124)))-K$6)/K136</f>
        <v>7.593556981954705E-2</v>
      </c>
      <c r="L138" s="11">
        <f t="array" ref="L138">+INDEX('Back data'!$A$124:$AH$124,,MAX(IF('Back data'!$A$124:$AH$124&lt;&gt;"",COLUMN('Back data'!$A$124:$AH$124)))-L$6)/L136</f>
        <v>8.4009269988412516E-2</v>
      </c>
      <c r="M138" s="11">
        <f t="array" ref="M138">+INDEX('Back data'!$A$124:$AH$124,,MAX(IF('Back data'!$A$124:$AH$124&lt;&gt;"",COLUMN('Back data'!$A$124:$AH$124)))-M$6)/M136</f>
        <v>6.9295514816095929E-2</v>
      </c>
      <c r="N138" s="11">
        <f t="array" ref="N138">+INDEX('Back data'!$A$124:$AH$124,,MAX(IF('Back data'!$A$124:$AH$124&lt;&gt;"",COLUMN('Back data'!$A$124:$AH$124)))-N$6)/N136</f>
        <v>5.7086614173228335E-2</v>
      </c>
      <c r="O138" s="11">
        <f t="array" ref="O138">+INDEX('Back data'!$A$124:$AH$124,,MAX(IF('Back data'!$A$124:$AH$124&lt;&gt;"",COLUMN('Back data'!$A$124:$AH$124)))-O$6)/O136</f>
        <v>3.6458333333333329E-2</v>
      </c>
      <c r="P138" s="11">
        <f t="array" ref="P138">+INDEX('Back data'!$A$124:$AH$124,,MAX(IF('Back data'!$A$124:$AH$124&lt;&gt;"",COLUMN('Back data'!$A$124:$AH$124)))-P$6)/P136</f>
        <v>6.0816588285592138E-2</v>
      </c>
      <c r="R138" s="56"/>
    </row>
    <row r="141" spans="1:18" x14ac:dyDescent="0.3">
      <c r="B141" s="26"/>
      <c r="C141" s="8" t="s">
        <v>67</v>
      </c>
      <c r="D141" s="9">
        <f t="array" ref="D141">INDEX('Back data'!$A$129:$AH$129,,MAX(IF('Back data'!$A$129:$AH$129&lt;&gt;"",COLUMN('Back data'!$A$129:$AH$129)))-D$6)+INDEX('Back data'!$A$130:$AH$130,,MAX(IF('Back data'!$A$130:$AH$130&lt;&gt;"",COLUMN('Back data'!$A$130:$AH$130)))-D$6)</f>
        <v>93.71</v>
      </c>
      <c r="E141" s="9">
        <f t="array" ref="E141">INDEX('Back data'!$A$129:$AH$129,,MAX(IF('Back data'!$A$129:$AH$129&lt;&gt;"",COLUMN('Back data'!$A$129:$AH$129)))-E$6)+INDEX('Back data'!$A$130:$AH$130,,MAX(IF('Back data'!$A$130:$AH$130&lt;&gt;"",COLUMN('Back data'!$A$130:$AH$130)))-E$6)</f>
        <v>92.42</v>
      </c>
      <c r="F141" s="9">
        <f t="array" ref="F141">INDEX('Back data'!$A$129:$AH$129,,MAX(IF('Back data'!$A$129:$AH$129&lt;&gt;"",COLUMN('Back data'!$A$129:$AH$129)))-F$6)+INDEX('Back data'!$A$130:$AH$130,,MAX(IF('Back data'!$A$130:$AH$130&lt;&gt;"",COLUMN('Back data'!$A$130:$AH$130)))-F$6)</f>
        <v>91.58</v>
      </c>
      <c r="G141" s="9">
        <f t="array" ref="G141">INDEX('Back data'!$A$129:$AH$129,,MAX(IF('Back data'!$A$129:$AH$129&lt;&gt;"",COLUMN('Back data'!$A$129:$AH$129)))-G$6)+INDEX('Back data'!$A$130:$AH$130,,MAX(IF('Back data'!$A$130:$AH$130&lt;&gt;"",COLUMN('Back data'!$A$130:$AH$130)))-G$6)</f>
        <v>79.05</v>
      </c>
      <c r="H141" s="9">
        <f t="array" ref="H141">INDEX('Back data'!$A$129:$AH$129,,MAX(IF('Back data'!$A$129:$AH$129&lt;&gt;"",COLUMN('Back data'!$A$129:$AH$129)))-H$6)+INDEX('Back data'!$A$130:$AH$130,,MAX(IF('Back data'!$A$130:$AH$130&lt;&gt;"",COLUMN('Back data'!$A$130:$AH$130)))-H$6)</f>
        <v>88.289999999999992</v>
      </c>
      <c r="I141" s="9">
        <f t="array" ref="I141">INDEX('Back data'!$A$129:$AH$129,,MAX(IF('Back data'!$A$129:$AH$129&lt;&gt;"",COLUMN('Back data'!$A$129:$AH$129)))-I$6)+INDEX('Back data'!$A$130:$AH$130,,MAX(IF('Back data'!$A$130:$AH$130&lt;&gt;"",COLUMN('Back data'!$A$130:$AH$130)))-I$6)</f>
        <v>80.77000000000001</v>
      </c>
      <c r="J141" s="9">
        <f t="array" ref="J141">INDEX('Back data'!$A$129:$AH$129,,MAX(IF('Back data'!$A$129:$AH$129&lt;&gt;"",COLUMN('Back data'!$A$129:$AH$129)))-J$6)+INDEX('Back data'!$A$130:$AH$130,,MAX(IF('Back data'!$A$130:$AH$130&lt;&gt;"",COLUMN('Back data'!$A$130:$AH$130)))-J$6)</f>
        <v>88.179999999999993</v>
      </c>
      <c r="K141" s="9">
        <f t="array" ref="K141">INDEX('Back data'!$A$129:$AH$129,,MAX(IF('Back data'!$A$129:$AH$129&lt;&gt;"",COLUMN('Back data'!$A$129:$AH$129)))-K$6)+INDEX('Back data'!$A$130:$AH$130,,MAX(IF('Back data'!$A$130:$AH$130&lt;&gt;"",COLUMN('Back data'!$A$130:$AH$130)))-K$6)</f>
        <v>80.960000000000008</v>
      </c>
      <c r="L141" s="9">
        <f t="array" ref="L141">INDEX('Back data'!$A$129:$AH$129,,MAX(IF('Back data'!$A$129:$AH$129&lt;&gt;"",COLUMN('Back data'!$A$129:$AH$129)))-L$6)+INDEX('Back data'!$A$130:$AH$130,,MAX(IF('Back data'!$A$130:$AH$130&lt;&gt;"",COLUMN('Back data'!$A$130:$AH$130)))-L$6)</f>
        <v>84.08</v>
      </c>
      <c r="M141" s="9">
        <f t="array" ref="M141">INDEX('Back data'!$A$129:$AH$129,,MAX(IF('Back data'!$A$129:$AH$129&lt;&gt;"",COLUMN('Back data'!$A$129:$AH$129)))-M$6)+INDEX('Back data'!$A$130:$AH$130,,MAX(IF('Back data'!$A$130:$AH$130&lt;&gt;"",COLUMN('Back data'!$A$130:$AH$130)))-M$6)</f>
        <v>87.34</v>
      </c>
      <c r="N141" s="9">
        <f t="array" ref="N141">INDEX('Back data'!$A$129:$AH$129,,MAX(IF('Back data'!$A$129:$AH$129&lt;&gt;"",COLUMN('Back data'!$A$129:$AH$129)))-N$6)+INDEX('Back data'!$A$130:$AH$130,,MAX(IF('Back data'!$A$130:$AH$130&lt;&gt;"",COLUMN('Back data'!$A$130:$AH$130)))-N$6)</f>
        <v>78.990000000000009</v>
      </c>
      <c r="O141" s="9">
        <f t="array" ref="O141">INDEX('Back data'!$A$129:$AH$129,,MAX(IF('Back data'!$A$129:$AH$129&lt;&gt;"",COLUMN('Back data'!$A$129:$AH$129)))-O$6)+INDEX('Back data'!$A$130:$AH$130,,MAX(IF('Back data'!$A$130:$AH$130&lt;&gt;"",COLUMN('Back data'!$A$130:$AH$130)))-O$6)</f>
        <v>93.78</v>
      </c>
      <c r="P141" s="9">
        <f t="array" ref="P141">INDEX('Back data'!$A$129:$AH$129,,MAX(IF('Back data'!$A$129:$AH$129&lt;&gt;"",COLUMN('Back data'!$A$129:$AH$129)))-P$6)+INDEX('Back data'!$A$130:$AH$130,,MAX(IF('Back data'!$A$130:$AH$130&lt;&gt;"",COLUMN('Back data'!$A$130:$AH$130)))-P$6)</f>
        <v>91.490000000000009</v>
      </c>
    </row>
    <row r="142" spans="1:18" x14ac:dyDescent="0.3">
      <c r="A142" s="38" t="s">
        <v>78</v>
      </c>
      <c r="B142" s="40" t="s">
        <v>71</v>
      </c>
      <c r="C142" s="10" t="s">
        <v>69</v>
      </c>
      <c r="D142" s="11">
        <f t="array" ref="D142">INDEX('Back data'!$A$129:$AH$129,,MAX(IF('Back data'!$A$129:$AH$129&lt;&gt;"",COLUMN('Back data'!$A$129:$AH$129)))-D$6)/D141</f>
        <v>0.74132963397716367</v>
      </c>
      <c r="E142" s="11">
        <f t="array" ref="E142">INDEX('Back data'!$A$129:$AH$129,,MAX(IF('Back data'!$A$129:$AH$129&lt;&gt;"",COLUMN('Back data'!$A$129:$AH$129)))-E$6)/E141</f>
        <v>0.70298636658731872</v>
      </c>
      <c r="F142" s="11">
        <f t="array" ref="F142">INDEX('Back data'!$A$129:$AH$129,,MAX(IF('Back data'!$A$129:$AH$129&lt;&gt;"",COLUMN('Back data'!$A$129:$AH$129)))-F$6)/F141</f>
        <v>0.75606027516925089</v>
      </c>
      <c r="G142" s="11">
        <f t="array" ref="G142">INDEX('Back data'!$A$129:$AH$129,,MAX(IF('Back data'!$A$129:$AH$129&lt;&gt;"",COLUMN('Back data'!$A$129:$AH$129)))-G$6)/G141</f>
        <v>0.64743833017077801</v>
      </c>
      <c r="H142" s="11">
        <f t="array" ref="H142">INDEX('Back data'!$A$129:$AH$129,,MAX(IF('Back data'!$A$129:$AH$129&lt;&gt;"",COLUMN('Back data'!$A$129:$AH$129)))-H$6)/H141</f>
        <v>0.84097859327217128</v>
      </c>
      <c r="I142" s="11">
        <f t="array" ref="I142">INDEX('Back data'!$A$129:$AH$129,,MAX(IF('Back data'!$A$129:$AH$129&lt;&gt;"",COLUMN('Back data'!$A$129:$AH$129)))-I$6)/I141</f>
        <v>0.7267549832858734</v>
      </c>
      <c r="J142" s="11">
        <f t="array" ref="J142">INDEX('Back data'!$A$129:$AH$129,,MAX(IF('Back data'!$A$129:$AH$129&lt;&gt;"",COLUMN('Back data'!$A$129:$AH$129)))-J$6)/J141</f>
        <v>0.75912905420730326</v>
      </c>
      <c r="K142" s="11">
        <f t="array" ref="K142">INDEX('Back data'!$A$129:$AH$129,,MAX(IF('Back data'!$A$129:$AH$129&lt;&gt;"",COLUMN('Back data'!$A$129:$AH$129)))-K$6)/K141</f>
        <v>0.74715909090909083</v>
      </c>
      <c r="L142" s="11">
        <f t="array" ref="L142">INDEX('Back data'!$A$129:$AH$129,,MAX(IF('Back data'!$A$129:$AH$129&lt;&gt;"",COLUMN('Back data'!$A$129:$AH$129)))-L$6)/L141</f>
        <v>0.67745004757373928</v>
      </c>
      <c r="M142" s="11">
        <f t="array" ref="M142">INDEX('Back data'!$A$129:$AH$129,,MAX(IF('Back data'!$A$129:$AH$129&lt;&gt;"",COLUMN('Back data'!$A$129:$AH$129)))-M$6)/M141</f>
        <v>0.76299519120677806</v>
      </c>
      <c r="N142" s="11">
        <f t="array" ref="N142">INDEX('Back data'!$A$129:$AH$129,,MAX(IF('Back data'!$A$129:$AH$129&lt;&gt;"",COLUMN('Back data'!$A$129:$AH$129)))-N$6)/N141</f>
        <v>0.79617673123180144</v>
      </c>
      <c r="O142" s="11">
        <f t="array" ref="O142">INDEX('Back data'!$A$129:$AH$129,,MAX(IF('Back data'!$A$129:$AH$129&lt;&gt;"",COLUMN('Back data'!$A$129:$AH$129)))-O$6)/O141</f>
        <v>0.83397312859884831</v>
      </c>
      <c r="P142" s="11">
        <f t="array" ref="P142">INDEX('Back data'!$A$129:$AH$129,,MAX(IF('Back data'!$A$129:$AH$129&lt;&gt;"",COLUMN('Back data'!$A$129:$AH$129)))-P$6)/P141</f>
        <v>0.83954530549786854</v>
      </c>
    </row>
    <row r="143" spans="1:18" x14ac:dyDescent="0.3">
      <c r="A143" s="38" t="s">
        <v>78</v>
      </c>
      <c r="B143" s="40" t="s">
        <v>71</v>
      </c>
      <c r="C143" s="10" t="s">
        <v>70</v>
      </c>
      <c r="D143" s="11">
        <f t="array" ref="D143">+INDEX('Back data'!$A$130:$AH$130,,MAX(IF('Back data'!$A$130:$AH$130&lt;&gt;"",COLUMN('Back data'!$A$130:$AH$130)))-D$6)/D141</f>
        <v>0.25867036602283638</v>
      </c>
      <c r="E143" s="11">
        <f t="array" ref="E143">+INDEX('Back data'!$A$130:$AH$130,,MAX(IF('Back data'!$A$130:$AH$130&lt;&gt;"",COLUMN('Back data'!$A$130:$AH$130)))-E$6)/E141</f>
        <v>0.29701363341268122</v>
      </c>
      <c r="F143" s="11">
        <f t="array" ref="F143">+INDEX('Back data'!$A$130:$AH$130,,MAX(IF('Back data'!$A$130:$AH$130&lt;&gt;"",COLUMN('Back data'!$A$130:$AH$130)))-F$6)/F141</f>
        <v>0.24393972483074908</v>
      </c>
      <c r="G143" s="11">
        <f t="array" ref="G143">+INDEX('Back data'!$A$130:$AH$130,,MAX(IF('Back data'!$A$130:$AH$130&lt;&gt;"",COLUMN('Back data'!$A$130:$AH$130)))-G$6)/G141</f>
        <v>0.35256166982922205</v>
      </c>
      <c r="H143" s="11">
        <f t="array" ref="H143">+INDEX('Back data'!$A$130:$AH$130,,MAX(IF('Back data'!$A$130:$AH$130&lt;&gt;"",COLUMN('Back data'!$A$130:$AH$130)))-H$6)/H141</f>
        <v>0.15902140672782875</v>
      </c>
      <c r="I143" s="11">
        <f t="array" ref="I143">+INDEX('Back data'!$A$130:$AH$130,,MAX(IF('Back data'!$A$130:$AH$130&lt;&gt;"",COLUMN('Back data'!$A$130:$AH$130)))-I$6)/I141</f>
        <v>0.27324501671412649</v>
      </c>
      <c r="J143" s="11">
        <f t="array" ref="J143">+INDEX('Back data'!$A$130:$AH$130,,MAX(IF('Back data'!$A$130:$AH$130&lt;&gt;"",COLUMN('Back data'!$A$130:$AH$130)))-J$6)/J141</f>
        <v>0.24087094579269677</v>
      </c>
      <c r="K143" s="11">
        <f t="array" ref="K143">+INDEX('Back data'!$A$130:$AH$130,,MAX(IF('Back data'!$A$130:$AH$130&lt;&gt;"",COLUMN('Back data'!$A$130:$AH$130)))-K$6)/K141</f>
        <v>0.25284090909090906</v>
      </c>
      <c r="L143" s="11">
        <f t="array" ref="L143">+INDEX('Back data'!$A$130:$AH$130,,MAX(IF('Back data'!$A$130:$AH$130&lt;&gt;"",COLUMN('Back data'!$A$130:$AH$130)))-L$6)/L141</f>
        <v>0.32254995242626072</v>
      </c>
      <c r="M143" s="11">
        <f t="array" ref="M143">+INDEX('Back data'!$A$130:$AH$130,,MAX(IF('Back data'!$A$130:$AH$130&lt;&gt;"",COLUMN('Back data'!$A$130:$AH$130)))-M$6)/M141</f>
        <v>0.23700480879322186</v>
      </c>
      <c r="N143" s="11">
        <f t="array" ref="N143">+INDEX('Back data'!$A$130:$AH$130,,MAX(IF('Back data'!$A$130:$AH$130&lt;&gt;"",COLUMN('Back data'!$A$130:$AH$130)))-N$6)/N141</f>
        <v>0.20382326876819851</v>
      </c>
      <c r="O143" s="11">
        <f t="array" ref="O143">+INDEX('Back data'!$A$130:$AH$130,,MAX(IF('Back data'!$A$130:$AH$130&lt;&gt;"",COLUMN('Back data'!$A$130:$AH$130)))-O$6)/O141</f>
        <v>0.16602687140115163</v>
      </c>
      <c r="P143" s="11">
        <f t="array" ref="P143">+INDEX('Back data'!$A$130:$AH$130,,MAX(IF('Back data'!$A$130:$AH$130&lt;&gt;"",COLUMN('Back data'!$A$130:$AH$130)))-P$6)/P141</f>
        <v>0.16045469450213137</v>
      </c>
      <c r="R143" s="56"/>
    </row>
    <row r="146" spans="1:18" x14ac:dyDescent="0.3">
      <c r="B146" s="26"/>
      <c r="C146" s="8" t="s">
        <v>67</v>
      </c>
      <c r="D146" s="9">
        <f t="array" ref="D146">INDEX('Back data'!$A$135:$AH$135,,MAX(IF('Back data'!$A$135:$AH$135&lt;&gt;"",COLUMN('Back data'!$A$135:$AH$135)))-D$6)+INDEX('Back data'!$A$136:$AH$136,,MAX(IF('Back data'!$A$136:$AH$136&lt;&gt;"",COLUMN('Back data'!$A$136:$AH$136)))-D$6)</f>
        <v>83.32</v>
      </c>
      <c r="E146" s="9">
        <f t="array" ref="E146">INDEX('Back data'!$A$135:$AH$135,,MAX(IF('Back data'!$A$135:$AH$135&lt;&gt;"",COLUMN('Back data'!$A$135:$AH$135)))-E$6)+INDEX('Back data'!$A$136:$AH$136,,MAX(IF('Back data'!$A$136:$AH$136&lt;&gt;"",COLUMN('Back data'!$A$136:$AH$136)))-E$6)</f>
        <v>78.3</v>
      </c>
      <c r="F146" s="9">
        <f t="array" ref="F146">INDEX('Back data'!$A$135:$AH$135,,MAX(IF('Back data'!$A$135:$AH$135&lt;&gt;"",COLUMN('Back data'!$A$135:$AH$135)))-F$6)+INDEX('Back data'!$A$136:$AH$136,,MAX(IF('Back data'!$A$136:$AH$136&lt;&gt;"",COLUMN('Back data'!$A$136:$AH$136)))-F$6)</f>
        <v>83.570000000000007</v>
      </c>
      <c r="G146" s="9">
        <f t="array" ref="G146">INDEX('Back data'!$A$135:$AH$135,,MAX(IF('Back data'!$A$135:$AH$135&lt;&gt;"",COLUMN('Back data'!$A$135:$AH$135)))-G$6)+INDEX('Back data'!$A$136:$AH$136,,MAX(IF('Back data'!$A$136:$AH$136&lt;&gt;"",COLUMN('Back data'!$A$136:$AH$136)))-G$6)</f>
        <v>81.429999999999993</v>
      </c>
      <c r="H146" s="9">
        <f t="array" ref="H146">INDEX('Back data'!$A$135:$AH$135,,MAX(IF('Back data'!$A$135:$AH$135&lt;&gt;"",COLUMN('Back data'!$A$135:$AH$135)))-H$6)+INDEX('Back data'!$A$136:$AH$136,,MAX(IF('Back data'!$A$136:$AH$136&lt;&gt;"",COLUMN('Back data'!$A$136:$AH$136)))-H$6)</f>
        <v>81.37</v>
      </c>
      <c r="I146" s="9">
        <f t="array" ref="I146">INDEX('Back data'!$A$135:$AH$135,,MAX(IF('Back data'!$A$135:$AH$135&lt;&gt;"",COLUMN('Back data'!$A$135:$AH$135)))-I$6)+INDEX('Back data'!$A$136:$AH$136,,MAX(IF('Back data'!$A$136:$AH$136&lt;&gt;"",COLUMN('Back data'!$A$136:$AH$136)))-I$6)</f>
        <v>82.78</v>
      </c>
      <c r="J146" s="9">
        <f t="array" ref="J146">INDEX('Back data'!$A$135:$AH$135,,MAX(IF('Back data'!$A$135:$AH$135&lt;&gt;"",COLUMN('Back data'!$A$135:$AH$135)))-J$6)+INDEX('Back data'!$A$136:$AH$136,,MAX(IF('Back data'!$A$136:$AH$136&lt;&gt;"",COLUMN('Back data'!$A$136:$AH$136)))-J$6)</f>
        <v>85.98</v>
      </c>
      <c r="K146" s="9">
        <f t="array" ref="K146">INDEX('Back data'!$A$135:$AH$135,,MAX(IF('Back data'!$A$135:$AH$135&lt;&gt;"",COLUMN('Back data'!$A$135:$AH$135)))-K$6)+INDEX('Back data'!$A$136:$AH$136,,MAX(IF('Back data'!$A$136:$AH$136&lt;&gt;"",COLUMN('Back data'!$A$136:$AH$136)))-K$6)</f>
        <v>83.27</v>
      </c>
      <c r="L146" s="9">
        <f t="array" ref="L146">INDEX('Back data'!$A$135:$AH$135,,MAX(IF('Back data'!$A$135:$AH$135&lt;&gt;"",COLUMN('Back data'!$A$135:$AH$135)))-L$6)+INDEX('Back data'!$A$136:$AH$136,,MAX(IF('Back data'!$A$136:$AH$136&lt;&gt;"",COLUMN('Back data'!$A$136:$AH$136)))-L$6)</f>
        <v>86.59</v>
      </c>
      <c r="M146" s="9">
        <f t="array" ref="M146">INDEX('Back data'!$A$135:$AH$135,,MAX(IF('Back data'!$A$135:$AH$135&lt;&gt;"",COLUMN('Back data'!$A$135:$AH$135)))-M$6)+INDEX('Back data'!$A$136:$AH$136,,MAX(IF('Back data'!$A$136:$AH$136&lt;&gt;"",COLUMN('Back data'!$A$136:$AH$136)))-M$6)</f>
        <v>85.460000000000008</v>
      </c>
      <c r="N146" s="9">
        <f t="array" ref="N146">INDEX('Back data'!$A$135:$AH$135,,MAX(IF('Back data'!$A$135:$AH$135&lt;&gt;"",COLUMN('Back data'!$A$135:$AH$135)))-N$6)+INDEX('Back data'!$A$136:$AH$136,,MAX(IF('Back data'!$A$136:$AH$136&lt;&gt;"",COLUMN('Back data'!$A$136:$AH$136)))-N$6)</f>
        <v>87.98</v>
      </c>
      <c r="O146" s="9">
        <f t="array" ref="O146">INDEX('Back data'!$A$135:$AH$135,,MAX(IF('Back data'!$A$135:$AH$135&lt;&gt;"",COLUMN('Back data'!$A$135:$AH$135)))-O$6)+INDEX('Back data'!$A$136:$AH$136,,MAX(IF('Back data'!$A$136:$AH$136&lt;&gt;"",COLUMN('Back data'!$A$136:$AH$136)))-O$6)</f>
        <v>86.800000000000011</v>
      </c>
      <c r="P146" s="9">
        <f t="array" ref="P146">INDEX('Back data'!$A$135:$AH$135,,MAX(IF('Back data'!$A$135:$AH$135&lt;&gt;"",COLUMN('Back data'!$A$135:$AH$135)))-P$6)+INDEX('Back data'!$A$136:$AH$136,,MAX(IF('Back data'!$A$136:$AH$136&lt;&gt;"",COLUMN('Back data'!$A$136:$AH$136)))-P$6)</f>
        <v>94.15</v>
      </c>
    </row>
    <row r="147" spans="1:18" x14ac:dyDescent="0.3">
      <c r="A147" s="38" t="s">
        <v>78</v>
      </c>
      <c r="B147" s="40" t="s">
        <v>72</v>
      </c>
      <c r="C147" s="10" t="s">
        <v>69</v>
      </c>
      <c r="D147" s="11">
        <f t="array" ref="D147">INDEX('Back data'!$A$135:$AH$135,,MAX(IF('Back data'!$A$135:$AH$135&lt;&gt;"",COLUMN('Back data'!$A$135:$AH$135)))-D$6)/D146</f>
        <v>1</v>
      </c>
      <c r="E147" s="11">
        <f t="array" ref="E147">INDEX('Back data'!$A$135:$AH$135,,MAX(IF('Back data'!$A$135:$AH$135&lt;&gt;"",COLUMN('Back data'!$A$135:$AH$135)))-E$6)/E146</f>
        <v>1</v>
      </c>
      <c r="F147" s="11">
        <f t="array" ref="F147">INDEX('Back data'!$A$135:$AH$135,,MAX(IF('Back data'!$A$135:$AH$135&lt;&gt;"",COLUMN('Back data'!$A$135:$AH$135)))-F$6)/F146</f>
        <v>0.99090582745004185</v>
      </c>
      <c r="G147" s="11">
        <f t="array" ref="G147">INDEX('Back data'!$A$135:$AH$135,,MAX(IF('Back data'!$A$135:$AH$135&lt;&gt;"",COLUMN('Back data'!$A$135:$AH$135)))-G$6)/G146</f>
        <v>0.98685987965123423</v>
      </c>
      <c r="H147" s="11">
        <f t="array" ref="H147">INDEX('Back data'!$A$135:$AH$135,,MAX(IF('Back data'!$A$135:$AH$135&lt;&gt;"",COLUMN('Back data'!$A$135:$AH$135)))-H$6)/H146</f>
        <v>1</v>
      </c>
      <c r="I147" s="11">
        <f t="array" ref="I147">INDEX('Back data'!$A$135:$AH$135,,MAX(IF('Back data'!$A$135:$AH$135&lt;&gt;"",COLUMN('Back data'!$A$135:$AH$135)))-I$6)/I146</f>
        <v>1</v>
      </c>
      <c r="J147" s="11">
        <f t="array" ref="J147">INDEX('Back data'!$A$135:$AH$135,,MAX(IF('Back data'!$A$135:$AH$135&lt;&gt;"",COLUMN('Back data'!$A$135:$AH$135)))-J$6)/J146</f>
        <v>0.97092347057455219</v>
      </c>
      <c r="K147" s="11">
        <f t="array" ref="K147">INDEX('Back data'!$A$135:$AH$135,,MAX(IF('Back data'!$A$135:$AH$135&lt;&gt;"",COLUMN('Back data'!$A$135:$AH$135)))-K$6)/K146</f>
        <v>0.97634201993515068</v>
      </c>
      <c r="L147" s="11">
        <f t="array" ref="L147">INDEX('Back data'!$A$135:$AH$135,,MAX(IF('Back data'!$A$135:$AH$135&lt;&gt;"",COLUMN('Back data'!$A$135:$AH$135)))-L$6)/L146</f>
        <v>1</v>
      </c>
      <c r="M147" s="11">
        <f t="array" ref="M147">INDEX('Back data'!$A$135:$AH$135,,MAX(IF('Back data'!$A$135:$AH$135&lt;&gt;"",COLUMN('Back data'!$A$135:$AH$135)))-M$6)/M146</f>
        <v>0.98724549496840619</v>
      </c>
      <c r="N147" s="11">
        <f t="array" ref="N147">INDEX('Back data'!$A$135:$AH$135,,MAX(IF('Back data'!$A$135:$AH$135&lt;&gt;"",COLUMN('Back data'!$A$135:$AH$135)))-N$6)/N146</f>
        <v>0.98295067060695618</v>
      </c>
      <c r="O147" s="11">
        <f t="array" ref="O147">INDEX('Back data'!$A$135:$AH$135,,MAX(IF('Back data'!$A$135:$AH$135&lt;&gt;"",COLUMN('Back data'!$A$135:$AH$135)))-O$6)/O146</f>
        <v>0.98352534562211968</v>
      </c>
      <c r="P147" s="11">
        <f t="array" ref="P147">INDEX('Back data'!$A$135:$AH$135,,MAX(IF('Back data'!$A$135:$AH$135&lt;&gt;"",COLUMN('Back data'!$A$135:$AH$135)))-P$6)/P146</f>
        <v>0.96314391927774834</v>
      </c>
    </row>
    <row r="148" spans="1:18" x14ac:dyDescent="0.3">
      <c r="A148" s="38" t="s">
        <v>78</v>
      </c>
      <c r="B148" s="40" t="s">
        <v>72</v>
      </c>
      <c r="C148" s="10" t="s">
        <v>70</v>
      </c>
      <c r="D148" s="11">
        <f t="array" ref="D148">+INDEX('Back data'!$A$136:$AH$136,,MAX(IF('Back data'!$A$136:$AH$136&lt;&gt;"",COLUMN('Back data'!$A$136:$AH$136)))-D$6)/D146</f>
        <v>0</v>
      </c>
      <c r="E148" s="11">
        <f t="array" ref="E148">+INDEX('Back data'!$A$136:$AH$136,,MAX(IF('Back data'!$A$136:$AH$136&lt;&gt;"",COLUMN('Back data'!$A$136:$AH$136)))-E$6)/E146</f>
        <v>0</v>
      </c>
      <c r="F148" s="11">
        <f t="array" ref="F148">+INDEX('Back data'!$A$136:$AH$136,,MAX(IF('Back data'!$A$136:$AH$136&lt;&gt;"",COLUMN('Back data'!$A$136:$AH$136)))-F$6)/F146</f>
        <v>9.0941725499581183E-3</v>
      </c>
      <c r="G148" s="11">
        <f t="array" ref="G148">+INDEX('Back data'!$A$136:$AH$136,,MAX(IF('Back data'!$A$136:$AH$136&lt;&gt;"",COLUMN('Back data'!$A$136:$AH$136)))-G$6)/G146</f>
        <v>1.3140120348765813E-2</v>
      </c>
      <c r="H148" s="11">
        <f t="array" ref="H148">+INDEX('Back data'!$A$136:$AH$136,,MAX(IF('Back data'!$A$136:$AH$136&lt;&gt;"",COLUMN('Back data'!$A$136:$AH$136)))-H$6)/H146</f>
        <v>0</v>
      </c>
      <c r="I148" s="11">
        <f t="array" ref="I148">+INDEX('Back data'!$A$136:$AH$136,,MAX(IF('Back data'!$A$136:$AH$136&lt;&gt;"",COLUMN('Back data'!$A$136:$AH$136)))-I$6)/I146</f>
        <v>0</v>
      </c>
      <c r="J148" s="11">
        <f t="array" ref="J148">+INDEX('Back data'!$A$136:$AH$136,,MAX(IF('Back data'!$A$136:$AH$136&lt;&gt;"",COLUMN('Back data'!$A$136:$AH$136)))-J$6)/J146</f>
        <v>2.9076529425447778E-2</v>
      </c>
      <c r="K148" s="11">
        <f t="array" ref="K148">+INDEX('Back data'!$A$136:$AH$136,,MAX(IF('Back data'!$A$136:$AH$136&lt;&gt;"",COLUMN('Back data'!$A$136:$AH$136)))-K$6)/K146</f>
        <v>2.3657980064849288E-2</v>
      </c>
      <c r="L148" s="11">
        <f t="array" ref="L148">+INDEX('Back data'!$A$136:$AH$136,,MAX(IF('Back data'!$A$136:$AH$136&lt;&gt;"",COLUMN('Back data'!$A$136:$AH$136)))-L$6)/L146</f>
        <v>0</v>
      </c>
      <c r="M148" s="11">
        <f t="array" ref="M148">+INDEX('Back data'!$A$136:$AH$136,,MAX(IF('Back data'!$A$136:$AH$136&lt;&gt;"",COLUMN('Back data'!$A$136:$AH$136)))-M$6)/M146</f>
        <v>1.2754505031593727E-2</v>
      </c>
      <c r="N148" s="11">
        <f t="array" ref="N148">+INDEX('Back data'!$A$136:$AH$136,,MAX(IF('Back data'!$A$136:$AH$136&lt;&gt;"",COLUMN('Back data'!$A$136:$AH$136)))-N$6)/N146</f>
        <v>1.7049329393043874E-2</v>
      </c>
      <c r="O148" s="11">
        <f t="array" ref="O148">+INDEX('Back data'!$A$136:$AH$136,,MAX(IF('Back data'!$A$136:$AH$136&lt;&gt;"",COLUMN('Back data'!$A$136:$AH$136)))-O$6)/O146</f>
        <v>1.647465437788018E-2</v>
      </c>
      <c r="P148" s="11">
        <f t="array" ref="P148">+INDEX('Back data'!$A$136:$AH$136,,MAX(IF('Back data'!$A$136:$AH$136&lt;&gt;"",COLUMN('Back data'!$A$136:$AH$136)))-P$6)/P146</f>
        <v>3.6856080722251723E-2</v>
      </c>
      <c r="R148" s="56"/>
    </row>
    <row r="151" spans="1:18" x14ac:dyDescent="0.3">
      <c r="C151" s="8" t="s">
        <v>67</v>
      </c>
      <c r="D151" s="9">
        <f t="array" ref="D151">INDEX('Back data'!$A$331:$AH$331,,MAX(IF('Back data'!$A$331:$AH$331&lt;&gt;"",COLUMN('Back data'!$A$331:$AH$331)))-D$6)+INDEX('Back data'!$A$332:$AH$332,,MAX(IF('Back data'!$A$332:$AH$332&lt;&gt;"",COLUMN('Back data'!$A$332:$AH$332)))-D$6)</f>
        <v>88.66</v>
      </c>
      <c r="E151" s="9">
        <f t="array" ref="E151">INDEX('Back data'!$A$331:$AH$331,,MAX(IF('Back data'!$A$331:$AH$331&lt;&gt;"",COLUMN('Back data'!$A$331:$AH$331)))-E$6)+INDEX('Back data'!$A$332:$AH$332,,MAX(IF('Back data'!$A$332:$AH$332&lt;&gt;"",COLUMN('Back data'!$A$332:$AH$332)))-E$6)</f>
        <v>87.94</v>
      </c>
      <c r="F151" s="9">
        <f t="array" ref="F151">INDEX('Back data'!$A$331:$AH$331,,MAX(IF('Back data'!$A$331:$AH$331&lt;&gt;"",COLUMN('Back data'!$A$331:$AH$331)))-F$6)+INDEX('Back data'!$A$332:$AH$332,,MAX(IF('Back data'!$A$332:$AH$332&lt;&gt;"",COLUMN('Back data'!$A$332:$AH$332)))-F$6)</f>
        <v>88.53</v>
      </c>
      <c r="G151" s="9">
        <f t="array" ref="G151">INDEX('Back data'!$A$331:$AH$331,,MAX(IF('Back data'!$A$331:$AH$331&lt;&gt;"",COLUMN('Back data'!$A$331:$AH$331)))-G$6)+INDEX('Back data'!$A$332:$AH$332,,MAX(IF('Back data'!$A$332:$AH$332&lt;&gt;"",COLUMN('Back data'!$A$332:$AH$332)))-G$6)</f>
        <v>92.320000000000007</v>
      </c>
      <c r="H151" s="9">
        <f t="array" ref="H151">INDEX('Back data'!$A$331:$AH$331,,MAX(IF('Back data'!$A$331:$AH$331&lt;&gt;"",COLUMN('Back data'!$A$331:$AH$331)))-H$6)+INDEX('Back data'!$A$332:$AH$332,,MAX(IF('Back data'!$A$332:$AH$332&lt;&gt;"",COLUMN('Back data'!$A$332:$AH$332)))-H$6)</f>
        <v>84.57</v>
      </c>
      <c r="I151" s="9">
        <f t="array" ref="I151">INDEX('Back data'!$A$331:$AH$331,,MAX(IF('Back data'!$A$331:$AH$331&lt;&gt;"",COLUMN('Back data'!$A$331:$AH$331)))-I$6)+INDEX('Back data'!$A$332:$AH$332,,MAX(IF('Back data'!$A$332:$AH$332&lt;&gt;"",COLUMN('Back data'!$A$332:$AH$332)))-I$6)</f>
        <v>83.52</v>
      </c>
      <c r="J151" s="9">
        <f t="array" ref="J151">INDEX('Back data'!$A$331:$AH$331,,MAX(IF('Back data'!$A$331:$AH$331&lt;&gt;"",COLUMN('Back data'!$A$331:$AH$331)))-J$6)+INDEX('Back data'!$A$332:$AH$332,,MAX(IF('Back data'!$A$332:$AH$332&lt;&gt;"",COLUMN('Back data'!$A$332:$AH$332)))-J$6)</f>
        <v>86.66</v>
      </c>
      <c r="K151" s="9">
        <f t="array" ref="K151">INDEX('Back data'!$A$331:$AH$331,,MAX(IF('Back data'!$A$331:$AH$331&lt;&gt;"",COLUMN('Back data'!$A$331:$AH$331)))-K$6)+INDEX('Back data'!$A$332:$AH$332,,MAX(IF('Back data'!$A$332:$AH$332&lt;&gt;"",COLUMN('Back data'!$A$332:$AH$332)))-K$6)</f>
        <v>81.180000000000007</v>
      </c>
      <c r="L151" s="9">
        <f t="array" ref="L151">INDEX('Back data'!$A$331:$AH$331,,MAX(IF('Back data'!$A$331:$AH$331&lt;&gt;"",COLUMN('Back data'!$A$331:$AH$331)))-L$6)+INDEX('Back data'!$A$332:$AH$332,,MAX(IF('Back data'!$A$332:$AH$332&lt;&gt;"",COLUMN('Back data'!$A$332:$AH$332)))-L$6)</f>
        <v>87.210000000000008</v>
      </c>
      <c r="M151" s="9">
        <f t="array" ref="M151">INDEX('Back data'!$A$331:$AH$331,,MAX(IF('Back data'!$A$331:$AH$331&lt;&gt;"",COLUMN('Back data'!$A$331:$AH$331)))-M$6)+INDEX('Back data'!$A$332:$AH$332,,MAX(IF('Back data'!$A$332:$AH$332&lt;&gt;"",COLUMN('Back data'!$A$332:$AH$332)))-M$6)</f>
        <v>83.98</v>
      </c>
      <c r="N151" s="9">
        <f t="array" ref="N151">INDEX('Back data'!$A$331:$AH$331,,MAX(IF('Back data'!$A$331:$AH$331&lt;&gt;"",COLUMN('Back data'!$A$331:$AH$331)))-N$6)+INDEX('Back data'!$A$332:$AH$332,,MAX(IF('Back data'!$A$332:$AH$332&lt;&gt;"",COLUMN('Back data'!$A$332:$AH$332)))-N$6)</f>
        <v>79.55</v>
      </c>
      <c r="O151" s="9">
        <f t="array" ref="O151">INDEX('Back data'!$A$331:$AH$331,,MAX(IF('Back data'!$A$331:$AH$331&lt;&gt;"",COLUMN('Back data'!$A$331:$AH$331)))-O$6)+INDEX('Back data'!$A$332:$AH$332,,MAX(IF('Back data'!$A$332:$AH$332&lt;&gt;"",COLUMN('Back data'!$A$332:$AH$332)))-O$6)</f>
        <v>82</v>
      </c>
      <c r="P151" s="9">
        <f t="array" ref="P151">INDEX('Back data'!$A$331:$AH$331,,MAX(IF('Back data'!$A$331:$AH$331&lt;&gt;"",COLUMN('Back data'!$A$331:$AH$331)))-P$6)+INDEX('Back data'!$A$332:$AH$332,,MAX(IF('Back data'!$A$332:$AH$332&lt;&gt;"",COLUMN('Back data'!$A$332:$AH$332)))-P$6)</f>
        <v>80.599999999999994</v>
      </c>
    </row>
    <row r="152" spans="1:18" x14ac:dyDescent="0.3">
      <c r="A152" s="38" t="s">
        <v>78</v>
      </c>
      <c r="B152" s="40" t="s">
        <v>29</v>
      </c>
      <c r="C152" s="10" t="s">
        <v>69</v>
      </c>
      <c r="D152" s="11">
        <f t="array" ref="D152">INDEX('Back data'!$A$331:$AH$331,,MAX(IF('Back data'!$A$331:$AH$331&lt;&gt;"",COLUMN('Back data'!$A$331:$AH$331)))-D$6)/D151</f>
        <v>0.85856079404466512</v>
      </c>
      <c r="E152" s="11">
        <f t="array" ref="E152">INDEX('Back data'!$A$331:$AH$331,,MAX(IF('Back data'!$A$331:$AH$331&lt;&gt;"",COLUMN('Back data'!$A$331:$AH$331)))-E$6)/E151</f>
        <v>0.73595633386399817</v>
      </c>
      <c r="F152" s="11">
        <f t="array" ref="F152">INDEX('Back data'!$A$331:$AH$331,,MAX(IF('Back data'!$A$331:$AH$331&lt;&gt;"",COLUMN('Back data'!$A$331:$AH$331)))-F$6)/F151</f>
        <v>0.77578222071614145</v>
      </c>
      <c r="G152" s="11">
        <f t="array" ref="G152">INDEX('Back data'!$A$331:$AH$331,,MAX(IF('Back data'!$A$331:$AH$331&lt;&gt;"",COLUMN('Back data'!$A$331:$AH$331)))-G$6)/G151</f>
        <v>0.82149046793760827</v>
      </c>
      <c r="H152" s="11">
        <f t="array" ref="H152">INDEX('Back data'!$A$331:$AH$331,,MAX(IF('Back data'!$A$331:$AH$331&lt;&gt;"",COLUMN('Back data'!$A$331:$AH$331)))-H$6)/H151</f>
        <v>0.8798628355208703</v>
      </c>
      <c r="I152" s="11">
        <f t="array" ref="I152">INDEX('Back data'!$A$331:$AH$331,,MAX(IF('Back data'!$A$331:$AH$331&lt;&gt;"",COLUMN('Back data'!$A$331:$AH$331)))-I$6)/I151</f>
        <v>0.83177681992337171</v>
      </c>
      <c r="J152" s="11">
        <f t="array" ref="J152">INDEX('Back data'!$A$331:$AH$331,,MAX(IF('Back data'!$A$331:$AH$331&lt;&gt;"",COLUMN('Back data'!$A$331:$AH$331)))-J$6)/J151</f>
        <v>0.78363720286175864</v>
      </c>
      <c r="K152" s="11">
        <f t="array" ref="K152">INDEX('Back data'!$A$331:$AH$331,,MAX(IF('Back data'!$A$331:$AH$331&lt;&gt;"",COLUMN('Back data'!$A$331:$AH$331)))-K$6)/K151</f>
        <v>0.81214584873121465</v>
      </c>
      <c r="L152" s="11">
        <f t="array" ref="L152">INDEX('Back data'!$A$331:$AH$331,,MAX(IF('Back data'!$A$331:$AH$331&lt;&gt;"",COLUMN('Back data'!$A$331:$AH$331)))-L$6)/L151</f>
        <v>0.72881550280931084</v>
      </c>
      <c r="M152" s="11">
        <f t="array" ref="M152">INDEX('Back data'!$A$331:$AH$331,,MAX(IF('Back data'!$A$331:$AH$331&lt;&gt;"",COLUMN('Back data'!$A$331:$AH$331)))-M$6)/M151</f>
        <v>0.778042391045487</v>
      </c>
      <c r="N152" s="11">
        <f t="array" ref="N152">INDEX('Back data'!$A$331:$AH$331,,MAX(IF('Back data'!$A$331:$AH$331&lt;&gt;"",COLUMN('Back data'!$A$331:$AH$331)))-N$6)/N151</f>
        <v>0.86700188560653679</v>
      </c>
      <c r="O152" s="11">
        <f t="array" ref="O152">INDEX('Back data'!$A$331:$AH$331,,MAX(IF('Back data'!$A$331:$AH$331&lt;&gt;"",COLUMN('Back data'!$A$331:$AH$331)))-O$6)/O151</f>
        <v>0.84731707317073179</v>
      </c>
      <c r="P152" s="11">
        <f t="array" ref="P152">INDEX('Back data'!$A$331:$AH$331,,MAX(IF('Back data'!$A$331:$AH$331&lt;&gt;"",COLUMN('Back data'!$A$331:$AH$331)))-P$6)/P151</f>
        <v>0.82506203473945416</v>
      </c>
    </row>
    <row r="153" spans="1:18" x14ac:dyDescent="0.3">
      <c r="A153" s="38" t="s">
        <v>78</v>
      </c>
      <c r="B153" s="40" t="s">
        <v>29</v>
      </c>
      <c r="C153" s="10" t="s">
        <v>70</v>
      </c>
      <c r="D153" s="11">
        <f t="array" ref="D153">+INDEX('Back data'!$A$332:$AH$332,,MAX(IF('Back data'!$A$332:$AH$332&lt;&gt;"",COLUMN('Back data'!$A$332:$AH$332)))-D$6)/D151</f>
        <v>0.14143920595533499</v>
      </c>
      <c r="E153" s="11">
        <f t="array" ref="E153">+INDEX('Back data'!$A$332:$AH$332,,MAX(IF('Back data'!$A$332:$AH$332&lt;&gt;"",COLUMN('Back data'!$A$332:$AH$332)))-E$6)/E151</f>
        <v>0.26404366613600183</v>
      </c>
      <c r="F153" s="11">
        <f t="array" ref="F153">+INDEX('Back data'!$A$332:$AH$332,,MAX(IF('Back data'!$A$332:$AH$332&lt;&gt;"",COLUMN('Back data'!$A$332:$AH$332)))-F$6)/F151</f>
        <v>0.22421777928385858</v>
      </c>
      <c r="G153" s="11">
        <f t="array" ref="G153">+INDEX('Back data'!$A$332:$AH$332,,MAX(IF('Back data'!$A$332:$AH$332&lt;&gt;"",COLUMN('Back data'!$A$332:$AH$332)))-G$6)/G151</f>
        <v>0.17850953206239167</v>
      </c>
      <c r="H153" s="11">
        <f t="array" ref="H153">+INDEX('Back data'!$A$332:$AH$332,,MAX(IF('Back data'!$A$332:$AH$332&lt;&gt;"",COLUMN('Back data'!$A$332:$AH$332)))-H$6)/H151</f>
        <v>0.12013716447912973</v>
      </c>
      <c r="I153" s="11">
        <f t="array" ref="I153">+INDEX('Back data'!$A$332:$AH$332,,MAX(IF('Back data'!$A$332:$AH$332&lt;&gt;"",COLUMN('Back data'!$A$332:$AH$332)))-I$6)/I151</f>
        <v>0.16822318007662837</v>
      </c>
      <c r="J153" s="11">
        <f t="array" ref="J153">+INDEX('Back data'!$A$332:$AH$332,,MAX(IF('Back data'!$A$332:$AH$332&lt;&gt;"",COLUMN('Back data'!$A$332:$AH$332)))-J$6)/J151</f>
        <v>0.21636279713824141</v>
      </c>
      <c r="K153" s="11">
        <f t="array" ref="K153">+INDEX('Back data'!$A$332:$AH$332,,MAX(IF('Back data'!$A$332:$AH$332&lt;&gt;"",COLUMN('Back data'!$A$332:$AH$332)))-K$6)/K151</f>
        <v>0.18785415126878541</v>
      </c>
      <c r="L153" s="11">
        <f t="array" ref="L153">+INDEX('Back data'!$A$332:$AH$332,,MAX(IF('Back data'!$A$332:$AH$332&lt;&gt;"",COLUMN('Back data'!$A$332:$AH$332)))-L$6)/L151</f>
        <v>0.2711844971906891</v>
      </c>
      <c r="M153" s="11">
        <f t="array" ref="M153">+INDEX('Back data'!$A$332:$AH$332,,MAX(IF('Back data'!$A$332:$AH$332&lt;&gt;"",COLUMN('Back data'!$A$332:$AH$332)))-M$6)/M151</f>
        <v>0.22195760895451297</v>
      </c>
      <c r="N153" s="11">
        <f t="array" ref="N153">+INDEX('Back data'!$A$332:$AH$332,,MAX(IF('Back data'!$A$332:$AH$332&lt;&gt;"",COLUMN('Back data'!$A$332:$AH$332)))-N$6)/N151</f>
        <v>0.13299811439346323</v>
      </c>
      <c r="O153" s="11">
        <f t="array" ref="O153">+INDEX('Back data'!$A$332:$AH$332,,MAX(IF('Back data'!$A$332:$AH$332&lt;&gt;"",COLUMN('Back data'!$A$332:$AH$332)))-O$6)/O151</f>
        <v>0.15268292682926829</v>
      </c>
      <c r="P153" s="11">
        <f t="array" ref="P153">+INDEX('Back data'!$A$332:$AH$332,,MAX(IF('Back data'!$A$332:$AH$332&lt;&gt;"",COLUMN('Back data'!$A$332:$AH$332)))-P$6)/P151</f>
        <v>0.17493796526054592</v>
      </c>
      <c r="R153" s="56"/>
    </row>
    <row r="156" spans="1:18" x14ac:dyDescent="0.3">
      <c r="C156" s="8" t="s">
        <v>67</v>
      </c>
      <c r="D156" s="9">
        <f t="array" ref="D156">INDEX('Back data'!$A$337:$AH$337,,MAX(IF('Back data'!$A$337:$AH$337&lt;&gt;"",COLUMN('Back data'!$A$337:$AH$337)))-D$6)+INDEX('Back data'!$A$338:$AH$338,,MAX(IF('Back data'!$A$338:$AH$338&lt;&gt;"",COLUMN('Back data'!$A$338:$AH$338)))-D$6)</f>
        <v>84.94</v>
      </c>
      <c r="E156" s="9">
        <f t="array" ref="E156">INDEX('Back data'!$A$337:$AH$337,,MAX(IF('Back data'!$A$337:$AH$337&lt;&gt;"",COLUMN('Back data'!$A$337:$AH$337)))-E$6)+INDEX('Back data'!$A$338:$AH$338,,MAX(IF('Back data'!$A$338:$AH$338&lt;&gt;"",COLUMN('Back data'!$A$338:$AH$338)))-E$6)</f>
        <v>80.209999999999994</v>
      </c>
      <c r="F156" s="9">
        <f t="array" ref="F156">INDEX('Back data'!$A$337:$AH$337,,MAX(IF('Back data'!$A$337:$AH$337&lt;&gt;"",COLUMN('Back data'!$A$337:$AH$337)))-F$6)+INDEX('Back data'!$A$338:$AH$338,,MAX(IF('Back data'!$A$338:$AH$338&lt;&gt;"",COLUMN('Back data'!$A$338:$AH$338)))-F$6)</f>
        <v>82.210000000000008</v>
      </c>
      <c r="G156" s="9">
        <f t="array" ref="G156">INDEX('Back data'!$A$337:$AH$337,,MAX(IF('Back data'!$A$337:$AH$337&lt;&gt;"",COLUMN('Back data'!$A$337:$AH$337)))-G$6)+INDEX('Back data'!$A$338:$AH$338,,MAX(IF('Back data'!$A$338:$AH$338&lt;&gt;"",COLUMN('Back data'!$A$338:$AH$338)))-G$6)</f>
        <v>79.290000000000006</v>
      </c>
      <c r="H156" s="9">
        <f t="array" ref="H156">INDEX('Back data'!$A$337:$AH$337,,MAX(IF('Back data'!$A$337:$AH$337&lt;&gt;"",COLUMN('Back data'!$A$337:$AH$337)))-H$6)+INDEX('Back data'!$A$338:$AH$338,,MAX(IF('Back data'!$A$338:$AH$338&lt;&gt;"",COLUMN('Back data'!$A$338:$AH$338)))-H$6)</f>
        <v>84.440000000000012</v>
      </c>
      <c r="I156" s="9">
        <f t="array" ref="I156">INDEX('Back data'!$A$337:$AH$337,,MAX(IF('Back data'!$A$337:$AH$337&lt;&gt;"",COLUMN('Back data'!$A$337:$AH$337)))-I$6)+INDEX('Back data'!$A$338:$AH$338,,MAX(IF('Back data'!$A$338:$AH$338&lt;&gt;"",COLUMN('Back data'!$A$338:$AH$338)))-I$6)</f>
        <v>83.44</v>
      </c>
      <c r="J156" s="9">
        <f t="array" ref="J156">INDEX('Back data'!$A$337:$AH$337,,MAX(IF('Back data'!$A$337:$AH$337&lt;&gt;"",COLUMN('Back data'!$A$337:$AH$337)))-J$6)+INDEX('Back data'!$A$338:$AH$338,,MAX(IF('Back data'!$A$338:$AH$338&lt;&gt;"",COLUMN('Back data'!$A$338:$AH$338)))-J$6)</f>
        <v>88.32</v>
      </c>
      <c r="K156" s="9">
        <f t="array" ref="K156">INDEX('Back data'!$A$337:$AH$337,,MAX(IF('Back data'!$A$337:$AH$337&lt;&gt;"",COLUMN('Back data'!$A$337:$AH$337)))-K$6)+INDEX('Back data'!$A$338:$AH$338,,MAX(IF('Back data'!$A$338:$AH$338&lt;&gt;"",COLUMN('Back data'!$A$338:$AH$338)))-K$6)</f>
        <v>82.67</v>
      </c>
      <c r="L156" s="9">
        <f t="array" ref="L156">INDEX('Back data'!$A$337:$AH$337,,MAX(IF('Back data'!$A$337:$AH$337&lt;&gt;"",COLUMN('Back data'!$A$337:$AH$337)))-L$6)+INDEX('Back data'!$A$338:$AH$338,,MAX(IF('Back data'!$A$338:$AH$338&lt;&gt;"",COLUMN('Back data'!$A$338:$AH$338)))-L$6)</f>
        <v>85.570000000000007</v>
      </c>
      <c r="M156" s="9">
        <f t="array" ref="M156">INDEX('Back data'!$A$337:$AH$337,,MAX(IF('Back data'!$A$337:$AH$337&lt;&gt;"",COLUMN('Back data'!$A$337:$AH$337)))-M$6)+INDEX('Back data'!$A$338:$AH$338,,MAX(IF('Back data'!$A$338:$AH$338&lt;&gt;"",COLUMN('Back data'!$A$338:$AH$338)))-M$6)</f>
        <v>88.759999999999991</v>
      </c>
      <c r="N156" s="9">
        <f t="array" ref="N156">INDEX('Back data'!$A$337:$AH$337,,MAX(IF('Back data'!$A$337:$AH$337&lt;&gt;"",COLUMN('Back data'!$A$337:$AH$337)))-N$6)+INDEX('Back data'!$A$338:$AH$338,,MAX(IF('Back data'!$A$338:$AH$338&lt;&gt;"",COLUMN('Back data'!$A$338:$AH$338)))-N$6)</f>
        <v>87.09</v>
      </c>
      <c r="O156" s="9">
        <f t="array" ref="O156">INDEX('Back data'!$A$337:$AH$337,,MAX(IF('Back data'!$A$337:$AH$337&lt;&gt;"",COLUMN('Back data'!$A$337:$AH$337)))-O$6)+INDEX('Back data'!$A$338:$AH$338,,MAX(IF('Back data'!$A$338:$AH$338&lt;&gt;"",COLUMN('Back data'!$A$338:$AH$338)))-O$6)</f>
        <v>86.899999999999991</v>
      </c>
      <c r="P156" s="9">
        <f t="array" ref="P156">INDEX('Back data'!$A$337:$AH$337,,MAX(IF('Back data'!$A$337:$AH$337&lt;&gt;"",COLUMN('Back data'!$A$337:$AH$337)))-P$6)+INDEX('Back data'!$A$338:$AH$338,,MAX(IF('Back data'!$A$338:$AH$338&lt;&gt;"",COLUMN('Back data'!$A$338:$AH$338)))-P$6)</f>
        <v>96.01</v>
      </c>
    </row>
    <row r="157" spans="1:18" x14ac:dyDescent="0.3">
      <c r="A157" s="38" t="s">
        <v>78</v>
      </c>
      <c r="B157" s="40" t="s">
        <v>34</v>
      </c>
      <c r="C157" s="10" t="s">
        <v>69</v>
      </c>
      <c r="D157" s="11">
        <f t="array" ref="D157">INDEX('Back data'!$A$337:$AH$337,,MAX(IF('Back data'!$A$337:$AH$337&lt;&gt;"",COLUMN('Back data'!$A$337:$AH$337)))-D$6)/D156</f>
        <v>0.92053214033435371</v>
      </c>
      <c r="E157" s="11">
        <f t="array" ref="E157">INDEX('Back data'!$A$337:$AH$337,,MAX(IF('Back data'!$A$337:$AH$337&lt;&gt;"",COLUMN('Back data'!$A$337:$AH$337)))-E$6)/E156</f>
        <v>0.95324772472260322</v>
      </c>
      <c r="F157" s="11">
        <f t="array" ref="F157">INDEX('Back data'!$A$337:$AH$337,,MAX(IF('Back data'!$A$337:$AH$337&lt;&gt;"",COLUMN('Back data'!$A$337:$AH$337)))-F$6)/F156</f>
        <v>0.97664517698576814</v>
      </c>
      <c r="G157" s="11">
        <f t="array" ref="G157">INDEX('Back data'!$A$337:$AH$337,,MAX(IF('Back data'!$A$337:$AH$337&lt;&gt;"",COLUMN('Back data'!$A$337:$AH$337)))-G$6)/G156</f>
        <v>0.92596796569554796</v>
      </c>
      <c r="H157" s="11">
        <f t="array" ref="H157">INDEX('Back data'!$A$337:$AH$337,,MAX(IF('Back data'!$A$337:$AH$337&lt;&gt;"",COLUMN('Back data'!$A$337:$AH$337)))-H$6)/H156</f>
        <v>0.94919469445760296</v>
      </c>
      <c r="I157" s="11">
        <f t="array" ref="I157">INDEX('Back data'!$A$337:$AH$337,,MAX(IF('Back data'!$A$337:$AH$337&lt;&gt;"",COLUMN('Back data'!$A$337:$AH$337)))-I$6)/I156</f>
        <v>0.93288590604026855</v>
      </c>
      <c r="J157" s="11">
        <f t="array" ref="J157">INDEX('Back data'!$A$337:$AH$337,,MAX(IF('Back data'!$A$337:$AH$337&lt;&gt;"",COLUMN('Back data'!$A$337:$AH$337)))-J$6)/J156</f>
        <v>0.92515851449275366</v>
      </c>
      <c r="K157" s="11">
        <f t="array" ref="K157">INDEX('Back data'!$A$337:$AH$337,,MAX(IF('Back data'!$A$337:$AH$337&lt;&gt;"",COLUMN('Back data'!$A$337:$AH$337)))-K$6)/K156</f>
        <v>0.93988145639288745</v>
      </c>
      <c r="L157" s="11">
        <f t="array" ref="L157">INDEX('Back data'!$A$337:$AH$337,,MAX(IF('Back data'!$A$337:$AH$337&lt;&gt;"",COLUMN('Back data'!$A$337:$AH$337)))-L$6)/L156</f>
        <v>0.94051653616921815</v>
      </c>
      <c r="M157" s="11">
        <f t="array" ref="M157">INDEX('Back data'!$A$337:$AH$337,,MAX(IF('Back data'!$A$337:$AH$337&lt;&gt;"",COLUMN('Back data'!$A$337:$AH$337)))-M$6)/M156</f>
        <v>0.94693555655700767</v>
      </c>
      <c r="N157" s="11">
        <f t="array" ref="N157">INDEX('Back data'!$A$337:$AH$337,,MAX(IF('Back data'!$A$337:$AH$337&lt;&gt;"",COLUMN('Back data'!$A$337:$AH$337)))-N$6)/N156</f>
        <v>0.95946721782064526</v>
      </c>
      <c r="O157" s="11">
        <f t="array" ref="O157">INDEX('Back data'!$A$337:$AH$337,,MAX(IF('Back data'!$A$337:$AH$337&lt;&gt;"",COLUMN('Back data'!$A$337:$AH$337)))-O$6)/O156</f>
        <v>0.97871116225546617</v>
      </c>
      <c r="P157" s="11">
        <f t="array" ref="P157">INDEX('Back data'!$A$337:$AH$337,,MAX(IF('Back data'!$A$337:$AH$337&lt;&gt;"",COLUMN('Back data'!$A$337:$AH$337)))-P$6)/P156</f>
        <v>0.97187792938235595</v>
      </c>
    </row>
    <row r="158" spans="1:18" x14ac:dyDescent="0.3">
      <c r="A158" s="38" t="s">
        <v>78</v>
      </c>
      <c r="B158" s="40" t="s">
        <v>34</v>
      </c>
      <c r="C158" s="10" t="s">
        <v>70</v>
      </c>
      <c r="D158" s="11">
        <f t="array" ref="D158">INDEX('Back data'!$A$338:$AH$338,,MAX(IF('Back data'!$A$338:$AH$338&lt;&gt;"",COLUMN('Back data'!$A$338:$AH$338)))-D$6)/D156</f>
        <v>7.9467859665646345E-2</v>
      </c>
      <c r="E158" s="11">
        <f t="array" ref="E158">INDEX('Back data'!$A$338:$AH$338,,MAX(IF('Back data'!$A$338:$AH$338&lt;&gt;"",COLUMN('Back data'!$A$338:$AH$338)))-E$6)/E156</f>
        <v>4.6752275277396838E-2</v>
      </c>
      <c r="F158" s="11">
        <f t="array" ref="F158">INDEX('Back data'!$A$338:$AH$338,,MAX(IF('Back data'!$A$338:$AH$338&lt;&gt;"",COLUMN('Back data'!$A$338:$AH$338)))-F$6)/F156</f>
        <v>2.3354823014231842E-2</v>
      </c>
      <c r="G158" s="11">
        <f t="array" ref="G158">INDEX('Back data'!$A$338:$AH$338,,MAX(IF('Back data'!$A$338:$AH$338&lt;&gt;"",COLUMN('Back data'!$A$338:$AH$338)))-G$6)/G156</f>
        <v>7.4032034304452002E-2</v>
      </c>
      <c r="H158" s="11">
        <f t="array" ref="H158">INDEX('Back data'!$A$338:$AH$338,,MAX(IF('Back data'!$A$338:$AH$338&lt;&gt;"",COLUMN('Back data'!$A$338:$AH$338)))-H$6)/H156</f>
        <v>5.0805305542396963E-2</v>
      </c>
      <c r="I158" s="11">
        <f t="array" ref="I158">INDEX('Back data'!$A$338:$AH$338,,MAX(IF('Back data'!$A$338:$AH$338&lt;&gt;"",COLUMN('Back data'!$A$338:$AH$338)))-I$6)/I156</f>
        <v>6.7114093959731544E-2</v>
      </c>
      <c r="J158" s="11">
        <f t="array" ref="J158">INDEX('Back data'!$A$338:$AH$338,,MAX(IF('Back data'!$A$338:$AH$338&lt;&gt;"",COLUMN('Back data'!$A$338:$AH$338)))-J$6)/J156</f>
        <v>7.4841485507246383E-2</v>
      </c>
      <c r="K158" s="11">
        <f t="array" ref="K158">INDEX('Back data'!$A$338:$AH$338,,MAX(IF('Back data'!$A$338:$AH$338&lt;&gt;"",COLUMN('Back data'!$A$338:$AH$338)))-K$6)/K156</f>
        <v>6.0118543607112614E-2</v>
      </c>
      <c r="L158" s="11">
        <f t="array" ref="L158">INDEX('Back data'!$A$338:$AH$338,,MAX(IF('Back data'!$A$338:$AH$338&lt;&gt;"",COLUMN('Back data'!$A$338:$AH$338)))-L$6)/L156</f>
        <v>5.9483463830781812E-2</v>
      </c>
      <c r="M158" s="11">
        <f t="array" ref="M158">INDEX('Back data'!$A$338:$AH$338,,MAX(IF('Back data'!$A$338:$AH$338&lt;&gt;"",COLUMN('Back data'!$A$338:$AH$338)))-M$6)/M156</f>
        <v>5.3064443442992347E-2</v>
      </c>
      <c r="N158" s="11">
        <f t="array" ref="N158">INDEX('Back data'!$A$338:$AH$338,,MAX(IF('Back data'!$A$338:$AH$338&lt;&gt;"",COLUMN('Back data'!$A$338:$AH$338)))-N$6)/N156</f>
        <v>4.0532782179354687E-2</v>
      </c>
      <c r="O158" s="11">
        <f t="array" ref="O158">INDEX('Back data'!$A$338:$AH$338,,MAX(IF('Back data'!$A$338:$AH$338&lt;&gt;"",COLUMN('Back data'!$A$338:$AH$338)))-O$6)/O156</f>
        <v>2.128883774453395E-2</v>
      </c>
      <c r="P158" s="11">
        <f t="array" ref="P158">INDEX('Back data'!$A$338:$AH$338,,MAX(IF('Back data'!$A$338:$AH$338&lt;&gt;"",COLUMN('Back data'!$A$338:$AH$338)))-P$6)/P156</f>
        <v>2.8122070617643997E-2</v>
      </c>
      <c r="R158" s="56"/>
    </row>
    <row r="161" spans="1:18" x14ac:dyDescent="0.3">
      <c r="C161" s="8" t="s">
        <v>67</v>
      </c>
      <c r="D161" s="9">
        <f t="array" ref="D161">INDEX('Back data'!$A$343:$AH$343,,MAX(IF('Back data'!$A$343:$AH$343&lt;&gt;"",COLUMN('Back data'!$A$343:$AH$343)))-D$6)+INDEX('Back data'!$A$344:$AH$344,,MAX(IF('Back data'!$A$344:$AH$344&lt;&gt;"",COLUMN('Back data'!$A$344:$AH$344)))-D$6)</f>
        <v>93.49</v>
      </c>
      <c r="E161" s="9">
        <f t="array" ref="E161">INDEX('Back data'!$A$343:$AH$343,,MAX(IF('Back data'!$A$343:$AH$343&lt;&gt;"",COLUMN('Back data'!$A$343:$AH$343)))-E$6)+INDEX('Back data'!$A$344:$AH$344,,MAX(IF('Back data'!$A$344:$AH$344&lt;&gt;"",COLUMN('Back data'!$A$344:$AH$344)))-E$6)</f>
        <v>82.28</v>
      </c>
      <c r="F161" s="9">
        <f t="array" ref="F161">INDEX('Back data'!$A$343:$AH$343,,MAX(IF('Back data'!$A$343:$AH$343&lt;&gt;"",COLUMN('Back data'!$A$343:$AH$343)))-F$6)+INDEX('Back data'!$A$344:$AH$344,,MAX(IF('Back data'!$A$344:$AH$344&lt;&gt;"",COLUMN('Back data'!$A$344:$AH$344)))-F$6)</f>
        <v>88.43</v>
      </c>
      <c r="G161" s="9">
        <f t="array" ref="G161">INDEX('Back data'!$A$343:$AH$343,,MAX(IF('Back data'!$A$343:$AH$343&lt;&gt;"",COLUMN('Back data'!$A$343:$AH$343)))-G$6)+INDEX('Back data'!$A$344:$AH$344,,MAX(IF('Back data'!$A$344:$AH$344&lt;&gt;"",COLUMN('Back data'!$A$344:$AH$344)))-G$6)</f>
        <v>89.98</v>
      </c>
      <c r="H161" s="9">
        <f t="array" ref="H161">INDEX('Back data'!$A$343:$AH$343,,MAX(IF('Back data'!$A$343:$AH$343&lt;&gt;"",COLUMN('Back data'!$A$343:$AH$343)))-H$6)+INDEX('Back data'!$A$344:$AH$344,,MAX(IF('Back data'!$A$344:$AH$344&lt;&gt;"",COLUMN('Back data'!$A$344:$AH$344)))-H$6)</f>
        <v>90.46</v>
      </c>
      <c r="I161" s="9">
        <f t="array" ref="I161">INDEX('Back data'!$A$343:$AH$343,,MAX(IF('Back data'!$A$343:$AH$343&lt;&gt;"",COLUMN('Back data'!$A$343:$AH$343)))-I$6)+INDEX('Back data'!$A$344:$AH$344,,MAX(IF('Back data'!$A$344:$AH$344&lt;&gt;"",COLUMN('Back data'!$A$344:$AH$344)))-I$6)</f>
        <v>80.83</v>
      </c>
      <c r="J161" s="9">
        <f t="array" ref="J161">INDEX('Back data'!$A$343:$AH$343,,MAX(IF('Back data'!$A$343:$AH$343&lt;&gt;"",COLUMN('Back data'!$A$343:$AH$343)))-J$6)+INDEX('Back data'!$A$344:$AH$344,,MAX(IF('Back data'!$A$344:$AH$344&lt;&gt;"",COLUMN('Back data'!$A$344:$AH$344)))-J$6)</f>
        <v>89.39</v>
      </c>
      <c r="K161" s="9">
        <f t="array" ref="K161">INDEX('Back data'!$A$343:$AH$343,,MAX(IF('Back data'!$A$343:$AH$343&lt;&gt;"",COLUMN('Back data'!$A$343:$AH$343)))-K$6)+INDEX('Back data'!$A$344:$AH$344,,MAX(IF('Back data'!$A$344:$AH$344&lt;&gt;"",COLUMN('Back data'!$A$344:$AH$344)))-K$6)</f>
        <v>83.96</v>
      </c>
      <c r="L161" s="9">
        <f t="array" ref="L161">INDEX('Back data'!$A$343:$AH$343,,MAX(IF('Back data'!$A$343:$AH$343&lt;&gt;"",COLUMN('Back data'!$A$343:$AH$343)))-L$6)+INDEX('Back data'!$A$344:$AH$344,,MAX(IF('Back data'!$A$344:$AH$344&lt;&gt;"",COLUMN('Back data'!$A$344:$AH$344)))-L$6)</f>
        <v>87.95</v>
      </c>
      <c r="M161" s="9">
        <f t="array" ref="M161">INDEX('Back data'!$A$343:$AH$343,,MAX(IF('Back data'!$A$343:$AH$343&lt;&gt;"",COLUMN('Back data'!$A$343:$AH$343)))-M$6)+INDEX('Back data'!$A$344:$AH$344,,MAX(IF('Back data'!$A$344:$AH$344&lt;&gt;"",COLUMN('Back data'!$A$344:$AH$344)))-M$6)</f>
        <v>82.679999999999993</v>
      </c>
      <c r="N161" s="9">
        <f t="array" ref="N161">INDEX('Back data'!$A$343:$AH$343,,MAX(IF('Back data'!$A$343:$AH$343&lt;&gt;"",COLUMN('Back data'!$A$343:$AH$343)))-N$6)+INDEX('Back data'!$A$344:$AH$344,,MAX(IF('Back data'!$A$344:$AH$344&lt;&gt;"",COLUMN('Back data'!$A$344:$AH$344)))-N$6)</f>
        <v>90.070000000000007</v>
      </c>
      <c r="O161" s="9">
        <f t="array" ref="O161">INDEX('Back data'!$A$343:$AH$343,,MAX(IF('Back data'!$A$343:$AH$343&lt;&gt;"",COLUMN('Back data'!$A$343:$AH$343)))-O$6)+INDEX('Back data'!$A$344:$AH$344,,MAX(IF('Back data'!$A$344:$AH$344&lt;&gt;"",COLUMN('Back data'!$A$344:$AH$344)))-O$6)</f>
        <v>87.13</v>
      </c>
      <c r="P161" s="9">
        <f t="array" ref="P161">INDEX('Back data'!$A$343:$AH$343,,MAX(IF('Back data'!$A$343:$AH$343&lt;&gt;"",COLUMN('Back data'!$A$343:$AH$343)))-P$6)+INDEX('Back data'!$A$344:$AH$344,,MAX(IF('Back data'!$A$344:$AH$344&lt;&gt;"",COLUMN('Back data'!$A$344:$AH$344)))-P$6)</f>
        <v>93.67</v>
      </c>
    </row>
    <row r="162" spans="1:18" x14ac:dyDescent="0.3">
      <c r="A162" s="38" t="s">
        <v>78</v>
      </c>
      <c r="B162" s="40" t="s">
        <v>39</v>
      </c>
      <c r="C162" s="10" t="s">
        <v>69</v>
      </c>
      <c r="D162" s="11">
        <f t="array" ref="D162">INDEX('Back data'!$A$343:$AH$343,,MAX(IF('Back data'!$A$343:$AH$343&lt;&gt;"",COLUMN('Back data'!$A$343:$AH$343)))-D$6)/D161</f>
        <v>0.96716226334367317</v>
      </c>
      <c r="E162" s="11">
        <f t="array" ref="E162">INDEX('Back data'!$A$343:$AH$343,,MAX(IF('Back data'!$A$343:$AH$343&lt;&gt;"",COLUMN('Back data'!$A$343:$AH$343)))-E$6)/E161</f>
        <v>1</v>
      </c>
      <c r="F162" s="11">
        <f t="array" ref="F162">INDEX('Back data'!$A$343:$AH$343,,MAX(IF('Back data'!$A$343:$AH$343&lt;&gt;"",COLUMN('Back data'!$A$343:$AH$343)))-F$6)/F161</f>
        <v>0.96754495080854908</v>
      </c>
      <c r="G162" s="11">
        <f t="array" ref="G162">INDEX('Back data'!$A$343:$AH$343,,MAX(IF('Back data'!$A$343:$AH$343&lt;&gt;"",COLUMN('Back data'!$A$343:$AH$343)))-G$6)/G161</f>
        <v>0.96188041787063783</v>
      </c>
      <c r="H162" s="11">
        <f t="array" ref="H162">INDEX('Back data'!$A$343:$AH$343,,MAX(IF('Back data'!$A$343:$AH$343&lt;&gt;"",COLUMN('Back data'!$A$343:$AH$343)))-H$6)/H161</f>
        <v>0.98474463851426053</v>
      </c>
      <c r="I162" s="11">
        <f t="array" ref="I162">INDEX('Back data'!$A$343:$AH$343,,MAX(IF('Back data'!$A$343:$AH$343&lt;&gt;"",COLUMN('Back data'!$A$343:$AH$343)))-I$6)/I161</f>
        <v>0.91958431275516517</v>
      </c>
      <c r="J162" s="11">
        <f t="array" ref="J162">INDEX('Back data'!$A$343:$AH$343,,MAX(IF('Back data'!$A$343:$AH$343&lt;&gt;"",COLUMN('Back data'!$A$343:$AH$343)))-J$6)/J161</f>
        <v>0.98724689562590895</v>
      </c>
      <c r="K162" s="11">
        <f t="array" ref="K162">INDEX('Back data'!$A$343:$AH$343,,MAX(IF('Back data'!$A$343:$AH$343&lt;&gt;"",COLUMN('Back data'!$A$343:$AH$343)))-K$6)/K161</f>
        <v>1</v>
      </c>
      <c r="L162" s="11">
        <f t="array" ref="L162">INDEX('Back data'!$A$343:$AH$343,,MAX(IF('Back data'!$A$343:$AH$343&lt;&gt;"",COLUMN('Back data'!$A$343:$AH$343)))-L$6)/L161</f>
        <v>0.94417282546901649</v>
      </c>
      <c r="M162" s="11">
        <f t="array" ref="M162">INDEX('Back data'!$A$343:$AH$343,,MAX(IF('Back data'!$A$343:$AH$343&lt;&gt;"",COLUMN('Back data'!$A$343:$AH$343)))-M$6)/M161</f>
        <v>0.9799225931301403</v>
      </c>
      <c r="N162" s="11">
        <f t="array" ref="N162">INDEX('Back data'!$A$343:$AH$343,,MAX(IF('Back data'!$A$343:$AH$343&lt;&gt;"",COLUMN('Back data'!$A$343:$AH$343)))-N$6)/N161</f>
        <v>0.95769956700344172</v>
      </c>
      <c r="O162" s="11">
        <f t="array" ref="O162">INDEX('Back data'!$A$343:$AH$343,,MAX(IF('Back data'!$A$343:$AH$343&lt;&gt;"",COLUMN('Back data'!$A$343:$AH$343)))-O$6)/O161</f>
        <v>0.9723401813382303</v>
      </c>
      <c r="P162" s="11">
        <f t="array" ref="P162">INDEX('Back data'!$A$343:$AH$343,,MAX(IF('Back data'!$A$343:$AH$343&lt;&gt;"",COLUMN('Back data'!$A$343:$AH$343)))-P$6)/P161</f>
        <v>0.8903597736735348</v>
      </c>
    </row>
    <row r="163" spans="1:18" x14ac:dyDescent="0.3">
      <c r="A163" s="38" t="s">
        <v>78</v>
      </c>
      <c r="B163" s="40" t="s">
        <v>39</v>
      </c>
      <c r="C163" s="10" t="s">
        <v>70</v>
      </c>
      <c r="D163" s="11">
        <f t="array" ref="D163">INDEX('Back data'!$A$344:$AH$344,,MAX(IF('Back data'!$A$344:$AH$344&lt;&gt;"",COLUMN('Back data'!$A$344:$AH$344)))-D$6)/D161</f>
        <v>3.2837736656326881E-2</v>
      </c>
      <c r="E163" s="11">
        <f t="array" ref="E163">INDEX('Back data'!$A$344:$AH$344,,MAX(IF('Back data'!$A$344:$AH$344&lt;&gt;"",COLUMN('Back data'!$A$344:$AH$344)))-E$6)/E161</f>
        <v>0</v>
      </c>
      <c r="F163" s="11">
        <f t="array" ref="F163">INDEX('Back data'!$A$344:$AH$344,,MAX(IF('Back data'!$A$344:$AH$344&lt;&gt;"",COLUMN('Back data'!$A$344:$AH$344)))-F$6)/F161</f>
        <v>3.2455049191450862E-2</v>
      </c>
      <c r="G163" s="11">
        <f t="array" ref="G163">INDEX('Back data'!$A$344:$AH$344,,MAX(IF('Back data'!$A$344:$AH$344&lt;&gt;"",COLUMN('Back data'!$A$344:$AH$344)))-G$6)/G161</f>
        <v>3.8119582129362083E-2</v>
      </c>
      <c r="H163" s="11">
        <f t="array" ref="H163">INDEX('Back data'!$A$344:$AH$344,,MAX(IF('Back data'!$A$344:$AH$344&lt;&gt;"",COLUMN('Back data'!$A$344:$AH$344)))-H$6)/H161</f>
        <v>1.5255361485739553E-2</v>
      </c>
      <c r="I163" s="11">
        <f t="array" ref="I163">INDEX('Back data'!$A$344:$AH$344,,MAX(IF('Back data'!$A$344:$AH$344&lt;&gt;"",COLUMN('Back data'!$A$344:$AH$344)))-I$6)/I161</f>
        <v>8.0415687244834846E-2</v>
      </c>
      <c r="J163" s="11">
        <f t="array" ref="J163">INDEX('Back data'!$A$344:$AH$344,,MAX(IF('Back data'!$A$344:$AH$344&lt;&gt;"",COLUMN('Back data'!$A$344:$AH$344)))-J$6)/J161</f>
        <v>1.275310437409106E-2</v>
      </c>
      <c r="K163" s="11">
        <f t="array" ref="K163">INDEX('Back data'!$A$344:$AH$344,,MAX(IF('Back data'!$A$344:$AH$344&lt;&gt;"",COLUMN('Back data'!$A$344:$AH$344)))-K$6)/K161</f>
        <v>0</v>
      </c>
      <c r="L163" s="11">
        <f t="array" ref="L163">INDEX('Back data'!$A$344:$AH$344,,MAX(IF('Back data'!$A$344:$AH$344&lt;&gt;"",COLUMN('Back data'!$A$344:$AH$344)))-L$6)/L161</f>
        <v>5.5827174530983514E-2</v>
      </c>
      <c r="M163" s="11">
        <f t="array" ref="M163">INDEX('Back data'!$A$344:$AH$344,,MAX(IF('Back data'!$A$344:$AH$344&lt;&gt;"",COLUMN('Back data'!$A$344:$AH$344)))-M$6)/M161</f>
        <v>2.0077406869859701E-2</v>
      </c>
      <c r="N163" s="11">
        <f t="array" ref="N163">INDEX('Back data'!$A$344:$AH$344,,MAX(IF('Back data'!$A$344:$AH$344&lt;&gt;"",COLUMN('Back data'!$A$344:$AH$344)))-N$6)/N161</f>
        <v>4.2300432996558231E-2</v>
      </c>
      <c r="O163" s="11">
        <f t="array" ref="O163">INDEX('Back data'!$A$344:$AH$344,,MAX(IF('Back data'!$A$344:$AH$344&lt;&gt;"",COLUMN('Back data'!$A$344:$AH$344)))-O$6)/O161</f>
        <v>2.7659818661769774E-2</v>
      </c>
      <c r="P163" s="11">
        <f t="array" ref="P163">INDEX('Back data'!$A$344:$AH$344,,MAX(IF('Back data'!$A$344:$AH$344&lt;&gt;"",COLUMN('Back data'!$A$344:$AH$344)))-P$6)/P161</f>
        <v>0.10964022632646524</v>
      </c>
      <c r="R163" s="56"/>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
  <dimension ref="B1:T106"/>
  <sheetViews>
    <sheetView showGridLines="0" zoomScale="60" zoomScaleNormal="60" workbookViewId="0">
      <selection activeCell="AB1" sqref="AB1:AB1048576"/>
    </sheetView>
  </sheetViews>
  <sheetFormatPr baseColWidth="10" defaultColWidth="11.44140625" defaultRowHeight="14.4" x14ac:dyDescent="0.3"/>
  <cols>
    <col min="3" max="3" width="24.44140625" bestFit="1" customWidth="1"/>
    <col min="4" max="4" width="13.77734375" bestFit="1" customWidth="1"/>
    <col min="5" max="7" width="15.77734375" bestFit="1" customWidth="1"/>
    <col min="8" max="9" width="15.21875" bestFit="1" customWidth="1"/>
    <col min="10" max="10" width="14.5546875" bestFit="1" customWidth="1"/>
    <col min="11" max="11" width="13.21875" bestFit="1" customWidth="1"/>
    <col min="12" max="13" width="11.5546875" bestFit="1" customWidth="1"/>
    <col min="14" max="14" width="15.77734375" bestFit="1" customWidth="1"/>
    <col min="15" max="15" width="17.44140625" customWidth="1"/>
    <col min="16" max="16" width="15.77734375" customWidth="1"/>
    <col min="18" max="18" width="11.5546875" bestFit="1" customWidth="1"/>
  </cols>
  <sheetData>
    <row r="1" spans="2:19" ht="34.5" customHeight="1" x14ac:dyDescent="0.3"/>
    <row r="2" spans="2:19" ht="27" customHeight="1" x14ac:dyDescent="0.3">
      <c r="B2" s="17"/>
      <c r="C2" s="21" t="s">
        <v>68</v>
      </c>
      <c r="D2" s="17"/>
      <c r="E2" s="17"/>
      <c r="F2" s="17"/>
      <c r="G2" s="17"/>
      <c r="H2" s="17"/>
      <c r="I2" s="17"/>
      <c r="J2" s="17"/>
      <c r="K2" s="17"/>
      <c r="L2" s="17"/>
      <c r="M2" s="17"/>
      <c r="N2" s="17"/>
      <c r="O2" s="17"/>
      <c r="P2" s="17"/>
      <c r="Q2" s="17"/>
      <c r="R2" s="17"/>
    </row>
    <row r="3" spans="2:19" ht="18.75" customHeight="1" x14ac:dyDescent="0.3"/>
    <row r="4" spans="2:19" s="13" customFormat="1" ht="25.5" customHeight="1" x14ac:dyDescent="0.3">
      <c r="C4" s="14" t="s">
        <v>79</v>
      </c>
    </row>
    <row r="5" spans="2:19" ht="16.2" thickBot="1" x14ac:dyDescent="0.35">
      <c r="C5" s="2"/>
      <c r="D5" s="53">
        <f>'TAM Automático'!D5</f>
        <v>45139</v>
      </c>
      <c r="E5" s="53">
        <f>'TAM Automático'!E5</f>
        <v>45170</v>
      </c>
      <c r="F5" s="53">
        <f>'TAM Automático'!F5</f>
        <v>45200</v>
      </c>
      <c r="G5" s="53">
        <f>'TAM Automático'!G5</f>
        <v>45231</v>
      </c>
      <c r="H5" s="53">
        <f>'TAM Automático'!H5</f>
        <v>45261</v>
      </c>
      <c r="I5" s="53">
        <f>'TAM Automático'!I5</f>
        <v>45292</v>
      </c>
      <c r="J5" s="53">
        <f>'TAM Automático'!J5</f>
        <v>45323</v>
      </c>
      <c r="K5" s="53">
        <f>'TAM Automático'!K5</f>
        <v>45352</v>
      </c>
      <c r="L5" s="53">
        <f>'TAM Automático'!L5</f>
        <v>45383</v>
      </c>
      <c r="M5" s="53">
        <f>'TAM Automático'!M5</f>
        <v>45413</v>
      </c>
      <c r="N5" s="53">
        <f>'TAM Automático'!N5</f>
        <v>45444</v>
      </c>
      <c r="O5" s="53">
        <f>'TAM Automático'!O5</f>
        <v>45474</v>
      </c>
      <c r="P5" s="53">
        <f>'TAM Automático'!P5</f>
        <v>45505</v>
      </c>
    </row>
    <row r="6" spans="2:19" ht="15.6" x14ac:dyDescent="0.3">
      <c r="C6" s="10" t="s">
        <v>69</v>
      </c>
      <c r="D6" s="11">
        <f>'TAM Automático'!D8</f>
        <v>0.92411388727484023</v>
      </c>
      <c r="E6" s="11">
        <f>'TAM Automático'!E8</f>
        <v>0.92360535354731732</v>
      </c>
      <c r="F6" s="11">
        <f>'TAM Automático'!F8</f>
        <v>0.94285714285714284</v>
      </c>
      <c r="G6" s="11">
        <f>'TAM Automático'!G8</f>
        <v>0.94428806005160681</v>
      </c>
      <c r="H6" s="11">
        <f>'TAM Automático'!H8</f>
        <v>0.94989537316903039</v>
      </c>
      <c r="I6" s="11">
        <f>'TAM Automático'!I8</f>
        <v>0.91926047273578282</v>
      </c>
      <c r="J6" s="11">
        <f>'TAM Automático'!J8</f>
        <v>0.92246613731900984</v>
      </c>
      <c r="K6" s="11">
        <f>'TAM Automático'!K8</f>
        <v>0.94659856048293478</v>
      </c>
      <c r="L6" s="11">
        <f>'TAM Automático'!L8</f>
        <v>0.9274137531836073</v>
      </c>
      <c r="M6" s="11">
        <f>'TAM Automático'!M8</f>
        <v>0.93365864993609859</v>
      </c>
      <c r="N6" s="11">
        <f>'TAM Automático'!N8</f>
        <v>0.93874709976798143</v>
      </c>
      <c r="O6" s="11">
        <f>'TAM Automático'!O8</f>
        <v>0.93374833259226331</v>
      </c>
      <c r="P6" s="11">
        <f>'TAM Automático'!P8</f>
        <v>0.93812154696132599</v>
      </c>
    </row>
    <row r="7" spans="2:19" ht="15.6" x14ac:dyDescent="0.3">
      <c r="C7" s="10" t="s">
        <v>70</v>
      </c>
      <c r="D7" s="11">
        <f>'TAM Automático'!D9</f>
        <v>7.5886112725159799E-2</v>
      </c>
      <c r="E7" s="11">
        <f>'TAM Automático'!E9</f>
        <v>7.6394646452682693E-2</v>
      </c>
      <c r="F7" s="11">
        <f>'TAM Automático'!F9</f>
        <v>5.7142857142857148E-2</v>
      </c>
      <c r="G7" s="11">
        <f>'TAM Automático'!G9</f>
        <v>5.5711939948393144E-2</v>
      </c>
      <c r="H7" s="11">
        <f>'TAM Automático'!H9</f>
        <v>5.0104626830969543E-2</v>
      </c>
      <c r="I7" s="11">
        <f>'TAM Automático'!I9</f>
        <v>8.0739527264217167E-2</v>
      </c>
      <c r="J7" s="11">
        <f>'TAM Automático'!J9</f>
        <v>7.753386268099019E-2</v>
      </c>
      <c r="K7" s="11">
        <f>'TAM Automático'!K9</f>
        <v>5.340143951706524E-2</v>
      </c>
      <c r="L7" s="11">
        <f>'TAM Automático'!L9</f>
        <v>7.2586246816392683E-2</v>
      </c>
      <c r="M7" s="11">
        <f>'TAM Automático'!M9</f>
        <v>6.6341350063901475E-2</v>
      </c>
      <c r="N7" s="11">
        <f>'TAM Automático'!N9</f>
        <v>6.1252900232018563E-2</v>
      </c>
      <c r="O7" s="11">
        <f>'TAM Automático'!O9</f>
        <v>6.6251667407736775E-2</v>
      </c>
      <c r="P7" s="11">
        <f>'TAM Automático'!P9</f>
        <v>6.1878453038674029E-2</v>
      </c>
    </row>
    <row r="9" spans="2:19" s="13" customFormat="1" ht="29.25" customHeight="1" x14ac:dyDescent="0.3">
      <c r="C9" s="14" t="s">
        <v>80</v>
      </c>
    </row>
    <row r="10" spans="2:19" ht="16.2" thickBot="1" x14ac:dyDescent="0.35">
      <c r="C10" s="2"/>
      <c r="D10" s="53">
        <f>D5</f>
        <v>45139</v>
      </c>
      <c r="E10" s="53">
        <f t="shared" ref="E10:P10" si="0">E5</f>
        <v>45170</v>
      </c>
      <c r="F10" s="53">
        <f t="shared" si="0"/>
        <v>45200</v>
      </c>
      <c r="G10" s="53">
        <f t="shared" si="0"/>
        <v>45231</v>
      </c>
      <c r="H10" s="53">
        <f t="shared" si="0"/>
        <v>45261</v>
      </c>
      <c r="I10" s="53">
        <f t="shared" si="0"/>
        <v>45292</v>
      </c>
      <c r="J10" s="53">
        <f t="shared" si="0"/>
        <v>45323</v>
      </c>
      <c r="K10" s="53">
        <f t="shared" si="0"/>
        <v>45352</v>
      </c>
      <c r="L10" s="53">
        <f t="shared" si="0"/>
        <v>45383</v>
      </c>
      <c r="M10" s="53">
        <f t="shared" si="0"/>
        <v>45413</v>
      </c>
      <c r="N10" s="53">
        <f t="shared" si="0"/>
        <v>45444</v>
      </c>
      <c r="O10" s="53">
        <f t="shared" si="0"/>
        <v>45474</v>
      </c>
      <c r="P10" s="53">
        <f t="shared" si="0"/>
        <v>45505</v>
      </c>
    </row>
    <row r="11" spans="2:19" ht="15.6" x14ac:dyDescent="0.3">
      <c r="C11" s="10" t="s">
        <v>69</v>
      </c>
      <c r="D11" s="11">
        <f>IF('Total Aceite'!$D$29=$R$11,'TAM Automático'!D13,'TAM Automático'!D18)</f>
        <v>0.80134758364312264</v>
      </c>
      <c r="E11" s="11">
        <f>IF('Total Aceite'!$D$29=$R$11,'TAM Automático'!E13,'TAM Automático'!E18)</f>
        <v>0.7806413301662708</v>
      </c>
      <c r="F11" s="11">
        <f>IF('Total Aceite'!$D$29=$R$11,'TAM Automático'!F13,'TAM Automático'!F18)</f>
        <v>0.81282784930853602</v>
      </c>
      <c r="G11" s="11">
        <f>IF('Total Aceite'!$D$29=$R$11,'TAM Automático'!G13,'TAM Automático'!G18)</f>
        <v>0.8386366344893339</v>
      </c>
      <c r="H11" s="11">
        <f>IF('Total Aceite'!$D$29=$R$11,'TAM Automático'!H13,'TAM Automático'!H18)</f>
        <v>0.86479772888573458</v>
      </c>
      <c r="I11" s="11">
        <f>IF('Total Aceite'!$D$29=$R$11,'TAM Automático'!I13,'TAM Automático'!I18)</f>
        <v>0.77898465171192444</v>
      </c>
      <c r="J11" s="11">
        <f>IF('Total Aceite'!$D$29=$R$11,'TAM Automático'!J13,'TAM Automático'!J18)</f>
        <v>0.79815209665955944</v>
      </c>
      <c r="K11" s="11">
        <f>IF('Total Aceite'!$D$29=$R$11,'TAM Automático'!K13,'TAM Automático'!K18)</f>
        <v>0.82337538681266365</v>
      </c>
      <c r="L11" s="11">
        <f>IF('Total Aceite'!$D$29=$R$11,'TAM Automático'!L13,'TAM Automático'!L18)</f>
        <v>0.77009191609710104</v>
      </c>
      <c r="M11" s="11">
        <f>IF('Total Aceite'!$D$29=$R$11,'TAM Automático'!M13,'TAM Automático'!M18)</f>
        <v>0.79846517119244398</v>
      </c>
      <c r="N11" s="11">
        <f>IF('Total Aceite'!$D$29=$R$11,'TAM Automático'!N13,'TAM Automático'!N18)</f>
        <v>0.80938063740228505</v>
      </c>
      <c r="O11" s="11">
        <f>IF('Total Aceite'!$D$29=$R$11,'TAM Automático'!O13,'TAM Automático'!O18)</f>
        <v>0.82875027945450475</v>
      </c>
      <c r="P11" s="11">
        <f>IF('Total Aceite'!$D$29=$R$11,'TAM Automático'!P13,'TAM Automático'!P18)</f>
        <v>0.81726507092198586</v>
      </c>
      <c r="R11">
        <v>1</v>
      </c>
      <c r="S11" s="14" t="s">
        <v>81</v>
      </c>
    </row>
    <row r="12" spans="2:19" ht="15.6" x14ac:dyDescent="0.3">
      <c r="C12" s="10" t="s">
        <v>70</v>
      </c>
      <c r="D12" s="11">
        <f>IF('Total Aceite'!$D$29=$R$11,'TAM Automático'!D14,'TAM Automático'!D19)</f>
        <v>0.1986524163568773</v>
      </c>
      <c r="E12" s="11">
        <f>IF('Total Aceite'!$D$29=$R$11,'TAM Automático'!E14,'TAM Automático'!E19)</f>
        <v>0.2193586698337292</v>
      </c>
      <c r="F12" s="11">
        <f>IF('Total Aceite'!$D$29=$R$11,'TAM Automático'!F14,'TAM Automático'!F19)</f>
        <v>0.18717215069146398</v>
      </c>
      <c r="G12" s="11">
        <f>IF('Total Aceite'!$D$29=$R$11,'TAM Automático'!G14,'TAM Automático'!G19)</f>
        <v>0.16136336551066618</v>
      </c>
      <c r="H12" s="11">
        <f>IF('Total Aceite'!$D$29=$R$11,'TAM Automático'!H14,'TAM Automático'!H19)</f>
        <v>0.13520227111426544</v>
      </c>
      <c r="I12" s="11">
        <f>IF('Total Aceite'!$D$29=$R$11,'TAM Automático'!I14,'TAM Automático'!I19)</f>
        <v>0.22101534828807554</v>
      </c>
      <c r="J12" s="11">
        <f>IF('Total Aceite'!$D$29=$R$11,'TAM Automático'!J14,'TAM Automático'!J19)</f>
        <v>0.20184790334044067</v>
      </c>
      <c r="K12" s="11">
        <f>IF('Total Aceite'!$D$29=$R$11,'TAM Automático'!K14,'TAM Automático'!K19)</f>
        <v>0.17662461318733633</v>
      </c>
      <c r="L12" s="11">
        <f>IF('Total Aceite'!$D$29=$R$11,'TAM Automático'!L14,'TAM Automático'!L19)</f>
        <v>0.22990808390289891</v>
      </c>
      <c r="M12" s="11">
        <f>IF('Total Aceite'!$D$29=$R$11,'TAM Automático'!M14,'TAM Automático'!M19)</f>
        <v>0.2015348288075561</v>
      </c>
      <c r="N12" s="11">
        <f>IF('Total Aceite'!$D$29=$R$11,'TAM Automático'!N14,'TAM Automático'!N19)</f>
        <v>0.19061936259771498</v>
      </c>
      <c r="O12" s="11">
        <f>IF('Total Aceite'!$D$29=$R$11,'TAM Automático'!O14,'TAM Automático'!O19)</f>
        <v>0.17124972054549517</v>
      </c>
      <c r="P12" s="11">
        <f>IF('Total Aceite'!$D$29=$R$11,'TAM Automático'!P14,'TAM Automático'!P19)</f>
        <v>0.18273492907801417</v>
      </c>
      <c r="R12">
        <v>2</v>
      </c>
      <c r="S12" s="14" t="s">
        <v>82</v>
      </c>
    </row>
    <row r="14" spans="2:19" s="13" customFormat="1" ht="29.25" customHeight="1" x14ac:dyDescent="0.3">
      <c r="C14" s="14" t="s">
        <v>83</v>
      </c>
    </row>
    <row r="15" spans="2:19" ht="16.2" thickBot="1" x14ac:dyDescent="0.35">
      <c r="C15" s="2"/>
      <c r="D15" s="53">
        <f>D10</f>
        <v>45139</v>
      </c>
      <c r="E15" s="53">
        <f t="shared" ref="E15:P15" si="1">E10</f>
        <v>45170</v>
      </c>
      <c r="F15" s="53">
        <f t="shared" si="1"/>
        <v>45200</v>
      </c>
      <c r="G15" s="53">
        <f t="shared" si="1"/>
        <v>45231</v>
      </c>
      <c r="H15" s="53">
        <f t="shared" si="1"/>
        <v>45261</v>
      </c>
      <c r="I15" s="53">
        <f t="shared" si="1"/>
        <v>45292</v>
      </c>
      <c r="J15" s="53">
        <f t="shared" si="1"/>
        <v>45323</v>
      </c>
      <c r="K15" s="53">
        <f t="shared" si="1"/>
        <v>45352</v>
      </c>
      <c r="L15" s="53">
        <f t="shared" si="1"/>
        <v>45383</v>
      </c>
      <c r="M15" s="53">
        <f t="shared" si="1"/>
        <v>45413</v>
      </c>
      <c r="N15" s="53">
        <f t="shared" si="1"/>
        <v>45444</v>
      </c>
      <c r="O15" s="53">
        <f t="shared" si="1"/>
        <v>45474</v>
      </c>
      <c r="P15" s="53">
        <f t="shared" si="1"/>
        <v>45505</v>
      </c>
      <c r="R15">
        <v>1</v>
      </c>
      <c r="S15" s="14" t="s">
        <v>29</v>
      </c>
    </row>
    <row r="16" spans="2:19" ht="15.6" x14ac:dyDescent="0.3">
      <c r="C16" s="10" t="s">
        <v>69</v>
      </c>
      <c r="D16" s="11">
        <f>IF('Total Aceite'!$N$29=$R$15,'TAM Automático'!D23,IF('Total Aceite'!$N$29=$R$16,'TAM Automático'!D28,'TAM Automático'!D33))</f>
        <v>0.86668987121475816</v>
      </c>
      <c r="E16" s="11">
        <f>IF('Total Aceite'!$N$29=$R$15,'TAM Automático'!E23,IF('Total Aceite'!$N$29=$R$16,'TAM Automático'!E28,'TAM Automático'!E33))</f>
        <v>0.84701670644391402</v>
      </c>
      <c r="F16" s="11">
        <f>IF('Total Aceite'!$N$29=$R$15,'TAM Automático'!F23,IF('Total Aceite'!$N$29=$R$16,'TAM Automático'!F28,'TAM Automático'!F33))</f>
        <v>0.88324192565508841</v>
      </c>
      <c r="G16" s="11">
        <f>IF('Total Aceite'!$N$29=$R$15,'TAM Automático'!G23,IF('Total Aceite'!$N$29=$R$16,'TAM Automático'!G28,'TAM Automático'!G33))</f>
        <v>0.88580283704851592</v>
      </c>
      <c r="H16" s="11">
        <f>IF('Total Aceite'!$N$29=$R$15,'TAM Automático'!H23,IF('Total Aceite'!$N$29=$R$16,'TAM Automático'!H28,'TAM Automático'!H33))</f>
        <v>0.91571378050218077</v>
      </c>
      <c r="I16" s="11">
        <f>IF('Total Aceite'!$N$29=$R$15,'TAM Automático'!I23,IF('Total Aceite'!$N$29=$R$16,'TAM Automático'!I28,'TAM Automático'!I33))</f>
        <v>0.86151272553471137</v>
      </c>
      <c r="J16" s="11">
        <f>IF('Total Aceite'!$N$29=$R$15,'TAM Automático'!J23,IF('Total Aceite'!$N$29=$R$16,'TAM Automático'!J28,'TAM Automático'!J33))</f>
        <v>0.83690731474863</v>
      </c>
      <c r="K16" s="11">
        <f>IF('Total Aceite'!$N$29=$R$15,'TAM Automático'!K23,IF('Total Aceite'!$N$29=$R$16,'TAM Automático'!K28,'TAM Automático'!K33))</f>
        <v>0.882533679981092</v>
      </c>
      <c r="L16" s="11">
        <f>IF('Total Aceite'!$N$29=$R$15,'TAM Automático'!L23,IF('Total Aceite'!$N$29=$R$16,'TAM Automático'!L28,'TAM Automático'!L33))</f>
        <v>0.86219826576048741</v>
      </c>
      <c r="M16" s="11">
        <f>IF('Total Aceite'!$N$29=$R$15,'TAM Automático'!M23,IF('Total Aceite'!$N$29=$R$16,'TAM Automático'!M28,'TAM Automático'!M33))</f>
        <v>0.84208691610504294</v>
      </c>
      <c r="N16" s="11">
        <f>IF('Total Aceite'!$N$29=$R$15,'TAM Automático'!N23,IF('Total Aceite'!$N$29=$R$16,'TAM Automático'!N28,'TAM Automático'!N33))</f>
        <v>0.86927865250823866</v>
      </c>
      <c r="O16" s="11">
        <f>IF('Total Aceite'!$N$29=$R$15,'TAM Automático'!O23,IF('Total Aceite'!$N$29=$R$16,'TAM Automático'!O28,'TAM Automático'!O33))</f>
        <v>0.87975391498881428</v>
      </c>
      <c r="P16" s="11">
        <f>IF('Total Aceite'!$N$29=$R$15,'TAM Automático'!P23,IF('Total Aceite'!$N$29=$R$16,'TAM Automático'!P28,'TAM Automático'!P33))</f>
        <v>0.87036830978079438</v>
      </c>
      <c r="R16">
        <v>2</v>
      </c>
      <c r="S16" s="7" t="s">
        <v>34</v>
      </c>
    </row>
    <row r="17" spans="2:19" ht="15.6" x14ac:dyDescent="0.3">
      <c r="C17" s="10" t="s">
        <v>70</v>
      </c>
      <c r="D17" s="11">
        <f>IF('Total Aceite'!$N$29=$R$15,'TAM Automático'!D24,IF('Total Aceite'!$N$29=$R$16,'TAM Automático'!D29,'TAM Automático'!D34))</f>
        <v>0.13331012878524193</v>
      </c>
      <c r="E17" s="11">
        <f>IF('Total Aceite'!$N$29=$R$15,'TAM Automático'!E24,IF('Total Aceite'!$N$29=$R$16,'TAM Automático'!E29,'TAM Automático'!E34))</f>
        <v>0.15298329355608589</v>
      </c>
      <c r="F17" s="11">
        <f>IF('Total Aceite'!$N$29=$R$15,'TAM Automático'!F24,IF('Total Aceite'!$N$29=$R$16,'TAM Automático'!F29,'TAM Automático'!F34))</f>
        <v>0.11675807434491164</v>
      </c>
      <c r="G17" s="11">
        <f>IF('Total Aceite'!$N$29=$R$15,'TAM Automático'!G24,IF('Total Aceite'!$N$29=$R$16,'TAM Automático'!G29,'TAM Automático'!G34))</f>
        <v>0.11419716295148409</v>
      </c>
      <c r="H17" s="11">
        <f>IF('Total Aceite'!$N$29=$R$15,'TAM Automático'!H24,IF('Total Aceite'!$N$29=$R$16,'TAM Automático'!H29,'TAM Automático'!H34))</f>
        <v>8.4286219497819156E-2</v>
      </c>
      <c r="I17" s="11">
        <f>IF('Total Aceite'!$N$29=$R$15,'TAM Automático'!I24,IF('Total Aceite'!$N$29=$R$16,'TAM Automático'!I29,'TAM Automático'!I34))</f>
        <v>0.13848727446528858</v>
      </c>
      <c r="J17" s="11">
        <f>IF('Total Aceite'!$N$29=$R$15,'TAM Automático'!J24,IF('Total Aceite'!$N$29=$R$16,'TAM Automático'!J29,'TAM Automático'!J34))</f>
        <v>0.16309268525137002</v>
      </c>
      <c r="K17" s="11">
        <f>IF('Total Aceite'!$N$29=$R$15,'TAM Automático'!K24,IF('Total Aceite'!$N$29=$R$16,'TAM Automático'!K29,'TAM Automático'!K34))</f>
        <v>0.11746632001890804</v>
      </c>
      <c r="L17" s="11">
        <f>IF('Total Aceite'!$N$29=$R$15,'TAM Automático'!L24,IF('Total Aceite'!$N$29=$R$16,'TAM Automático'!L29,'TAM Automático'!L34))</f>
        <v>0.13780173423951253</v>
      </c>
      <c r="M17" s="11">
        <f>IF('Total Aceite'!$N$29=$R$15,'TAM Automático'!M24,IF('Total Aceite'!$N$29=$R$16,'TAM Automático'!M29,'TAM Automático'!M34))</f>
        <v>0.15791308389495701</v>
      </c>
      <c r="N17" s="11">
        <f>IF('Total Aceite'!$N$29=$R$15,'TAM Automático'!N24,IF('Total Aceite'!$N$29=$R$16,'TAM Automático'!N29,'TAM Automático'!N34))</f>
        <v>0.13072134749176126</v>
      </c>
      <c r="O17" s="11">
        <f>IF('Total Aceite'!$N$29=$R$15,'TAM Automático'!O24,IF('Total Aceite'!$N$29=$R$16,'TAM Automático'!O29,'TAM Automático'!O34))</f>
        <v>0.12024608501118568</v>
      </c>
      <c r="P17" s="11">
        <f>IF('Total Aceite'!$N$29=$R$15,'TAM Automático'!P24,IF('Total Aceite'!$N$29=$R$16,'TAM Automático'!P29,'TAM Automático'!P34))</f>
        <v>0.12963169021920551</v>
      </c>
      <c r="R17">
        <v>2</v>
      </c>
      <c r="S17" s="7" t="s">
        <v>39</v>
      </c>
    </row>
    <row r="19" spans="2:19" s="13" customFormat="1" ht="29.25" customHeight="1" x14ac:dyDescent="0.3">
      <c r="C19" s="14"/>
    </row>
    <row r="20" spans="2:19" ht="15.6" x14ac:dyDescent="0.3">
      <c r="C20" s="14"/>
      <c r="D20" s="13"/>
      <c r="E20" s="13"/>
      <c r="F20" s="13"/>
      <c r="G20" s="13"/>
      <c r="H20" s="13"/>
      <c r="I20" s="13"/>
      <c r="J20" s="13"/>
      <c r="K20" s="13"/>
      <c r="L20" s="13"/>
      <c r="M20" s="13"/>
      <c r="N20" s="13"/>
      <c r="O20" s="13"/>
      <c r="P20" s="13"/>
    </row>
    <row r="21" spans="2:19" ht="15.6" x14ac:dyDescent="0.3">
      <c r="C21" s="14"/>
      <c r="D21" s="13"/>
      <c r="E21" s="13"/>
      <c r="F21" s="13"/>
      <c r="G21" s="13"/>
      <c r="H21" s="13"/>
      <c r="I21" s="13"/>
      <c r="J21" s="13"/>
      <c r="K21" s="13"/>
      <c r="L21" s="13"/>
      <c r="M21" s="13"/>
      <c r="N21" s="13"/>
      <c r="O21" s="13"/>
      <c r="P21" s="13"/>
    </row>
    <row r="22" spans="2:19" ht="15.6" x14ac:dyDescent="0.3">
      <c r="C22" s="14"/>
      <c r="D22" s="13"/>
      <c r="E22" s="13"/>
      <c r="F22" s="13"/>
      <c r="G22" s="13"/>
      <c r="H22" s="13"/>
      <c r="I22" s="13"/>
      <c r="J22" s="13"/>
      <c r="K22" s="13"/>
      <c r="L22" s="13"/>
      <c r="M22" s="13"/>
      <c r="N22" s="13"/>
      <c r="O22" s="13"/>
      <c r="P22" s="13"/>
    </row>
    <row r="23" spans="2:19" ht="15.6" x14ac:dyDescent="0.3">
      <c r="C23" s="14"/>
      <c r="D23" s="13"/>
      <c r="E23" s="13"/>
      <c r="F23" s="13"/>
      <c r="G23" s="13"/>
      <c r="H23" s="13"/>
      <c r="I23" s="13"/>
      <c r="J23" s="13"/>
      <c r="K23" s="13"/>
      <c r="L23" s="13"/>
      <c r="M23" s="13"/>
      <c r="N23" s="13"/>
      <c r="O23" s="13"/>
      <c r="P23" s="13"/>
    </row>
    <row r="24" spans="2:19" ht="27" customHeight="1" x14ac:dyDescent="0.3">
      <c r="B24" s="17"/>
      <c r="C24" s="21" t="s">
        <v>73</v>
      </c>
      <c r="D24" s="17"/>
      <c r="E24" s="17"/>
      <c r="F24" s="17"/>
      <c r="G24" s="17"/>
      <c r="H24" s="17"/>
      <c r="I24" s="17"/>
      <c r="J24" s="17"/>
      <c r="K24" s="17"/>
      <c r="L24" s="17"/>
      <c r="M24" s="17"/>
      <c r="N24" s="17"/>
      <c r="O24" s="17"/>
      <c r="P24" s="17"/>
      <c r="Q24" s="17"/>
      <c r="R24" s="17"/>
    </row>
    <row r="25" spans="2:19" ht="15.6" x14ac:dyDescent="0.3">
      <c r="C25" s="14"/>
      <c r="D25" s="13"/>
      <c r="E25" s="13"/>
      <c r="F25" s="13"/>
      <c r="G25" s="13"/>
      <c r="H25" s="13"/>
      <c r="I25" s="13"/>
      <c r="J25" s="13"/>
      <c r="K25" s="13"/>
      <c r="L25" s="13"/>
      <c r="M25" s="13"/>
      <c r="N25" s="13"/>
      <c r="O25" s="13"/>
      <c r="P25" s="13"/>
    </row>
    <row r="26" spans="2:19" ht="15.6" x14ac:dyDescent="0.3">
      <c r="C26" s="14"/>
      <c r="D26" s="13"/>
      <c r="E26" s="13"/>
      <c r="F26" s="13"/>
      <c r="G26" s="13"/>
      <c r="H26" s="13"/>
      <c r="I26" s="13"/>
      <c r="J26" s="13"/>
      <c r="K26" s="13"/>
      <c r="L26" s="13"/>
      <c r="M26" s="13"/>
      <c r="N26" s="13"/>
      <c r="O26" s="13"/>
      <c r="P26" s="13"/>
    </row>
    <row r="27" spans="2:19" ht="15.6" x14ac:dyDescent="0.3">
      <c r="B27" s="13"/>
      <c r="C27" s="14" t="s">
        <v>79</v>
      </c>
      <c r="D27" s="13"/>
      <c r="E27" s="13"/>
      <c r="F27" s="13"/>
      <c r="G27" s="13"/>
      <c r="H27" s="13"/>
      <c r="I27" s="13"/>
      <c r="J27" s="13"/>
      <c r="K27" s="13"/>
      <c r="L27" s="13"/>
      <c r="M27" s="13"/>
      <c r="N27" s="13"/>
      <c r="O27" s="13"/>
      <c r="P27" s="13"/>
      <c r="Q27" s="13"/>
    </row>
    <row r="28" spans="2:19" ht="16.2" thickBot="1" x14ac:dyDescent="0.35">
      <c r="C28" s="2"/>
      <c r="D28" s="53">
        <f>D5</f>
        <v>45139</v>
      </c>
      <c r="E28" s="53">
        <f t="shared" ref="E28:P28" si="2">E5</f>
        <v>45170</v>
      </c>
      <c r="F28" s="53">
        <f t="shared" si="2"/>
        <v>45200</v>
      </c>
      <c r="G28" s="53">
        <f t="shared" si="2"/>
        <v>45231</v>
      </c>
      <c r="H28" s="53">
        <f t="shared" si="2"/>
        <v>45261</v>
      </c>
      <c r="I28" s="53">
        <f t="shared" si="2"/>
        <v>45292</v>
      </c>
      <c r="J28" s="53">
        <f t="shared" si="2"/>
        <v>45323</v>
      </c>
      <c r="K28" s="53">
        <f t="shared" si="2"/>
        <v>45352</v>
      </c>
      <c r="L28" s="53">
        <f t="shared" si="2"/>
        <v>45383</v>
      </c>
      <c r="M28" s="53">
        <f t="shared" si="2"/>
        <v>45413</v>
      </c>
      <c r="N28" s="53">
        <f t="shared" si="2"/>
        <v>45444</v>
      </c>
      <c r="O28" s="53">
        <f t="shared" si="2"/>
        <v>45474</v>
      </c>
      <c r="P28" s="53">
        <f t="shared" si="2"/>
        <v>45505</v>
      </c>
    </row>
    <row r="29" spans="2:19" ht="15.6" x14ac:dyDescent="0.3">
      <c r="C29" s="10" t="s">
        <v>69</v>
      </c>
      <c r="D29" s="11">
        <f>'TAM Automático'!D41</f>
        <v>0.89528312766693574</v>
      </c>
      <c r="E29" s="11">
        <f>'TAM Automático'!E41</f>
        <v>0.87155297532656018</v>
      </c>
      <c r="F29" s="11">
        <f>'TAM Automático'!F41</f>
        <v>0.93472205401477537</v>
      </c>
      <c r="G29" s="11">
        <f>'TAM Automático'!G41</f>
        <v>0.9256925454761622</v>
      </c>
      <c r="H29" s="11">
        <f>'TAM Automático'!H41</f>
        <v>0.93687668661269508</v>
      </c>
      <c r="I29" s="11">
        <f>'TAM Automático'!I41</f>
        <v>0.8934996402014872</v>
      </c>
      <c r="J29" s="11">
        <f>'TAM Automático'!J41</f>
        <v>0.89973246481330693</v>
      </c>
      <c r="K29" s="11">
        <f>'TAM Automático'!K41</f>
        <v>0.91852025286818084</v>
      </c>
      <c r="L29" s="11">
        <f>'TAM Automático'!L41</f>
        <v>0.88959510357815452</v>
      </c>
      <c r="M29" s="11">
        <f>'TAM Automático'!M41</f>
        <v>0.90539118231785753</v>
      </c>
      <c r="N29" s="11">
        <f>'TAM Automático'!N41</f>
        <v>0.92463101863053465</v>
      </c>
      <c r="O29" s="11">
        <f>'TAM Automático'!O41</f>
        <v>0.9238862771434968</v>
      </c>
      <c r="P29" s="11">
        <f>'TAM Automático'!P41</f>
        <v>0.9111135587619783</v>
      </c>
    </row>
    <row r="30" spans="2:19" ht="15.6" x14ac:dyDescent="0.3">
      <c r="C30" s="10" t="s">
        <v>70</v>
      </c>
      <c r="D30" s="11">
        <f>'TAM Automático'!D42</f>
        <v>0.10471687233306425</v>
      </c>
      <c r="E30" s="11">
        <f>'TAM Automático'!E42</f>
        <v>0.12844702467343974</v>
      </c>
      <c r="F30" s="11">
        <f>'TAM Automático'!F42</f>
        <v>6.5277945985224642E-2</v>
      </c>
      <c r="G30" s="11">
        <f>'TAM Automático'!G42</f>
        <v>7.4307454523837829E-2</v>
      </c>
      <c r="H30" s="11">
        <f>'TAM Automático'!H42</f>
        <v>6.3123313387304952E-2</v>
      </c>
      <c r="I30" s="11">
        <f>'TAM Automático'!I42</f>
        <v>0.10650035979851284</v>
      </c>
      <c r="J30" s="11">
        <f>'TAM Automático'!J42</f>
        <v>0.10026753518669303</v>
      </c>
      <c r="K30" s="11">
        <f>'TAM Automático'!K42</f>
        <v>8.1479747131819255E-2</v>
      </c>
      <c r="L30" s="11">
        <f>'TAM Automático'!L42</f>
        <v>0.11040489642184559</v>
      </c>
      <c r="M30" s="11">
        <f>'TAM Automático'!M42</f>
        <v>9.4608817682142438E-2</v>
      </c>
      <c r="N30" s="11">
        <f>'TAM Automático'!N42</f>
        <v>7.5368981369465279E-2</v>
      </c>
      <c r="O30" s="11">
        <f>'TAM Automático'!O42</f>
        <v>7.6113722856503238E-2</v>
      </c>
      <c r="P30" s="11">
        <f>'TAM Automático'!P42</f>
        <v>8.8886441238021821E-2</v>
      </c>
    </row>
    <row r="32" spans="2:19" ht="15.6" x14ac:dyDescent="0.3">
      <c r="B32" s="13"/>
      <c r="C32" s="14" t="s">
        <v>80</v>
      </c>
      <c r="D32" s="13"/>
      <c r="E32" s="13"/>
      <c r="F32" s="13"/>
      <c r="G32" s="13"/>
      <c r="H32" s="13"/>
      <c r="I32" s="13"/>
      <c r="J32" s="13"/>
      <c r="K32" s="13"/>
      <c r="L32" s="13"/>
      <c r="M32" s="13"/>
      <c r="N32" s="13"/>
      <c r="O32" s="13"/>
      <c r="P32" s="13"/>
      <c r="Q32" s="13"/>
    </row>
    <row r="33" spans="2:20" ht="16.2" thickBot="1" x14ac:dyDescent="0.35">
      <c r="C33" s="2"/>
      <c r="D33" s="53">
        <f>D28</f>
        <v>45139</v>
      </c>
      <c r="E33" s="53">
        <f t="shared" ref="E33:P33" si="3">E28</f>
        <v>45170</v>
      </c>
      <c r="F33" s="53">
        <f t="shared" si="3"/>
        <v>45200</v>
      </c>
      <c r="G33" s="53">
        <f t="shared" si="3"/>
        <v>45231</v>
      </c>
      <c r="H33" s="53">
        <f t="shared" si="3"/>
        <v>45261</v>
      </c>
      <c r="I33" s="53">
        <f t="shared" si="3"/>
        <v>45292</v>
      </c>
      <c r="J33" s="53">
        <f t="shared" si="3"/>
        <v>45323</v>
      </c>
      <c r="K33" s="53">
        <f t="shared" si="3"/>
        <v>45352</v>
      </c>
      <c r="L33" s="53">
        <f t="shared" si="3"/>
        <v>45383</v>
      </c>
      <c r="M33" s="53">
        <f t="shared" si="3"/>
        <v>45413</v>
      </c>
      <c r="N33" s="53">
        <f t="shared" si="3"/>
        <v>45444</v>
      </c>
      <c r="O33" s="53">
        <f t="shared" si="3"/>
        <v>45474</v>
      </c>
      <c r="P33" s="53">
        <f t="shared" si="3"/>
        <v>45505</v>
      </c>
    </row>
    <row r="34" spans="2:20" ht="15.6" x14ac:dyDescent="0.3">
      <c r="C34" s="10" t="s">
        <v>69</v>
      </c>
      <c r="D34" s="11">
        <f>IF('O. Virgen + Extra'!$D$29=$R$34,'TAM Automático'!D46,'TAM Automático'!D51)</f>
        <v>0.98858151854031784</v>
      </c>
      <c r="E34" s="11">
        <f>IF('O. Virgen + Extra'!$D$29=$R$34,'TAM Automático'!E46,'TAM Automático'!E51)</f>
        <v>0.99133663366336633</v>
      </c>
      <c r="F34" s="11">
        <f>IF('O. Virgen + Extra'!$D$29=$R$34,'TAM Automático'!F46,'TAM Automático'!F51)</f>
        <v>0.98823952958118322</v>
      </c>
      <c r="G34" s="11">
        <f>IF('O. Virgen + Extra'!$D$29=$R$34,'TAM Automático'!G46,'TAM Automático'!G51)</f>
        <v>0.98923430506834398</v>
      </c>
      <c r="H34" s="11">
        <f>IF('O. Virgen + Extra'!$D$29=$R$34,'TAM Automático'!H46,'TAM Automático'!H51)</f>
        <v>0.99648753073410612</v>
      </c>
      <c r="I34" s="11">
        <f>IF('O. Virgen + Extra'!$D$29=$R$34,'TAM Automático'!I46,'TAM Automático'!I51)</f>
        <v>0.9882747068676716</v>
      </c>
      <c r="J34" s="11">
        <f>IF('O. Virgen + Extra'!$D$29=$R$34,'TAM Automático'!J46,'TAM Automático'!J51)</f>
        <v>0.98063380281690138</v>
      </c>
      <c r="K34" s="11">
        <f>IF('O. Virgen + Extra'!$D$29=$R$34,'TAM Automático'!K46,'TAM Automático'!K51)</f>
        <v>0.98796574866928943</v>
      </c>
      <c r="L34" s="11">
        <f>IF('O. Virgen + Extra'!$D$29=$R$34,'TAM Automático'!L46,'TAM Automático'!L51)</f>
        <v>0.99021663172606567</v>
      </c>
      <c r="M34" s="11">
        <f>IF('O. Virgen + Extra'!$D$29=$R$34,'TAM Automático'!M46,'TAM Automático'!M51)</f>
        <v>0.98210080075365058</v>
      </c>
      <c r="N34" s="11">
        <f>IF('O. Virgen + Extra'!$D$29=$R$34,'TAM Automático'!N46,'TAM Automático'!N51)</f>
        <v>0.98882150077298137</v>
      </c>
      <c r="O34" s="11">
        <f>IF('O. Virgen + Extra'!$D$29=$R$34,'TAM Automático'!O46,'TAM Automático'!O51)</f>
        <v>0.97680612584618798</v>
      </c>
      <c r="P34" s="11">
        <f>IF('O. Virgen + Extra'!$D$29=$R$34,'TAM Automático'!P46,'TAM Automático'!P51)</f>
        <v>0.97129498749592258</v>
      </c>
      <c r="R34">
        <v>1</v>
      </c>
      <c r="S34" s="14" t="s">
        <v>81</v>
      </c>
    </row>
    <row r="35" spans="2:20" ht="15.6" x14ac:dyDescent="0.3">
      <c r="C35" s="10" t="s">
        <v>70</v>
      </c>
      <c r="D35" s="11">
        <f>IF('O. Virgen + Extra'!$D$29=$R$34,'TAM Automático'!D47,'TAM Automático'!D52)</f>
        <v>1.1418481459682165E-2</v>
      </c>
      <c r="E35" s="11">
        <f>IF('O. Virgen + Extra'!$D$29=$R$34,'TAM Automático'!E47,'TAM Automático'!E52)</f>
        <v>8.6633663366336624E-3</v>
      </c>
      <c r="F35" s="11">
        <f>IF('O. Virgen + Extra'!$D$29=$R$34,'TAM Automático'!F47,'TAM Automático'!F52)</f>
        <v>1.1760470418816752E-2</v>
      </c>
      <c r="G35" s="11">
        <f>IF('O. Virgen + Extra'!$D$29=$R$34,'TAM Automático'!G47,'TAM Automático'!G52)</f>
        <v>1.0765694931655981E-2</v>
      </c>
      <c r="H35" s="11">
        <f>IF('O. Virgen + Extra'!$D$29=$R$34,'TAM Automático'!H47,'TAM Automático'!H52)</f>
        <v>3.5124692658939235E-3</v>
      </c>
      <c r="I35" s="11">
        <f>IF('O. Virgen + Extra'!$D$29=$R$34,'TAM Automático'!I47,'TAM Automático'!I52)</f>
        <v>1.1725293132328308E-2</v>
      </c>
      <c r="J35" s="11">
        <f>IF('O. Virgen + Extra'!$D$29=$R$34,'TAM Automático'!J47,'TAM Automático'!J52)</f>
        <v>1.936619718309859E-2</v>
      </c>
      <c r="K35" s="11">
        <f>IF('O. Virgen + Extra'!$D$29=$R$34,'TAM Automático'!K47,'TAM Automático'!K52)</f>
        <v>1.2034251330710484E-2</v>
      </c>
      <c r="L35" s="11">
        <f>IF('O. Virgen + Extra'!$D$29=$R$34,'TAM Automático'!L47,'TAM Automático'!L52)</f>
        <v>9.7833682739343116E-3</v>
      </c>
      <c r="M35" s="11">
        <f>IF('O. Virgen + Extra'!$D$29=$R$34,'TAM Automático'!M47,'TAM Automático'!M52)</f>
        <v>1.7899199246349504E-2</v>
      </c>
      <c r="N35" s="11">
        <f>IF('O. Virgen + Extra'!$D$29=$R$34,'TAM Automático'!N47,'TAM Automático'!N52)</f>
        <v>1.1178499227018669E-2</v>
      </c>
      <c r="O35" s="11">
        <f>IF('O. Virgen + Extra'!$D$29=$R$34,'TAM Automático'!O47,'TAM Automático'!O52)</f>
        <v>2.3193874153812005E-2</v>
      </c>
      <c r="P35" s="11">
        <f>IF('O. Virgen + Extra'!$D$29=$R$34,'TAM Automático'!P47,'TAM Automático'!P52)</f>
        <v>2.8705012504077417E-2</v>
      </c>
      <c r="R35">
        <v>2</v>
      </c>
      <c r="S35" s="14" t="s">
        <v>82</v>
      </c>
    </row>
    <row r="37" spans="2:20" ht="15.6" x14ac:dyDescent="0.3">
      <c r="B37" s="13"/>
      <c r="C37" s="14" t="s">
        <v>83</v>
      </c>
      <c r="D37" s="13"/>
      <c r="E37" s="13"/>
      <c r="F37" s="13"/>
      <c r="G37" s="13"/>
      <c r="H37" s="13"/>
      <c r="I37" s="13"/>
      <c r="J37" s="13"/>
      <c r="K37" s="13"/>
      <c r="L37" s="13"/>
      <c r="M37" s="13"/>
      <c r="N37" s="13"/>
      <c r="O37" s="13"/>
      <c r="P37" s="13"/>
      <c r="R37" s="13"/>
      <c r="S37" s="13"/>
      <c r="T37" s="13"/>
    </row>
    <row r="38" spans="2:20" ht="16.2" thickBot="1" x14ac:dyDescent="0.35">
      <c r="C38" s="2"/>
      <c r="D38" s="53">
        <f>D33</f>
        <v>45139</v>
      </c>
      <c r="E38" s="53">
        <f t="shared" ref="E38:P38" si="4">E33</f>
        <v>45170</v>
      </c>
      <c r="F38" s="53">
        <f t="shared" si="4"/>
        <v>45200</v>
      </c>
      <c r="G38" s="53">
        <f t="shared" si="4"/>
        <v>45231</v>
      </c>
      <c r="H38" s="53">
        <f t="shared" si="4"/>
        <v>45261</v>
      </c>
      <c r="I38" s="53">
        <f t="shared" si="4"/>
        <v>45292</v>
      </c>
      <c r="J38" s="53">
        <f t="shared" si="4"/>
        <v>45323</v>
      </c>
      <c r="K38" s="53">
        <f t="shared" si="4"/>
        <v>45352</v>
      </c>
      <c r="L38" s="53">
        <f t="shared" si="4"/>
        <v>45383</v>
      </c>
      <c r="M38" s="53">
        <f t="shared" si="4"/>
        <v>45413</v>
      </c>
      <c r="N38" s="53">
        <f t="shared" si="4"/>
        <v>45444</v>
      </c>
      <c r="O38" s="53">
        <f t="shared" si="4"/>
        <v>45474</v>
      </c>
      <c r="P38" s="53">
        <f t="shared" si="4"/>
        <v>45505</v>
      </c>
      <c r="R38">
        <v>1</v>
      </c>
      <c r="S38" s="14" t="s">
        <v>29</v>
      </c>
    </row>
    <row r="39" spans="2:20" ht="15.6" x14ac:dyDescent="0.3">
      <c r="C39" s="10" t="s">
        <v>69</v>
      </c>
      <c r="D39" s="11">
        <f>IF('O. Virgen + Extra'!$N$29=$R$38,'TAM Automático'!D56,IF('O. Virgen + Extra'!$N$29=$R$39,'TAM Automático'!D61,'TAM Automático'!D66))</f>
        <v>0.92114113417604082</v>
      </c>
      <c r="E39" s="11">
        <f>IF('O. Virgen + Extra'!$N$29=$R$38,'TAM Automático'!E56,IF('O. Virgen + Extra'!$N$29=$R$39,'TAM Automático'!E61,'TAM Automático'!E66))</f>
        <v>0.91322214164853754</v>
      </c>
      <c r="F39" s="11">
        <f>IF('O. Virgen + Extra'!$N$29=$R$38,'TAM Automático'!F56,IF('O. Virgen + Extra'!$N$29=$R$39,'TAM Automático'!F61,'TAM Automático'!F66))</f>
        <v>0.9663003663003662</v>
      </c>
      <c r="G39" s="11">
        <f>IF('O. Virgen + Extra'!$N$29=$R$38,'TAM Automático'!G56,IF('O. Virgen + Extra'!$N$29=$R$39,'TAM Automático'!G61,'TAM Automático'!G66))</f>
        <v>0.95457813998082452</v>
      </c>
      <c r="H39" s="11">
        <f>IF('O. Virgen + Extra'!$N$29=$R$38,'TAM Automático'!H56,IF('O. Virgen + Extra'!$N$29=$R$39,'TAM Automático'!H61,'TAM Automático'!H66))</f>
        <v>0.94919469445760296</v>
      </c>
      <c r="I39" s="11">
        <f>IF('O. Virgen + Extra'!$N$29=$R$38,'TAM Automático'!I56,IF('O. Virgen + Extra'!$N$29=$R$39,'TAM Automático'!I61,'TAM Automático'!I66))</f>
        <v>0.908625730994152</v>
      </c>
      <c r="J39" s="11">
        <f>IF('O. Virgen + Extra'!$N$29=$R$38,'TAM Automático'!J56,IF('O. Virgen + Extra'!$N$29=$R$39,'TAM Automático'!J61,'TAM Automático'!J66))</f>
        <v>0.93586174901414987</v>
      </c>
      <c r="K39" s="11">
        <f>IF('O. Virgen + Extra'!$N$29=$R$38,'TAM Automático'!K56,IF('O. Virgen + Extra'!$N$29=$R$39,'TAM Automático'!K61,'TAM Automático'!K66))</f>
        <v>0.93473756906077343</v>
      </c>
      <c r="L39" s="11">
        <f>IF('O. Virgen + Extra'!$N$29=$R$38,'TAM Automático'!L56,IF('O. Virgen + Extra'!$N$29=$R$39,'TAM Automático'!L61,'TAM Automático'!L66))</f>
        <v>0.91463414634146345</v>
      </c>
      <c r="M39" s="11">
        <f>IF('O. Virgen + Extra'!$N$29=$R$38,'TAM Automático'!M56,IF('O. Virgen + Extra'!$N$29=$R$39,'TAM Automático'!M61,'TAM Automático'!M66))</f>
        <v>0.93271295633500362</v>
      </c>
      <c r="N39" s="11">
        <f>IF('O. Virgen + Extra'!$N$29=$R$38,'TAM Automático'!N56,IF('O. Virgen + Extra'!$N$29=$R$39,'TAM Automático'!N61,'TAM Automático'!N66))</f>
        <v>0.95340632603406328</v>
      </c>
      <c r="O39" s="11">
        <f>IF('O. Virgen + Extra'!$N$29=$R$38,'TAM Automático'!O56,IF('O. Virgen + Extra'!$N$29=$R$39,'TAM Automático'!O61,'TAM Automático'!O66))</f>
        <v>0.94413597733711041</v>
      </c>
      <c r="P39" s="11">
        <f>IF('O. Virgen + Extra'!$N$29=$R$38,'TAM Automático'!P56,IF('O. Virgen + Extra'!$N$29=$R$39,'TAM Automático'!P61,'TAM Automático'!P66))</f>
        <v>0.9461672854335007</v>
      </c>
      <c r="R39">
        <v>2</v>
      </c>
      <c r="S39" s="7" t="s">
        <v>34</v>
      </c>
    </row>
    <row r="40" spans="2:20" ht="15.6" x14ac:dyDescent="0.3">
      <c r="C40" s="10" t="s">
        <v>70</v>
      </c>
      <c r="D40" s="11">
        <f>IF('O. Virgen + Extra'!$N$29=$R$38,'TAM Automático'!D57,IF('O. Virgen + Extra'!$N$29=$R$39,'TAM Automático'!D62,'TAM Automático'!D67))</f>
        <v>7.8858865823959179E-2</v>
      </c>
      <c r="E40" s="11">
        <f>IF('O. Virgen + Extra'!$N$29=$R$38,'TAM Automático'!E57,IF('O. Virgen + Extra'!$N$29=$R$39,'TAM Automático'!E62,'TAM Automático'!E67))</f>
        <v>8.67778583514624E-2</v>
      </c>
      <c r="F40" s="11">
        <f>IF('O. Virgen + Extra'!$N$29=$R$38,'TAM Automático'!F57,IF('O. Virgen + Extra'!$N$29=$R$39,'TAM Automático'!F62,'TAM Automático'!F67))</f>
        <v>3.3699633699633698E-2</v>
      </c>
      <c r="G40" s="11">
        <f>IF('O. Virgen + Extra'!$N$29=$R$38,'TAM Automático'!G57,IF('O. Virgen + Extra'!$N$29=$R$39,'TAM Automático'!G62,'TAM Automático'!G67))</f>
        <v>4.5421860019175447E-2</v>
      </c>
      <c r="H40" s="11">
        <f>IF('O. Virgen + Extra'!$N$29=$R$38,'TAM Automático'!H57,IF('O. Virgen + Extra'!$N$29=$R$39,'TAM Automático'!H62,'TAM Automático'!H67))</f>
        <v>5.0805305542396963E-2</v>
      </c>
      <c r="I40" s="11">
        <f>IF('O. Virgen + Extra'!$N$29=$R$38,'TAM Automático'!I57,IF('O. Virgen + Extra'!$N$29=$R$39,'TAM Automático'!I62,'TAM Automático'!I67))</f>
        <v>9.1374269005847955E-2</v>
      </c>
      <c r="J40" s="11">
        <f>IF('O. Virgen + Extra'!$N$29=$R$38,'TAM Automático'!J57,IF('O. Virgen + Extra'!$N$29=$R$39,'TAM Automático'!J62,'TAM Automático'!J67))</f>
        <v>6.4138250985850159E-2</v>
      </c>
      <c r="K40" s="11">
        <f>IF('O. Virgen + Extra'!$N$29=$R$38,'TAM Automático'!K57,IF('O. Virgen + Extra'!$N$29=$R$39,'TAM Automático'!K62,'TAM Automático'!K67))</f>
        <v>6.5262430939226526E-2</v>
      </c>
      <c r="L40" s="11">
        <f>IF('O. Virgen + Extra'!$N$29=$R$38,'TAM Automático'!L57,IF('O. Virgen + Extra'!$N$29=$R$39,'TAM Automático'!L62,'TAM Automático'!L67))</f>
        <v>8.5365853658536592E-2</v>
      </c>
      <c r="M40" s="11">
        <f>IF('O. Virgen + Extra'!$N$29=$R$38,'TAM Automático'!M57,IF('O. Virgen + Extra'!$N$29=$R$39,'TAM Automático'!M62,'TAM Automático'!M67))</f>
        <v>6.728704366499641E-2</v>
      </c>
      <c r="N40" s="11">
        <f>IF('O. Virgen + Extra'!$N$29=$R$38,'TAM Automático'!N57,IF('O. Virgen + Extra'!$N$29=$R$39,'TAM Automático'!N62,'TAM Automático'!N67))</f>
        <v>4.6593673965936735E-2</v>
      </c>
      <c r="O40" s="11">
        <f>IF('O. Virgen + Extra'!$N$29=$R$38,'TAM Automático'!O57,IF('O. Virgen + Extra'!$N$29=$R$39,'TAM Automático'!O62,'TAM Automático'!O67))</f>
        <v>5.5864022662889513E-2</v>
      </c>
      <c r="P40" s="11">
        <f>IF('O. Virgen + Extra'!$N$29=$R$38,'TAM Automático'!P57,IF('O. Virgen + Extra'!$N$29=$R$39,'TAM Automático'!P62,'TAM Automático'!P67))</f>
        <v>5.3832714566499226E-2</v>
      </c>
      <c r="R40">
        <v>2</v>
      </c>
      <c r="S40" s="7" t="s">
        <v>39</v>
      </c>
    </row>
    <row r="44" spans="2:20" x14ac:dyDescent="0.3">
      <c r="R44" s="13"/>
      <c r="S44" s="13"/>
      <c r="T44" s="13"/>
    </row>
    <row r="46" spans="2:20" ht="27" customHeight="1" x14ac:dyDescent="0.3">
      <c r="B46" s="17"/>
      <c r="C46" s="21" t="s">
        <v>76</v>
      </c>
      <c r="D46" s="17"/>
      <c r="E46" s="17"/>
      <c r="F46" s="17"/>
      <c r="G46" s="17"/>
      <c r="H46" s="17"/>
      <c r="I46" s="17"/>
      <c r="J46" s="17"/>
      <c r="K46" s="17"/>
      <c r="L46" s="17"/>
      <c r="M46" s="17"/>
      <c r="N46" s="17"/>
      <c r="O46" s="17"/>
      <c r="P46" s="17"/>
      <c r="Q46" s="17"/>
      <c r="R46" s="17"/>
    </row>
    <row r="47" spans="2:20" ht="15.6" x14ac:dyDescent="0.3">
      <c r="C47" s="14"/>
      <c r="D47" s="13"/>
      <c r="E47" s="13"/>
      <c r="F47" s="13"/>
      <c r="G47" s="13"/>
      <c r="H47" s="13"/>
      <c r="I47" s="13"/>
      <c r="J47" s="13"/>
      <c r="K47" s="13"/>
      <c r="L47" s="13"/>
      <c r="M47" s="13"/>
      <c r="N47" s="13"/>
      <c r="O47" s="13"/>
      <c r="P47" s="13"/>
    </row>
    <row r="48" spans="2:20" ht="15.6" x14ac:dyDescent="0.3">
      <c r="C48" s="14"/>
      <c r="D48" s="13"/>
      <c r="E48" s="13"/>
      <c r="F48" s="13"/>
      <c r="G48" s="13"/>
      <c r="H48" s="13"/>
      <c r="I48" s="13"/>
      <c r="J48" s="13"/>
      <c r="K48" s="13"/>
      <c r="L48" s="13"/>
      <c r="M48" s="13"/>
      <c r="N48" s="13"/>
      <c r="O48" s="13"/>
      <c r="P48" s="13"/>
    </row>
    <row r="49" spans="2:20" ht="15.6" x14ac:dyDescent="0.3">
      <c r="B49" s="13"/>
      <c r="C49" s="14" t="s">
        <v>79</v>
      </c>
      <c r="D49" s="13"/>
      <c r="E49" s="13"/>
      <c r="F49" s="13"/>
      <c r="G49" s="13"/>
      <c r="H49" s="13"/>
      <c r="I49" s="13"/>
      <c r="J49" s="13"/>
      <c r="K49" s="13"/>
      <c r="L49" s="13"/>
      <c r="M49" s="13"/>
      <c r="N49" s="13"/>
      <c r="O49" s="13"/>
      <c r="P49" s="13"/>
      <c r="Q49" s="13"/>
    </row>
    <row r="50" spans="2:20" ht="16.2" thickBot="1" x14ac:dyDescent="0.35">
      <c r="C50" s="2"/>
      <c r="D50" s="53">
        <f>D28</f>
        <v>45139</v>
      </c>
      <c r="E50" s="53">
        <f t="shared" ref="E50:P50" si="5">E28</f>
        <v>45170</v>
      </c>
      <c r="F50" s="53">
        <f t="shared" si="5"/>
        <v>45200</v>
      </c>
      <c r="G50" s="53">
        <f t="shared" si="5"/>
        <v>45231</v>
      </c>
      <c r="H50" s="53">
        <f t="shared" si="5"/>
        <v>45261</v>
      </c>
      <c r="I50" s="53">
        <f t="shared" si="5"/>
        <v>45292</v>
      </c>
      <c r="J50" s="53">
        <f t="shared" si="5"/>
        <v>45323</v>
      </c>
      <c r="K50" s="53">
        <f t="shared" si="5"/>
        <v>45352</v>
      </c>
      <c r="L50" s="53">
        <f t="shared" si="5"/>
        <v>45383</v>
      </c>
      <c r="M50" s="53">
        <f t="shared" si="5"/>
        <v>45413</v>
      </c>
      <c r="N50" s="53">
        <f t="shared" si="5"/>
        <v>45444</v>
      </c>
      <c r="O50" s="53">
        <f t="shared" si="5"/>
        <v>45474</v>
      </c>
      <c r="P50" s="53">
        <f t="shared" si="5"/>
        <v>45505</v>
      </c>
    </row>
    <row r="51" spans="2:20" ht="15.6" x14ac:dyDescent="0.3">
      <c r="C51" s="10" t="s">
        <v>69</v>
      </c>
      <c r="D51" s="11">
        <f>'TAM Automático'!D74</f>
        <v>0.92937362510130839</v>
      </c>
      <c r="E51" s="11">
        <f>'TAM Automático'!E74</f>
        <v>0.94630564479118873</v>
      </c>
      <c r="F51" s="11">
        <f>'TAM Automático'!F74</f>
        <v>0.92992036405005696</v>
      </c>
      <c r="G51" s="11">
        <f>'TAM Automático'!G74</f>
        <v>0.937037037037037</v>
      </c>
      <c r="H51" s="11">
        <f>'TAM Automático'!H74</f>
        <v>0.94980918237539025</v>
      </c>
      <c r="I51" s="11">
        <f>'TAM Automático'!I74</f>
        <v>0.89477303988995871</v>
      </c>
      <c r="J51" s="11">
        <f>'TAM Automático'!J74</f>
        <v>0.90967216926296213</v>
      </c>
      <c r="K51" s="11">
        <f>'TAM Automático'!K74</f>
        <v>0.92875230202578274</v>
      </c>
      <c r="L51" s="11">
        <f>'TAM Automático'!L74</f>
        <v>0.91289437585733879</v>
      </c>
      <c r="M51" s="11">
        <f>'TAM Automático'!M74</f>
        <v>0.91528354080221308</v>
      </c>
      <c r="N51" s="11">
        <f>'TAM Automático'!N74</f>
        <v>0.90613223706748891</v>
      </c>
      <c r="O51" s="11">
        <f>'TAM Automático'!O74</f>
        <v>0.92637969094922734</v>
      </c>
      <c r="P51" s="11">
        <f>'TAM Automático'!P74</f>
        <v>0.91960242959690774</v>
      </c>
    </row>
    <row r="52" spans="2:20" ht="15.6" x14ac:dyDescent="0.3">
      <c r="C52" s="10" t="s">
        <v>70</v>
      </c>
      <c r="D52" s="11">
        <f>'TAM Automático'!D75</f>
        <v>7.0626374898691682E-2</v>
      </c>
      <c r="E52" s="11">
        <f>'TAM Automático'!E75</f>
        <v>5.3694355208811377E-2</v>
      </c>
      <c r="F52" s="11">
        <f>'TAM Automático'!F75</f>
        <v>7.0079635949943125E-2</v>
      </c>
      <c r="G52" s="11">
        <f>'TAM Automático'!G75</f>
        <v>6.2962962962962971E-2</v>
      </c>
      <c r="H52" s="11">
        <f>'TAM Automático'!H75</f>
        <v>5.0190817624609689E-2</v>
      </c>
      <c r="I52" s="11">
        <f>'TAM Automático'!I75</f>
        <v>0.10522696011004125</v>
      </c>
      <c r="J52" s="11">
        <f>'TAM Automático'!J75</f>
        <v>9.0327830737037901E-2</v>
      </c>
      <c r="K52" s="11">
        <f>'TAM Automático'!K75</f>
        <v>7.1247697974217317E-2</v>
      </c>
      <c r="L52" s="11">
        <f>'TAM Automático'!L75</f>
        <v>8.7105624142661181E-2</v>
      </c>
      <c r="M52" s="11">
        <f>'TAM Automático'!M75</f>
        <v>8.4716459197787003E-2</v>
      </c>
      <c r="N52" s="11">
        <f>'TAM Automático'!N75</f>
        <v>9.3867762932511145E-2</v>
      </c>
      <c r="O52" s="11">
        <f>'TAM Automático'!O75</f>
        <v>7.3620309050772617E-2</v>
      </c>
      <c r="P52" s="11">
        <f>'TAM Automático'!P75</f>
        <v>8.0397570403092214E-2</v>
      </c>
    </row>
    <row r="54" spans="2:20" ht="15.6" x14ac:dyDescent="0.3">
      <c r="B54" s="13"/>
      <c r="C54" s="14" t="s">
        <v>80</v>
      </c>
      <c r="D54" s="13"/>
      <c r="E54" s="13"/>
      <c r="F54" s="13"/>
      <c r="G54" s="13"/>
      <c r="H54" s="13"/>
      <c r="I54" s="13"/>
      <c r="J54" s="13"/>
      <c r="K54" s="13"/>
      <c r="L54" s="13"/>
      <c r="M54" s="13"/>
      <c r="N54" s="13"/>
      <c r="O54" s="13"/>
      <c r="P54" s="13"/>
      <c r="Q54" s="13"/>
    </row>
    <row r="55" spans="2:20" ht="16.2" thickBot="1" x14ac:dyDescent="0.35">
      <c r="C55" s="2"/>
      <c r="D55" s="53">
        <f>D50</f>
        <v>45139</v>
      </c>
      <c r="E55" s="53">
        <f t="shared" ref="E55:P55" si="6">E50</f>
        <v>45170</v>
      </c>
      <c r="F55" s="53">
        <f t="shared" si="6"/>
        <v>45200</v>
      </c>
      <c r="G55" s="53">
        <f t="shared" si="6"/>
        <v>45231</v>
      </c>
      <c r="H55" s="53">
        <f t="shared" si="6"/>
        <v>45261</v>
      </c>
      <c r="I55" s="53">
        <f t="shared" si="6"/>
        <v>45292</v>
      </c>
      <c r="J55" s="53">
        <f t="shared" si="6"/>
        <v>45323</v>
      </c>
      <c r="K55" s="53">
        <f t="shared" si="6"/>
        <v>45352</v>
      </c>
      <c r="L55" s="53">
        <f t="shared" si="6"/>
        <v>45383</v>
      </c>
      <c r="M55" s="53">
        <f t="shared" si="6"/>
        <v>45413</v>
      </c>
      <c r="N55" s="53">
        <f t="shared" si="6"/>
        <v>45444</v>
      </c>
      <c r="O55" s="53">
        <f t="shared" si="6"/>
        <v>45474</v>
      </c>
      <c r="P55" s="53">
        <f t="shared" si="6"/>
        <v>45505</v>
      </c>
    </row>
    <row r="56" spans="2:20" ht="15.6" x14ac:dyDescent="0.3">
      <c r="C56" s="10" t="s">
        <v>69</v>
      </c>
      <c r="D56" s="11">
        <f>IF('A. Oliva'!$D$29=$R$56,'TAM Automático'!D79,'TAM Automático'!D84)</f>
        <v>0.99324953445065178</v>
      </c>
      <c r="E56" s="11">
        <f>IF('A. Oliva'!$D$29=$R$56,'TAM Automático'!E79,'TAM Automático'!E84)</f>
        <v>0.98830475757919833</v>
      </c>
      <c r="F56" s="11">
        <f>IF('A. Oliva'!$D$29=$R$56,'TAM Automático'!F79,'TAM Automático'!F84)</f>
        <v>0.98984657039711188</v>
      </c>
      <c r="G56" s="11">
        <f>IF('A. Oliva'!$D$29=$R$56,'TAM Automático'!G79,'TAM Automático'!G84)</f>
        <v>0.97688197026022305</v>
      </c>
      <c r="H56" s="11">
        <f>IF('A. Oliva'!$D$29=$R$56,'TAM Automático'!H79,'TAM Automático'!H84)</f>
        <v>0.98859972362966386</v>
      </c>
      <c r="I56" s="11">
        <f>IF('A. Oliva'!$D$29=$R$56,'TAM Automático'!I79,'TAM Automático'!I84)</f>
        <v>0.99439551641313051</v>
      </c>
      <c r="J56" s="11">
        <f>IF('A. Oliva'!$D$29=$R$56,'TAM Automático'!J79,'TAM Automático'!J84)</f>
        <v>0.99421363268140261</v>
      </c>
      <c r="K56" s="11">
        <f>IF('A. Oliva'!$D$29=$R$56,'TAM Automático'!K79,'TAM Automático'!K84)</f>
        <v>0.98732331164460407</v>
      </c>
      <c r="L56" s="11">
        <f>IF('A. Oliva'!$D$29=$R$56,'TAM Automático'!L79,'TAM Automático'!L84)</f>
        <v>0.9582641425882874</v>
      </c>
      <c r="M56" s="11">
        <f>IF('A. Oliva'!$D$29=$R$56,'TAM Automático'!M79,'TAM Automático'!M84)</f>
        <v>0.94921348314606746</v>
      </c>
      <c r="N56" s="11">
        <f>IF('A. Oliva'!$D$29=$R$56,'TAM Automático'!N79,'TAM Automático'!N84)</f>
        <v>0.96506254930688606</v>
      </c>
      <c r="O56" s="11">
        <f>IF('A. Oliva'!$D$29=$R$56,'TAM Automático'!O79,'TAM Automático'!O84)</f>
        <v>0.98001776198934287</v>
      </c>
      <c r="P56" s="11">
        <f>IF('A. Oliva'!$D$29=$R$56,'TAM Automático'!P79,'TAM Automático'!P84)</f>
        <v>0.96498881431767347</v>
      </c>
      <c r="R56">
        <v>1</v>
      </c>
      <c r="S56" s="14" t="s">
        <v>81</v>
      </c>
    </row>
    <row r="57" spans="2:20" ht="15.6" x14ac:dyDescent="0.3">
      <c r="C57" s="10" t="s">
        <v>70</v>
      </c>
      <c r="D57" s="11">
        <f>IF('A. Oliva'!$D$29=$R$56,'TAM Automático'!D80,'TAM Automático'!D85)</f>
        <v>6.7504655493482307E-3</v>
      </c>
      <c r="E57" s="11">
        <f>IF('A. Oliva'!$D$29=$R$56,'TAM Automático'!E80,'TAM Automático'!E85)</f>
        <v>1.1695242420801635E-2</v>
      </c>
      <c r="F57" s="11">
        <f>IF('A. Oliva'!$D$29=$R$56,'TAM Automático'!F80,'TAM Automático'!F85)</f>
        <v>1.0153429602888087E-2</v>
      </c>
      <c r="G57" s="11">
        <f>IF('A. Oliva'!$D$29=$R$56,'TAM Automático'!G80,'TAM Automático'!G85)</f>
        <v>2.3118029739776953E-2</v>
      </c>
      <c r="H57" s="11">
        <f>IF('A. Oliva'!$D$29=$R$56,'TAM Automático'!H80,'TAM Automático'!H85)</f>
        <v>1.1400276370336252E-2</v>
      </c>
      <c r="I57" s="11">
        <f>IF('A. Oliva'!$D$29=$R$56,'TAM Automático'!I80,'TAM Automático'!I85)</f>
        <v>5.6044835868694961E-3</v>
      </c>
      <c r="J57" s="11">
        <f>IF('A. Oliva'!$D$29=$R$56,'TAM Automático'!J80,'TAM Automático'!J85)</f>
        <v>5.7863673185973852E-3</v>
      </c>
      <c r="K57" s="11">
        <f>IF('A. Oliva'!$D$29=$R$56,'TAM Automático'!K80,'TAM Automático'!K85)</f>
        <v>1.2676688355396004E-2</v>
      </c>
      <c r="L57" s="11">
        <f>IF('A. Oliva'!$D$29=$R$56,'TAM Automático'!L80,'TAM Automático'!L85)</f>
        <v>4.173585741171261E-2</v>
      </c>
      <c r="M57" s="11">
        <f>IF('A. Oliva'!$D$29=$R$56,'TAM Automático'!M80,'TAM Automático'!M85)</f>
        <v>5.0786516853932581E-2</v>
      </c>
      <c r="N57" s="11">
        <f>IF('A. Oliva'!$D$29=$R$56,'TAM Automático'!N80,'TAM Automático'!N85)</f>
        <v>3.4937450693113943E-2</v>
      </c>
      <c r="O57" s="11">
        <f>IF('A. Oliva'!$D$29=$R$56,'TAM Automático'!O80,'TAM Automático'!O85)</f>
        <v>1.9982238010657193E-2</v>
      </c>
      <c r="P57" s="11">
        <f>IF('A. Oliva'!$D$29=$R$56,'TAM Automático'!P80,'TAM Automático'!P85)</f>
        <v>3.5011185682326626E-2</v>
      </c>
      <c r="R57">
        <v>2</v>
      </c>
      <c r="S57" s="14" t="s">
        <v>82</v>
      </c>
    </row>
    <row r="59" spans="2:20" ht="15.6" x14ac:dyDescent="0.3">
      <c r="B59" s="13"/>
      <c r="C59" s="14" t="s">
        <v>83</v>
      </c>
      <c r="D59" s="13"/>
      <c r="E59" s="13"/>
      <c r="F59" s="13"/>
      <c r="G59" s="13"/>
      <c r="H59" s="13"/>
      <c r="I59" s="13"/>
      <c r="J59" s="13"/>
      <c r="K59" s="13"/>
      <c r="L59" s="13"/>
      <c r="M59" s="13"/>
      <c r="N59" s="13"/>
      <c r="O59" s="13"/>
      <c r="P59" s="13"/>
      <c r="R59" s="13"/>
      <c r="S59" s="13"/>
      <c r="T59" s="13"/>
    </row>
    <row r="60" spans="2:20" ht="16.2" thickBot="1" x14ac:dyDescent="0.35">
      <c r="C60" s="2"/>
      <c r="D60" s="53">
        <f>D55</f>
        <v>45139</v>
      </c>
      <c r="E60" s="53">
        <f t="shared" ref="E60:P60" si="7">E55</f>
        <v>45170</v>
      </c>
      <c r="F60" s="53">
        <f t="shared" si="7"/>
        <v>45200</v>
      </c>
      <c r="G60" s="53">
        <f t="shared" si="7"/>
        <v>45231</v>
      </c>
      <c r="H60" s="53">
        <f t="shared" si="7"/>
        <v>45261</v>
      </c>
      <c r="I60" s="53">
        <f t="shared" si="7"/>
        <v>45292</v>
      </c>
      <c r="J60" s="53">
        <f t="shared" si="7"/>
        <v>45323</v>
      </c>
      <c r="K60" s="53">
        <f t="shared" si="7"/>
        <v>45352</v>
      </c>
      <c r="L60" s="53">
        <f t="shared" si="7"/>
        <v>45383</v>
      </c>
      <c r="M60" s="53">
        <f t="shared" si="7"/>
        <v>45413</v>
      </c>
      <c r="N60" s="53">
        <f t="shared" si="7"/>
        <v>45444</v>
      </c>
      <c r="O60" s="53">
        <f t="shared" si="7"/>
        <v>45474</v>
      </c>
      <c r="P60" s="53">
        <f t="shared" si="7"/>
        <v>45505</v>
      </c>
      <c r="R60">
        <v>1</v>
      </c>
      <c r="S60" s="14" t="s">
        <v>29</v>
      </c>
    </row>
    <row r="61" spans="2:20" ht="15.6" x14ac:dyDescent="0.3">
      <c r="C61" s="10" t="s">
        <v>69</v>
      </c>
      <c r="D61" s="11">
        <f>IF('A. Oliva'!$N$29=$R$60,'TAM Automático'!D88,IF('A. Oliva'!$N$29=$R$61,'TAM Automático'!D93,'TAM Automático'!D98))</f>
        <v>0.93584299322850906</v>
      </c>
      <c r="E61" s="11">
        <f>IF('A. Oliva'!$N$29=$R$60,'TAM Automático'!E88,IF('A. Oliva'!$N$29=$R$61,'TAM Automático'!E93,'TAM Automático'!E98))</f>
        <v>0.94710385010853426</v>
      </c>
      <c r="F61" s="11">
        <f>IF('A. Oliva'!$N$29=$R$60,'TAM Automático'!F88,IF('A. Oliva'!$N$29=$R$61,'TAM Automático'!F93,'TAM Automático'!F98))</f>
        <v>0.9634547724435365</v>
      </c>
      <c r="G61" s="11">
        <f>IF('A. Oliva'!$N$29=$R$60,'TAM Automático'!G88,IF('A. Oliva'!$N$29=$R$61,'TAM Automático'!G93,'TAM Automático'!G98))</f>
        <v>0.95941427418424996</v>
      </c>
      <c r="H61" s="11">
        <f>IF('A. Oliva'!$N$29=$R$60,'TAM Automático'!H88,IF('A. Oliva'!$N$29=$R$61,'TAM Automático'!H93,'TAM Automático'!H98))</f>
        <v>0.97933838883393787</v>
      </c>
      <c r="I61" s="11">
        <f>IF('A. Oliva'!$N$29=$R$60,'TAM Automático'!I88,IF('A. Oliva'!$N$29=$R$61,'TAM Automático'!I93,'TAM Automático'!I98))</f>
        <v>0.83122268295416335</v>
      </c>
      <c r="J61" s="11">
        <f>IF('A. Oliva'!$N$29=$R$60,'TAM Automático'!J88,IF('A. Oliva'!$N$29=$R$61,'TAM Automático'!J93,'TAM Automático'!J98))</f>
        <v>0.90776255707762554</v>
      </c>
      <c r="K61" s="11">
        <f>IF('A. Oliva'!$N$29=$R$60,'TAM Automático'!K88,IF('A. Oliva'!$N$29=$R$61,'TAM Automático'!K93,'TAM Automático'!K98))</f>
        <v>0.87181818181818183</v>
      </c>
      <c r="L61" s="11">
        <f>IF('A. Oliva'!$N$29=$R$60,'TAM Automático'!L88,IF('A. Oliva'!$N$29=$R$61,'TAM Automático'!L93,'TAM Automático'!L98))</f>
        <v>0.86333261478766965</v>
      </c>
      <c r="M61" s="11">
        <f>IF('A. Oliva'!$N$29=$R$60,'TAM Automático'!M88,IF('A. Oliva'!$N$29=$R$61,'TAM Automático'!M93,'TAM Automático'!M98))</f>
        <v>0.93600088427102901</v>
      </c>
      <c r="N61" s="11">
        <f>IF('A. Oliva'!$N$29=$R$60,'TAM Automático'!N88,IF('A. Oliva'!$N$29=$R$61,'TAM Automático'!N93,'TAM Automático'!N98))</f>
        <v>0.88298235628912913</v>
      </c>
      <c r="O61" s="11">
        <f>IF('A. Oliva'!$N$29=$R$60,'TAM Automático'!O88,IF('A. Oliva'!$N$29=$R$61,'TAM Automático'!O93,'TAM Automático'!O98))</f>
        <v>0.9578036534558273</v>
      </c>
      <c r="P61" s="11">
        <f>IF('A. Oliva'!$N$29=$R$60,'TAM Automático'!P88,IF('A. Oliva'!$N$29=$R$61,'TAM Automático'!P93,'TAM Automático'!P98))</f>
        <v>0.91917122040072863</v>
      </c>
      <c r="R61">
        <v>2</v>
      </c>
      <c r="S61" s="7" t="s">
        <v>34</v>
      </c>
    </row>
    <row r="62" spans="2:20" ht="15.6" x14ac:dyDescent="0.3">
      <c r="C62" s="10" t="s">
        <v>70</v>
      </c>
      <c r="D62" s="11">
        <f>IF('A. Oliva'!$N$29=$R$60,'TAM Automático'!D89,IF('A. Oliva'!$N$29=$R$61,'TAM Automático'!D94,'TAM Automático'!D99))</f>
        <v>6.4157006771490874E-2</v>
      </c>
      <c r="E62" s="11">
        <f>IF('A. Oliva'!$N$29=$R$60,'TAM Automático'!E89,IF('A. Oliva'!$N$29=$R$61,'TAM Automático'!E94,'TAM Automático'!E99))</f>
        <v>5.289614989146578E-2</v>
      </c>
      <c r="F62" s="11">
        <f>IF('A. Oliva'!$N$29=$R$60,'TAM Automático'!F89,IF('A. Oliva'!$N$29=$R$61,'TAM Automático'!F94,'TAM Automático'!F99))</f>
        <v>3.6545227556463514E-2</v>
      </c>
      <c r="G62" s="11">
        <f>IF('A. Oliva'!$N$29=$R$60,'TAM Automático'!G89,IF('A. Oliva'!$N$29=$R$61,'TAM Automático'!G94,'TAM Automático'!G99))</f>
        <v>4.0585725815750033E-2</v>
      </c>
      <c r="H62" s="11">
        <f>IF('A. Oliva'!$N$29=$R$60,'TAM Automático'!H89,IF('A. Oliva'!$N$29=$R$61,'TAM Automático'!H94,'TAM Automático'!H99))</f>
        <v>2.0661611166062206E-2</v>
      </c>
      <c r="I62" s="11">
        <f>IF('A. Oliva'!$N$29=$R$60,'TAM Automático'!I89,IF('A. Oliva'!$N$29=$R$61,'TAM Automático'!I94,'TAM Automático'!I99))</f>
        <v>0.16877731704583659</v>
      </c>
      <c r="J62" s="11">
        <f>IF('A. Oliva'!$N$29=$R$60,'TAM Automático'!J89,IF('A. Oliva'!$N$29=$R$61,'TAM Automático'!J94,'TAM Automático'!J99))</f>
        <v>9.223744292237443E-2</v>
      </c>
      <c r="K62" s="11">
        <f>IF('A. Oliva'!$N$29=$R$60,'TAM Automático'!K89,IF('A. Oliva'!$N$29=$R$61,'TAM Automático'!K94,'TAM Automático'!K99))</f>
        <v>0.12818181818181817</v>
      </c>
      <c r="L62" s="11">
        <f>IF('A. Oliva'!$N$29=$R$60,'TAM Automático'!L89,IF('A. Oliva'!$N$29=$R$61,'TAM Automático'!L94,'TAM Automático'!L99))</f>
        <v>0.13666738521233024</v>
      </c>
      <c r="M62" s="11">
        <f>IF('A. Oliva'!$N$29=$R$60,'TAM Automático'!M89,IF('A. Oliva'!$N$29=$R$61,'TAM Automático'!M94,'TAM Automático'!M99))</f>
        <v>6.3999115728970921E-2</v>
      </c>
      <c r="N62" s="11">
        <f>IF('A. Oliva'!$N$29=$R$60,'TAM Automático'!N89,IF('A. Oliva'!$N$29=$R$61,'TAM Automático'!N94,'TAM Automático'!N99))</f>
        <v>0.1170176437108708</v>
      </c>
      <c r="O62" s="11">
        <f>IF('A. Oliva'!$N$29=$R$60,'TAM Automático'!O89,IF('A. Oliva'!$N$29=$R$61,'TAM Automático'!O94,'TAM Automático'!O99))</f>
        <v>4.2196346544172633E-2</v>
      </c>
      <c r="P62" s="11">
        <f>IF('A. Oliva'!$N$29=$R$60,'TAM Automático'!P89,IF('A. Oliva'!$N$29=$R$61,'TAM Automático'!P94,'TAM Automático'!P99))</f>
        <v>8.0828779599271414E-2</v>
      </c>
      <c r="R62">
        <v>2</v>
      </c>
      <c r="S62" s="7" t="s">
        <v>39</v>
      </c>
    </row>
    <row r="68" spans="2:19" ht="27" customHeight="1" x14ac:dyDescent="0.3">
      <c r="B68" s="17"/>
      <c r="C68" s="21" t="s">
        <v>77</v>
      </c>
      <c r="D68" s="17"/>
      <c r="E68" s="17"/>
      <c r="F68" s="17"/>
      <c r="G68" s="17"/>
      <c r="H68" s="17"/>
      <c r="I68" s="17"/>
      <c r="J68" s="17"/>
      <c r="K68" s="17"/>
      <c r="L68" s="17"/>
      <c r="M68" s="17"/>
      <c r="N68" s="17"/>
      <c r="O68" s="17"/>
      <c r="P68" s="17"/>
      <c r="Q68" s="17"/>
      <c r="R68" s="17"/>
    </row>
    <row r="69" spans="2:19" ht="15.6" x14ac:dyDescent="0.3">
      <c r="C69" s="14"/>
      <c r="D69" s="13"/>
      <c r="E69" s="13"/>
      <c r="F69" s="13"/>
      <c r="G69" s="13"/>
      <c r="H69" s="13"/>
      <c r="I69" s="13"/>
      <c r="J69" s="13"/>
      <c r="K69" s="13"/>
      <c r="L69" s="13"/>
      <c r="M69" s="13"/>
      <c r="N69" s="13"/>
      <c r="O69" s="13"/>
      <c r="P69" s="13"/>
    </row>
    <row r="70" spans="2:19" ht="15.6" x14ac:dyDescent="0.3">
      <c r="C70" s="14"/>
      <c r="D70" s="13"/>
      <c r="E70" s="13"/>
      <c r="F70" s="13"/>
      <c r="G70" s="13"/>
      <c r="H70" s="13"/>
      <c r="I70" s="13"/>
      <c r="J70" s="13"/>
      <c r="K70" s="13"/>
      <c r="L70" s="13"/>
      <c r="M70" s="13"/>
      <c r="N70" s="13"/>
      <c r="O70" s="13"/>
      <c r="P70" s="13"/>
    </row>
    <row r="71" spans="2:19" ht="15.6" x14ac:dyDescent="0.3">
      <c r="B71" s="13"/>
      <c r="C71" s="14" t="s">
        <v>79</v>
      </c>
      <c r="D71" s="13"/>
      <c r="E71" s="13"/>
      <c r="F71" s="13"/>
      <c r="G71" s="13"/>
      <c r="H71" s="13"/>
      <c r="I71" s="13"/>
      <c r="J71" s="13"/>
      <c r="K71" s="13"/>
      <c r="L71" s="13"/>
      <c r="M71" s="13"/>
      <c r="N71" s="13"/>
      <c r="O71" s="13"/>
      <c r="P71" s="13"/>
      <c r="Q71" s="13"/>
    </row>
    <row r="72" spans="2:19" ht="16.2" thickBot="1" x14ac:dyDescent="0.35">
      <c r="C72" s="2"/>
      <c r="D72" s="53">
        <f>D50</f>
        <v>45139</v>
      </c>
      <c r="E72" s="53">
        <f t="shared" ref="E72:P72" si="8">E50</f>
        <v>45170</v>
      </c>
      <c r="F72" s="53">
        <f t="shared" si="8"/>
        <v>45200</v>
      </c>
      <c r="G72" s="53">
        <f t="shared" si="8"/>
        <v>45231</v>
      </c>
      <c r="H72" s="53">
        <f t="shared" si="8"/>
        <v>45261</v>
      </c>
      <c r="I72" s="53">
        <f t="shared" si="8"/>
        <v>45292</v>
      </c>
      <c r="J72" s="53">
        <f t="shared" si="8"/>
        <v>45323</v>
      </c>
      <c r="K72" s="53">
        <f t="shared" si="8"/>
        <v>45352</v>
      </c>
      <c r="L72" s="53">
        <f t="shared" si="8"/>
        <v>45383</v>
      </c>
      <c r="M72" s="53">
        <f t="shared" si="8"/>
        <v>45413</v>
      </c>
      <c r="N72" s="53">
        <f t="shared" si="8"/>
        <v>45444</v>
      </c>
      <c r="O72" s="53">
        <f t="shared" si="8"/>
        <v>45474</v>
      </c>
      <c r="P72" s="53">
        <f t="shared" si="8"/>
        <v>45505</v>
      </c>
    </row>
    <row r="73" spans="2:19" ht="15.6" x14ac:dyDescent="0.3">
      <c r="C73" s="10" t="s">
        <v>69</v>
      </c>
      <c r="D73" s="11">
        <f>'TAM Automático'!D105</f>
        <v>0.88698867575687546</v>
      </c>
      <c r="E73" s="11">
        <f>'TAM Automático'!E105</f>
        <v>0.86012803478680999</v>
      </c>
      <c r="F73" s="11">
        <f>'TAM Automático'!F105</f>
        <v>0.93229230206172997</v>
      </c>
      <c r="G73" s="11">
        <f>'TAM Automático'!G105</f>
        <v>0.93230769230769228</v>
      </c>
      <c r="H73" s="11">
        <f>'TAM Automático'!H105</f>
        <v>0.92292467109093024</v>
      </c>
      <c r="I73" s="11">
        <f>'TAM Automático'!I105</f>
        <v>0.8870408041163097</v>
      </c>
      <c r="J73" s="11">
        <f>'TAM Automático'!J105</f>
        <v>0.89915572232645413</v>
      </c>
      <c r="K73" s="11">
        <f>'TAM Automático'!K105</f>
        <v>0.91691772885283895</v>
      </c>
      <c r="L73" s="11">
        <f>'TAM Automático'!L105</f>
        <v>0.88212343343580046</v>
      </c>
      <c r="M73" s="11">
        <f>'TAM Automático'!M105</f>
        <v>0.89672188931970398</v>
      </c>
      <c r="N73" s="11">
        <f>'TAM Automático'!N105</f>
        <v>0.91803883017940524</v>
      </c>
      <c r="O73" s="11">
        <f>'TAM Automático'!O105</f>
        <v>0.91274944567627492</v>
      </c>
      <c r="P73" s="11">
        <f>'TAM Automático'!P105</f>
        <v>0.90126892252894031</v>
      </c>
    </row>
    <row r="74" spans="2:19" ht="15.6" x14ac:dyDescent="0.3">
      <c r="C74" s="10" t="s">
        <v>70</v>
      </c>
      <c r="D74" s="11">
        <f>'TAM Automático'!D106</f>
        <v>0.11301132424312454</v>
      </c>
      <c r="E74" s="11">
        <f>'TAM Automático'!E106</f>
        <v>0.13987196521319001</v>
      </c>
      <c r="F74" s="11">
        <f>'TAM Automático'!F106</f>
        <v>6.7707697938270098E-2</v>
      </c>
      <c r="G74" s="11">
        <f>'TAM Automático'!G106</f>
        <v>6.7692307692307691E-2</v>
      </c>
      <c r="H74" s="11">
        <f>'TAM Automático'!H106</f>
        <v>7.7075328909069735E-2</v>
      </c>
      <c r="I74" s="11">
        <f>'TAM Automático'!I106</f>
        <v>0.11295919588369033</v>
      </c>
      <c r="J74" s="11">
        <f>'TAM Automático'!J106</f>
        <v>0.10084427767354597</v>
      </c>
      <c r="K74" s="11">
        <f>'TAM Automático'!K106</f>
        <v>8.3082271147161074E-2</v>
      </c>
      <c r="L74" s="11">
        <f>'TAM Automático'!L106</f>
        <v>0.11787656656419958</v>
      </c>
      <c r="M74" s="11">
        <f>'TAM Automático'!M106</f>
        <v>0.10327811068029609</v>
      </c>
      <c r="N74" s="11">
        <f>'TAM Automático'!N106</f>
        <v>8.1961169820594745E-2</v>
      </c>
      <c r="O74" s="11">
        <f>'TAM Automático'!O106</f>
        <v>8.7250554323725055E-2</v>
      </c>
      <c r="P74" s="11">
        <f>'TAM Automático'!P106</f>
        <v>9.873107747105965E-2</v>
      </c>
    </row>
    <row r="76" spans="2:19" ht="15.6" x14ac:dyDescent="0.3">
      <c r="B76" s="13"/>
      <c r="C76" s="14" t="s">
        <v>80</v>
      </c>
      <c r="D76" s="13"/>
      <c r="E76" s="13"/>
      <c r="F76" s="13"/>
      <c r="G76" s="13"/>
      <c r="H76" s="13"/>
      <c r="I76" s="13"/>
      <c r="J76" s="13"/>
      <c r="K76" s="13"/>
      <c r="L76" s="13"/>
      <c r="M76" s="13"/>
      <c r="N76" s="13"/>
      <c r="O76" s="13"/>
      <c r="P76" s="13"/>
      <c r="Q76" s="13"/>
    </row>
    <row r="77" spans="2:19" ht="16.2" thickBot="1" x14ac:dyDescent="0.35">
      <c r="C77" s="2"/>
      <c r="D77" s="53">
        <f>D72</f>
        <v>45139</v>
      </c>
      <c r="E77" s="53">
        <f t="shared" ref="E77:P77" si="9">E72</f>
        <v>45170</v>
      </c>
      <c r="F77" s="53">
        <f t="shared" si="9"/>
        <v>45200</v>
      </c>
      <c r="G77" s="53">
        <f t="shared" si="9"/>
        <v>45231</v>
      </c>
      <c r="H77" s="53">
        <f t="shared" si="9"/>
        <v>45261</v>
      </c>
      <c r="I77" s="53">
        <f t="shared" si="9"/>
        <v>45292</v>
      </c>
      <c r="J77" s="53">
        <f t="shared" si="9"/>
        <v>45323</v>
      </c>
      <c r="K77" s="53">
        <f t="shared" si="9"/>
        <v>45352</v>
      </c>
      <c r="L77" s="53">
        <f t="shared" si="9"/>
        <v>45383</v>
      </c>
      <c r="M77" s="53">
        <f t="shared" si="9"/>
        <v>45413</v>
      </c>
      <c r="N77" s="53">
        <f t="shared" si="9"/>
        <v>45444</v>
      </c>
      <c r="O77" s="53">
        <f t="shared" si="9"/>
        <v>45474</v>
      </c>
      <c r="P77" s="53">
        <f t="shared" si="9"/>
        <v>45505</v>
      </c>
    </row>
    <row r="78" spans="2:19" ht="15.6" x14ac:dyDescent="0.3">
      <c r="C78" s="10" t="s">
        <v>69</v>
      </c>
      <c r="D78" s="11">
        <f>IF('O. Virgen Extra'!$D$29=$R$78,'TAM Automático'!D110,'TAM Automático'!D115)</f>
        <v>0.98377305626897038</v>
      </c>
      <c r="E78" s="11">
        <f>IF('O. Virgen Extra'!$D$29=$R$78,'TAM Automático'!E110,'TAM Automático'!E115)</f>
        <v>0.98743136058572301</v>
      </c>
      <c r="F78" s="11">
        <f>IF('O. Virgen Extra'!$D$29=$R$78,'TAM Automático'!F110,'TAM Automático'!F115)</f>
        <v>0.98714251381879359</v>
      </c>
      <c r="G78" s="11">
        <f>IF('O. Virgen Extra'!$D$29=$R$78,'TAM Automático'!G110,'TAM Automático'!G115)</f>
        <v>0.99051734485655973</v>
      </c>
      <c r="H78" s="11">
        <f>IF('O. Virgen Extra'!$D$29=$R$78,'TAM Automático'!H110,'TAM Automático'!H115)</f>
        <v>0.99454049135577793</v>
      </c>
      <c r="I78" s="11">
        <f>IF('O. Virgen Extra'!$D$29=$R$78,'TAM Automático'!I110,'TAM Automático'!I115)</f>
        <v>0.98343660629170637</v>
      </c>
      <c r="J78" s="11">
        <f>IF('O. Virgen Extra'!$D$29=$R$78,'TAM Automático'!J110,'TAM Automático'!J115)</f>
        <v>0.98410268487988706</v>
      </c>
      <c r="K78" s="11">
        <f>IF('O. Virgen Extra'!$D$29=$R$78,'TAM Automático'!K110,'TAM Automático'!K115)</f>
        <v>0.9920063948840927</v>
      </c>
      <c r="L78" s="11">
        <f>IF('O. Virgen Extra'!$D$29=$R$78,'TAM Automático'!L110,'TAM Automático'!L115)</f>
        <v>0.98680060740567699</v>
      </c>
      <c r="M78" s="11">
        <f>IF('O. Virgen Extra'!$D$29=$R$78,'TAM Automático'!M110,'TAM Automático'!M115)</f>
        <v>0.97992916174734357</v>
      </c>
      <c r="N78" s="11">
        <f>IF('O. Virgen Extra'!$D$29=$R$78,'TAM Automático'!N110,'TAM Automático'!N115)</f>
        <v>0.99173352783856061</v>
      </c>
      <c r="O78" s="11">
        <f>IF('O. Virgen Extra'!$D$29=$R$78,'TAM Automático'!O110,'TAM Automático'!O115)</f>
        <v>0.97401746724890836</v>
      </c>
      <c r="P78" s="11">
        <f>IF('O. Virgen Extra'!$D$29=$R$78,'TAM Automático'!P110,'TAM Automático'!P115)</f>
        <v>0.97556949488279965</v>
      </c>
      <c r="R78">
        <v>1</v>
      </c>
      <c r="S78" s="14" t="s">
        <v>81</v>
      </c>
    </row>
    <row r="79" spans="2:19" ht="15.6" x14ac:dyDescent="0.3">
      <c r="C79" s="10" t="s">
        <v>70</v>
      </c>
      <c r="D79" s="11">
        <f>IF('O. Virgen Extra'!$D$29=$R$78,'TAM Automático'!D111,'TAM Automático'!D116)</f>
        <v>1.6226943731029651E-2</v>
      </c>
      <c r="E79" s="11">
        <f>IF('O. Virgen Extra'!$D$29=$R$78,'TAM Automático'!E111,'TAM Automático'!E116)</f>
        <v>1.2568639414276998E-2</v>
      </c>
      <c r="F79" s="11">
        <f>IF('O. Virgen Extra'!$D$29=$R$78,'TAM Automático'!F111,'TAM Automático'!F116)</f>
        <v>1.2857486181206442E-2</v>
      </c>
      <c r="G79" s="11">
        <f>IF('O. Virgen Extra'!$D$29=$R$78,'TAM Automático'!G111,'TAM Automático'!G116)</f>
        <v>9.4826551434401638E-3</v>
      </c>
      <c r="H79" s="11">
        <f>IF('O. Virgen Extra'!$D$29=$R$78,'TAM Automático'!H111,'TAM Automático'!H116)</f>
        <v>5.4595086442220195E-3</v>
      </c>
      <c r="I79" s="11">
        <f>IF('O. Virgen Extra'!$D$29=$R$78,'TAM Automático'!I111,'TAM Automático'!I116)</f>
        <v>1.656339370829361E-2</v>
      </c>
      <c r="J79" s="11">
        <f>IF('O. Virgen Extra'!$D$29=$R$78,'TAM Automático'!J111,'TAM Automático'!J116)</f>
        <v>1.589731512011305E-2</v>
      </c>
      <c r="K79" s="11">
        <f>IF('O. Virgen Extra'!$D$29=$R$78,'TAM Automático'!K111,'TAM Automático'!K116)</f>
        <v>7.9936051159072725E-3</v>
      </c>
      <c r="L79" s="11">
        <f>IF('O. Virgen Extra'!$D$29=$R$78,'TAM Automático'!L111,'TAM Automático'!L116)</f>
        <v>1.3199392594323092E-2</v>
      </c>
      <c r="M79" s="11">
        <f>IF('O. Virgen Extra'!$D$29=$R$78,'TAM Automático'!M111,'TAM Automático'!M116)</f>
        <v>2.0070838252656435E-2</v>
      </c>
      <c r="N79" s="11">
        <f>IF('O. Virgen Extra'!$D$29=$R$78,'TAM Automático'!N111,'TAM Automático'!N116)</f>
        <v>8.266472161439338E-3</v>
      </c>
      <c r="O79" s="11">
        <f>IF('O. Virgen Extra'!$D$29=$R$78,'TAM Automático'!O111,'TAM Automático'!O116)</f>
        <v>2.5982532751091702E-2</v>
      </c>
      <c r="P79" s="11">
        <f>IF('O. Virgen Extra'!$D$29=$R$78,'TAM Automático'!P111,'TAM Automático'!P116)</f>
        <v>2.4430505117200397E-2</v>
      </c>
      <c r="R79">
        <v>2</v>
      </c>
      <c r="S79" s="14" t="s">
        <v>82</v>
      </c>
    </row>
    <row r="81" spans="2:20" ht="15.6" x14ac:dyDescent="0.3">
      <c r="B81" s="13"/>
      <c r="C81" s="14" t="s">
        <v>83</v>
      </c>
      <c r="D81" s="13"/>
      <c r="E81" s="13"/>
      <c r="F81" s="13"/>
      <c r="G81" s="13"/>
      <c r="H81" s="13"/>
      <c r="I81" s="13"/>
      <c r="J81" s="13"/>
      <c r="K81" s="13"/>
      <c r="L81" s="13"/>
      <c r="M81" s="13"/>
      <c r="N81" s="13"/>
      <c r="O81" s="13"/>
      <c r="P81" s="13"/>
      <c r="R81" s="13"/>
      <c r="S81" s="13"/>
      <c r="T81" s="13"/>
    </row>
    <row r="82" spans="2:20" ht="16.2" thickBot="1" x14ac:dyDescent="0.35">
      <c r="C82" s="2"/>
      <c r="D82" s="53">
        <f>D77</f>
        <v>45139</v>
      </c>
      <c r="E82" s="53">
        <f t="shared" ref="E82:P82" si="10">E77</f>
        <v>45170</v>
      </c>
      <c r="F82" s="53">
        <f t="shared" si="10"/>
        <v>45200</v>
      </c>
      <c r="G82" s="53">
        <f t="shared" si="10"/>
        <v>45231</v>
      </c>
      <c r="H82" s="53">
        <f t="shared" si="10"/>
        <v>45261</v>
      </c>
      <c r="I82" s="53">
        <f t="shared" si="10"/>
        <v>45292</v>
      </c>
      <c r="J82" s="53">
        <f t="shared" si="10"/>
        <v>45323</v>
      </c>
      <c r="K82" s="53">
        <f t="shared" si="10"/>
        <v>45352</v>
      </c>
      <c r="L82" s="53">
        <f t="shared" si="10"/>
        <v>45383</v>
      </c>
      <c r="M82" s="53">
        <f t="shared" si="10"/>
        <v>45413</v>
      </c>
      <c r="N82" s="53">
        <f t="shared" si="10"/>
        <v>45444</v>
      </c>
      <c r="O82" s="53">
        <f t="shared" si="10"/>
        <v>45474</v>
      </c>
      <c r="P82" s="53">
        <f t="shared" si="10"/>
        <v>45505</v>
      </c>
      <c r="R82">
        <v>1</v>
      </c>
      <c r="S82" s="14" t="s">
        <v>29</v>
      </c>
    </row>
    <row r="83" spans="2:20" ht="15.6" x14ac:dyDescent="0.3">
      <c r="C83" s="10" t="s">
        <v>69</v>
      </c>
      <c r="D83" s="11">
        <f>IF('O. Virgen Extra'!$N$29=$R$82,'TAM Automático'!D120,IF('O. Virgen Extra'!$N$29=$R$83,'TAM Automático'!D125,'TAM Automático'!D130))</f>
        <v>0.92130163858758374</v>
      </c>
      <c r="E83" s="11">
        <f>IF('O. Virgen Extra'!$N$29=$R$82,'TAM Automático'!E120,IF('O. Virgen Extra'!$N$29=$R$83,'TAM Automático'!E125,'TAM Automático'!E130))</f>
        <v>0.89978474049270518</v>
      </c>
      <c r="F83" s="11">
        <f>IF('O. Virgen Extra'!$N$29=$R$82,'TAM Automático'!F120,IF('O. Virgen Extra'!$N$29=$R$83,'TAM Automático'!F125,'TAM Automático'!F130))</f>
        <v>0.96258711333903901</v>
      </c>
      <c r="G83" s="11">
        <f>IF('O. Virgen Extra'!$N$29=$R$82,'TAM Automático'!G120,IF('O. Virgen Extra'!$N$29=$R$83,'TAM Automático'!G125,'TAM Automático'!G130))</f>
        <v>0.96708831107987814</v>
      </c>
      <c r="H83" s="11">
        <f>IF('O. Virgen Extra'!$N$29=$R$82,'TAM Automático'!H120,IF('O. Virgen Extra'!$N$29=$R$83,'TAM Automático'!H125,'TAM Automático'!H130))</f>
        <v>0.93708800740141096</v>
      </c>
      <c r="I83" s="11">
        <f>IF('O. Virgen Extra'!$N$29=$R$82,'TAM Automático'!I120,IF('O. Virgen Extra'!$N$29=$R$83,'TAM Automático'!I125,'TAM Automático'!I130))</f>
        <v>0.90013478740350439</v>
      </c>
      <c r="J83" s="11">
        <f>IF('O. Virgen Extra'!$N$29=$R$82,'TAM Automático'!J120,IF('O. Virgen Extra'!$N$29=$R$83,'TAM Automático'!J125,'TAM Automático'!J130))</f>
        <v>0.93965618056367683</v>
      </c>
      <c r="K83" s="11">
        <f>IF('O. Virgen Extra'!$N$29=$R$82,'TAM Automático'!K120,IF('O. Virgen Extra'!$N$29=$R$83,'TAM Automático'!K125,'TAM Automático'!K130))</f>
        <v>0.93323509408297434</v>
      </c>
      <c r="L83" s="11">
        <f>IF('O. Virgen Extra'!$N$29=$R$82,'TAM Automático'!L120,IF('O. Virgen Extra'!$N$29=$R$83,'TAM Automático'!L125,'TAM Automático'!L130))</f>
        <v>0.90704225352112677</v>
      </c>
      <c r="M83" s="11">
        <f>IF('O. Virgen Extra'!$N$29=$R$82,'TAM Automático'!M120,IF('O. Virgen Extra'!$N$29=$R$83,'TAM Automático'!M125,'TAM Automático'!M130))</f>
        <v>0.92739675965403834</v>
      </c>
      <c r="N83" s="11">
        <f>IF('O. Virgen Extra'!$N$29=$R$82,'TAM Automático'!N120,IF('O. Virgen Extra'!$N$29=$R$83,'TAM Automático'!N125,'TAM Automático'!N130))</f>
        <v>0.95104373757455274</v>
      </c>
      <c r="O83" s="11">
        <f>IF('O. Virgen Extra'!$N$29=$R$82,'TAM Automático'!O120,IF('O. Virgen Extra'!$N$29=$R$83,'TAM Automático'!O125,'TAM Automático'!O130))</f>
        <v>0.93291995490417134</v>
      </c>
      <c r="P83" s="11">
        <f>IF('O. Virgen Extra'!$N$29=$R$82,'TAM Automático'!P120,IF('O. Virgen Extra'!$N$29=$R$83,'TAM Automático'!P125,'TAM Automático'!P130))</f>
        <v>0.93621513501500175</v>
      </c>
      <c r="R83">
        <v>2</v>
      </c>
      <c r="S83" s="7" t="s">
        <v>34</v>
      </c>
    </row>
    <row r="84" spans="2:20" ht="15.6" x14ac:dyDescent="0.3">
      <c r="C84" s="10" t="s">
        <v>70</v>
      </c>
      <c r="D84" s="11">
        <f>IF('O. Virgen Extra'!$N$29=$R$82,'TAM Automático'!D121,IF('O. Virgen Extra'!$N$29=$R$83,'TAM Automático'!D126,'TAM Automático'!D131))</f>
        <v>7.8698361412416346E-2</v>
      </c>
      <c r="E84" s="11">
        <f>IF('O. Virgen Extra'!$N$29=$R$82,'TAM Automático'!E121,IF('O. Virgen Extra'!$N$29=$R$83,'TAM Automático'!E126,'TAM Automático'!E131))</f>
        <v>0.10021525950729493</v>
      </c>
      <c r="F84" s="11">
        <f>IF('O. Virgen Extra'!$N$29=$R$82,'TAM Automático'!F121,IF('O. Virgen Extra'!$N$29=$R$83,'TAM Automático'!F126,'TAM Automático'!F131))</f>
        <v>3.7412886660960994E-2</v>
      </c>
      <c r="G84" s="11">
        <f>IF('O. Virgen Extra'!$N$29=$R$82,'TAM Automático'!G121,IF('O. Virgen Extra'!$N$29=$R$83,'TAM Automático'!G126,'TAM Automático'!G131))</f>
        <v>3.2911688920121814E-2</v>
      </c>
      <c r="H84" s="11">
        <f>IF('O. Virgen Extra'!$N$29=$R$82,'TAM Automático'!H121,IF('O. Virgen Extra'!$N$29=$R$83,'TAM Automático'!H126,'TAM Automático'!H131))</f>
        <v>6.2911992598589109E-2</v>
      </c>
      <c r="I84" s="11">
        <f>IF('O. Virgen Extra'!$N$29=$R$82,'TAM Automático'!I121,IF('O. Virgen Extra'!$N$29=$R$83,'TAM Automático'!I126,'TAM Automático'!I131))</f>
        <v>9.9865212596495528E-2</v>
      </c>
      <c r="J84" s="11">
        <f>IF('O. Virgen Extra'!$N$29=$R$82,'TAM Automático'!J121,IF('O. Virgen Extra'!$N$29=$R$83,'TAM Automático'!J126,'TAM Automático'!J131))</f>
        <v>6.0343819436323248E-2</v>
      </c>
      <c r="K84" s="11">
        <f>IF('O. Virgen Extra'!$N$29=$R$82,'TAM Automático'!K121,IF('O. Virgen Extra'!$N$29=$R$83,'TAM Automático'!K126,'TAM Automático'!K131))</f>
        <v>6.6764905917025621E-2</v>
      </c>
      <c r="L84" s="11">
        <f>IF('O. Virgen Extra'!$N$29=$R$82,'TAM Automático'!L121,IF('O. Virgen Extra'!$N$29=$R$83,'TAM Automático'!L126,'TAM Automático'!L131))</f>
        <v>9.295774647887324E-2</v>
      </c>
      <c r="M84" s="11">
        <f>IF('O. Virgen Extra'!$N$29=$R$82,'TAM Automático'!M121,IF('O. Virgen Extra'!$N$29=$R$83,'TAM Automático'!M126,'TAM Automático'!M131))</f>
        <v>7.2603240345961759E-2</v>
      </c>
      <c r="N84" s="11">
        <f>IF('O. Virgen Extra'!$N$29=$R$82,'TAM Automático'!N121,IF('O. Virgen Extra'!$N$29=$R$83,'TAM Automático'!N126,'TAM Automático'!N131))</f>
        <v>4.895626242544731E-2</v>
      </c>
      <c r="O84" s="11">
        <f>IF('O. Virgen Extra'!$N$29=$R$82,'TAM Automático'!O121,IF('O. Virgen Extra'!$N$29=$R$83,'TAM Automático'!O126,'TAM Automático'!O131))</f>
        <v>6.7080045095828641E-2</v>
      </c>
      <c r="P84" s="11">
        <f>IF('O. Virgen Extra'!$N$29=$R$82,'TAM Automático'!P121,IF('O. Virgen Extra'!$N$29=$R$83,'TAM Automático'!P126,'TAM Automático'!P131))</f>
        <v>6.3784864984998343E-2</v>
      </c>
      <c r="R84">
        <v>2</v>
      </c>
      <c r="S84" s="7" t="s">
        <v>39</v>
      </c>
    </row>
    <row r="90" spans="2:20" ht="27" customHeight="1" x14ac:dyDescent="0.3">
      <c r="B90" s="17"/>
      <c r="C90" s="21" t="s">
        <v>78</v>
      </c>
      <c r="D90" s="17"/>
      <c r="E90" s="17"/>
      <c r="F90" s="17"/>
      <c r="G90" s="17"/>
      <c r="H90" s="17"/>
      <c r="I90" s="17"/>
      <c r="J90" s="17"/>
      <c r="K90" s="17"/>
      <c r="L90" s="17"/>
      <c r="M90" s="17"/>
      <c r="N90" s="17"/>
      <c r="O90" s="17"/>
      <c r="P90" s="17"/>
      <c r="Q90" s="17"/>
      <c r="R90" s="17"/>
      <c r="T90" t="s">
        <v>84</v>
      </c>
    </row>
    <row r="91" spans="2:20" ht="15.6" x14ac:dyDescent="0.3">
      <c r="C91" s="14"/>
      <c r="D91" s="13"/>
      <c r="E91" s="13"/>
      <c r="F91" s="13"/>
      <c r="G91" s="13"/>
      <c r="H91" s="13"/>
      <c r="I91" s="13"/>
      <c r="J91" s="13"/>
      <c r="K91" s="13"/>
      <c r="L91" s="13"/>
      <c r="M91" s="13"/>
      <c r="N91" s="13"/>
      <c r="O91" s="13"/>
      <c r="P91" s="13"/>
    </row>
    <row r="92" spans="2:20" ht="15.6" x14ac:dyDescent="0.3">
      <c r="C92" s="14"/>
      <c r="D92" s="13"/>
      <c r="E92" s="13"/>
      <c r="F92" s="13"/>
      <c r="G92" s="13"/>
      <c r="H92" s="13"/>
      <c r="I92" s="13"/>
      <c r="J92" s="13"/>
      <c r="K92" s="13"/>
      <c r="L92" s="13"/>
      <c r="M92" s="13"/>
      <c r="N92" s="13"/>
      <c r="O92" s="13"/>
      <c r="P92" s="13"/>
    </row>
    <row r="93" spans="2:20" ht="15.6" x14ac:dyDescent="0.3">
      <c r="B93" s="13"/>
      <c r="C93" s="14" t="s">
        <v>79</v>
      </c>
      <c r="D93" s="13"/>
      <c r="E93" s="13"/>
      <c r="F93" s="13"/>
      <c r="G93" s="13"/>
      <c r="H93" s="13"/>
      <c r="I93" s="13"/>
      <c r="J93" s="13"/>
      <c r="K93" s="13"/>
      <c r="L93" s="13"/>
      <c r="M93" s="13"/>
      <c r="N93" s="13"/>
      <c r="O93" s="13"/>
      <c r="P93" s="13"/>
      <c r="Q93" s="13"/>
    </row>
    <row r="94" spans="2:20" ht="16.2" thickBot="1" x14ac:dyDescent="0.35">
      <c r="C94" s="2"/>
      <c r="D94" s="53">
        <f>D72</f>
        <v>45139</v>
      </c>
      <c r="E94" s="53">
        <f t="shared" ref="E94:P94" si="11">E72</f>
        <v>45170</v>
      </c>
      <c r="F94" s="53">
        <f t="shared" si="11"/>
        <v>45200</v>
      </c>
      <c r="G94" s="53">
        <f t="shared" si="11"/>
        <v>45231</v>
      </c>
      <c r="H94" s="53">
        <f t="shared" si="11"/>
        <v>45261</v>
      </c>
      <c r="I94" s="53">
        <f t="shared" si="11"/>
        <v>45292</v>
      </c>
      <c r="J94" s="53">
        <f t="shared" si="11"/>
        <v>45323</v>
      </c>
      <c r="K94" s="53">
        <f t="shared" si="11"/>
        <v>45352</v>
      </c>
      <c r="L94" s="53">
        <f t="shared" si="11"/>
        <v>45383</v>
      </c>
      <c r="M94" s="53">
        <f t="shared" si="11"/>
        <v>45413</v>
      </c>
      <c r="N94" s="53">
        <f t="shared" si="11"/>
        <v>45444</v>
      </c>
      <c r="O94" s="53">
        <f t="shared" si="11"/>
        <v>45474</v>
      </c>
      <c r="P94" s="53">
        <f t="shared" si="11"/>
        <v>45505</v>
      </c>
    </row>
    <row r="95" spans="2:20" ht="15.6" x14ac:dyDescent="0.3">
      <c r="C95" s="10" t="s">
        <v>69</v>
      </c>
      <c r="D95" s="11">
        <f>'TAM Automático'!D137</f>
        <v>0.92124269173449491</v>
      </c>
      <c r="E95" s="11">
        <f>'TAM Automático'!E137</f>
        <v>0.90657271291459118</v>
      </c>
      <c r="F95" s="11">
        <f>'TAM Automático'!F137</f>
        <v>0.94183153654780238</v>
      </c>
      <c r="G95" s="11">
        <f>'TAM Automático'!G137</f>
        <v>0.9102702702702703</v>
      </c>
      <c r="H95" s="11">
        <f>'TAM Automático'!H137</f>
        <v>0.97320253618853936</v>
      </c>
      <c r="I95" s="11">
        <f>'TAM Automático'!I137</f>
        <v>0.91152685576342785</v>
      </c>
      <c r="J95" s="11">
        <f>'TAM Automático'!J137</f>
        <v>0.90133969118982749</v>
      </c>
      <c r="K95" s="11">
        <f>'TAM Automático'!K137</f>
        <v>0.92406443018045303</v>
      </c>
      <c r="L95" s="11">
        <f>'TAM Automático'!L137</f>
        <v>0.91599073001158748</v>
      </c>
      <c r="M95" s="11">
        <f>'TAM Automático'!M137</f>
        <v>0.93070448518390403</v>
      </c>
      <c r="N95" s="11">
        <f>'TAM Automático'!N137</f>
        <v>0.94291338582677153</v>
      </c>
      <c r="O95" s="11">
        <f>'TAM Automático'!O137</f>
        <v>0.96354166666666663</v>
      </c>
      <c r="P95" s="11">
        <f>'TAM Automático'!P137</f>
        <v>0.93918341171440789</v>
      </c>
    </row>
    <row r="96" spans="2:20" ht="15.6" x14ac:dyDescent="0.3">
      <c r="C96" s="10" t="s">
        <v>70</v>
      </c>
      <c r="D96" s="11">
        <f>'TAM Automático'!D138</f>
        <v>7.8757308265504991E-2</v>
      </c>
      <c r="E96" s="11">
        <f>'TAM Automático'!E138</f>
        <v>9.3427287085408817E-2</v>
      </c>
      <c r="F96" s="11">
        <f>'TAM Automático'!F138</f>
        <v>5.8168463452197609E-2</v>
      </c>
      <c r="G96" s="11">
        <f>'TAM Automático'!G138</f>
        <v>8.9729729729729729E-2</v>
      </c>
      <c r="H96" s="11">
        <f>'TAM Automático'!H138</f>
        <v>2.6797463811460708E-2</v>
      </c>
      <c r="I96" s="11">
        <f>'TAM Automático'!I138</f>
        <v>8.8473144236572127E-2</v>
      </c>
      <c r="J96" s="11">
        <f>'TAM Automático'!J138</f>
        <v>9.866030881017257E-2</v>
      </c>
      <c r="K96" s="11">
        <f>'TAM Automático'!K138</f>
        <v>7.593556981954705E-2</v>
      </c>
      <c r="L96" s="11">
        <f>'TAM Automático'!L138</f>
        <v>8.4009269988412516E-2</v>
      </c>
      <c r="M96" s="11">
        <f>'TAM Automático'!M138</f>
        <v>6.9295514816095929E-2</v>
      </c>
      <c r="N96" s="11">
        <f>'TAM Automático'!N138</f>
        <v>5.7086614173228335E-2</v>
      </c>
      <c r="O96" s="11">
        <f>'TAM Automático'!O138</f>
        <v>3.6458333333333329E-2</v>
      </c>
      <c r="P96" s="11">
        <f>'TAM Automático'!P138</f>
        <v>6.0816588285592138E-2</v>
      </c>
    </row>
    <row r="98" spans="2:20" ht="15.6" x14ac:dyDescent="0.3">
      <c r="B98" s="13"/>
      <c r="C98" s="14" t="s">
        <v>80</v>
      </c>
      <c r="D98" s="13"/>
      <c r="E98" s="13"/>
      <c r="F98" s="13"/>
      <c r="G98" s="13"/>
      <c r="H98" s="13"/>
      <c r="I98" s="13"/>
      <c r="J98" s="13"/>
      <c r="K98" s="13"/>
      <c r="L98" s="13"/>
      <c r="M98" s="13"/>
      <c r="N98" s="13"/>
      <c r="O98" s="13"/>
      <c r="P98" s="13"/>
      <c r="Q98" s="13"/>
    </row>
    <row r="99" spans="2:20" ht="16.2" thickBot="1" x14ac:dyDescent="0.35">
      <c r="C99" s="2"/>
      <c r="D99" s="53">
        <f>D94</f>
        <v>45139</v>
      </c>
      <c r="E99" s="53">
        <f t="shared" ref="E99:P99" si="12">E94</f>
        <v>45170</v>
      </c>
      <c r="F99" s="53">
        <f t="shared" si="12"/>
        <v>45200</v>
      </c>
      <c r="G99" s="53">
        <f t="shared" si="12"/>
        <v>45231</v>
      </c>
      <c r="H99" s="53">
        <f t="shared" si="12"/>
        <v>45261</v>
      </c>
      <c r="I99" s="53">
        <f t="shared" si="12"/>
        <v>45292</v>
      </c>
      <c r="J99" s="53">
        <f t="shared" si="12"/>
        <v>45323</v>
      </c>
      <c r="K99" s="53">
        <f t="shared" si="12"/>
        <v>45352</v>
      </c>
      <c r="L99" s="53">
        <f t="shared" si="12"/>
        <v>45383</v>
      </c>
      <c r="M99" s="53">
        <f t="shared" si="12"/>
        <v>45413</v>
      </c>
      <c r="N99" s="53">
        <f t="shared" si="12"/>
        <v>45444</v>
      </c>
      <c r="O99" s="53">
        <f t="shared" si="12"/>
        <v>45474</v>
      </c>
      <c r="P99" s="53">
        <f t="shared" si="12"/>
        <v>45505</v>
      </c>
    </row>
    <row r="100" spans="2:20" ht="15.6" x14ac:dyDescent="0.3">
      <c r="C100" s="10" t="s">
        <v>69</v>
      </c>
      <c r="D100" s="11">
        <f>IF('O. Virgen '!$D$29=$R$100,'TAM Automático'!D142,'TAM Automático'!D147)</f>
        <v>1</v>
      </c>
      <c r="E100" s="11">
        <f>IF('O. Virgen '!$D$29=$R$100,'TAM Automático'!E142,'TAM Automático'!E147)</f>
        <v>1</v>
      </c>
      <c r="F100" s="11">
        <f>IF('O. Virgen '!$D$29=$R$100,'TAM Automático'!F142,'TAM Automático'!F147)</f>
        <v>0.99090582745004185</v>
      </c>
      <c r="G100" s="11">
        <f>IF('O. Virgen '!$D$29=$R$100,'TAM Automático'!G142,'TAM Automático'!G147)</f>
        <v>0.98685987965123423</v>
      </c>
      <c r="H100" s="11">
        <f>IF('O. Virgen '!$D$29=$R$100,'TAM Automático'!H142,'TAM Automático'!H147)</f>
        <v>1</v>
      </c>
      <c r="I100" s="11">
        <f>IF('O. Virgen '!$D$29=$R$100,'TAM Automático'!I142,'TAM Automático'!I147)</f>
        <v>1</v>
      </c>
      <c r="J100" s="11">
        <f>IF('O. Virgen '!$D$29=$R$100,'TAM Automático'!J142,'TAM Automático'!J147)</f>
        <v>0.97092347057455219</v>
      </c>
      <c r="K100" s="11">
        <f>IF('O. Virgen '!$D$29=$R$100,'TAM Automático'!K142,'TAM Automático'!K147)</f>
        <v>0.97634201993515068</v>
      </c>
      <c r="L100" s="11">
        <f>IF('O. Virgen '!$D$29=$R$100,'TAM Automático'!L142,'TAM Automático'!L147)</f>
        <v>1</v>
      </c>
      <c r="M100" s="11">
        <f>IF('O. Virgen '!$D$29=$R$100,'TAM Automático'!M142,'TAM Automático'!M147)</f>
        <v>0.98724549496840619</v>
      </c>
      <c r="N100" s="11">
        <f>IF('O. Virgen '!$D$29=$R$100,'TAM Automático'!N142,'TAM Automático'!N147)</f>
        <v>0.98295067060695618</v>
      </c>
      <c r="O100" s="11">
        <f>IF('O. Virgen '!$D$29=$R$100,'TAM Automático'!O142,'TAM Automático'!O147)</f>
        <v>0.98352534562211968</v>
      </c>
      <c r="P100" s="11">
        <f>IF('O. Virgen '!$D$29=$R$100,'TAM Automático'!P142,'TAM Automático'!P147)</f>
        <v>0.96314391927774834</v>
      </c>
      <c r="R100">
        <v>1</v>
      </c>
      <c r="S100" s="14" t="s">
        <v>81</v>
      </c>
    </row>
    <row r="101" spans="2:20" ht="15.6" x14ac:dyDescent="0.3">
      <c r="C101" s="10" t="s">
        <v>70</v>
      </c>
      <c r="D101" s="11">
        <f>IF('O. Virgen '!$D$29=$R$100,'TAM Automático'!D143,'TAM Automático'!D148)</f>
        <v>0</v>
      </c>
      <c r="E101" s="11">
        <f>IF('O. Virgen '!$D$29=$R$100,'TAM Automático'!E143,'TAM Automático'!E148)</f>
        <v>0</v>
      </c>
      <c r="F101" s="11">
        <f>IF('O. Virgen '!$D$29=$R$100,'TAM Automático'!F143,'TAM Automático'!F148)</f>
        <v>9.0941725499581183E-3</v>
      </c>
      <c r="G101" s="11">
        <f>IF('O. Virgen '!$D$29=$R$100,'TAM Automático'!G143,'TAM Automático'!G148)</f>
        <v>1.3140120348765813E-2</v>
      </c>
      <c r="H101" s="11">
        <f>IF('O. Virgen '!$D$29=$R$100,'TAM Automático'!H143,'TAM Automático'!H148)</f>
        <v>0</v>
      </c>
      <c r="I101" s="11">
        <f>IF('O. Virgen '!$D$29=$R$100,'TAM Automático'!I143,'TAM Automático'!I148)</f>
        <v>0</v>
      </c>
      <c r="J101" s="11">
        <f>IF('O. Virgen '!$D$29=$R$100,'TAM Automático'!J143,'TAM Automático'!J148)</f>
        <v>2.9076529425447778E-2</v>
      </c>
      <c r="K101" s="11">
        <f>IF('O. Virgen '!$D$29=$R$100,'TAM Automático'!K143,'TAM Automático'!K148)</f>
        <v>2.3657980064849288E-2</v>
      </c>
      <c r="L101" s="11">
        <f>IF('O. Virgen '!$D$29=$R$100,'TAM Automático'!L143,'TAM Automático'!L148)</f>
        <v>0</v>
      </c>
      <c r="M101" s="11">
        <f>IF('O. Virgen '!$D$29=$R$100,'TAM Automático'!M143,'TAM Automático'!M148)</f>
        <v>1.2754505031593727E-2</v>
      </c>
      <c r="N101" s="11">
        <f>IF('O. Virgen '!$D$29=$R$100,'TAM Automático'!N143,'TAM Automático'!N148)</f>
        <v>1.7049329393043874E-2</v>
      </c>
      <c r="O101" s="11">
        <f>IF('O. Virgen '!$D$29=$R$100,'TAM Automático'!O143,'TAM Automático'!O148)</f>
        <v>1.647465437788018E-2</v>
      </c>
      <c r="P101" s="11">
        <f>IF('O. Virgen '!$D$29=$R$100,'TAM Automático'!P143,'TAM Automático'!P148)</f>
        <v>3.6856080722251723E-2</v>
      </c>
      <c r="R101">
        <v>2</v>
      </c>
      <c r="S101" s="14" t="s">
        <v>82</v>
      </c>
    </row>
    <row r="103" spans="2:20" ht="15.6" x14ac:dyDescent="0.3">
      <c r="B103" s="13"/>
      <c r="C103" s="14" t="s">
        <v>83</v>
      </c>
      <c r="D103" s="13"/>
      <c r="E103" s="13"/>
      <c r="F103" s="13"/>
      <c r="G103" s="13"/>
      <c r="H103" s="13"/>
      <c r="I103" s="13"/>
      <c r="J103" s="13"/>
      <c r="K103" s="13"/>
      <c r="L103" s="13"/>
      <c r="M103" s="13"/>
      <c r="N103" s="13"/>
      <c r="O103" s="13"/>
      <c r="P103" s="13"/>
      <c r="R103" s="13"/>
      <c r="S103" s="13"/>
      <c r="T103" s="13"/>
    </row>
    <row r="104" spans="2:20" ht="16.2" thickBot="1" x14ac:dyDescent="0.35">
      <c r="C104" s="2"/>
      <c r="D104" s="53">
        <f>D99</f>
        <v>45139</v>
      </c>
      <c r="E104" s="53">
        <f t="shared" ref="E104:P104" si="13">E99</f>
        <v>45170</v>
      </c>
      <c r="F104" s="53">
        <f t="shared" si="13"/>
        <v>45200</v>
      </c>
      <c r="G104" s="53">
        <f t="shared" si="13"/>
        <v>45231</v>
      </c>
      <c r="H104" s="53">
        <f t="shared" si="13"/>
        <v>45261</v>
      </c>
      <c r="I104" s="53">
        <f t="shared" si="13"/>
        <v>45292</v>
      </c>
      <c r="J104" s="53">
        <f t="shared" si="13"/>
        <v>45323</v>
      </c>
      <c r="K104" s="53">
        <f t="shared" si="13"/>
        <v>45352</v>
      </c>
      <c r="L104" s="53">
        <f t="shared" si="13"/>
        <v>45383</v>
      </c>
      <c r="M104" s="53">
        <f t="shared" si="13"/>
        <v>45413</v>
      </c>
      <c r="N104" s="53">
        <f t="shared" si="13"/>
        <v>45444</v>
      </c>
      <c r="O104" s="53">
        <f t="shared" si="13"/>
        <v>45474</v>
      </c>
      <c r="P104" s="53">
        <f t="shared" si="13"/>
        <v>45505</v>
      </c>
      <c r="R104">
        <v>1</v>
      </c>
      <c r="S104" s="14" t="s">
        <v>29</v>
      </c>
    </row>
    <row r="105" spans="2:20" ht="15.6" x14ac:dyDescent="0.3">
      <c r="C105" s="10" t="s">
        <v>69</v>
      </c>
      <c r="D105" s="11">
        <f>IF('O. Virgen '!$N$29=$R$104,'TAM Automático'!D152,IF('O. Virgen '!$N$29=$R$105,'TAM Automático'!D157,'TAM Automático'!D162))</f>
        <v>0.96716226334367317</v>
      </c>
      <c r="E105" s="11">
        <f>IF('O. Virgen '!$N$29=$R$104,'TAM Automático'!E152,IF('O. Virgen '!$N$29=$R$105,'TAM Automático'!E157,'TAM Automático'!E162))</f>
        <v>1</v>
      </c>
      <c r="F105" s="11">
        <f>IF('O. Virgen '!$N$29=$R$104,'TAM Automático'!F152,IF('O. Virgen '!$N$29=$R$105,'TAM Automático'!F157,'TAM Automático'!F162))</f>
        <v>0.96754495080854908</v>
      </c>
      <c r="G105" s="11">
        <f>IF('O. Virgen '!$N$29=$R$104,'TAM Automático'!G152,IF('O. Virgen '!$N$29=$R$105,'TAM Automático'!G157,'TAM Automático'!G162))</f>
        <v>0.96188041787063783</v>
      </c>
      <c r="H105" s="11">
        <f>IF('O. Virgen '!$N$29=$R$104,'TAM Automático'!H152,IF('O. Virgen '!$N$29=$R$105,'TAM Automático'!H157,'TAM Automático'!H162))</f>
        <v>0.98474463851426053</v>
      </c>
      <c r="I105" s="11">
        <f>IF('O. Virgen '!$N$29=$R$104,'TAM Automático'!I152,IF('O. Virgen '!$N$29=$R$105,'TAM Automático'!I157,'TAM Automático'!I162))</f>
        <v>0.91958431275516517</v>
      </c>
      <c r="J105" s="11">
        <f>IF('O. Virgen '!$N$29=$R$104,'TAM Automático'!J152,IF('O. Virgen '!$N$29=$R$105,'TAM Automático'!J157,'TAM Automático'!J162))</f>
        <v>0.98724689562590895</v>
      </c>
      <c r="K105" s="11">
        <f>IF('O. Virgen '!$N$29=$R$104,'TAM Automático'!K152,IF('O. Virgen '!$N$29=$R$105,'TAM Automático'!K157,'TAM Automático'!K162))</f>
        <v>1</v>
      </c>
      <c r="L105" s="11">
        <f>IF('O. Virgen '!$N$29=$R$104,'TAM Automático'!L152,IF('O. Virgen '!$N$29=$R$105,'TAM Automático'!L157,'TAM Automático'!L162))</f>
        <v>0.94417282546901649</v>
      </c>
      <c r="M105" s="11">
        <f>IF('O. Virgen '!$N$29=$R$104,'TAM Automático'!M152,IF('O. Virgen '!$N$29=$R$105,'TAM Automático'!M157,'TAM Automático'!M162))</f>
        <v>0.9799225931301403</v>
      </c>
      <c r="N105" s="11">
        <f>IF('O. Virgen '!$N$29=$R$104,'TAM Automático'!N152,IF('O. Virgen '!$N$29=$R$105,'TAM Automático'!N157,'TAM Automático'!N162))</f>
        <v>0.95769956700344172</v>
      </c>
      <c r="O105" s="11">
        <f>IF('O. Virgen '!$N$29=$R$104,'TAM Automático'!O152,IF('O. Virgen '!$N$29=$R$105,'TAM Automático'!O157,'TAM Automático'!O162))</f>
        <v>0.9723401813382303</v>
      </c>
      <c r="P105" s="11">
        <f>IF('O. Virgen '!$N$29=$R$104,'TAM Automático'!P152,IF('O. Virgen '!$N$29=$R$105,'TAM Automático'!P157,'TAM Automático'!P162))</f>
        <v>0.8903597736735348</v>
      </c>
      <c r="R105">
        <v>2</v>
      </c>
      <c r="S105" s="7" t="s">
        <v>34</v>
      </c>
    </row>
    <row r="106" spans="2:20" ht="15.6" x14ac:dyDescent="0.3">
      <c r="C106" s="10" t="s">
        <v>70</v>
      </c>
      <c r="D106" s="11">
        <f>IF('O. Virgen '!$N$29=$R$104,'TAM Automático'!D153,IF('O. Virgen '!$N$29=$R$105,'TAM Automático'!D158,'TAM Automático'!D163))</f>
        <v>3.2837736656326881E-2</v>
      </c>
      <c r="E106" s="11">
        <f>IF('O. Virgen '!$N$29=$R$104,'TAM Automático'!E153,IF('O. Virgen '!$N$29=$R$105,'TAM Automático'!E158,'TAM Automático'!E163))</f>
        <v>0</v>
      </c>
      <c r="F106" s="11">
        <f>IF('O. Virgen '!$N$29=$R$104,'TAM Automático'!F153,IF('O. Virgen '!$N$29=$R$105,'TAM Automático'!F158,'TAM Automático'!F163))</f>
        <v>3.2455049191450862E-2</v>
      </c>
      <c r="G106" s="11">
        <f>IF('O. Virgen '!$N$29=$R$104,'TAM Automático'!G153,IF('O. Virgen '!$N$29=$R$105,'TAM Automático'!G158,'TAM Automático'!G163))</f>
        <v>3.8119582129362083E-2</v>
      </c>
      <c r="H106" s="11">
        <f>IF('O. Virgen '!$N$29=$R$104,'TAM Automático'!H153,IF('O. Virgen '!$N$29=$R$105,'TAM Automático'!H158,'TAM Automático'!H163))</f>
        <v>1.5255361485739553E-2</v>
      </c>
      <c r="I106" s="11">
        <f>IF('O. Virgen '!$N$29=$R$104,'TAM Automático'!I153,IF('O. Virgen '!$N$29=$R$105,'TAM Automático'!I158,'TAM Automático'!I163))</f>
        <v>8.0415687244834846E-2</v>
      </c>
      <c r="J106" s="11">
        <f>IF('O. Virgen '!$N$29=$R$104,'TAM Automático'!J153,IF('O. Virgen '!$N$29=$R$105,'TAM Automático'!J158,'TAM Automático'!J163))</f>
        <v>1.275310437409106E-2</v>
      </c>
      <c r="K106" s="11">
        <f>IF('O. Virgen '!$N$29=$R$104,'TAM Automático'!K153,IF('O. Virgen '!$N$29=$R$105,'TAM Automático'!K158,'TAM Automático'!K163))</f>
        <v>0</v>
      </c>
      <c r="L106" s="11">
        <f>IF('O. Virgen '!$N$29=$R$104,'TAM Automático'!L153,IF('O. Virgen '!$N$29=$R$105,'TAM Automático'!L158,'TAM Automático'!L163))</f>
        <v>5.5827174530983514E-2</v>
      </c>
      <c r="M106" s="11">
        <f>IF('O. Virgen '!$N$29=$R$104,'TAM Automático'!M153,IF('O. Virgen '!$N$29=$R$105,'TAM Automático'!M158,'TAM Automático'!M163))</f>
        <v>2.0077406869859701E-2</v>
      </c>
      <c r="N106" s="11">
        <f>IF('O. Virgen '!$N$29=$R$104,'TAM Automático'!N153,IF('O. Virgen '!$N$29=$R$105,'TAM Automático'!N158,'TAM Automático'!N163))</f>
        <v>4.2300432996558231E-2</v>
      </c>
      <c r="O106" s="11">
        <f>IF('O. Virgen '!$N$29=$R$104,'TAM Automático'!O153,IF('O. Virgen '!$N$29=$R$105,'TAM Automático'!O158,'TAM Automático'!O163))</f>
        <v>2.7659818661769774E-2</v>
      </c>
      <c r="P106" s="11">
        <f>IF('O. Virgen '!$N$29=$R$104,'TAM Automático'!P153,IF('O. Virgen '!$N$29=$R$105,'TAM Automático'!P158,'TAM Automático'!P163))</f>
        <v>0.10964022632646524</v>
      </c>
      <c r="R106">
        <v>2</v>
      </c>
      <c r="S106" s="7" t="s">
        <v>39</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4">
    <tabColor theme="1"/>
  </sheetPr>
  <dimension ref="B2"/>
  <sheetViews>
    <sheetView workbookViewId="0">
      <selection activeCell="B2" sqref="B2"/>
    </sheetView>
  </sheetViews>
  <sheetFormatPr baseColWidth="10" defaultColWidth="11.44140625" defaultRowHeight="14.4" x14ac:dyDescent="0.3"/>
  <sheetData>
    <row r="2" spans="2:2" ht="21" x14ac:dyDescent="0.4">
      <c r="B2" s="3"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6"/>
  <dimension ref="A1"/>
  <sheetViews>
    <sheetView showGridLines="0" showRowColHeaders="0" zoomScale="70" zoomScaleNormal="70" workbookViewId="0"/>
  </sheetViews>
  <sheetFormatPr baseColWidth="10" defaultColWidth="11.44140625" defaultRowHeight="14.4" x14ac:dyDescent="0.3"/>
  <cols>
    <col min="1" max="1" width="18.5546875" customWidth="1"/>
  </cols>
  <sheetData>
    <row r="1" ht="56.25" customHeight="1" x14ac:dyDescent="0.3"/>
  </sheetData>
  <sheetProtection sheet="1" objects="1" scenarios="1"/>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dimension ref="A1:U53"/>
  <sheetViews>
    <sheetView showGridLines="0" showRowColHeaders="0" zoomScale="70" zoomScaleNormal="70" workbookViewId="0"/>
  </sheetViews>
  <sheetFormatPr baseColWidth="10" defaultColWidth="11.44140625" defaultRowHeight="14.4" x14ac:dyDescent="0.3"/>
  <cols>
    <col min="1" max="1" width="5.77734375" customWidth="1"/>
    <col min="10" max="10" width="14.21875" customWidth="1"/>
  </cols>
  <sheetData>
    <row r="1" ht="18.7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1</v>
      </c>
      <c r="N29" s="57">
        <v>1</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53"/>
  <sheetViews>
    <sheetView showGridLines="0" showRowColHeaders="0" topLeftCell="A18" zoomScale="70" zoomScaleNormal="70" workbookViewId="0"/>
  </sheetViews>
  <sheetFormatPr baseColWidth="10" defaultColWidth="11.44140625" defaultRowHeight="14.4" x14ac:dyDescent="0.3"/>
  <cols>
    <col min="1" max="1" width="5.77734375" customWidth="1"/>
    <col min="10" max="10" width="14.21875" customWidth="1"/>
  </cols>
  <sheetData>
    <row r="1" spans="19:19" ht="4.5" customHeight="1" x14ac:dyDescent="0.3"/>
    <row r="8" spans="19:19" ht="28.8" x14ac:dyDescent="0.3">
      <c r="S8" s="55" t="s">
        <v>3</v>
      </c>
    </row>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3</v>
      </c>
    </row>
    <row r="30" spans="1:14" ht="18.75" customHeight="1" x14ac:dyDescent="0.3">
      <c r="B30" s="23" t="s">
        <v>2</v>
      </c>
      <c r="K30" s="22" t="s">
        <v>2</v>
      </c>
    </row>
    <row r="33" spans="25:25" x14ac:dyDescent="0.3">
      <c r="Y33" s="54"/>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0"/>
  <dimension ref="A1:U53"/>
  <sheetViews>
    <sheetView showGridLines="0" showRowColHeaders="0" topLeftCell="A11" zoomScale="70" zoomScaleNormal="70" workbookViewId="0">
      <selection activeCell="P30" sqref="P30"/>
    </sheetView>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2</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9"/>
  <dimension ref="A1:U53"/>
  <sheetViews>
    <sheetView showGridLines="0" showRowColHeaders="0" zoomScale="70" zoomScaleNormal="70" zoomScaleSheetLayoutView="70" workbookViewId="0"/>
  </sheetViews>
  <sheetFormatPr baseColWidth="10" defaultColWidth="11.44140625" defaultRowHeight="14.4" x14ac:dyDescent="0.3"/>
  <cols>
    <col min="1" max="1" width="5.77734375" customWidth="1"/>
    <col min="10" max="10" width="14.21875" customWidth="1"/>
  </cols>
  <sheetData>
    <row r="1" spans="1:1" ht="4.5" customHeight="1" x14ac:dyDescent="0.3">
      <c r="A1">
        <v>25</v>
      </c>
    </row>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3</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1"/>
  <dimension ref="A1:U53"/>
  <sheetViews>
    <sheetView showGridLines="0" showRowColHeaders="0" zoomScale="70" zoomScaleNormal="70" workbookViewId="0"/>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19" t="s">
        <v>0</v>
      </c>
      <c r="B28" s="20"/>
      <c r="K28" s="18" t="s">
        <v>1</v>
      </c>
    </row>
    <row r="29" spans="1:14" ht="7.5" customHeight="1" x14ac:dyDescent="0.3">
      <c r="D29" s="57">
        <v>2</v>
      </c>
      <c r="N29" s="57">
        <v>2</v>
      </c>
    </row>
    <row r="30" spans="1:14" ht="18.75" customHeight="1" x14ac:dyDescent="0.3">
      <c r="B30" s="23" t="s">
        <v>2</v>
      </c>
      <c r="K30" s="22" t="s">
        <v>2</v>
      </c>
    </row>
    <row r="53" spans="1:21" x14ac:dyDescent="0.3">
      <c r="A53" s="16"/>
      <c r="B53" s="16"/>
      <c r="C53" s="16"/>
      <c r="D53" s="16"/>
      <c r="E53" s="16"/>
      <c r="F53" s="16"/>
      <c r="G53" s="16"/>
      <c r="H53" s="16"/>
      <c r="I53" s="16"/>
      <c r="J53" s="16"/>
      <c r="K53" s="16"/>
      <c r="L53" s="16"/>
      <c r="M53" s="16"/>
      <c r="N53" s="16"/>
      <c r="O53" s="16"/>
      <c r="P53" s="16"/>
      <c r="Q53" s="16"/>
      <c r="R53" s="16"/>
      <c r="S53" s="16"/>
      <c r="T53" s="16"/>
      <c r="U53" s="16"/>
    </row>
  </sheetData>
  <sheetProtection sheet="1" objects="1" scenarios="1"/>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12">
    <pageSetUpPr fitToPage="1"/>
  </sheetPr>
  <dimension ref="B6:P10"/>
  <sheetViews>
    <sheetView showGridLines="0" showRowColHeaders="0" zoomScale="60" zoomScaleNormal="60" zoomScaleSheetLayoutView="80" workbookViewId="0">
      <selection activeCell="B11" sqref="B11"/>
    </sheetView>
  </sheetViews>
  <sheetFormatPr baseColWidth="10" defaultColWidth="11.44140625" defaultRowHeight="14.4" x14ac:dyDescent="0.3"/>
  <cols>
    <col min="1" max="1" width="2.77734375" customWidth="1"/>
    <col min="2" max="13" width="12.21875" customWidth="1"/>
    <col min="14" max="14" width="2.21875" customWidth="1"/>
  </cols>
  <sheetData>
    <row r="6" spans="2:16" x14ac:dyDescent="0.3">
      <c r="B6" s="15" t="s">
        <v>4</v>
      </c>
    </row>
    <row r="7" spans="2:16" ht="8.5500000000000007" customHeight="1" x14ac:dyDescent="0.3">
      <c r="B7" s="15"/>
    </row>
    <row r="8" spans="2:16" ht="201" customHeight="1" x14ac:dyDescent="0.3">
      <c r="B8" s="60" t="s">
        <v>86</v>
      </c>
      <c r="C8" s="61"/>
      <c r="D8" s="61"/>
      <c r="E8" s="61"/>
      <c r="F8" s="61"/>
      <c r="G8" s="61"/>
      <c r="H8" s="61"/>
      <c r="I8" s="61"/>
      <c r="J8" s="61"/>
      <c r="K8" s="61"/>
      <c r="L8" s="61"/>
      <c r="M8" s="62"/>
      <c r="P8" s="55"/>
    </row>
    <row r="9" spans="2:16" ht="163.5" customHeight="1" x14ac:dyDescent="0.3">
      <c r="B9" s="63"/>
      <c r="C9" s="64"/>
      <c r="D9" s="64"/>
      <c r="E9" s="64"/>
      <c r="F9" s="64"/>
      <c r="G9" s="64"/>
      <c r="H9" s="64"/>
      <c r="I9" s="64"/>
      <c r="J9" s="64"/>
      <c r="K9" s="64"/>
      <c r="L9" s="64"/>
      <c r="M9" s="65"/>
    </row>
    <row r="10" spans="2:16" ht="99" customHeight="1" x14ac:dyDescent="0.3">
      <c r="B10" s="66"/>
      <c r="C10" s="67"/>
      <c r="D10" s="67"/>
      <c r="E10" s="67"/>
      <c r="F10" s="67"/>
      <c r="G10" s="67"/>
      <c r="H10" s="67"/>
      <c r="I10" s="67"/>
      <c r="J10" s="67"/>
      <c r="K10" s="67"/>
      <c r="L10" s="67"/>
      <c r="M10" s="68"/>
    </row>
  </sheetData>
  <mergeCells count="1">
    <mergeCell ref="B8:M10"/>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2">
    <tabColor rgb="FFFFFF00"/>
  </sheetPr>
  <dimension ref="A1:AG414"/>
  <sheetViews>
    <sheetView showGridLines="0" zoomScale="85" zoomScaleNormal="85" workbookViewId="0">
      <pane xSplit="1" ySplit="4" topLeftCell="J137" activePane="bottomRight" state="frozen"/>
      <selection pane="topRight" activeCell="AB1" sqref="AB1:AB1048576"/>
      <selection pane="bottomLeft" activeCell="AB1" sqref="AB1:AB1048576"/>
      <selection pane="bottomRight" activeCell="A170" sqref="A170:XFD171"/>
    </sheetView>
  </sheetViews>
  <sheetFormatPr baseColWidth="10" defaultColWidth="11.44140625" defaultRowHeight="14.4" x14ac:dyDescent="0.3"/>
  <cols>
    <col min="1" max="1" width="38.44140625" bestFit="1" customWidth="1"/>
    <col min="2" max="2" width="7.21875" style="20" bestFit="1" customWidth="1"/>
    <col min="3" max="3" width="6.5546875" style="20" bestFit="1" customWidth="1"/>
    <col min="4" max="4" width="7.21875" style="20" bestFit="1" customWidth="1"/>
    <col min="5" max="5" width="6.5546875" style="20" bestFit="1" customWidth="1"/>
    <col min="6" max="6" width="7.21875" style="20" bestFit="1" customWidth="1"/>
    <col min="7" max="7" width="6.44140625" style="20" bestFit="1" customWidth="1"/>
    <col min="8" max="8" width="5.77734375" style="20" bestFit="1" customWidth="1"/>
    <col min="9" max="10" width="6.77734375" style="20" bestFit="1" customWidth="1"/>
    <col min="11" max="11" width="6.21875" style="20" bestFit="1" customWidth="1"/>
    <col min="12" max="12" width="6.5546875" style="20" bestFit="1" customWidth="1"/>
    <col min="13" max="13" width="6.21875" style="20" bestFit="1" customWidth="1"/>
    <col min="14" max="14" width="7.21875" bestFit="1" customWidth="1"/>
    <col min="15" max="15" width="6.5546875" bestFit="1" customWidth="1"/>
    <col min="16" max="16" width="7.21875" bestFit="1" customWidth="1"/>
    <col min="17" max="17" width="6.5546875" bestFit="1" customWidth="1"/>
    <col min="18" max="18" width="7.21875" bestFit="1" customWidth="1"/>
    <col min="19" max="19" width="6.44140625" bestFit="1" customWidth="1"/>
    <col min="20" max="20" width="5.77734375" bestFit="1" customWidth="1"/>
    <col min="21" max="22" width="6.77734375" bestFit="1" customWidth="1"/>
    <col min="23" max="23" width="6.21875" bestFit="1" customWidth="1"/>
    <col min="24" max="24" width="6.5546875" bestFit="1" customWidth="1"/>
    <col min="25" max="25" width="6.21875" bestFit="1" customWidth="1"/>
    <col min="28" max="28" width="7.21875" bestFit="1" customWidth="1"/>
    <col min="29" max="31" width="7.21875" customWidth="1"/>
    <col min="32" max="32" width="10.88671875"/>
  </cols>
  <sheetData>
    <row r="1" spans="1:33" x14ac:dyDescent="0.3">
      <c r="A1" t="s">
        <v>5</v>
      </c>
    </row>
    <row r="2" spans="1:33" x14ac:dyDescent="0.3">
      <c r="A2" t="s">
        <v>6</v>
      </c>
    </row>
    <row r="3" spans="1:33" x14ac:dyDescent="0.3">
      <c r="A3" t="s">
        <v>7</v>
      </c>
    </row>
    <row r="4" spans="1:33" x14ac:dyDescent="0.3">
      <c r="A4" t="s">
        <v>8</v>
      </c>
      <c r="B4" s="58">
        <v>44562</v>
      </c>
      <c r="C4" s="58">
        <v>44593</v>
      </c>
      <c r="D4" s="58">
        <v>44621</v>
      </c>
      <c r="E4" s="58">
        <v>44652</v>
      </c>
      <c r="F4" s="58">
        <v>44682</v>
      </c>
      <c r="G4" s="58">
        <v>44713</v>
      </c>
      <c r="H4" s="58">
        <v>44743</v>
      </c>
      <c r="I4" s="58">
        <v>44774</v>
      </c>
      <c r="J4" s="58">
        <v>44805</v>
      </c>
      <c r="K4" s="58">
        <v>44835</v>
      </c>
      <c r="L4" s="58">
        <v>44866</v>
      </c>
      <c r="M4" s="1">
        <v>44896</v>
      </c>
      <c r="N4" s="1">
        <v>44927</v>
      </c>
      <c r="O4" s="1">
        <v>44958</v>
      </c>
      <c r="P4" s="1">
        <v>44986</v>
      </c>
      <c r="Q4" s="1">
        <v>45017</v>
      </c>
      <c r="R4" s="1">
        <v>45047</v>
      </c>
      <c r="S4" s="1">
        <v>45078</v>
      </c>
      <c r="T4" s="1">
        <v>45108</v>
      </c>
      <c r="U4" s="1">
        <v>45139</v>
      </c>
      <c r="V4" s="1">
        <v>45170</v>
      </c>
      <c r="W4" s="1">
        <v>45200</v>
      </c>
      <c r="X4" s="1">
        <v>45231</v>
      </c>
      <c r="Y4" s="1">
        <v>45261</v>
      </c>
      <c r="Z4" s="1">
        <v>45292</v>
      </c>
      <c r="AA4" s="1">
        <v>45323</v>
      </c>
      <c r="AB4" s="1">
        <v>45352</v>
      </c>
      <c r="AC4" s="1">
        <v>45383</v>
      </c>
      <c r="AD4" s="1">
        <v>45413</v>
      </c>
      <c r="AE4" s="1">
        <v>45444</v>
      </c>
      <c r="AF4" s="1">
        <v>45474</v>
      </c>
      <c r="AG4" s="1">
        <v>45505</v>
      </c>
    </row>
    <row r="5" spans="1:33" x14ac:dyDescent="0.3">
      <c r="A5" t="s">
        <v>9</v>
      </c>
      <c r="M5"/>
    </row>
    <row r="6" spans="1:33" x14ac:dyDescent="0.3">
      <c r="A6" t="s">
        <v>10</v>
      </c>
      <c r="B6" s="20">
        <v>100</v>
      </c>
      <c r="C6" s="20">
        <v>100</v>
      </c>
      <c r="D6" s="20">
        <v>100</v>
      </c>
      <c r="E6" s="20">
        <v>100</v>
      </c>
      <c r="F6" s="20">
        <v>100</v>
      </c>
      <c r="G6" s="20">
        <v>100</v>
      </c>
      <c r="H6" s="20">
        <v>100</v>
      </c>
      <c r="I6" s="20">
        <v>100</v>
      </c>
      <c r="J6" s="20">
        <v>100</v>
      </c>
      <c r="K6" s="20">
        <v>100</v>
      </c>
      <c r="L6" s="20">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row>
    <row r="7" spans="1:33" x14ac:dyDescent="0.3">
      <c r="A7" t="s">
        <v>11</v>
      </c>
      <c r="B7" s="20">
        <v>68.45</v>
      </c>
      <c r="C7" s="20">
        <v>67.709999999999994</v>
      </c>
      <c r="D7" s="20">
        <v>69.930000000000007</v>
      </c>
      <c r="E7" s="20">
        <v>71.38</v>
      </c>
      <c r="F7" s="20">
        <v>73.930000000000007</v>
      </c>
      <c r="G7" s="20">
        <v>75.849999999999994</v>
      </c>
      <c r="H7" s="20">
        <v>77.31</v>
      </c>
      <c r="I7" s="20">
        <v>79.31</v>
      </c>
      <c r="J7" s="20">
        <v>78.66</v>
      </c>
      <c r="K7" s="20">
        <v>80.55</v>
      </c>
      <c r="L7" s="20">
        <v>82.18</v>
      </c>
      <c r="M7">
        <v>83.52</v>
      </c>
      <c r="N7">
        <v>82.9</v>
      </c>
      <c r="O7">
        <v>82.31</v>
      </c>
      <c r="P7">
        <v>82.5</v>
      </c>
      <c r="Q7">
        <v>82.46</v>
      </c>
      <c r="R7">
        <v>82.25</v>
      </c>
      <c r="S7">
        <v>81.900000000000006</v>
      </c>
      <c r="T7">
        <v>83.05</v>
      </c>
      <c r="U7">
        <v>82.33</v>
      </c>
      <c r="V7">
        <v>82.41</v>
      </c>
      <c r="W7">
        <v>83.17</v>
      </c>
      <c r="X7">
        <v>83.11</v>
      </c>
      <c r="Y7">
        <v>84.16</v>
      </c>
      <c r="Z7">
        <v>83.1</v>
      </c>
      <c r="AA7">
        <v>83.41</v>
      </c>
      <c r="AB7">
        <v>82.91</v>
      </c>
      <c r="AC7">
        <v>82.88</v>
      </c>
      <c r="AD7">
        <v>83.86</v>
      </c>
      <c r="AE7">
        <v>84.55</v>
      </c>
      <c r="AF7">
        <v>87.08</v>
      </c>
      <c r="AG7">
        <v>88.73</v>
      </c>
    </row>
    <row r="8" spans="1:33" x14ac:dyDescent="0.3">
      <c r="A8" t="s">
        <v>12</v>
      </c>
      <c r="B8" s="20">
        <v>1.68</v>
      </c>
      <c r="C8" s="20">
        <v>1.9</v>
      </c>
      <c r="D8" s="20">
        <v>1.57</v>
      </c>
      <c r="E8" s="20">
        <v>1.59</v>
      </c>
      <c r="F8" s="20">
        <v>1.61</v>
      </c>
      <c r="G8" s="20">
        <v>1.58</v>
      </c>
      <c r="H8" s="20">
        <v>1.99</v>
      </c>
      <c r="I8" s="20">
        <v>1.81</v>
      </c>
      <c r="J8" s="20">
        <v>2.2000000000000002</v>
      </c>
      <c r="K8" s="20">
        <v>1.55</v>
      </c>
      <c r="L8" s="20">
        <v>2.02</v>
      </c>
      <c r="M8">
        <v>1.25</v>
      </c>
      <c r="N8">
        <v>2.16</v>
      </c>
      <c r="O8">
        <v>1.95</v>
      </c>
      <c r="P8">
        <v>1.74</v>
      </c>
      <c r="Q8">
        <v>1.73</v>
      </c>
      <c r="R8">
        <v>1.57</v>
      </c>
      <c r="S8">
        <v>2.16</v>
      </c>
      <c r="T8">
        <v>1.68</v>
      </c>
      <c r="U8">
        <v>2.68</v>
      </c>
      <c r="V8">
        <v>2.11</v>
      </c>
      <c r="W8">
        <v>1.55</v>
      </c>
      <c r="X8">
        <v>1.89</v>
      </c>
      <c r="Y8">
        <v>1.61</v>
      </c>
      <c r="Z8">
        <v>1.66</v>
      </c>
      <c r="AA8">
        <v>1.66</v>
      </c>
      <c r="AB8">
        <v>1.72</v>
      </c>
      <c r="AC8">
        <v>2.4500000000000002</v>
      </c>
      <c r="AD8">
        <v>1.98</v>
      </c>
      <c r="AE8">
        <v>1.97</v>
      </c>
      <c r="AF8">
        <v>1.81</v>
      </c>
      <c r="AG8">
        <v>1.8</v>
      </c>
    </row>
    <row r="9" spans="1:33" x14ac:dyDescent="0.3">
      <c r="A9" t="s">
        <v>13</v>
      </c>
      <c r="B9" s="20">
        <v>29.87</v>
      </c>
      <c r="C9" s="20">
        <v>30.39</v>
      </c>
      <c r="D9" s="20">
        <v>28.5</v>
      </c>
      <c r="E9" s="20">
        <v>27.03</v>
      </c>
      <c r="F9" s="20">
        <v>24.46</v>
      </c>
      <c r="G9" s="20">
        <v>22.56</v>
      </c>
      <c r="H9" s="20">
        <v>20.71</v>
      </c>
      <c r="I9" s="20">
        <v>18.88</v>
      </c>
      <c r="J9" s="20">
        <v>19.14</v>
      </c>
      <c r="K9" s="20">
        <v>17.91</v>
      </c>
      <c r="L9" s="20">
        <v>15.81</v>
      </c>
      <c r="M9">
        <v>15.24</v>
      </c>
      <c r="N9">
        <v>14.94</v>
      </c>
      <c r="O9">
        <v>15.73</v>
      </c>
      <c r="P9">
        <v>15.76</v>
      </c>
      <c r="Q9">
        <v>15.82</v>
      </c>
      <c r="R9">
        <v>16.18</v>
      </c>
      <c r="S9">
        <v>15.94</v>
      </c>
      <c r="T9">
        <v>15.26</v>
      </c>
      <c r="U9">
        <v>14.99</v>
      </c>
      <c r="V9">
        <v>15.48</v>
      </c>
      <c r="W9">
        <v>15.27</v>
      </c>
      <c r="X9">
        <v>15</v>
      </c>
      <c r="Y9">
        <v>14.23</v>
      </c>
      <c r="Z9">
        <v>15.24</v>
      </c>
      <c r="AA9">
        <v>14.93</v>
      </c>
      <c r="AB9">
        <v>15.36</v>
      </c>
      <c r="AC9">
        <v>14.67</v>
      </c>
      <c r="AD9">
        <v>14.16</v>
      </c>
      <c r="AE9">
        <v>13.48</v>
      </c>
      <c r="AF9">
        <v>11.11</v>
      </c>
      <c r="AG9">
        <v>9.4700000000000006</v>
      </c>
    </row>
    <row r="10" spans="1:33" x14ac:dyDescent="0.3">
      <c r="M10"/>
    </row>
    <row r="11" spans="1:33" x14ac:dyDescent="0.3">
      <c r="A11" t="s">
        <v>14</v>
      </c>
      <c r="M11"/>
    </row>
    <row r="12" spans="1:33" x14ac:dyDescent="0.3">
      <c r="A12" t="s">
        <v>15</v>
      </c>
      <c r="B12" s="20">
        <v>100</v>
      </c>
      <c r="C12" s="20">
        <v>100</v>
      </c>
      <c r="D12" s="20">
        <v>100</v>
      </c>
      <c r="E12" s="20">
        <v>100</v>
      </c>
      <c r="F12" s="20">
        <v>100</v>
      </c>
      <c r="G12" s="20">
        <v>100</v>
      </c>
      <c r="H12" s="20">
        <v>100</v>
      </c>
      <c r="I12" s="20">
        <v>100</v>
      </c>
      <c r="J12" s="20">
        <v>100</v>
      </c>
      <c r="K12" s="20">
        <v>100</v>
      </c>
      <c r="L12" s="20">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row>
    <row r="13" spans="1:33" x14ac:dyDescent="0.3">
      <c r="A13" t="s">
        <v>16</v>
      </c>
      <c r="B13" s="20">
        <v>64.12</v>
      </c>
      <c r="C13" s="20">
        <v>63.06</v>
      </c>
      <c r="D13" s="20">
        <v>65.98</v>
      </c>
      <c r="E13" s="20">
        <v>67.98</v>
      </c>
      <c r="F13" s="20">
        <v>70.3</v>
      </c>
      <c r="G13" s="20">
        <v>71.23</v>
      </c>
      <c r="H13" s="20">
        <v>73.760000000000005</v>
      </c>
      <c r="I13" s="20">
        <v>74.959999999999994</v>
      </c>
      <c r="J13" s="20">
        <v>74.62</v>
      </c>
      <c r="K13" s="20">
        <v>77.150000000000006</v>
      </c>
      <c r="L13" s="20">
        <v>77.78</v>
      </c>
      <c r="M13">
        <v>81.760000000000005</v>
      </c>
      <c r="N13">
        <v>80.48</v>
      </c>
      <c r="O13">
        <v>79.290000000000006</v>
      </c>
      <c r="P13">
        <v>78.099999999999994</v>
      </c>
      <c r="Q13">
        <v>79.03</v>
      </c>
      <c r="R13">
        <v>78.94</v>
      </c>
      <c r="S13">
        <v>77.13</v>
      </c>
      <c r="T13">
        <v>80.16</v>
      </c>
      <c r="U13">
        <v>81.05</v>
      </c>
      <c r="V13">
        <v>78.92</v>
      </c>
      <c r="W13">
        <v>79.69</v>
      </c>
      <c r="X13">
        <v>79.709999999999994</v>
      </c>
      <c r="Y13">
        <v>79.739999999999995</v>
      </c>
      <c r="Z13">
        <v>78.25</v>
      </c>
      <c r="AA13">
        <v>77.540000000000006</v>
      </c>
      <c r="AB13">
        <v>77.010000000000005</v>
      </c>
      <c r="AC13">
        <v>79.09</v>
      </c>
      <c r="AD13">
        <v>78.790000000000006</v>
      </c>
      <c r="AE13">
        <v>79.739999999999995</v>
      </c>
      <c r="AF13">
        <v>83.82</v>
      </c>
      <c r="AG13">
        <v>85.55</v>
      </c>
    </row>
    <row r="14" spans="1:33" x14ac:dyDescent="0.3">
      <c r="A14" t="s">
        <v>17</v>
      </c>
      <c r="B14" s="20">
        <v>4.12</v>
      </c>
      <c r="C14" s="20">
        <v>4.32</v>
      </c>
      <c r="D14" s="20">
        <v>3.2</v>
      </c>
      <c r="E14" s="20">
        <v>2.57</v>
      </c>
      <c r="F14" s="20">
        <v>3.63</v>
      </c>
      <c r="G14" s="20">
        <v>4.3499999999999996</v>
      </c>
      <c r="H14" s="20">
        <v>4.9800000000000004</v>
      </c>
      <c r="I14" s="20">
        <v>4.68</v>
      </c>
      <c r="J14" s="20">
        <v>4.8499999999999996</v>
      </c>
      <c r="K14" s="20">
        <v>3.42</v>
      </c>
      <c r="L14" s="20">
        <v>6.47</v>
      </c>
      <c r="M14">
        <v>2.67</v>
      </c>
      <c r="N14">
        <v>3.7</v>
      </c>
      <c r="O14">
        <v>4.92</v>
      </c>
      <c r="P14">
        <v>4.5599999999999996</v>
      </c>
      <c r="Q14">
        <v>4.0599999999999996</v>
      </c>
      <c r="R14">
        <v>4.2699999999999996</v>
      </c>
      <c r="S14">
        <v>5.6</v>
      </c>
      <c r="T14">
        <v>3.66</v>
      </c>
      <c r="U14">
        <v>4.54</v>
      </c>
      <c r="V14">
        <v>4.42</v>
      </c>
      <c r="W14">
        <v>4.1500000000000004</v>
      </c>
      <c r="X14">
        <v>4.33</v>
      </c>
      <c r="Y14">
        <v>4.75</v>
      </c>
      <c r="Z14">
        <v>4.26</v>
      </c>
      <c r="AA14">
        <v>5.62</v>
      </c>
      <c r="AB14">
        <v>5.6</v>
      </c>
      <c r="AC14">
        <v>5.8</v>
      </c>
      <c r="AD14">
        <v>5.26</v>
      </c>
      <c r="AE14">
        <v>5.48</v>
      </c>
      <c r="AF14">
        <v>4.3600000000000003</v>
      </c>
      <c r="AG14">
        <v>4.3</v>
      </c>
    </row>
    <row r="15" spans="1:33" x14ac:dyDescent="0.3">
      <c r="A15" t="s">
        <v>18</v>
      </c>
      <c r="B15" s="20">
        <v>31.76</v>
      </c>
      <c r="C15" s="20">
        <v>32.619999999999997</v>
      </c>
      <c r="D15" s="20">
        <v>30.82</v>
      </c>
      <c r="E15" s="20">
        <v>29.45</v>
      </c>
      <c r="F15" s="20">
        <v>26.07</v>
      </c>
      <c r="G15" s="20">
        <v>24.42</v>
      </c>
      <c r="H15" s="20">
        <v>21.26</v>
      </c>
      <c r="I15" s="20">
        <v>20.36</v>
      </c>
      <c r="J15" s="20">
        <v>20.53</v>
      </c>
      <c r="K15" s="20">
        <v>19.43</v>
      </c>
      <c r="L15" s="20">
        <v>15.75</v>
      </c>
      <c r="M15">
        <v>15.57</v>
      </c>
      <c r="N15">
        <v>15.82</v>
      </c>
      <c r="O15">
        <v>15.79</v>
      </c>
      <c r="P15">
        <v>17.34</v>
      </c>
      <c r="Q15">
        <v>16.899999999999999</v>
      </c>
      <c r="R15">
        <v>16.79</v>
      </c>
      <c r="S15">
        <v>17.260000000000002</v>
      </c>
      <c r="T15">
        <v>16.18</v>
      </c>
      <c r="U15">
        <v>14.41</v>
      </c>
      <c r="V15">
        <v>16.66</v>
      </c>
      <c r="W15">
        <v>16.16</v>
      </c>
      <c r="X15">
        <v>15.96</v>
      </c>
      <c r="Y15">
        <v>15.51</v>
      </c>
      <c r="Z15">
        <v>17.489999999999998</v>
      </c>
      <c r="AA15">
        <v>16.850000000000001</v>
      </c>
      <c r="AB15">
        <v>17.39</v>
      </c>
      <c r="AC15">
        <v>15.11</v>
      </c>
      <c r="AD15">
        <v>15.95</v>
      </c>
      <c r="AE15">
        <v>14.78</v>
      </c>
      <c r="AF15">
        <v>11.82</v>
      </c>
      <c r="AG15">
        <v>10.15</v>
      </c>
    </row>
    <row r="16" spans="1:33" x14ac:dyDescent="0.3">
      <c r="M16"/>
    </row>
    <row r="17" spans="1:33" x14ac:dyDescent="0.3">
      <c r="A17" t="s">
        <v>19</v>
      </c>
      <c r="M17"/>
    </row>
    <row r="18" spans="1:33" x14ac:dyDescent="0.3">
      <c r="A18" t="s">
        <v>15</v>
      </c>
      <c r="B18" s="20">
        <v>100</v>
      </c>
      <c r="C18" s="20">
        <v>100</v>
      </c>
      <c r="D18" s="20">
        <v>100</v>
      </c>
      <c r="E18" s="20">
        <v>100</v>
      </c>
      <c r="F18" s="20">
        <v>100</v>
      </c>
      <c r="G18" s="20">
        <v>100</v>
      </c>
      <c r="H18" s="20">
        <v>100</v>
      </c>
      <c r="I18" s="20">
        <v>100</v>
      </c>
      <c r="J18" s="20">
        <v>100</v>
      </c>
      <c r="K18" s="20">
        <v>100</v>
      </c>
      <c r="L18" s="20">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row>
    <row r="19" spans="1:33" x14ac:dyDescent="0.3">
      <c r="A19" t="s">
        <v>16</v>
      </c>
      <c r="B19" s="20">
        <v>69.73</v>
      </c>
      <c r="C19" s="20">
        <v>69.12</v>
      </c>
      <c r="D19" s="20">
        <v>71.209999999999994</v>
      </c>
      <c r="E19" s="20">
        <v>72.510000000000005</v>
      </c>
      <c r="F19" s="20">
        <v>75.260000000000005</v>
      </c>
      <c r="G19" s="20">
        <v>77.53</v>
      </c>
      <c r="H19" s="20">
        <v>78.37</v>
      </c>
      <c r="I19" s="20">
        <v>80.73</v>
      </c>
      <c r="J19" s="20">
        <v>79.959999999999994</v>
      </c>
      <c r="K19" s="20">
        <v>81.92</v>
      </c>
      <c r="L19" s="20">
        <v>83.63</v>
      </c>
      <c r="M19">
        <v>84.43</v>
      </c>
      <c r="N19">
        <v>83.66</v>
      </c>
      <c r="O19">
        <v>83.39</v>
      </c>
      <c r="P19">
        <v>83.94</v>
      </c>
      <c r="Q19">
        <v>83.75</v>
      </c>
      <c r="R19">
        <v>83.54</v>
      </c>
      <c r="S19">
        <v>83.52</v>
      </c>
      <c r="T19">
        <v>84.4</v>
      </c>
      <c r="U19">
        <v>82.96</v>
      </c>
      <c r="V19">
        <v>83.73</v>
      </c>
      <c r="W19">
        <v>84.52</v>
      </c>
      <c r="X19">
        <v>84.12</v>
      </c>
      <c r="Y19">
        <v>85.29</v>
      </c>
      <c r="Z19">
        <v>84.36</v>
      </c>
      <c r="AA19">
        <v>85.26</v>
      </c>
      <c r="AB19">
        <v>84.8</v>
      </c>
      <c r="AC19">
        <v>84.09</v>
      </c>
      <c r="AD19">
        <v>85.14</v>
      </c>
      <c r="AE19">
        <v>86.03</v>
      </c>
      <c r="AF19">
        <v>88.27</v>
      </c>
      <c r="AG19">
        <v>90.22</v>
      </c>
    </row>
    <row r="20" spans="1:33" x14ac:dyDescent="0.3">
      <c r="A20" t="s">
        <v>17</v>
      </c>
      <c r="B20" s="20">
        <v>0.76</v>
      </c>
      <c r="C20" s="20">
        <v>1</v>
      </c>
      <c r="D20" s="20">
        <v>0.72</v>
      </c>
      <c r="E20" s="20">
        <v>0.94</v>
      </c>
      <c r="F20" s="20">
        <v>0.61</v>
      </c>
      <c r="G20" s="20">
        <v>0.63</v>
      </c>
      <c r="H20" s="20">
        <v>0.79</v>
      </c>
      <c r="I20" s="20">
        <v>0.85</v>
      </c>
      <c r="J20" s="20">
        <v>1.21</v>
      </c>
      <c r="K20" s="20">
        <v>0.75</v>
      </c>
      <c r="L20" s="20">
        <v>0.41</v>
      </c>
      <c r="M20">
        <v>0.63</v>
      </c>
      <c r="N20">
        <v>1.57</v>
      </c>
      <c r="O20">
        <v>1.05</v>
      </c>
      <c r="P20">
        <v>0.88</v>
      </c>
      <c r="Q20">
        <v>0.85</v>
      </c>
      <c r="R20">
        <v>0.61</v>
      </c>
      <c r="S20">
        <v>1.1299999999999999</v>
      </c>
      <c r="T20">
        <v>0.94</v>
      </c>
      <c r="U20">
        <v>1.98</v>
      </c>
      <c r="V20">
        <v>1.1599999999999999</v>
      </c>
      <c r="W20">
        <v>0.67</v>
      </c>
      <c r="X20">
        <v>1.17</v>
      </c>
      <c r="Y20">
        <v>0.71</v>
      </c>
      <c r="Z20">
        <v>0.92</v>
      </c>
      <c r="AA20">
        <v>0.57999999999999996</v>
      </c>
      <c r="AB20">
        <v>0.55000000000000004</v>
      </c>
      <c r="AC20">
        <v>1.53</v>
      </c>
      <c r="AD20">
        <v>1.07</v>
      </c>
      <c r="AE20">
        <v>0.88</v>
      </c>
      <c r="AF20">
        <v>0.9</v>
      </c>
      <c r="AG20">
        <v>0.72</v>
      </c>
    </row>
    <row r="21" spans="1:33" x14ac:dyDescent="0.3">
      <c r="A21" t="s">
        <v>18</v>
      </c>
      <c r="B21" s="20">
        <v>29.51</v>
      </c>
      <c r="C21" s="20">
        <v>29.88</v>
      </c>
      <c r="D21" s="20">
        <v>28.08</v>
      </c>
      <c r="E21" s="20">
        <v>26.55</v>
      </c>
      <c r="F21" s="20">
        <v>24.14</v>
      </c>
      <c r="G21" s="20">
        <v>21.84</v>
      </c>
      <c r="H21" s="20">
        <v>20.84</v>
      </c>
      <c r="I21" s="20">
        <v>18.420000000000002</v>
      </c>
      <c r="J21" s="20">
        <v>18.829999999999998</v>
      </c>
      <c r="K21" s="20">
        <v>17.329999999999998</v>
      </c>
      <c r="L21" s="20">
        <v>15.96</v>
      </c>
      <c r="M21">
        <v>14.94</v>
      </c>
      <c r="N21">
        <v>14.77</v>
      </c>
      <c r="O21">
        <v>15.56</v>
      </c>
      <c r="P21">
        <v>15.18</v>
      </c>
      <c r="Q21">
        <v>15.4</v>
      </c>
      <c r="R21">
        <v>15.86</v>
      </c>
      <c r="S21">
        <v>15.35</v>
      </c>
      <c r="T21">
        <v>14.66</v>
      </c>
      <c r="U21">
        <v>15.07</v>
      </c>
      <c r="V21">
        <v>15.12</v>
      </c>
      <c r="W21">
        <v>14.81</v>
      </c>
      <c r="X21">
        <v>14.71</v>
      </c>
      <c r="Y21">
        <v>14</v>
      </c>
      <c r="Z21">
        <v>14.72</v>
      </c>
      <c r="AA21">
        <v>14.17</v>
      </c>
      <c r="AB21">
        <v>14.65</v>
      </c>
      <c r="AC21">
        <v>14.38</v>
      </c>
      <c r="AD21">
        <v>13.8</v>
      </c>
      <c r="AE21">
        <v>13.09</v>
      </c>
      <c r="AF21">
        <v>10.83</v>
      </c>
      <c r="AG21">
        <v>9.0500000000000007</v>
      </c>
    </row>
    <row r="22" spans="1:33" x14ac:dyDescent="0.3">
      <c r="M22"/>
    </row>
    <row r="23" spans="1:33" x14ac:dyDescent="0.3">
      <c r="A23" t="s">
        <v>20</v>
      </c>
      <c r="M23"/>
    </row>
    <row r="24" spans="1:33" x14ac:dyDescent="0.3">
      <c r="A24" t="s">
        <v>15</v>
      </c>
      <c r="B24" s="20">
        <v>100</v>
      </c>
      <c r="C24" s="20">
        <v>100</v>
      </c>
      <c r="D24" s="20">
        <v>100</v>
      </c>
      <c r="E24" s="20">
        <v>100</v>
      </c>
      <c r="F24" s="20">
        <v>100</v>
      </c>
      <c r="G24" s="20">
        <v>100</v>
      </c>
      <c r="H24" s="20">
        <v>100</v>
      </c>
      <c r="I24" s="20">
        <v>100</v>
      </c>
      <c r="J24" s="20">
        <v>100</v>
      </c>
      <c r="K24" s="20">
        <v>100</v>
      </c>
      <c r="L24" s="20">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row>
    <row r="25" spans="1:33" x14ac:dyDescent="0.3">
      <c r="A25" t="s">
        <v>16</v>
      </c>
      <c r="B25" s="20">
        <v>70.599999999999994</v>
      </c>
      <c r="C25" s="20">
        <v>69.33</v>
      </c>
      <c r="D25" s="20">
        <v>71.61</v>
      </c>
      <c r="E25" s="20">
        <v>72.739999999999995</v>
      </c>
      <c r="F25" s="20">
        <v>74.180000000000007</v>
      </c>
      <c r="G25" s="20">
        <v>75.11</v>
      </c>
      <c r="H25" s="20">
        <v>78.239999999999995</v>
      </c>
      <c r="I25" s="20">
        <v>79.25</v>
      </c>
      <c r="J25" s="20">
        <v>79.040000000000006</v>
      </c>
      <c r="K25" s="20">
        <v>79.39</v>
      </c>
      <c r="L25" s="20">
        <v>83.16</v>
      </c>
      <c r="M25">
        <v>81.849999999999994</v>
      </c>
      <c r="N25">
        <v>83.15</v>
      </c>
      <c r="O25">
        <v>81.58</v>
      </c>
      <c r="P25">
        <v>82</v>
      </c>
      <c r="Q25">
        <v>80.930000000000007</v>
      </c>
      <c r="R25">
        <v>80.19</v>
      </c>
      <c r="S25">
        <v>80.400000000000006</v>
      </c>
      <c r="T25">
        <v>80.22</v>
      </c>
      <c r="U25">
        <v>80.8</v>
      </c>
      <c r="V25">
        <v>79.930000000000007</v>
      </c>
      <c r="W25">
        <v>80.400000000000006</v>
      </c>
      <c r="X25">
        <v>82.46</v>
      </c>
      <c r="Y25">
        <v>84.23</v>
      </c>
      <c r="Z25">
        <v>82.71</v>
      </c>
      <c r="AA25">
        <v>81.16</v>
      </c>
      <c r="AB25">
        <v>80.97</v>
      </c>
      <c r="AC25">
        <v>81.11</v>
      </c>
      <c r="AD25">
        <v>84.2</v>
      </c>
      <c r="AE25">
        <v>82.93</v>
      </c>
      <c r="AF25">
        <v>85.2</v>
      </c>
      <c r="AG25">
        <v>84.82</v>
      </c>
    </row>
    <row r="26" spans="1:33" x14ac:dyDescent="0.3">
      <c r="A26" t="s">
        <v>17</v>
      </c>
      <c r="B26" s="20">
        <v>1.73</v>
      </c>
      <c r="C26" s="20">
        <v>2.16</v>
      </c>
      <c r="D26" s="20">
        <v>2.65</v>
      </c>
      <c r="E26" s="20">
        <v>2.88</v>
      </c>
      <c r="F26" s="20">
        <v>3.02</v>
      </c>
      <c r="G26" s="20">
        <v>1.72</v>
      </c>
      <c r="H26" s="20">
        <v>3.03</v>
      </c>
      <c r="I26" s="20">
        <v>2</v>
      </c>
      <c r="J26" s="20">
        <v>2.87</v>
      </c>
      <c r="K26" s="20">
        <v>2.46</v>
      </c>
      <c r="L26" s="20">
        <v>1.92</v>
      </c>
      <c r="M26">
        <v>1.85</v>
      </c>
      <c r="N26">
        <v>2.6</v>
      </c>
      <c r="O26">
        <v>1.69</v>
      </c>
      <c r="P26">
        <v>1.68</v>
      </c>
      <c r="Q26">
        <v>2.76</v>
      </c>
      <c r="R26">
        <v>2.7</v>
      </c>
      <c r="S26">
        <v>2.31</v>
      </c>
      <c r="T26">
        <v>2.52</v>
      </c>
      <c r="U26">
        <v>3.6</v>
      </c>
      <c r="V26">
        <v>4.33</v>
      </c>
      <c r="W26">
        <v>2.83</v>
      </c>
      <c r="X26">
        <v>2.34</v>
      </c>
      <c r="Y26">
        <v>2.2400000000000002</v>
      </c>
      <c r="Z26">
        <v>2.31</v>
      </c>
      <c r="AA26">
        <v>2.09</v>
      </c>
      <c r="AB26">
        <v>2.56</v>
      </c>
      <c r="AC26">
        <v>3.05</v>
      </c>
      <c r="AD26">
        <v>2.35</v>
      </c>
      <c r="AE26">
        <v>3.2</v>
      </c>
      <c r="AF26">
        <v>3.17</v>
      </c>
      <c r="AG26">
        <v>4.28</v>
      </c>
    </row>
    <row r="27" spans="1:33" x14ac:dyDescent="0.3">
      <c r="A27" t="s">
        <v>18</v>
      </c>
      <c r="B27" s="20">
        <v>27.67</v>
      </c>
      <c r="C27" s="20">
        <v>28.52</v>
      </c>
      <c r="D27" s="20">
        <v>25.74</v>
      </c>
      <c r="E27" s="20">
        <v>24.37</v>
      </c>
      <c r="F27" s="20">
        <v>22.8</v>
      </c>
      <c r="G27" s="20">
        <v>23.18</v>
      </c>
      <c r="H27" s="20">
        <v>18.73</v>
      </c>
      <c r="I27" s="20">
        <v>18.75</v>
      </c>
      <c r="J27" s="20">
        <v>18.09</v>
      </c>
      <c r="K27" s="20">
        <v>18.16</v>
      </c>
      <c r="L27" s="20">
        <v>14.92</v>
      </c>
      <c r="M27">
        <v>16.29</v>
      </c>
      <c r="N27">
        <v>14.25</v>
      </c>
      <c r="O27">
        <v>16.73</v>
      </c>
      <c r="P27">
        <v>16.329999999999998</v>
      </c>
      <c r="Q27">
        <v>16.309999999999999</v>
      </c>
      <c r="R27">
        <v>17.11</v>
      </c>
      <c r="S27">
        <v>17.29</v>
      </c>
      <c r="T27">
        <v>17.25</v>
      </c>
      <c r="U27">
        <v>15.6</v>
      </c>
      <c r="V27">
        <v>15.73</v>
      </c>
      <c r="W27">
        <v>16.77</v>
      </c>
      <c r="X27">
        <v>15.2</v>
      </c>
      <c r="Y27">
        <v>13.53</v>
      </c>
      <c r="Z27">
        <v>14.98</v>
      </c>
      <c r="AA27">
        <v>16.75</v>
      </c>
      <c r="AB27">
        <v>16.47</v>
      </c>
      <c r="AC27">
        <v>15.84</v>
      </c>
      <c r="AD27">
        <v>13.45</v>
      </c>
      <c r="AE27">
        <v>13.87</v>
      </c>
      <c r="AF27">
        <v>11.63</v>
      </c>
      <c r="AG27">
        <v>10.9</v>
      </c>
    </row>
    <row r="28" spans="1:33" x14ac:dyDescent="0.3">
      <c r="M28"/>
    </row>
    <row r="29" spans="1:33" x14ac:dyDescent="0.3">
      <c r="M29"/>
    </row>
    <row r="30" spans="1:33" x14ac:dyDescent="0.3">
      <c r="A30" t="s">
        <v>5</v>
      </c>
      <c r="M30"/>
    </row>
    <row r="31" spans="1:33" x14ac:dyDescent="0.3">
      <c r="A31" t="s">
        <v>6</v>
      </c>
      <c r="M31"/>
    </row>
    <row r="32" spans="1:33" x14ac:dyDescent="0.3">
      <c r="A32" t="s">
        <v>21</v>
      </c>
      <c r="M32"/>
    </row>
    <row r="33" spans="1:33" x14ac:dyDescent="0.3">
      <c r="A33" t="s">
        <v>8</v>
      </c>
      <c r="B33" s="58">
        <v>44562</v>
      </c>
      <c r="C33" s="58">
        <v>44593</v>
      </c>
      <c r="D33" s="58">
        <v>44621</v>
      </c>
      <c r="E33" s="58">
        <v>44652</v>
      </c>
      <c r="F33" s="58">
        <v>44682</v>
      </c>
      <c r="G33" s="58">
        <v>44713</v>
      </c>
      <c r="H33" s="58">
        <v>44743</v>
      </c>
      <c r="I33" s="58">
        <v>44774</v>
      </c>
      <c r="J33" s="58">
        <v>44805</v>
      </c>
      <c r="K33" s="58">
        <v>44835</v>
      </c>
      <c r="L33" s="58">
        <v>44866</v>
      </c>
      <c r="M33" s="1">
        <v>44896</v>
      </c>
      <c r="N33" s="1">
        <v>44927</v>
      </c>
      <c r="O33" s="1">
        <v>44958</v>
      </c>
      <c r="P33" s="1">
        <v>44986</v>
      </c>
      <c r="Q33" s="1">
        <v>45017</v>
      </c>
      <c r="R33" s="1">
        <v>45047</v>
      </c>
      <c r="S33" s="1">
        <v>45078</v>
      </c>
      <c r="T33" s="1">
        <v>45108</v>
      </c>
      <c r="U33" s="1">
        <v>45139</v>
      </c>
      <c r="V33" s="1">
        <v>45170</v>
      </c>
      <c r="W33" s="1">
        <v>45200</v>
      </c>
      <c r="X33" s="1">
        <v>45231</v>
      </c>
      <c r="Y33" s="1">
        <v>45261</v>
      </c>
      <c r="Z33" s="1">
        <v>45292</v>
      </c>
      <c r="AA33" s="1">
        <v>45323</v>
      </c>
      <c r="AB33" s="1">
        <v>45352</v>
      </c>
      <c r="AC33" s="1">
        <v>45383</v>
      </c>
      <c r="AD33" s="1">
        <v>45413</v>
      </c>
      <c r="AE33" s="1">
        <v>45444</v>
      </c>
      <c r="AF33" s="1">
        <v>45474</v>
      </c>
      <c r="AG33" s="1">
        <v>45505</v>
      </c>
    </row>
    <row r="34" spans="1:33" x14ac:dyDescent="0.3">
      <c r="A34" t="s">
        <v>9</v>
      </c>
      <c r="M34"/>
    </row>
    <row r="35" spans="1:33" x14ac:dyDescent="0.3">
      <c r="A35" t="s">
        <v>10</v>
      </c>
      <c r="B35" s="20">
        <v>100</v>
      </c>
      <c r="C35" s="20">
        <v>100</v>
      </c>
      <c r="D35" s="20">
        <v>100</v>
      </c>
      <c r="E35" s="20">
        <v>100</v>
      </c>
      <c r="F35" s="20">
        <v>100</v>
      </c>
      <c r="G35" s="20">
        <v>100</v>
      </c>
      <c r="H35" s="20">
        <v>100</v>
      </c>
      <c r="I35" s="20">
        <v>100</v>
      </c>
      <c r="J35" s="20">
        <v>100</v>
      </c>
      <c r="K35" s="20">
        <v>100</v>
      </c>
      <c r="L35" s="20">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row>
    <row r="36" spans="1:33" x14ac:dyDescent="0.3">
      <c r="A36" t="s">
        <v>11</v>
      </c>
      <c r="B36" s="20">
        <v>64.2</v>
      </c>
      <c r="C36" s="20">
        <v>64.67</v>
      </c>
      <c r="D36" s="20">
        <v>65.58</v>
      </c>
      <c r="E36" s="20">
        <v>68.2</v>
      </c>
      <c r="F36" s="20">
        <v>69.95</v>
      </c>
      <c r="G36" s="20">
        <v>73.33</v>
      </c>
      <c r="H36" s="20">
        <v>74.81</v>
      </c>
      <c r="I36" s="20">
        <v>76.83</v>
      </c>
      <c r="J36" s="20">
        <v>77.209999999999994</v>
      </c>
      <c r="K36" s="20">
        <v>78.58</v>
      </c>
      <c r="L36" s="20">
        <v>80.31</v>
      </c>
      <c r="M36">
        <v>81.64</v>
      </c>
      <c r="N36">
        <v>80.17</v>
      </c>
      <c r="O36">
        <v>80.400000000000006</v>
      </c>
      <c r="P36">
        <v>79.55</v>
      </c>
      <c r="Q36">
        <v>79.12</v>
      </c>
      <c r="R36">
        <v>79.13</v>
      </c>
      <c r="S36">
        <v>79.44</v>
      </c>
      <c r="T36">
        <v>80.150000000000006</v>
      </c>
      <c r="U36">
        <v>80.75</v>
      </c>
      <c r="V36">
        <v>80.31</v>
      </c>
      <c r="W36">
        <v>80.25</v>
      </c>
      <c r="X36">
        <v>81.14</v>
      </c>
      <c r="Y36">
        <v>81.78</v>
      </c>
      <c r="Z36">
        <v>80.239999999999995</v>
      </c>
      <c r="AA36">
        <v>81.069999999999993</v>
      </c>
      <c r="AB36">
        <v>80.459999999999994</v>
      </c>
      <c r="AC36">
        <v>81.31</v>
      </c>
      <c r="AD36">
        <v>81.09</v>
      </c>
      <c r="AE36">
        <v>82.74</v>
      </c>
      <c r="AF36">
        <v>85.11</v>
      </c>
      <c r="AG36">
        <v>87.41</v>
      </c>
    </row>
    <row r="37" spans="1:33" x14ac:dyDescent="0.3">
      <c r="A37" t="s">
        <v>12</v>
      </c>
      <c r="B37" s="20">
        <v>2.7</v>
      </c>
      <c r="C37" s="20">
        <v>2.42</v>
      </c>
      <c r="D37" s="20">
        <v>2.5499999999999998</v>
      </c>
      <c r="E37" s="20">
        <v>2.4</v>
      </c>
      <c r="F37" s="20">
        <v>2.61</v>
      </c>
      <c r="G37" s="20">
        <v>2.61</v>
      </c>
      <c r="H37" s="20">
        <v>2.72</v>
      </c>
      <c r="I37" s="20">
        <v>2.4300000000000002</v>
      </c>
      <c r="J37" s="20">
        <v>2.5099999999999998</v>
      </c>
      <c r="K37" s="20">
        <v>2.23</v>
      </c>
      <c r="L37" s="20">
        <v>2.09</v>
      </c>
      <c r="M37">
        <v>2.34</v>
      </c>
      <c r="N37">
        <v>3.25</v>
      </c>
      <c r="O37">
        <v>3.04</v>
      </c>
      <c r="P37">
        <v>3.12</v>
      </c>
      <c r="Q37">
        <v>3.05</v>
      </c>
      <c r="R37">
        <v>3.29</v>
      </c>
      <c r="S37">
        <v>3.11</v>
      </c>
      <c r="T37">
        <v>3.11</v>
      </c>
      <c r="U37">
        <v>3.17</v>
      </c>
      <c r="V37">
        <v>3.1</v>
      </c>
      <c r="W37">
        <v>3.18</v>
      </c>
      <c r="X37">
        <v>2.67</v>
      </c>
      <c r="Y37">
        <v>2.78</v>
      </c>
      <c r="Z37">
        <v>3.5</v>
      </c>
      <c r="AA37">
        <v>3.2</v>
      </c>
      <c r="AB37">
        <v>3.14</v>
      </c>
      <c r="AC37">
        <v>3.12</v>
      </c>
      <c r="AD37">
        <v>3.33</v>
      </c>
      <c r="AE37">
        <v>3.05</v>
      </c>
      <c r="AF37">
        <v>3.25</v>
      </c>
      <c r="AG37">
        <v>3.07</v>
      </c>
    </row>
    <row r="38" spans="1:33" x14ac:dyDescent="0.3">
      <c r="A38" t="s">
        <v>13</v>
      </c>
      <c r="B38" s="20">
        <v>33.090000000000003</v>
      </c>
      <c r="C38" s="20">
        <v>32.909999999999997</v>
      </c>
      <c r="D38" s="20">
        <v>31.87</v>
      </c>
      <c r="E38" s="20">
        <v>29.4</v>
      </c>
      <c r="F38" s="20">
        <v>27.44</v>
      </c>
      <c r="G38" s="20">
        <v>24.06</v>
      </c>
      <c r="H38" s="20">
        <v>22.47</v>
      </c>
      <c r="I38" s="20">
        <v>20.74</v>
      </c>
      <c r="J38" s="20">
        <v>20.28</v>
      </c>
      <c r="K38" s="20">
        <v>19.190000000000001</v>
      </c>
      <c r="L38" s="20">
        <v>17.600000000000001</v>
      </c>
      <c r="M38">
        <v>16.02</v>
      </c>
      <c r="N38">
        <v>16.57</v>
      </c>
      <c r="O38">
        <v>16.559999999999999</v>
      </c>
      <c r="P38">
        <v>17.329999999999998</v>
      </c>
      <c r="Q38">
        <v>17.84</v>
      </c>
      <c r="R38">
        <v>17.57</v>
      </c>
      <c r="S38">
        <v>17.440000000000001</v>
      </c>
      <c r="T38">
        <v>16.75</v>
      </c>
      <c r="U38">
        <v>16.079999999999998</v>
      </c>
      <c r="V38">
        <v>16.579999999999998</v>
      </c>
      <c r="W38">
        <v>16.57</v>
      </c>
      <c r="X38">
        <v>16.190000000000001</v>
      </c>
      <c r="Y38">
        <v>15.44</v>
      </c>
      <c r="Z38">
        <v>16.25</v>
      </c>
      <c r="AA38">
        <v>15.73</v>
      </c>
      <c r="AB38">
        <v>16.39</v>
      </c>
      <c r="AC38">
        <v>15.57</v>
      </c>
      <c r="AD38">
        <v>15.58</v>
      </c>
      <c r="AE38">
        <v>14.21</v>
      </c>
      <c r="AF38">
        <v>11.64</v>
      </c>
      <c r="AG38">
        <v>9.5299999999999994</v>
      </c>
    </row>
    <row r="39" spans="1:33" x14ac:dyDescent="0.3">
      <c r="M39"/>
    </row>
    <row r="40" spans="1:33" x14ac:dyDescent="0.3">
      <c r="A40" t="s">
        <v>14</v>
      </c>
      <c r="M40"/>
    </row>
    <row r="41" spans="1:33" x14ac:dyDescent="0.3">
      <c r="A41" t="s">
        <v>15</v>
      </c>
      <c r="B41" s="20">
        <v>100</v>
      </c>
      <c r="C41" s="20">
        <v>100</v>
      </c>
      <c r="D41" s="20">
        <v>100</v>
      </c>
      <c r="E41" s="20">
        <v>100</v>
      </c>
      <c r="F41" s="20">
        <v>100</v>
      </c>
      <c r="G41" s="20">
        <v>100</v>
      </c>
      <c r="H41" s="20">
        <v>100</v>
      </c>
      <c r="I41" s="20">
        <v>100</v>
      </c>
      <c r="J41" s="20">
        <v>100</v>
      </c>
      <c r="K41" s="20">
        <v>100</v>
      </c>
      <c r="L41" s="20">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row>
    <row r="42" spans="1:33" x14ac:dyDescent="0.3">
      <c r="A42" t="s">
        <v>16</v>
      </c>
      <c r="B42" s="20">
        <v>61.66</v>
      </c>
      <c r="C42" s="20">
        <v>61.39</v>
      </c>
      <c r="D42" s="20">
        <v>62.55</v>
      </c>
      <c r="E42" s="20">
        <v>64.75</v>
      </c>
      <c r="F42" s="20">
        <v>66.2</v>
      </c>
      <c r="G42" s="20">
        <v>69.28</v>
      </c>
      <c r="H42" s="20">
        <v>71.11</v>
      </c>
      <c r="I42" s="20">
        <v>73</v>
      </c>
      <c r="J42" s="20">
        <v>74.34</v>
      </c>
      <c r="K42" s="20">
        <v>75.599999999999994</v>
      </c>
      <c r="L42" s="20">
        <v>76.760000000000005</v>
      </c>
      <c r="M42">
        <v>78.819999999999993</v>
      </c>
      <c r="N42">
        <v>76.67</v>
      </c>
      <c r="O42">
        <v>75.959999999999994</v>
      </c>
      <c r="P42">
        <v>75.84</v>
      </c>
      <c r="Q42">
        <v>74.67</v>
      </c>
      <c r="R42">
        <v>74.39</v>
      </c>
      <c r="S42">
        <v>74.66</v>
      </c>
      <c r="T42">
        <v>75.61</v>
      </c>
      <c r="U42">
        <v>76.73</v>
      </c>
      <c r="V42">
        <v>76.08</v>
      </c>
      <c r="W42">
        <v>75.849999999999994</v>
      </c>
      <c r="X42">
        <v>76.95</v>
      </c>
      <c r="Y42">
        <v>77.7</v>
      </c>
      <c r="Z42">
        <v>76.55</v>
      </c>
      <c r="AA42">
        <v>76.900000000000006</v>
      </c>
      <c r="AB42">
        <v>75.2</v>
      </c>
      <c r="AC42">
        <v>76.77</v>
      </c>
      <c r="AD42">
        <v>75.44</v>
      </c>
      <c r="AE42">
        <v>77.680000000000007</v>
      </c>
      <c r="AF42">
        <v>80.290000000000006</v>
      </c>
      <c r="AG42">
        <v>82.2</v>
      </c>
    </row>
    <row r="43" spans="1:33" x14ac:dyDescent="0.3">
      <c r="A43" t="s">
        <v>17</v>
      </c>
      <c r="B43" s="20">
        <v>5.25</v>
      </c>
      <c r="C43" s="20">
        <v>4.9000000000000004</v>
      </c>
      <c r="D43" s="20">
        <v>4.84</v>
      </c>
      <c r="E43" s="20">
        <v>4.9400000000000004</v>
      </c>
      <c r="F43" s="20">
        <v>5.71</v>
      </c>
      <c r="G43" s="20">
        <v>5.85</v>
      </c>
      <c r="H43" s="20">
        <v>6.52</v>
      </c>
      <c r="I43" s="20">
        <v>5.3</v>
      </c>
      <c r="J43" s="20">
        <v>6.08</v>
      </c>
      <c r="K43" s="20">
        <v>5.61</v>
      </c>
      <c r="L43" s="20">
        <v>6.02</v>
      </c>
      <c r="M43">
        <v>5.55</v>
      </c>
      <c r="N43">
        <v>6.64</v>
      </c>
      <c r="O43">
        <v>7.73</v>
      </c>
      <c r="P43">
        <v>7.3</v>
      </c>
      <c r="Q43">
        <v>7.64</v>
      </c>
      <c r="R43">
        <v>8.3800000000000008</v>
      </c>
      <c r="S43">
        <v>8.09</v>
      </c>
      <c r="T43">
        <v>7.1</v>
      </c>
      <c r="U43">
        <v>7.48</v>
      </c>
      <c r="V43">
        <v>7.96</v>
      </c>
      <c r="W43">
        <v>7.47</v>
      </c>
      <c r="X43">
        <v>6.36</v>
      </c>
      <c r="Y43">
        <v>6.4</v>
      </c>
      <c r="Z43">
        <v>7.18</v>
      </c>
      <c r="AA43">
        <v>7.42</v>
      </c>
      <c r="AB43">
        <v>7.43</v>
      </c>
      <c r="AC43">
        <v>7.47</v>
      </c>
      <c r="AD43">
        <v>8.1300000000000008</v>
      </c>
      <c r="AE43">
        <v>7.19</v>
      </c>
      <c r="AF43">
        <v>7.39</v>
      </c>
      <c r="AG43">
        <v>7.19</v>
      </c>
    </row>
    <row r="44" spans="1:33" x14ac:dyDescent="0.3">
      <c r="A44" t="s">
        <v>18</v>
      </c>
      <c r="B44" s="20">
        <v>33.090000000000003</v>
      </c>
      <c r="C44" s="20">
        <v>33.72</v>
      </c>
      <c r="D44" s="20">
        <v>32.61</v>
      </c>
      <c r="E44" s="20">
        <v>30.32</v>
      </c>
      <c r="F44" s="20">
        <v>28.09</v>
      </c>
      <c r="G44" s="20">
        <v>24.87</v>
      </c>
      <c r="H44" s="20">
        <v>22.37</v>
      </c>
      <c r="I44" s="20">
        <v>21.71</v>
      </c>
      <c r="J44" s="20">
        <v>19.579999999999998</v>
      </c>
      <c r="K44" s="20">
        <v>18.79</v>
      </c>
      <c r="L44" s="20">
        <v>17.22</v>
      </c>
      <c r="M44">
        <v>15.62</v>
      </c>
      <c r="N44">
        <v>16.690000000000001</v>
      </c>
      <c r="O44">
        <v>16.309999999999999</v>
      </c>
      <c r="P44">
        <v>16.850000000000001</v>
      </c>
      <c r="Q44">
        <v>17.690000000000001</v>
      </c>
      <c r="R44">
        <v>17.23</v>
      </c>
      <c r="S44">
        <v>17.25</v>
      </c>
      <c r="T44">
        <v>17.28</v>
      </c>
      <c r="U44">
        <v>15.78</v>
      </c>
      <c r="V44">
        <v>15.96</v>
      </c>
      <c r="W44">
        <v>16.68</v>
      </c>
      <c r="X44">
        <v>16.690000000000001</v>
      </c>
      <c r="Y44">
        <v>15.9</v>
      </c>
      <c r="Z44">
        <v>16.27</v>
      </c>
      <c r="AA44">
        <v>15.68</v>
      </c>
      <c r="AB44">
        <v>17.37</v>
      </c>
      <c r="AC44">
        <v>15.76</v>
      </c>
      <c r="AD44">
        <v>16.43</v>
      </c>
      <c r="AE44">
        <v>15.14</v>
      </c>
      <c r="AF44">
        <v>12.33</v>
      </c>
      <c r="AG44">
        <v>10.61</v>
      </c>
    </row>
    <row r="45" spans="1:33" x14ac:dyDescent="0.3">
      <c r="M45"/>
    </row>
    <row r="46" spans="1:33" x14ac:dyDescent="0.3">
      <c r="A46" t="s">
        <v>19</v>
      </c>
      <c r="M46"/>
    </row>
    <row r="47" spans="1:33" x14ac:dyDescent="0.3">
      <c r="A47" t="s">
        <v>15</v>
      </c>
      <c r="B47" s="20">
        <v>100</v>
      </c>
      <c r="C47" s="20">
        <v>100</v>
      </c>
      <c r="D47" s="20">
        <v>100</v>
      </c>
      <c r="E47" s="20">
        <v>100</v>
      </c>
      <c r="F47" s="20">
        <v>100</v>
      </c>
      <c r="G47" s="20">
        <v>100</v>
      </c>
      <c r="H47" s="20">
        <v>100</v>
      </c>
      <c r="I47" s="20">
        <v>100</v>
      </c>
      <c r="J47" s="20">
        <v>100</v>
      </c>
      <c r="K47" s="20">
        <v>100</v>
      </c>
      <c r="L47" s="20">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row>
    <row r="48" spans="1:33" x14ac:dyDescent="0.3">
      <c r="A48" t="s">
        <v>16</v>
      </c>
      <c r="B48" s="20">
        <v>64.55</v>
      </c>
      <c r="C48" s="20">
        <v>65.239999999999995</v>
      </c>
      <c r="D48" s="20">
        <v>65.98</v>
      </c>
      <c r="E48" s="20">
        <v>68.760000000000005</v>
      </c>
      <c r="F48" s="20">
        <v>70.739999999999995</v>
      </c>
      <c r="G48" s="20">
        <v>74.150000000000006</v>
      </c>
      <c r="H48" s="20">
        <v>75.569999999999993</v>
      </c>
      <c r="I48" s="20">
        <v>77.63</v>
      </c>
      <c r="J48" s="20">
        <v>77.900000000000006</v>
      </c>
      <c r="K48" s="20">
        <v>79.27</v>
      </c>
      <c r="L48" s="20">
        <v>81.069999999999993</v>
      </c>
      <c r="M48">
        <v>82.3</v>
      </c>
      <c r="N48">
        <v>80.61</v>
      </c>
      <c r="O48">
        <v>81.28</v>
      </c>
      <c r="P48">
        <v>80.180000000000007</v>
      </c>
      <c r="Q48">
        <v>79.78</v>
      </c>
      <c r="R48">
        <v>79.959999999999994</v>
      </c>
      <c r="S48">
        <v>80.19</v>
      </c>
      <c r="T48">
        <v>80.92</v>
      </c>
      <c r="U48">
        <v>81.239999999999995</v>
      </c>
      <c r="V48">
        <v>80.989999999999995</v>
      </c>
      <c r="W48">
        <v>80.89</v>
      </c>
      <c r="X48">
        <v>81.89</v>
      </c>
      <c r="Y48">
        <v>82.28</v>
      </c>
      <c r="Z48">
        <v>80.91</v>
      </c>
      <c r="AA48">
        <v>81.92</v>
      </c>
      <c r="AB48">
        <v>81.400000000000006</v>
      </c>
      <c r="AC48">
        <v>82.02</v>
      </c>
      <c r="AD48">
        <v>82.16</v>
      </c>
      <c r="AE48">
        <v>83.62</v>
      </c>
      <c r="AF48">
        <v>86</v>
      </c>
      <c r="AG48">
        <v>88.32</v>
      </c>
    </row>
    <row r="49" spans="1:33" x14ac:dyDescent="0.3">
      <c r="A49" t="s">
        <v>17</v>
      </c>
      <c r="B49" s="20">
        <v>2.0699999999999998</v>
      </c>
      <c r="C49" s="20">
        <v>1.77</v>
      </c>
      <c r="D49" s="20">
        <v>1.99</v>
      </c>
      <c r="E49" s="20">
        <v>1.77</v>
      </c>
      <c r="F49" s="20">
        <v>1.77</v>
      </c>
      <c r="G49" s="20">
        <v>1.84</v>
      </c>
      <c r="H49" s="20">
        <v>1.78</v>
      </c>
      <c r="I49" s="20">
        <v>1.67</v>
      </c>
      <c r="J49" s="20">
        <v>1.62</v>
      </c>
      <c r="K49" s="20">
        <v>1.29</v>
      </c>
      <c r="L49" s="20">
        <v>1.0900000000000001</v>
      </c>
      <c r="M49">
        <v>1.56</v>
      </c>
      <c r="N49">
        <v>2.36</v>
      </c>
      <c r="O49">
        <v>1.83</v>
      </c>
      <c r="P49">
        <v>2.08</v>
      </c>
      <c r="Q49">
        <v>1.97</v>
      </c>
      <c r="R49">
        <v>2.13</v>
      </c>
      <c r="S49">
        <v>2.0699999999999998</v>
      </c>
      <c r="T49">
        <v>2.17</v>
      </c>
      <c r="U49">
        <v>2.25</v>
      </c>
      <c r="V49">
        <v>1.97</v>
      </c>
      <c r="W49">
        <v>2.1800000000000002</v>
      </c>
      <c r="X49">
        <v>1.76</v>
      </c>
      <c r="Y49">
        <v>2</v>
      </c>
      <c r="Z49">
        <v>2.57</v>
      </c>
      <c r="AA49">
        <v>2.19</v>
      </c>
      <c r="AB49">
        <v>2.12</v>
      </c>
      <c r="AC49">
        <v>2.16</v>
      </c>
      <c r="AD49">
        <v>2.2200000000000002</v>
      </c>
      <c r="AE49">
        <v>2.14</v>
      </c>
      <c r="AF49">
        <v>2.3199999999999998</v>
      </c>
      <c r="AG49">
        <v>2.1800000000000002</v>
      </c>
    </row>
    <row r="50" spans="1:33" x14ac:dyDescent="0.3">
      <c r="A50" t="s">
        <v>18</v>
      </c>
      <c r="B50" s="20">
        <v>33.380000000000003</v>
      </c>
      <c r="C50" s="20">
        <v>32.99</v>
      </c>
      <c r="D50" s="20">
        <v>32.04</v>
      </c>
      <c r="E50" s="20">
        <v>29.47</v>
      </c>
      <c r="F50" s="20">
        <v>27.48</v>
      </c>
      <c r="G50" s="20">
        <v>24.01</v>
      </c>
      <c r="H50" s="20">
        <v>22.65</v>
      </c>
      <c r="I50" s="20">
        <v>20.7</v>
      </c>
      <c r="J50" s="20">
        <v>20.48</v>
      </c>
      <c r="K50" s="20">
        <v>19.440000000000001</v>
      </c>
      <c r="L50" s="20">
        <v>17.84</v>
      </c>
      <c r="M50">
        <v>16.14</v>
      </c>
      <c r="N50">
        <v>17.03</v>
      </c>
      <c r="O50">
        <v>16.89</v>
      </c>
      <c r="P50">
        <v>17.739999999999998</v>
      </c>
      <c r="Q50">
        <v>18.239999999999998</v>
      </c>
      <c r="R50">
        <v>17.91</v>
      </c>
      <c r="S50">
        <v>17.75</v>
      </c>
      <c r="T50">
        <v>16.91</v>
      </c>
      <c r="U50">
        <v>16.510000000000002</v>
      </c>
      <c r="V50">
        <v>17.04</v>
      </c>
      <c r="W50">
        <v>16.93</v>
      </c>
      <c r="X50">
        <v>16.34</v>
      </c>
      <c r="Y50">
        <v>15.72</v>
      </c>
      <c r="Z50">
        <v>16.52</v>
      </c>
      <c r="AA50">
        <v>15.89</v>
      </c>
      <c r="AB50">
        <v>16.48</v>
      </c>
      <c r="AC50">
        <v>15.82</v>
      </c>
      <c r="AD50">
        <v>15.62</v>
      </c>
      <c r="AE50">
        <v>14.24</v>
      </c>
      <c r="AF50">
        <v>11.68</v>
      </c>
      <c r="AG50">
        <v>9.5</v>
      </c>
    </row>
    <row r="51" spans="1:33" x14ac:dyDescent="0.3">
      <c r="M51"/>
    </row>
    <row r="52" spans="1:33" x14ac:dyDescent="0.3">
      <c r="A52" t="s">
        <v>20</v>
      </c>
      <c r="M52"/>
    </row>
    <row r="53" spans="1:33" x14ac:dyDescent="0.3">
      <c r="A53" t="s">
        <v>15</v>
      </c>
      <c r="B53" s="20">
        <v>100</v>
      </c>
      <c r="C53" s="20">
        <v>100</v>
      </c>
      <c r="D53" s="20">
        <v>100</v>
      </c>
      <c r="E53" s="20">
        <v>100</v>
      </c>
      <c r="F53" s="20">
        <v>100</v>
      </c>
      <c r="G53" s="20">
        <v>100</v>
      </c>
      <c r="H53" s="20">
        <v>100</v>
      </c>
      <c r="I53" s="20">
        <v>100</v>
      </c>
      <c r="J53" s="20">
        <v>100</v>
      </c>
      <c r="K53" s="20">
        <v>100</v>
      </c>
      <c r="L53" s="20">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row>
    <row r="54" spans="1:33" x14ac:dyDescent="0.3">
      <c r="A54" t="s">
        <v>16</v>
      </c>
      <c r="B54" s="20">
        <v>66.44</v>
      </c>
      <c r="C54" s="20">
        <v>66.67</v>
      </c>
      <c r="D54" s="20">
        <v>68.150000000000006</v>
      </c>
      <c r="E54" s="20">
        <v>70.42</v>
      </c>
      <c r="F54" s="20">
        <v>71.22</v>
      </c>
      <c r="G54" s="20">
        <v>74.510000000000005</v>
      </c>
      <c r="H54" s="20">
        <v>75.709999999999994</v>
      </c>
      <c r="I54" s="20">
        <v>77.33</v>
      </c>
      <c r="J54" s="20">
        <v>77.11</v>
      </c>
      <c r="K54" s="20">
        <v>78.989999999999995</v>
      </c>
      <c r="L54" s="20">
        <v>80.89</v>
      </c>
      <c r="M54">
        <v>81.72</v>
      </c>
      <c r="N54">
        <v>82.79</v>
      </c>
      <c r="O54">
        <v>82.12</v>
      </c>
      <c r="P54">
        <v>81.55</v>
      </c>
      <c r="Q54">
        <v>81.680000000000007</v>
      </c>
      <c r="R54">
        <v>81.180000000000007</v>
      </c>
      <c r="S54">
        <v>81.709999999999994</v>
      </c>
      <c r="T54">
        <v>81.44</v>
      </c>
      <c r="U54">
        <v>83.07</v>
      </c>
      <c r="V54">
        <v>82.15</v>
      </c>
      <c r="W54">
        <v>82.99</v>
      </c>
      <c r="X54">
        <v>82.8</v>
      </c>
      <c r="Y54">
        <v>84.45</v>
      </c>
      <c r="Z54">
        <v>81.72</v>
      </c>
      <c r="AA54">
        <v>82.09</v>
      </c>
      <c r="AB54">
        <v>82.57</v>
      </c>
      <c r="AC54">
        <v>83.49</v>
      </c>
      <c r="AD54">
        <v>82.59</v>
      </c>
      <c r="AE54">
        <v>84.27</v>
      </c>
      <c r="AF54">
        <v>85.92</v>
      </c>
      <c r="AG54">
        <v>88.54</v>
      </c>
    </row>
    <row r="55" spans="1:33" x14ac:dyDescent="0.3">
      <c r="A55" t="s">
        <v>17</v>
      </c>
      <c r="B55" s="20">
        <v>2.09</v>
      </c>
      <c r="C55" s="20">
        <v>2.09</v>
      </c>
      <c r="D55" s="20">
        <v>2.11</v>
      </c>
      <c r="E55" s="20">
        <v>2.0499999999999998</v>
      </c>
      <c r="F55" s="20">
        <v>2.71</v>
      </c>
      <c r="G55" s="20">
        <v>2.44</v>
      </c>
      <c r="H55" s="20">
        <v>2.83</v>
      </c>
      <c r="I55" s="20">
        <v>3.13</v>
      </c>
      <c r="J55" s="20">
        <v>2.82</v>
      </c>
      <c r="K55" s="20">
        <v>2.83</v>
      </c>
      <c r="L55" s="20">
        <v>2.42</v>
      </c>
      <c r="M55">
        <v>2.37</v>
      </c>
      <c r="N55">
        <v>3.66</v>
      </c>
      <c r="O55">
        <v>2.96</v>
      </c>
      <c r="P55">
        <v>2.98</v>
      </c>
      <c r="Q55">
        <v>2.74</v>
      </c>
      <c r="R55">
        <v>2.91</v>
      </c>
      <c r="S55">
        <v>2.61</v>
      </c>
      <c r="T55">
        <v>3.63</v>
      </c>
      <c r="U55">
        <v>3.17</v>
      </c>
      <c r="V55">
        <v>3.3</v>
      </c>
      <c r="W55">
        <v>3</v>
      </c>
      <c r="X55">
        <v>2.73</v>
      </c>
      <c r="Y55">
        <v>2.2599999999999998</v>
      </c>
      <c r="Z55">
        <v>3.79</v>
      </c>
      <c r="AA55">
        <v>3.15</v>
      </c>
      <c r="AB55">
        <v>3.07</v>
      </c>
      <c r="AC55">
        <v>2.88</v>
      </c>
      <c r="AD55">
        <v>3.37</v>
      </c>
      <c r="AE55">
        <v>3.15</v>
      </c>
      <c r="AF55">
        <v>3.71</v>
      </c>
      <c r="AG55">
        <v>3.24</v>
      </c>
    </row>
    <row r="56" spans="1:33" x14ac:dyDescent="0.3">
      <c r="A56" t="s">
        <v>18</v>
      </c>
      <c r="B56" s="20">
        <v>31.47</v>
      </c>
      <c r="C56" s="20">
        <v>31.24</v>
      </c>
      <c r="D56" s="20">
        <v>29.74</v>
      </c>
      <c r="E56" s="20">
        <v>27.53</v>
      </c>
      <c r="F56" s="20">
        <v>26.07</v>
      </c>
      <c r="G56" s="20">
        <v>23.05</v>
      </c>
      <c r="H56" s="20">
        <v>21.47</v>
      </c>
      <c r="I56" s="20">
        <v>19.54</v>
      </c>
      <c r="J56" s="20">
        <v>20.07</v>
      </c>
      <c r="K56" s="20">
        <v>18.190000000000001</v>
      </c>
      <c r="L56" s="20">
        <v>16.68</v>
      </c>
      <c r="M56">
        <v>15.91</v>
      </c>
      <c r="N56">
        <v>13.55</v>
      </c>
      <c r="O56">
        <v>14.92</v>
      </c>
      <c r="P56">
        <v>15.47</v>
      </c>
      <c r="Q56">
        <v>15.58</v>
      </c>
      <c r="R56">
        <v>15.92</v>
      </c>
      <c r="S56">
        <v>15.68</v>
      </c>
      <c r="T56">
        <v>14.93</v>
      </c>
      <c r="U56">
        <v>13.75</v>
      </c>
      <c r="V56">
        <v>14.55</v>
      </c>
      <c r="W56">
        <v>14</v>
      </c>
      <c r="X56">
        <v>14.47</v>
      </c>
      <c r="Y56">
        <v>13.3</v>
      </c>
      <c r="Z56">
        <v>14.49</v>
      </c>
      <c r="AA56">
        <v>14.76</v>
      </c>
      <c r="AB56">
        <v>14.36</v>
      </c>
      <c r="AC56">
        <v>13.62</v>
      </c>
      <c r="AD56">
        <v>14.04</v>
      </c>
      <c r="AE56">
        <v>12.58</v>
      </c>
      <c r="AF56">
        <v>10.37</v>
      </c>
      <c r="AG56">
        <v>8.2100000000000009</v>
      </c>
    </row>
    <row r="57" spans="1:33" x14ac:dyDescent="0.3">
      <c r="M57"/>
    </row>
    <row r="58" spans="1:33" x14ac:dyDescent="0.3">
      <c r="M58"/>
    </row>
    <row r="59" spans="1:33" x14ac:dyDescent="0.3">
      <c r="A59" t="s">
        <v>5</v>
      </c>
      <c r="M59"/>
    </row>
    <row r="60" spans="1:33" x14ac:dyDescent="0.3">
      <c r="A60" t="s">
        <v>6</v>
      </c>
      <c r="M60"/>
    </row>
    <row r="61" spans="1:33" x14ac:dyDescent="0.3">
      <c r="A61" t="s">
        <v>22</v>
      </c>
      <c r="M61"/>
    </row>
    <row r="62" spans="1:33" x14ac:dyDescent="0.3">
      <c r="A62" t="s">
        <v>8</v>
      </c>
      <c r="B62" s="58">
        <v>44562</v>
      </c>
      <c r="C62" s="58">
        <v>44593</v>
      </c>
      <c r="D62" s="58">
        <v>44621</v>
      </c>
      <c r="E62" s="58">
        <v>44652</v>
      </c>
      <c r="F62" s="58">
        <v>44682</v>
      </c>
      <c r="G62" s="58">
        <v>44713</v>
      </c>
      <c r="H62" s="58">
        <v>44743</v>
      </c>
      <c r="I62" s="58">
        <v>44774</v>
      </c>
      <c r="J62" s="58">
        <v>44805</v>
      </c>
      <c r="K62" s="58">
        <v>44835</v>
      </c>
      <c r="L62" s="58">
        <v>44866</v>
      </c>
      <c r="M62" s="1">
        <v>44896</v>
      </c>
      <c r="N62" s="1">
        <v>44927</v>
      </c>
      <c r="O62" s="1">
        <v>44958</v>
      </c>
      <c r="P62" s="1">
        <v>44986</v>
      </c>
      <c r="Q62" s="1">
        <v>45017</v>
      </c>
      <c r="R62" s="1">
        <v>45047</v>
      </c>
      <c r="S62" s="1">
        <v>45078</v>
      </c>
      <c r="T62" s="1">
        <v>45108</v>
      </c>
      <c r="U62" s="1">
        <v>45139</v>
      </c>
      <c r="V62" s="1">
        <v>45170</v>
      </c>
      <c r="W62" s="1">
        <v>45200</v>
      </c>
      <c r="X62" s="1">
        <v>45231</v>
      </c>
      <c r="Y62" s="1">
        <v>45261</v>
      </c>
      <c r="Z62" s="1">
        <v>45292</v>
      </c>
      <c r="AA62" s="1">
        <v>45323</v>
      </c>
      <c r="AB62" s="1">
        <v>45352</v>
      </c>
      <c r="AC62" s="1">
        <v>45383</v>
      </c>
      <c r="AD62" s="1">
        <v>45413</v>
      </c>
      <c r="AE62" s="1">
        <v>45444</v>
      </c>
      <c r="AF62" s="1">
        <v>45474</v>
      </c>
      <c r="AG62" s="1">
        <v>45505</v>
      </c>
    </row>
    <row r="63" spans="1:33" x14ac:dyDescent="0.3">
      <c r="A63" t="s">
        <v>9</v>
      </c>
      <c r="M63"/>
    </row>
    <row r="64" spans="1:33" x14ac:dyDescent="0.3">
      <c r="A64" t="s">
        <v>10</v>
      </c>
      <c r="B64" s="20">
        <v>100</v>
      </c>
      <c r="C64" s="20">
        <v>100</v>
      </c>
      <c r="D64" s="20">
        <v>100</v>
      </c>
      <c r="E64" s="20">
        <v>100</v>
      </c>
      <c r="F64" s="20">
        <v>100</v>
      </c>
      <c r="G64" s="20">
        <v>100</v>
      </c>
      <c r="H64" s="20">
        <v>100</v>
      </c>
      <c r="I64" s="20">
        <v>100</v>
      </c>
      <c r="J64" s="20">
        <v>100</v>
      </c>
      <c r="K64" s="20">
        <v>100</v>
      </c>
      <c r="L64" s="20">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row>
    <row r="65" spans="1:33" x14ac:dyDescent="0.3">
      <c r="A65" t="s">
        <v>11</v>
      </c>
      <c r="B65" s="20">
        <v>65.81</v>
      </c>
      <c r="C65" s="20">
        <v>65.430000000000007</v>
      </c>
      <c r="D65" s="20">
        <v>69.180000000000007</v>
      </c>
      <c r="E65" s="20">
        <v>69.09</v>
      </c>
      <c r="F65" s="20">
        <v>70.73</v>
      </c>
      <c r="G65" s="20">
        <v>73.66</v>
      </c>
      <c r="H65" s="20">
        <v>74.41</v>
      </c>
      <c r="I65" s="20">
        <v>76.27</v>
      </c>
      <c r="J65" s="20">
        <v>74.59</v>
      </c>
      <c r="K65" s="20">
        <v>77.260000000000005</v>
      </c>
      <c r="L65" s="20">
        <v>78.709999999999994</v>
      </c>
      <c r="M65">
        <v>80.59</v>
      </c>
      <c r="N65">
        <v>80.89</v>
      </c>
      <c r="O65">
        <v>79.56</v>
      </c>
      <c r="P65">
        <v>78.53</v>
      </c>
      <c r="Q65">
        <v>79.97</v>
      </c>
      <c r="R65">
        <v>79.569999999999993</v>
      </c>
      <c r="S65">
        <v>79.040000000000006</v>
      </c>
      <c r="T65">
        <v>79.819999999999993</v>
      </c>
      <c r="U65">
        <v>79.52</v>
      </c>
      <c r="V65">
        <v>77.98</v>
      </c>
      <c r="W65">
        <v>80.19</v>
      </c>
      <c r="X65">
        <v>80.510000000000005</v>
      </c>
      <c r="Y65">
        <v>81.709999999999994</v>
      </c>
      <c r="Z65">
        <v>78.56</v>
      </c>
      <c r="AA65">
        <v>79</v>
      </c>
      <c r="AB65">
        <v>81.540000000000006</v>
      </c>
      <c r="AC65">
        <v>80.11</v>
      </c>
      <c r="AD65">
        <v>80.36</v>
      </c>
      <c r="AE65">
        <v>80.92</v>
      </c>
      <c r="AF65">
        <v>84</v>
      </c>
      <c r="AG65">
        <v>84.9</v>
      </c>
    </row>
    <row r="66" spans="1:33" x14ac:dyDescent="0.3">
      <c r="A66" t="s">
        <v>12</v>
      </c>
      <c r="B66" s="20">
        <v>4.3499999999999996</v>
      </c>
      <c r="C66" s="20">
        <v>5.09</v>
      </c>
      <c r="D66" s="20">
        <v>4.25</v>
      </c>
      <c r="E66" s="20">
        <v>3.74</v>
      </c>
      <c r="F66" s="20">
        <v>5.45</v>
      </c>
      <c r="G66" s="20">
        <v>5.41</v>
      </c>
      <c r="H66" s="20">
        <v>6.05</v>
      </c>
      <c r="I66" s="20">
        <v>6.52</v>
      </c>
      <c r="J66" s="20">
        <v>6.78</v>
      </c>
      <c r="K66" s="20">
        <v>6.15</v>
      </c>
      <c r="L66" s="20">
        <v>6.35</v>
      </c>
      <c r="M66">
        <v>4.42</v>
      </c>
      <c r="N66">
        <v>5.35</v>
      </c>
      <c r="O66">
        <v>5.64</v>
      </c>
      <c r="P66">
        <v>6.44</v>
      </c>
      <c r="Q66">
        <v>5.79</v>
      </c>
      <c r="R66">
        <v>5.91</v>
      </c>
      <c r="S66">
        <v>5.4</v>
      </c>
      <c r="T66">
        <v>6.14</v>
      </c>
      <c r="U66">
        <v>6.53</v>
      </c>
      <c r="V66">
        <v>6.45</v>
      </c>
      <c r="W66">
        <v>4.8600000000000003</v>
      </c>
      <c r="X66">
        <v>4.75</v>
      </c>
      <c r="Y66">
        <v>4.3099999999999996</v>
      </c>
      <c r="Z66">
        <v>6.9</v>
      </c>
      <c r="AA66">
        <v>6.64</v>
      </c>
      <c r="AB66">
        <v>4.5999999999999996</v>
      </c>
      <c r="AC66">
        <v>6.27</v>
      </c>
      <c r="AD66">
        <v>5.71</v>
      </c>
      <c r="AE66">
        <v>5.28</v>
      </c>
      <c r="AF66">
        <v>5.96</v>
      </c>
      <c r="AG66">
        <v>5.6</v>
      </c>
    </row>
    <row r="67" spans="1:33" x14ac:dyDescent="0.3">
      <c r="A67" t="s">
        <v>13</v>
      </c>
      <c r="B67" s="20">
        <v>29.83</v>
      </c>
      <c r="C67" s="20">
        <v>29.48</v>
      </c>
      <c r="D67" s="20">
        <v>26.57</v>
      </c>
      <c r="E67" s="20">
        <v>27.17</v>
      </c>
      <c r="F67" s="20">
        <v>23.82</v>
      </c>
      <c r="G67" s="20">
        <v>20.93</v>
      </c>
      <c r="H67" s="20">
        <v>19.54</v>
      </c>
      <c r="I67" s="20">
        <v>17.21</v>
      </c>
      <c r="J67" s="20">
        <v>18.63</v>
      </c>
      <c r="K67" s="20">
        <v>16.59</v>
      </c>
      <c r="L67" s="20">
        <v>14.94</v>
      </c>
      <c r="M67">
        <v>14.99</v>
      </c>
      <c r="N67">
        <v>13.75</v>
      </c>
      <c r="O67">
        <v>14.8</v>
      </c>
      <c r="P67">
        <v>15.03</v>
      </c>
      <c r="Q67">
        <v>14.24</v>
      </c>
      <c r="R67">
        <v>14.52</v>
      </c>
      <c r="S67">
        <v>15.55</v>
      </c>
      <c r="T67">
        <v>14.04</v>
      </c>
      <c r="U67">
        <v>13.95</v>
      </c>
      <c r="V67">
        <v>15.57</v>
      </c>
      <c r="W67">
        <v>14.96</v>
      </c>
      <c r="X67">
        <v>14.74</v>
      </c>
      <c r="Y67">
        <v>13.98</v>
      </c>
      <c r="Z67">
        <v>14.55</v>
      </c>
      <c r="AA67">
        <v>14.36</v>
      </c>
      <c r="AB67">
        <v>13.86</v>
      </c>
      <c r="AC67">
        <v>13.63</v>
      </c>
      <c r="AD67">
        <v>13.93</v>
      </c>
      <c r="AE67">
        <v>13.8</v>
      </c>
      <c r="AF67">
        <v>10.039999999999999</v>
      </c>
      <c r="AG67">
        <v>9.5</v>
      </c>
    </row>
    <row r="68" spans="1:33" x14ac:dyDescent="0.3">
      <c r="M68"/>
    </row>
    <row r="69" spans="1:33" x14ac:dyDescent="0.3">
      <c r="A69" t="s">
        <v>14</v>
      </c>
      <c r="M69"/>
    </row>
    <row r="70" spans="1:33" x14ac:dyDescent="0.3">
      <c r="A70" t="s">
        <v>15</v>
      </c>
      <c r="B70" s="20">
        <v>100</v>
      </c>
      <c r="C70" s="20">
        <v>100</v>
      </c>
      <c r="D70" s="20">
        <v>100</v>
      </c>
      <c r="E70" s="20">
        <v>100</v>
      </c>
      <c r="F70" s="20">
        <v>100</v>
      </c>
      <c r="G70" s="20">
        <v>100</v>
      </c>
      <c r="H70" s="20">
        <v>100</v>
      </c>
      <c r="I70" s="20">
        <v>100</v>
      </c>
      <c r="J70" s="20">
        <v>100</v>
      </c>
      <c r="K70" s="20">
        <v>100</v>
      </c>
      <c r="L70" s="2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row>
    <row r="71" spans="1:33" x14ac:dyDescent="0.3">
      <c r="A71" t="s">
        <v>16</v>
      </c>
      <c r="B71" s="20">
        <v>55.06</v>
      </c>
      <c r="C71" s="20">
        <v>53.8</v>
      </c>
      <c r="D71" s="20">
        <v>61.14</v>
      </c>
      <c r="E71" s="20">
        <v>57.85</v>
      </c>
      <c r="F71" s="20">
        <v>57.29</v>
      </c>
      <c r="G71" s="20">
        <v>63.3</v>
      </c>
      <c r="H71" s="20">
        <v>61.52</v>
      </c>
      <c r="I71" s="20">
        <v>62.26</v>
      </c>
      <c r="J71" s="20">
        <v>59.43</v>
      </c>
      <c r="K71" s="20">
        <v>64.78</v>
      </c>
      <c r="L71" s="20">
        <v>67.78</v>
      </c>
      <c r="M71">
        <v>70.61</v>
      </c>
      <c r="N71">
        <v>70.05</v>
      </c>
      <c r="O71">
        <v>67.08</v>
      </c>
      <c r="P71">
        <v>67.790000000000006</v>
      </c>
      <c r="Q71">
        <v>69.930000000000007</v>
      </c>
      <c r="R71">
        <v>68.3</v>
      </c>
      <c r="S71">
        <v>67.45</v>
      </c>
      <c r="T71">
        <v>69.900000000000006</v>
      </c>
      <c r="U71">
        <v>68.98</v>
      </c>
      <c r="V71">
        <v>65.73</v>
      </c>
      <c r="W71">
        <v>68.180000000000007</v>
      </c>
      <c r="X71">
        <v>70.37</v>
      </c>
      <c r="Y71">
        <v>73.11</v>
      </c>
      <c r="Z71">
        <v>65.98</v>
      </c>
      <c r="AA71">
        <v>67.38</v>
      </c>
      <c r="AB71">
        <v>69.180000000000007</v>
      </c>
      <c r="AC71">
        <v>65.349999999999994</v>
      </c>
      <c r="AD71">
        <v>67.63</v>
      </c>
      <c r="AE71">
        <v>67.3</v>
      </c>
      <c r="AF71">
        <v>74.14</v>
      </c>
      <c r="AG71">
        <v>73.75</v>
      </c>
    </row>
    <row r="72" spans="1:33" x14ac:dyDescent="0.3">
      <c r="A72" t="s">
        <v>17</v>
      </c>
      <c r="B72" s="20">
        <v>15.12</v>
      </c>
      <c r="C72" s="20">
        <v>16.7</v>
      </c>
      <c r="D72" s="20">
        <v>12.36</v>
      </c>
      <c r="E72" s="20">
        <v>12.16</v>
      </c>
      <c r="F72" s="20">
        <v>16.66</v>
      </c>
      <c r="G72" s="20">
        <v>14.28</v>
      </c>
      <c r="H72" s="20">
        <v>18.47</v>
      </c>
      <c r="I72" s="20">
        <v>20.59</v>
      </c>
      <c r="J72" s="20">
        <v>20.98</v>
      </c>
      <c r="K72" s="20">
        <v>18.07</v>
      </c>
      <c r="L72" s="20">
        <v>19.52</v>
      </c>
      <c r="M72">
        <v>12.55</v>
      </c>
      <c r="N72">
        <v>16.03</v>
      </c>
      <c r="O72">
        <v>16.12</v>
      </c>
      <c r="P72">
        <v>16.86</v>
      </c>
      <c r="Q72">
        <v>15.93</v>
      </c>
      <c r="R72">
        <v>17.48</v>
      </c>
      <c r="S72">
        <v>16.690000000000001</v>
      </c>
      <c r="T72">
        <v>16.329999999999998</v>
      </c>
      <c r="U72">
        <v>17.100000000000001</v>
      </c>
      <c r="V72">
        <v>18.47</v>
      </c>
      <c r="W72">
        <v>15.7</v>
      </c>
      <c r="X72">
        <v>13.54</v>
      </c>
      <c r="Y72">
        <v>11.43</v>
      </c>
      <c r="Z72">
        <v>18.72</v>
      </c>
      <c r="AA72">
        <v>17.04</v>
      </c>
      <c r="AB72">
        <v>14.84</v>
      </c>
      <c r="AC72">
        <v>19.510000000000002</v>
      </c>
      <c r="AD72">
        <v>17.07</v>
      </c>
      <c r="AE72">
        <v>15.85</v>
      </c>
      <c r="AF72">
        <v>15.32</v>
      </c>
      <c r="AG72">
        <v>16.489999999999998</v>
      </c>
    </row>
    <row r="73" spans="1:33" x14ac:dyDescent="0.3">
      <c r="A73" t="s">
        <v>18</v>
      </c>
      <c r="B73" s="20">
        <v>29.82</v>
      </c>
      <c r="C73" s="20">
        <v>29.5</v>
      </c>
      <c r="D73" s="20">
        <v>26.5</v>
      </c>
      <c r="E73" s="20">
        <v>29.99</v>
      </c>
      <c r="F73" s="20">
        <v>26.05</v>
      </c>
      <c r="G73" s="20">
        <v>22.42</v>
      </c>
      <c r="H73" s="20">
        <v>20.010000000000002</v>
      </c>
      <c r="I73" s="20">
        <v>17.14</v>
      </c>
      <c r="J73" s="20">
        <v>19.59</v>
      </c>
      <c r="K73" s="20">
        <v>17.149999999999999</v>
      </c>
      <c r="L73" s="20">
        <v>12.7</v>
      </c>
      <c r="M73">
        <v>16.829999999999998</v>
      </c>
      <c r="N73">
        <v>13.92</v>
      </c>
      <c r="O73">
        <v>16.8</v>
      </c>
      <c r="P73">
        <v>15.35</v>
      </c>
      <c r="Q73">
        <v>14.14</v>
      </c>
      <c r="R73">
        <v>14.22</v>
      </c>
      <c r="S73">
        <v>15.86</v>
      </c>
      <c r="T73">
        <v>13.77</v>
      </c>
      <c r="U73">
        <v>13.92</v>
      </c>
      <c r="V73">
        <v>15.8</v>
      </c>
      <c r="W73">
        <v>16.12</v>
      </c>
      <c r="X73">
        <v>16.09</v>
      </c>
      <c r="Y73">
        <v>15.46</v>
      </c>
      <c r="Z73">
        <v>15.3</v>
      </c>
      <c r="AA73">
        <v>15.58</v>
      </c>
      <c r="AB73">
        <v>15.98</v>
      </c>
      <c r="AC73">
        <v>15.15</v>
      </c>
      <c r="AD73">
        <v>15.31</v>
      </c>
      <c r="AE73">
        <v>16.850000000000001</v>
      </c>
      <c r="AF73">
        <v>10.54</v>
      </c>
      <c r="AG73">
        <v>9.77</v>
      </c>
    </row>
    <row r="74" spans="1:33" x14ac:dyDescent="0.3">
      <c r="M74"/>
    </row>
    <row r="75" spans="1:33" x14ac:dyDescent="0.3">
      <c r="A75" t="s">
        <v>19</v>
      </c>
      <c r="M75"/>
    </row>
    <row r="76" spans="1:33" x14ac:dyDescent="0.3">
      <c r="A76" t="s">
        <v>15</v>
      </c>
      <c r="B76" s="20">
        <v>100</v>
      </c>
      <c r="C76" s="20">
        <v>100</v>
      </c>
      <c r="D76" s="20">
        <v>100</v>
      </c>
      <c r="E76" s="20">
        <v>100</v>
      </c>
      <c r="F76" s="20">
        <v>100</v>
      </c>
      <c r="G76" s="20">
        <v>100</v>
      </c>
      <c r="H76" s="20">
        <v>100</v>
      </c>
      <c r="I76" s="20">
        <v>100</v>
      </c>
      <c r="J76" s="20">
        <v>100</v>
      </c>
      <c r="K76" s="20">
        <v>100</v>
      </c>
      <c r="L76" s="20">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row>
    <row r="77" spans="1:33" x14ac:dyDescent="0.3">
      <c r="A77" t="s">
        <v>16</v>
      </c>
      <c r="B77" s="20">
        <v>67.97</v>
      </c>
      <c r="C77" s="20">
        <v>68.86</v>
      </c>
      <c r="D77" s="20">
        <v>71.88</v>
      </c>
      <c r="E77" s="20">
        <v>72.48</v>
      </c>
      <c r="F77" s="20">
        <v>74.87</v>
      </c>
      <c r="G77" s="20">
        <v>77.48</v>
      </c>
      <c r="H77" s="20">
        <v>79.02</v>
      </c>
      <c r="I77" s="20">
        <v>80.78</v>
      </c>
      <c r="J77" s="20">
        <v>78.7</v>
      </c>
      <c r="K77" s="20">
        <v>81.13</v>
      </c>
      <c r="L77" s="20">
        <v>82.12</v>
      </c>
      <c r="M77">
        <v>83.85</v>
      </c>
      <c r="N77">
        <v>84.03</v>
      </c>
      <c r="O77">
        <v>83.2</v>
      </c>
      <c r="P77">
        <v>80.88</v>
      </c>
      <c r="Q77">
        <v>83.81</v>
      </c>
      <c r="R77">
        <v>83.13</v>
      </c>
      <c r="S77">
        <v>82.44</v>
      </c>
      <c r="T77">
        <v>83.63</v>
      </c>
      <c r="U77">
        <v>83.63</v>
      </c>
      <c r="V77">
        <v>81.86</v>
      </c>
      <c r="W77">
        <v>83.62</v>
      </c>
      <c r="X77">
        <v>82.64</v>
      </c>
      <c r="Y77">
        <v>84.17</v>
      </c>
      <c r="Z77">
        <v>84.1</v>
      </c>
      <c r="AA77">
        <v>82.88</v>
      </c>
      <c r="AB77">
        <v>85.65</v>
      </c>
      <c r="AC77">
        <v>85.99</v>
      </c>
      <c r="AD77">
        <v>84.52</v>
      </c>
      <c r="AE77">
        <v>86.3</v>
      </c>
      <c r="AF77">
        <v>86.72</v>
      </c>
      <c r="AG77">
        <v>87.88</v>
      </c>
    </row>
    <row r="78" spans="1:33" x14ac:dyDescent="0.3">
      <c r="A78" t="s">
        <v>17</v>
      </c>
      <c r="B78" s="20">
        <v>0.44</v>
      </c>
      <c r="C78" s="20">
        <v>0.6</v>
      </c>
      <c r="D78" s="20">
        <v>0.65</v>
      </c>
      <c r="E78" s="20">
        <v>0.42</v>
      </c>
      <c r="F78" s="20">
        <v>1.01</v>
      </c>
      <c r="G78" s="20">
        <v>1.61</v>
      </c>
      <c r="H78" s="20">
        <v>1.64</v>
      </c>
      <c r="I78" s="20">
        <v>1.81</v>
      </c>
      <c r="J78" s="20">
        <v>2.3199999999999998</v>
      </c>
      <c r="K78" s="20">
        <v>2.21</v>
      </c>
      <c r="L78" s="20">
        <v>1.3</v>
      </c>
      <c r="M78">
        <v>1.25</v>
      </c>
      <c r="N78">
        <v>1.86</v>
      </c>
      <c r="O78">
        <v>1.99</v>
      </c>
      <c r="P78">
        <v>3.69</v>
      </c>
      <c r="Q78">
        <v>2</v>
      </c>
      <c r="R78">
        <v>1.9</v>
      </c>
      <c r="S78">
        <v>1.53</v>
      </c>
      <c r="T78">
        <v>2.54</v>
      </c>
      <c r="U78">
        <v>1.93</v>
      </c>
      <c r="V78">
        <v>1.95</v>
      </c>
      <c r="W78">
        <v>1.59</v>
      </c>
      <c r="X78">
        <v>1.68</v>
      </c>
      <c r="Y78">
        <v>1.83</v>
      </c>
      <c r="Z78">
        <v>1.52</v>
      </c>
      <c r="AA78">
        <v>2.39</v>
      </c>
      <c r="AB78">
        <v>1.32</v>
      </c>
      <c r="AC78">
        <v>1.82</v>
      </c>
      <c r="AD78">
        <v>1.95</v>
      </c>
      <c r="AE78">
        <v>1.27</v>
      </c>
      <c r="AF78">
        <v>2.93</v>
      </c>
      <c r="AG78">
        <v>2.31</v>
      </c>
    </row>
    <row r="79" spans="1:33" x14ac:dyDescent="0.3">
      <c r="A79" t="s">
        <v>18</v>
      </c>
      <c r="B79" s="20">
        <v>31.59</v>
      </c>
      <c r="C79" s="20">
        <v>30.54</v>
      </c>
      <c r="D79" s="20">
        <v>27.47</v>
      </c>
      <c r="E79" s="20">
        <v>27.1</v>
      </c>
      <c r="F79" s="20">
        <v>24.12</v>
      </c>
      <c r="G79" s="20">
        <v>20.92</v>
      </c>
      <c r="H79" s="20">
        <v>19.350000000000001</v>
      </c>
      <c r="I79" s="20">
        <v>17.41</v>
      </c>
      <c r="J79" s="20">
        <v>18.98</v>
      </c>
      <c r="K79" s="20">
        <v>16.66</v>
      </c>
      <c r="L79" s="20">
        <v>16.579999999999998</v>
      </c>
      <c r="M79">
        <v>14.89</v>
      </c>
      <c r="N79">
        <v>14.11</v>
      </c>
      <c r="O79">
        <v>14.81</v>
      </c>
      <c r="P79">
        <v>15.43</v>
      </c>
      <c r="Q79">
        <v>14.18</v>
      </c>
      <c r="R79">
        <v>14.97</v>
      </c>
      <c r="S79">
        <v>16.03</v>
      </c>
      <c r="T79">
        <v>13.83</v>
      </c>
      <c r="U79">
        <v>14.44</v>
      </c>
      <c r="V79">
        <v>16.190000000000001</v>
      </c>
      <c r="W79">
        <v>14.79</v>
      </c>
      <c r="X79">
        <v>15.67</v>
      </c>
      <c r="Y79">
        <v>14.01</v>
      </c>
      <c r="Z79">
        <v>14.37</v>
      </c>
      <c r="AA79">
        <v>14.74</v>
      </c>
      <c r="AB79">
        <v>13.02</v>
      </c>
      <c r="AC79">
        <v>12.19</v>
      </c>
      <c r="AD79">
        <v>13.53</v>
      </c>
      <c r="AE79">
        <v>12.43</v>
      </c>
      <c r="AF79">
        <v>10.35</v>
      </c>
      <c r="AG79">
        <v>9.81</v>
      </c>
    </row>
    <row r="80" spans="1:33" x14ac:dyDescent="0.3">
      <c r="M80"/>
    </row>
    <row r="81" spans="1:33" x14ac:dyDescent="0.3">
      <c r="A81" t="s">
        <v>20</v>
      </c>
      <c r="M81"/>
    </row>
    <row r="82" spans="1:33" x14ac:dyDescent="0.3">
      <c r="A82" t="s">
        <v>15</v>
      </c>
      <c r="B82" s="20">
        <v>100</v>
      </c>
      <c r="C82" s="20">
        <v>100</v>
      </c>
      <c r="D82" s="20">
        <v>100</v>
      </c>
      <c r="E82" s="20">
        <v>100</v>
      </c>
      <c r="F82" s="20">
        <v>100</v>
      </c>
      <c r="G82" s="20">
        <v>100</v>
      </c>
      <c r="H82" s="20">
        <v>100</v>
      </c>
      <c r="I82" s="20">
        <v>100</v>
      </c>
      <c r="J82" s="20">
        <v>100</v>
      </c>
      <c r="K82" s="20">
        <v>100</v>
      </c>
      <c r="L82" s="20">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row>
    <row r="83" spans="1:33" x14ac:dyDescent="0.3">
      <c r="A83" t="s">
        <v>16</v>
      </c>
      <c r="B83" s="20">
        <v>72.56</v>
      </c>
      <c r="C83" s="20">
        <v>70.180000000000007</v>
      </c>
      <c r="D83" s="20">
        <v>71.81</v>
      </c>
      <c r="E83" s="20">
        <v>72.11</v>
      </c>
      <c r="F83" s="20">
        <v>73.150000000000006</v>
      </c>
      <c r="G83" s="20">
        <v>73.86</v>
      </c>
      <c r="H83" s="20">
        <v>72.66</v>
      </c>
      <c r="I83" s="20">
        <v>78.63</v>
      </c>
      <c r="J83" s="20">
        <v>78.790000000000006</v>
      </c>
      <c r="K83" s="20">
        <v>78.28</v>
      </c>
      <c r="L83" s="20">
        <v>80.680000000000007</v>
      </c>
      <c r="M83">
        <v>78.89</v>
      </c>
      <c r="N83">
        <v>81.59</v>
      </c>
      <c r="O83">
        <v>80.44</v>
      </c>
      <c r="P83">
        <v>80.650000000000006</v>
      </c>
      <c r="Q83">
        <v>76.69</v>
      </c>
      <c r="R83">
        <v>80.58</v>
      </c>
      <c r="S83">
        <v>83.26</v>
      </c>
      <c r="T83">
        <v>79.650000000000006</v>
      </c>
      <c r="U83">
        <v>82.47</v>
      </c>
      <c r="V83">
        <v>82.17</v>
      </c>
      <c r="W83">
        <v>79.92</v>
      </c>
      <c r="X83">
        <v>83.27</v>
      </c>
      <c r="Y83">
        <v>81.790000000000006</v>
      </c>
      <c r="Z83">
        <v>78.98</v>
      </c>
      <c r="AA83">
        <v>84</v>
      </c>
      <c r="AB83">
        <v>81.19</v>
      </c>
      <c r="AC83">
        <v>78.36</v>
      </c>
      <c r="AD83">
        <v>84.04</v>
      </c>
      <c r="AE83">
        <v>79.819999999999993</v>
      </c>
      <c r="AF83">
        <v>86.23</v>
      </c>
      <c r="AG83">
        <v>89.03</v>
      </c>
    </row>
    <row r="84" spans="1:33" x14ac:dyDescent="0.3">
      <c r="A84" t="s">
        <v>17</v>
      </c>
      <c r="B84" s="20">
        <v>5.53</v>
      </c>
      <c r="C84" s="20">
        <v>5.65</v>
      </c>
      <c r="D84" s="20">
        <v>5.2</v>
      </c>
      <c r="E84" s="20">
        <v>4.24</v>
      </c>
      <c r="F84" s="20">
        <v>6.57</v>
      </c>
      <c r="G84" s="20">
        <v>6.95</v>
      </c>
      <c r="H84" s="20">
        <v>7.61</v>
      </c>
      <c r="I84" s="20">
        <v>4.83</v>
      </c>
      <c r="J84" s="20">
        <v>5.39</v>
      </c>
      <c r="K84" s="20">
        <v>6.16</v>
      </c>
      <c r="L84" s="20">
        <v>7.37</v>
      </c>
      <c r="M84">
        <v>7.67</v>
      </c>
      <c r="N84">
        <v>6.17</v>
      </c>
      <c r="O84">
        <v>7.27</v>
      </c>
      <c r="P84">
        <v>6.19</v>
      </c>
      <c r="Q84">
        <v>8.7200000000000006</v>
      </c>
      <c r="R84">
        <v>6.26</v>
      </c>
      <c r="S84">
        <v>3.49</v>
      </c>
      <c r="T84">
        <v>5.09</v>
      </c>
      <c r="U84">
        <v>5.31</v>
      </c>
      <c r="V84">
        <v>5.29</v>
      </c>
      <c r="W84">
        <v>5.8</v>
      </c>
      <c r="X84">
        <v>7.23</v>
      </c>
      <c r="Y84">
        <v>6.09</v>
      </c>
      <c r="Z84">
        <v>7.19</v>
      </c>
      <c r="AA84">
        <v>5.25</v>
      </c>
      <c r="AB84">
        <v>4.34</v>
      </c>
      <c r="AC84">
        <v>4.6399999999999997</v>
      </c>
      <c r="AD84">
        <v>2.59</v>
      </c>
      <c r="AE84">
        <v>5.51</v>
      </c>
      <c r="AF84">
        <v>5.68</v>
      </c>
      <c r="AG84">
        <v>3.26</v>
      </c>
    </row>
    <row r="85" spans="1:33" x14ac:dyDescent="0.3">
      <c r="A85" t="s">
        <v>18</v>
      </c>
      <c r="B85" s="20">
        <v>21.91</v>
      </c>
      <c r="C85" s="20">
        <v>24.17</v>
      </c>
      <c r="D85" s="20">
        <v>23</v>
      </c>
      <c r="E85" s="20">
        <v>23.64</v>
      </c>
      <c r="F85" s="20">
        <v>20.28</v>
      </c>
      <c r="G85" s="20">
        <v>19.190000000000001</v>
      </c>
      <c r="H85" s="20">
        <v>19.73</v>
      </c>
      <c r="I85" s="20">
        <v>16.54</v>
      </c>
      <c r="J85" s="20">
        <v>15.82</v>
      </c>
      <c r="K85" s="20">
        <v>15.56</v>
      </c>
      <c r="L85" s="20">
        <v>11.94</v>
      </c>
      <c r="M85">
        <v>13.44</v>
      </c>
      <c r="N85">
        <v>12.23</v>
      </c>
      <c r="O85">
        <v>12.3</v>
      </c>
      <c r="P85">
        <v>13.16</v>
      </c>
      <c r="Q85">
        <v>14.59</v>
      </c>
      <c r="R85">
        <v>13.15</v>
      </c>
      <c r="S85">
        <v>13.25</v>
      </c>
      <c r="T85">
        <v>15.27</v>
      </c>
      <c r="U85">
        <v>12.22</v>
      </c>
      <c r="V85">
        <v>12.54</v>
      </c>
      <c r="W85">
        <v>14.28</v>
      </c>
      <c r="X85">
        <v>9.5</v>
      </c>
      <c r="Y85">
        <v>12.12</v>
      </c>
      <c r="Z85">
        <v>13.83</v>
      </c>
      <c r="AA85">
        <v>10.76</v>
      </c>
      <c r="AB85">
        <v>14.47</v>
      </c>
      <c r="AC85">
        <v>16.989999999999998</v>
      </c>
      <c r="AD85">
        <v>13.37</v>
      </c>
      <c r="AE85">
        <v>14.67</v>
      </c>
      <c r="AF85">
        <v>8.1</v>
      </c>
      <c r="AG85">
        <v>7.71</v>
      </c>
    </row>
    <row r="86" spans="1:33" x14ac:dyDescent="0.3">
      <c r="M86"/>
    </row>
    <row r="87" spans="1:33" x14ac:dyDescent="0.3">
      <c r="M87"/>
    </row>
    <row r="88" spans="1:33" x14ac:dyDescent="0.3">
      <c r="A88" t="s">
        <v>5</v>
      </c>
      <c r="M88"/>
    </row>
    <row r="89" spans="1:33" x14ac:dyDescent="0.3">
      <c r="A89" t="s">
        <v>6</v>
      </c>
      <c r="M89"/>
    </row>
    <row r="90" spans="1:33" x14ac:dyDescent="0.3">
      <c r="A90" t="s">
        <v>23</v>
      </c>
      <c r="M90"/>
    </row>
    <row r="91" spans="1:33" x14ac:dyDescent="0.3">
      <c r="A91" t="s">
        <v>8</v>
      </c>
      <c r="B91" s="58">
        <v>44562</v>
      </c>
      <c r="C91" s="58">
        <v>44593</v>
      </c>
      <c r="D91" s="58">
        <v>44621</v>
      </c>
      <c r="E91" s="58">
        <v>44652</v>
      </c>
      <c r="F91" s="58">
        <v>44682</v>
      </c>
      <c r="G91" s="58">
        <v>44713</v>
      </c>
      <c r="H91" s="58">
        <v>44743</v>
      </c>
      <c r="I91" s="58">
        <v>44774</v>
      </c>
      <c r="J91" s="58">
        <v>44805</v>
      </c>
      <c r="K91" s="58">
        <v>44835</v>
      </c>
      <c r="L91" s="58">
        <v>44866</v>
      </c>
      <c r="M91" s="1">
        <v>44896</v>
      </c>
      <c r="N91" s="1">
        <v>44927</v>
      </c>
      <c r="O91" s="1">
        <v>44958</v>
      </c>
      <c r="P91" s="1">
        <v>44986</v>
      </c>
      <c r="Q91" s="1">
        <v>45017</v>
      </c>
      <c r="R91" s="1">
        <v>45047</v>
      </c>
      <c r="S91" s="1">
        <v>45078</v>
      </c>
      <c r="T91" s="1">
        <v>45108</v>
      </c>
      <c r="U91" s="1">
        <v>45139</v>
      </c>
      <c r="V91" s="1">
        <v>45170</v>
      </c>
      <c r="W91" s="1">
        <v>45200</v>
      </c>
      <c r="X91" s="1">
        <v>45231</v>
      </c>
      <c r="Y91" s="1">
        <v>45261</v>
      </c>
      <c r="Z91" s="1">
        <v>45292</v>
      </c>
      <c r="AA91" s="1">
        <v>45323</v>
      </c>
      <c r="AB91" s="1">
        <v>45352</v>
      </c>
      <c r="AC91" s="1">
        <v>45383</v>
      </c>
      <c r="AD91" s="1">
        <v>45413</v>
      </c>
      <c r="AE91" s="1">
        <v>45444</v>
      </c>
      <c r="AF91" s="1">
        <v>45474</v>
      </c>
      <c r="AG91" s="1">
        <v>45505</v>
      </c>
    </row>
    <row r="92" spans="1:33" x14ac:dyDescent="0.3">
      <c r="A92" t="s">
        <v>9</v>
      </c>
      <c r="M92"/>
    </row>
    <row r="93" spans="1:33" x14ac:dyDescent="0.3">
      <c r="A93" t="s">
        <v>10</v>
      </c>
      <c r="B93" s="20">
        <v>100</v>
      </c>
      <c r="C93" s="20">
        <v>100</v>
      </c>
      <c r="D93" s="20">
        <v>100</v>
      </c>
      <c r="E93" s="20">
        <v>100</v>
      </c>
      <c r="F93" s="20">
        <v>100</v>
      </c>
      <c r="G93" s="20">
        <v>100</v>
      </c>
      <c r="H93" s="20">
        <v>100</v>
      </c>
      <c r="I93" s="20">
        <v>100</v>
      </c>
      <c r="J93" s="20">
        <v>100</v>
      </c>
      <c r="K93" s="20">
        <v>100</v>
      </c>
      <c r="L93" s="20">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row>
    <row r="94" spans="1:33" x14ac:dyDescent="0.3">
      <c r="A94" t="s">
        <v>11</v>
      </c>
      <c r="B94" s="20">
        <v>61.48</v>
      </c>
      <c r="C94" s="20">
        <v>59.3</v>
      </c>
      <c r="D94" s="20">
        <v>63.94</v>
      </c>
      <c r="E94" s="20">
        <v>64.260000000000005</v>
      </c>
      <c r="F94" s="20">
        <v>65.69</v>
      </c>
      <c r="G94" s="20">
        <v>70.56</v>
      </c>
      <c r="H94" s="20">
        <v>69.930000000000007</v>
      </c>
      <c r="I94" s="20">
        <v>73.180000000000007</v>
      </c>
      <c r="J94" s="20">
        <v>70.5</v>
      </c>
      <c r="K94" s="20">
        <v>74.8</v>
      </c>
      <c r="L94" s="20">
        <v>75.400000000000006</v>
      </c>
      <c r="M94">
        <v>77.64</v>
      </c>
      <c r="N94">
        <v>78.19</v>
      </c>
      <c r="O94">
        <v>76.180000000000007</v>
      </c>
      <c r="P94">
        <v>75.680000000000007</v>
      </c>
      <c r="Q94">
        <v>77.47</v>
      </c>
      <c r="R94">
        <v>77.22</v>
      </c>
      <c r="S94">
        <v>76.94</v>
      </c>
      <c r="T94">
        <v>79.03</v>
      </c>
      <c r="U94">
        <v>77.63</v>
      </c>
      <c r="V94">
        <v>72.06</v>
      </c>
      <c r="W94">
        <v>77.180000000000007</v>
      </c>
      <c r="X94">
        <v>77.86</v>
      </c>
      <c r="Y94">
        <v>79.849999999999994</v>
      </c>
      <c r="Z94">
        <v>74.5</v>
      </c>
      <c r="AA94">
        <v>77.349999999999994</v>
      </c>
      <c r="AB94">
        <v>78.459999999999994</v>
      </c>
      <c r="AC94">
        <v>75.58</v>
      </c>
      <c r="AD94">
        <v>77.42</v>
      </c>
      <c r="AE94">
        <v>76.430000000000007</v>
      </c>
      <c r="AF94">
        <v>82.54</v>
      </c>
      <c r="AG94">
        <v>82.72</v>
      </c>
    </row>
    <row r="95" spans="1:33" x14ac:dyDescent="0.3">
      <c r="A95" t="s">
        <v>12</v>
      </c>
      <c r="B95" s="20">
        <v>7.72</v>
      </c>
      <c r="C95" s="20">
        <v>8.91</v>
      </c>
      <c r="D95" s="20">
        <v>8.39</v>
      </c>
      <c r="E95" s="20">
        <v>7.96</v>
      </c>
      <c r="F95" s="20">
        <v>8.83</v>
      </c>
      <c r="G95" s="20">
        <v>8.39</v>
      </c>
      <c r="H95" s="20">
        <v>8.02</v>
      </c>
      <c r="I95" s="20">
        <v>7.77</v>
      </c>
      <c r="J95" s="20">
        <v>9.2799999999999994</v>
      </c>
      <c r="K95" s="20">
        <v>8.01</v>
      </c>
      <c r="L95" s="20">
        <v>9.7200000000000006</v>
      </c>
      <c r="M95">
        <v>6.15</v>
      </c>
      <c r="N95">
        <v>7.5</v>
      </c>
      <c r="O95">
        <v>7.62</v>
      </c>
      <c r="P95">
        <v>8.2100000000000009</v>
      </c>
      <c r="Q95">
        <v>7.4</v>
      </c>
      <c r="R95">
        <v>7.44</v>
      </c>
      <c r="S95">
        <v>7.26</v>
      </c>
      <c r="T95">
        <v>6.86</v>
      </c>
      <c r="U95">
        <v>9.08</v>
      </c>
      <c r="V95">
        <v>10.62</v>
      </c>
      <c r="W95">
        <v>5.39</v>
      </c>
      <c r="X95">
        <v>6.25</v>
      </c>
      <c r="Y95">
        <v>5.38</v>
      </c>
      <c r="Z95">
        <v>8.8800000000000008</v>
      </c>
      <c r="AA95">
        <v>8.6199999999999992</v>
      </c>
      <c r="AB95">
        <v>6.96</v>
      </c>
      <c r="AC95">
        <v>9.3800000000000008</v>
      </c>
      <c r="AD95">
        <v>8.09</v>
      </c>
      <c r="AE95">
        <v>6.23</v>
      </c>
      <c r="AF95">
        <v>6.8</v>
      </c>
      <c r="AG95">
        <v>8.07</v>
      </c>
    </row>
    <row r="96" spans="1:33" x14ac:dyDescent="0.3">
      <c r="A96" t="s">
        <v>13</v>
      </c>
      <c r="B96" s="20">
        <v>30.8</v>
      </c>
      <c r="C96" s="20">
        <v>31.79</v>
      </c>
      <c r="D96" s="20">
        <v>27.67</v>
      </c>
      <c r="E96" s="20">
        <v>27.79</v>
      </c>
      <c r="F96" s="20">
        <v>25.48</v>
      </c>
      <c r="G96" s="20">
        <v>21.04</v>
      </c>
      <c r="H96" s="20">
        <v>22.04</v>
      </c>
      <c r="I96" s="20">
        <v>19.05</v>
      </c>
      <c r="J96" s="20">
        <v>20.22</v>
      </c>
      <c r="K96" s="20">
        <v>17.2</v>
      </c>
      <c r="L96" s="20">
        <v>14.89</v>
      </c>
      <c r="M96">
        <v>16.2</v>
      </c>
      <c r="N96">
        <v>14.31</v>
      </c>
      <c r="O96">
        <v>16.2</v>
      </c>
      <c r="P96">
        <v>16.11</v>
      </c>
      <c r="Q96">
        <v>15.12</v>
      </c>
      <c r="R96">
        <v>15.33</v>
      </c>
      <c r="S96">
        <v>15.8</v>
      </c>
      <c r="T96">
        <v>14.12</v>
      </c>
      <c r="U96">
        <v>13.29</v>
      </c>
      <c r="V96">
        <v>17.329999999999998</v>
      </c>
      <c r="W96">
        <v>17.420000000000002</v>
      </c>
      <c r="X96">
        <v>15.88</v>
      </c>
      <c r="Y96">
        <v>14.77</v>
      </c>
      <c r="Z96">
        <v>16.62</v>
      </c>
      <c r="AA96">
        <v>14.03</v>
      </c>
      <c r="AB96">
        <v>14.59</v>
      </c>
      <c r="AC96">
        <v>15.04</v>
      </c>
      <c r="AD96">
        <v>14.49</v>
      </c>
      <c r="AE96">
        <v>17.350000000000001</v>
      </c>
      <c r="AF96">
        <v>10.66</v>
      </c>
      <c r="AG96">
        <v>9.2200000000000006</v>
      </c>
    </row>
    <row r="97" spans="1:33" x14ac:dyDescent="0.3">
      <c r="M97"/>
    </row>
    <row r="98" spans="1:33" x14ac:dyDescent="0.3">
      <c r="A98" t="s">
        <v>14</v>
      </c>
      <c r="M98"/>
    </row>
    <row r="99" spans="1:33" x14ac:dyDescent="0.3">
      <c r="A99" t="s">
        <v>15</v>
      </c>
      <c r="B99" s="20">
        <v>100</v>
      </c>
      <c r="C99" s="20">
        <v>100</v>
      </c>
      <c r="D99" s="20">
        <v>100</v>
      </c>
      <c r="E99" s="20">
        <v>100</v>
      </c>
      <c r="F99" s="20">
        <v>100</v>
      </c>
      <c r="G99" s="20">
        <v>100</v>
      </c>
      <c r="H99" s="20">
        <v>100</v>
      </c>
      <c r="I99" s="20">
        <v>100</v>
      </c>
      <c r="J99" s="20">
        <v>100</v>
      </c>
      <c r="K99" s="20">
        <v>100</v>
      </c>
      <c r="L99" s="20">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row>
    <row r="100" spans="1:33" x14ac:dyDescent="0.3">
      <c r="A100" t="s">
        <v>16</v>
      </c>
      <c r="B100" s="20">
        <v>47.82</v>
      </c>
      <c r="C100" s="20">
        <v>47</v>
      </c>
      <c r="D100" s="20">
        <v>53.86</v>
      </c>
      <c r="E100" s="20">
        <v>48.22</v>
      </c>
      <c r="F100" s="20">
        <v>50.06</v>
      </c>
      <c r="G100" s="20">
        <v>58.53</v>
      </c>
      <c r="H100" s="20">
        <v>56.82</v>
      </c>
      <c r="I100" s="20">
        <v>61.25</v>
      </c>
      <c r="J100" s="20">
        <v>58.22</v>
      </c>
      <c r="K100" s="20">
        <v>59.1</v>
      </c>
      <c r="L100" s="20">
        <v>60.4</v>
      </c>
      <c r="M100">
        <v>69.28</v>
      </c>
      <c r="N100">
        <v>68.25</v>
      </c>
      <c r="O100">
        <v>60.4</v>
      </c>
      <c r="P100">
        <v>60.96</v>
      </c>
      <c r="Q100">
        <v>66.03</v>
      </c>
      <c r="R100">
        <v>64.959999999999994</v>
      </c>
      <c r="S100">
        <v>63.59</v>
      </c>
      <c r="T100">
        <v>67.790000000000006</v>
      </c>
      <c r="U100">
        <v>64.98</v>
      </c>
      <c r="V100">
        <v>59.23</v>
      </c>
      <c r="W100">
        <v>66.14</v>
      </c>
      <c r="X100">
        <v>67.55</v>
      </c>
      <c r="Y100">
        <v>71.349999999999994</v>
      </c>
      <c r="Z100">
        <v>62.45</v>
      </c>
      <c r="AA100">
        <v>64.11</v>
      </c>
      <c r="AB100">
        <v>60.65</v>
      </c>
      <c r="AC100">
        <v>55.71</v>
      </c>
      <c r="AD100">
        <v>62.85</v>
      </c>
      <c r="AE100">
        <v>64.540000000000006</v>
      </c>
      <c r="AF100">
        <v>69.2</v>
      </c>
      <c r="AG100">
        <v>65.31</v>
      </c>
    </row>
    <row r="101" spans="1:33" x14ac:dyDescent="0.3">
      <c r="A101" t="s">
        <v>17</v>
      </c>
      <c r="B101" s="20">
        <v>21.13</v>
      </c>
      <c r="C101" s="20">
        <v>19.760000000000002</v>
      </c>
      <c r="D101" s="20">
        <v>20.12</v>
      </c>
      <c r="E101" s="20">
        <v>21.13</v>
      </c>
      <c r="F101" s="20">
        <v>22.36</v>
      </c>
      <c r="G101" s="20">
        <v>18.420000000000002</v>
      </c>
      <c r="H101" s="20">
        <v>23.2</v>
      </c>
      <c r="I101" s="20">
        <v>19.52</v>
      </c>
      <c r="J101" s="20">
        <v>24.32</v>
      </c>
      <c r="K101" s="20">
        <v>23.36</v>
      </c>
      <c r="L101" s="20">
        <v>25.16</v>
      </c>
      <c r="M101">
        <v>13.17</v>
      </c>
      <c r="N101">
        <v>18.170000000000002</v>
      </c>
      <c r="O101">
        <v>19.579999999999998</v>
      </c>
      <c r="P101">
        <v>22.39</v>
      </c>
      <c r="Q101">
        <v>19.41</v>
      </c>
      <c r="R101">
        <v>20.440000000000001</v>
      </c>
      <c r="S101">
        <v>19.13</v>
      </c>
      <c r="T101">
        <v>18.25</v>
      </c>
      <c r="U101">
        <v>22.34</v>
      </c>
      <c r="V101">
        <v>25.18</v>
      </c>
      <c r="W101">
        <v>16.809999999999999</v>
      </c>
      <c r="X101">
        <v>14.87</v>
      </c>
      <c r="Y101">
        <v>13.91</v>
      </c>
      <c r="Z101">
        <v>19.68</v>
      </c>
      <c r="AA101">
        <v>19.940000000000001</v>
      </c>
      <c r="AB101">
        <v>21.29</v>
      </c>
      <c r="AC101">
        <v>29.47</v>
      </c>
      <c r="AD101">
        <v>22.5</v>
      </c>
      <c r="AE101">
        <v>14.97</v>
      </c>
      <c r="AF101">
        <v>18.68</v>
      </c>
      <c r="AG101">
        <v>22.57</v>
      </c>
    </row>
    <row r="102" spans="1:33" x14ac:dyDescent="0.3">
      <c r="A102" t="s">
        <v>18</v>
      </c>
      <c r="B102" s="20">
        <v>31.05</v>
      </c>
      <c r="C102" s="20">
        <v>33.229999999999997</v>
      </c>
      <c r="D102" s="20">
        <v>26.02</v>
      </c>
      <c r="E102" s="20">
        <v>30.66</v>
      </c>
      <c r="F102" s="20">
        <v>27.58</v>
      </c>
      <c r="G102" s="20">
        <v>23.04</v>
      </c>
      <c r="H102" s="20">
        <v>19.98</v>
      </c>
      <c r="I102" s="20">
        <v>19.23</v>
      </c>
      <c r="J102" s="20">
        <v>17.47</v>
      </c>
      <c r="K102" s="20">
        <v>17.54</v>
      </c>
      <c r="L102" s="20">
        <v>14.43</v>
      </c>
      <c r="M102">
        <v>17.55</v>
      </c>
      <c r="N102">
        <v>13.58</v>
      </c>
      <c r="O102">
        <v>20.03</v>
      </c>
      <c r="P102">
        <v>16.64</v>
      </c>
      <c r="Q102">
        <v>14.56</v>
      </c>
      <c r="R102">
        <v>14.6</v>
      </c>
      <c r="S102">
        <v>17.29</v>
      </c>
      <c r="T102">
        <v>13.96</v>
      </c>
      <c r="U102">
        <v>12.68</v>
      </c>
      <c r="V102">
        <v>15.59</v>
      </c>
      <c r="W102">
        <v>17.059999999999999</v>
      </c>
      <c r="X102">
        <v>17.579999999999998</v>
      </c>
      <c r="Y102">
        <v>14.74</v>
      </c>
      <c r="Z102">
        <v>17.87</v>
      </c>
      <c r="AA102">
        <v>15.95</v>
      </c>
      <c r="AB102">
        <v>18.059999999999999</v>
      </c>
      <c r="AC102">
        <v>14.82</v>
      </c>
      <c r="AD102">
        <v>14.65</v>
      </c>
      <c r="AE102">
        <v>20.49</v>
      </c>
      <c r="AF102">
        <v>12.12</v>
      </c>
      <c r="AG102">
        <v>12.11</v>
      </c>
    </row>
    <row r="103" spans="1:33" x14ac:dyDescent="0.3">
      <c r="M103"/>
    </row>
    <row r="104" spans="1:33" x14ac:dyDescent="0.3">
      <c r="A104" t="s">
        <v>19</v>
      </c>
      <c r="M104"/>
    </row>
    <row r="105" spans="1:33" x14ac:dyDescent="0.3">
      <c r="A105" t="s">
        <v>15</v>
      </c>
      <c r="B105" s="20">
        <v>100</v>
      </c>
      <c r="C105" s="20">
        <v>100</v>
      </c>
      <c r="D105" s="20">
        <v>100</v>
      </c>
      <c r="E105" s="20">
        <v>100</v>
      </c>
      <c r="F105" s="20">
        <v>100</v>
      </c>
      <c r="G105" s="20">
        <v>100</v>
      </c>
      <c r="H105" s="20">
        <v>100</v>
      </c>
      <c r="I105" s="20">
        <v>100</v>
      </c>
      <c r="J105" s="20">
        <v>100</v>
      </c>
      <c r="K105" s="20">
        <v>100</v>
      </c>
      <c r="L105" s="20">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row>
    <row r="106" spans="1:33" x14ac:dyDescent="0.3">
      <c r="A106" t="s">
        <v>16</v>
      </c>
      <c r="B106" s="20">
        <v>66.040000000000006</v>
      </c>
      <c r="C106" s="20">
        <v>66.2</v>
      </c>
      <c r="D106" s="20">
        <v>69.7</v>
      </c>
      <c r="E106" s="20">
        <v>71.25</v>
      </c>
      <c r="F106" s="20">
        <v>72.55</v>
      </c>
      <c r="G106" s="20">
        <v>78.02</v>
      </c>
      <c r="H106" s="20">
        <v>76.56</v>
      </c>
      <c r="I106" s="20">
        <v>80.11</v>
      </c>
      <c r="J106" s="20">
        <v>77.349999999999994</v>
      </c>
      <c r="K106" s="20">
        <v>81.09</v>
      </c>
      <c r="L106" s="20">
        <v>83.9</v>
      </c>
      <c r="M106">
        <v>83.44</v>
      </c>
      <c r="N106">
        <v>82.46</v>
      </c>
      <c r="O106">
        <v>84.23</v>
      </c>
      <c r="P106">
        <v>81.55</v>
      </c>
      <c r="Q106">
        <v>83.42</v>
      </c>
      <c r="R106">
        <v>83.71</v>
      </c>
      <c r="S106">
        <v>82.57</v>
      </c>
      <c r="T106">
        <v>85.95</v>
      </c>
      <c r="U106">
        <v>83.98</v>
      </c>
      <c r="V106">
        <v>80.099999999999994</v>
      </c>
      <c r="W106">
        <v>82.35</v>
      </c>
      <c r="X106">
        <v>81.78</v>
      </c>
      <c r="Y106">
        <v>85.11</v>
      </c>
      <c r="Z106">
        <v>82.6</v>
      </c>
      <c r="AA106">
        <v>83.55</v>
      </c>
      <c r="AB106">
        <v>85.38</v>
      </c>
      <c r="AC106">
        <v>85.02</v>
      </c>
      <c r="AD106">
        <v>83.4</v>
      </c>
      <c r="AE106">
        <v>83.15</v>
      </c>
      <c r="AF106">
        <v>88.02</v>
      </c>
      <c r="AG106">
        <v>89.33</v>
      </c>
    </row>
    <row r="107" spans="1:33" x14ac:dyDescent="0.3">
      <c r="A107" t="s">
        <v>17</v>
      </c>
      <c r="B107" s="20">
        <v>0.89</v>
      </c>
      <c r="C107" s="20">
        <v>0.75</v>
      </c>
      <c r="D107" s="20">
        <v>1.21</v>
      </c>
      <c r="E107" s="20">
        <v>0.83</v>
      </c>
      <c r="F107" s="20">
        <v>1.1599999999999999</v>
      </c>
      <c r="G107" s="20">
        <v>1.64</v>
      </c>
      <c r="H107" s="20">
        <v>0.65</v>
      </c>
      <c r="I107" s="20">
        <v>1.53</v>
      </c>
      <c r="J107" s="20">
        <v>1.45</v>
      </c>
      <c r="K107" s="20">
        <v>1.95</v>
      </c>
      <c r="L107" s="20">
        <v>0.28999999999999998</v>
      </c>
      <c r="M107">
        <v>0.65</v>
      </c>
      <c r="N107">
        <v>2.92</v>
      </c>
      <c r="O107">
        <v>1.1000000000000001</v>
      </c>
      <c r="P107">
        <v>1.83</v>
      </c>
      <c r="Q107">
        <v>0.94</v>
      </c>
      <c r="R107">
        <v>0.53</v>
      </c>
      <c r="S107">
        <v>0.62</v>
      </c>
      <c r="T107">
        <v>0.45</v>
      </c>
      <c r="U107">
        <v>0.97</v>
      </c>
      <c r="V107">
        <v>0.7</v>
      </c>
      <c r="W107">
        <v>0.98</v>
      </c>
      <c r="X107">
        <v>0.89</v>
      </c>
      <c r="Y107">
        <v>0.3</v>
      </c>
      <c r="Z107">
        <v>0.98</v>
      </c>
      <c r="AA107">
        <v>1.65</v>
      </c>
      <c r="AB107">
        <v>1.04</v>
      </c>
      <c r="AC107">
        <v>0.84</v>
      </c>
      <c r="AD107">
        <v>1.52</v>
      </c>
      <c r="AE107">
        <v>0.94</v>
      </c>
      <c r="AF107">
        <v>2.09</v>
      </c>
      <c r="AG107">
        <v>2.64</v>
      </c>
    </row>
    <row r="108" spans="1:33" x14ac:dyDescent="0.3">
      <c r="A108" t="s">
        <v>18</v>
      </c>
      <c r="B108" s="20">
        <v>33.07</v>
      </c>
      <c r="C108" s="20">
        <v>33.04</v>
      </c>
      <c r="D108" s="20">
        <v>29.09</v>
      </c>
      <c r="E108" s="20">
        <v>27.91</v>
      </c>
      <c r="F108" s="20">
        <v>26.29</v>
      </c>
      <c r="G108" s="20">
        <v>20.34</v>
      </c>
      <c r="H108" s="20">
        <v>22.79</v>
      </c>
      <c r="I108" s="20">
        <v>18.36</v>
      </c>
      <c r="J108" s="20">
        <v>21.2</v>
      </c>
      <c r="K108" s="20">
        <v>16.96</v>
      </c>
      <c r="L108" s="20">
        <v>15.81</v>
      </c>
      <c r="M108">
        <v>15.91</v>
      </c>
      <c r="N108">
        <v>14.62</v>
      </c>
      <c r="O108">
        <v>14.67</v>
      </c>
      <c r="P108">
        <v>16.62</v>
      </c>
      <c r="Q108">
        <v>15.64</v>
      </c>
      <c r="R108">
        <v>15.77</v>
      </c>
      <c r="S108">
        <v>16.809999999999999</v>
      </c>
      <c r="T108">
        <v>13.6</v>
      </c>
      <c r="U108">
        <v>15.04</v>
      </c>
      <c r="V108">
        <v>19.2</v>
      </c>
      <c r="W108">
        <v>16.670000000000002</v>
      </c>
      <c r="X108">
        <v>17.329999999999998</v>
      </c>
      <c r="Y108">
        <v>14.59</v>
      </c>
      <c r="Z108">
        <v>16.420000000000002</v>
      </c>
      <c r="AA108">
        <v>14.8</v>
      </c>
      <c r="AB108">
        <v>13.58</v>
      </c>
      <c r="AC108">
        <v>14.14</v>
      </c>
      <c r="AD108">
        <v>15.08</v>
      </c>
      <c r="AE108">
        <v>15.91</v>
      </c>
      <c r="AF108">
        <v>9.9</v>
      </c>
      <c r="AG108">
        <v>8.0299999999999994</v>
      </c>
    </row>
    <row r="109" spans="1:33" x14ac:dyDescent="0.3">
      <c r="M109"/>
    </row>
    <row r="110" spans="1:33" x14ac:dyDescent="0.3">
      <c r="A110" t="s">
        <v>20</v>
      </c>
      <c r="M110"/>
    </row>
    <row r="111" spans="1:33" x14ac:dyDescent="0.3">
      <c r="A111" t="s">
        <v>15</v>
      </c>
      <c r="B111" s="20">
        <v>100</v>
      </c>
      <c r="C111" s="20">
        <v>100</v>
      </c>
      <c r="D111" s="20">
        <v>100</v>
      </c>
      <c r="E111" s="20">
        <v>100</v>
      </c>
      <c r="F111" s="20">
        <v>100</v>
      </c>
      <c r="G111" s="20">
        <v>100</v>
      </c>
      <c r="H111" s="20">
        <v>100</v>
      </c>
      <c r="I111" s="20">
        <v>100</v>
      </c>
      <c r="J111" s="20">
        <v>100</v>
      </c>
      <c r="K111" s="20">
        <v>100</v>
      </c>
      <c r="L111" s="20">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row>
    <row r="112" spans="1:33" x14ac:dyDescent="0.3">
      <c r="A112" t="s">
        <v>16</v>
      </c>
      <c r="B112" s="20">
        <v>71.16</v>
      </c>
      <c r="C112" s="20">
        <v>63.07</v>
      </c>
      <c r="D112" s="20">
        <v>65.25</v>
      </c>
      <c r="E112" s="20">
        <v>68.67</v>
      </c>
      <c r="F112" s="20">
        <v>69.64</v>
      </c>
      <c r="G112" s="20">
        <v>69.73</v>
      </c>
      <c r="H112" s="20">
        <v>69.31</v>
      </c>
      <c r="I112" s="20">
        <v>74.77</v>
      </c>
      <c r="J112" s="20">
        <v>71.36</v>
      </c>
      <c r="K112" s="20">
        <v>77.069999999999993</v>
      </c>
      <c r="L112" s="20">
        <v>75.95</v>
      </c>
      <c r="M112">
        <v>73.47</v>
      </c>
      <c r="N112">
        <v>79.47</v>
      </c>
      <c r="O112">
        <v>78.180000000000007</v>
      </c>
      <c r="P112">
        <v>79.599999999999994</v>
      </c>
      <c r="Q112">
        <v>79.52</v>
      </c>
      <c r="R112">
        <v>79.16</v>
      </c>
      <c r="S112">
        <v>85.9</v>
      </c>
      <c r="T112">
        <v>77.94</v>
      </c>
      <c r="U112">
        <v>84.31</v>
      </c>
      <c r="V112">
        <v>74.930000000000007</v>
      </c>
      <c r="W112">
        <v>74.209999999999994</v>
      </c>
      <c r="X112">
        <v>80.22</v>
      </c>
      <c r="Y112">
        <v>77.02</v>
      </c>
      <c r="Z112">
        <v>71.62</v>
      </c>
      <c r="AA112">
        <v>85.13</v>
      </c>
      <c r="AB112">
        <v>83.28</v>
      </c>
      <c r="AC112">
        <v>76.67</v>
      </c>
      <c r="AD112">
        <v>85.58</v>
      </c>
      <c r="AE112">
        <v>75.55</v>
      </c>
      <c r="AF112">
        <v>82.55</v>
      </c>
      <c r="AG112">
        <v>85.98</v>
      </c>
    </row>
    <row r="113" spans="1:33" x14ac:dyDescent="0.3">
      <c r="A113" t="s">
        <v>17</v>
      </c>
      <c r="B113" s="20">
        <v>5.56</v>
      </c>
      <c r="C113" s="20">
        <v>11.55</v>
      </c>
      <c r="D113" s="20">
        <v>8.09</v>
      </c>
      <c r="E113" s="20">
        <v>7.73</v>
      </c>
      <c r="F113" s="20">
        <v>10.14</v>
      </c>
      <c r="G113" s="20">
        <v>10.46</v>
      </c>
      <c r="H113" s="20">
        <v>7.97</v>
      </c>
      <c r="I113" s="20">
        <v>4.59</v>
      </c>
      <c r="J113" s="20">
        <v>6.69</v>
      </c>
      <c r="K113" s="20">
        <v>5.47</v>
      </c>
      <c r="L113" s="20">
        <v>10.63</v>
      </c>
      <c r="M113">
        <v>11.04</v>
      </c>
      <c r="N113">
        <v>6.14</v>
      </c>
      <c r="O113">
        <v>7.33</v>
      </c>
      <c r="P113">
        <v>6.16</v>
      </c>
      <c r="Q113">
        <v>5.92</v>
      </c>
      <c r="R113">
        <v>5.51</v>
      </c>
      <c r="S113">
        <v>3.86</v>
      </c>
      <c r="T113">
        <v>6.2</v>
      </c>
      <c r="U113">
        <v>6.09</v>
      </c>
      <c r="V113">
        <v>10.050000000000001</v>
      </c>
      <c r="W113">
        <v>5.25</v>
      </c>
      <c r="X113">
        <v>10.039999999999999</v>
      </c>
      <c r="Y113">
        <v>7.72</v>
      </c>
      <c r="Z113">
        <v>13.85</v>
      </c>
      <c r="AA113">
        <v>6.46</v>
      </c>
      <c r="AB113">
        <v>4.0199999999999996</v>
      </c>
      <c r="AC113">
        <v>4.92</v>
      </c>
      <c r="AD113">
        <v>2.21</v>
      </c>
      <c r="AE113">
        <v>7.92</v>
      </c>
      <c r="AF113">
        <v>6.32</v>
      </c>
      <c r="AG113">
        <v>5.07</v>
      </c>
    </row>
    <row r="114" spans="1:33" x14ac:dyDescent="0.3">
      <c r="A114" t="s">
        <v>18</v>
      </c>
      <c r="B114" s="20">
        <v>23.28</v>
      </c>
      <c r="C114" s="20">
        <v>25.38</v>
      </c>
      <c r="D114" s="20">
        <v>26.66</v>
      </c>
      <c r="E114" s="20">
        <v>23.59</v>
      </c>
      <c r="F114" s="20">
        <v>20.21</v>
      </c>
      <c r="G114" s="20">
        <v>19.809999999999999</v>
      </c>
      <c r="H114" s="20">
        <v>22.72</v>
      </c>
      <c r="I114" s="20">
        <v>20.64</v>
      </c>
      <c r="J114" s="20">
        <v>21.95</v>
      </c>
      <c r="K114" s="20">
        <v>17.46</v>
      </c>
      <c r="L114" s="20">
        <v>13.42</v>
      </c>
      <c r="M114">
        <v>15.49</v>
      </c>
      <c r="N114">
        <v>14.39</v>
      </c>
      <c r="O114">
        <v>14.48</v>
      </c>
      <c r="P114">
        <v>14.25</v>
      </c>
      <c r="Q114">
        <v>14.56</v>
      </c>
      <c r="R114">
        <v>15.33</v>
      </c>
      <c r="S114">
        <v>10.23</v>
      </c>
      <c r="T114">
        <v>15.85</v>
      </c>
      <c r="U114">
        <v>9.6</v>
      </c>
      <c r="V114">
        <v>15.02</v>
      </c>
      <c r="W114">
        <v>20.55</v>
      </c>
      <c r="X114">
        <v>9.73</v>
      </c>
      <c r="Y114">
        <v>15.26</v>
      </c>
      <c r="Z114">
        <v>14.53</v>
      </c>
      <c r="AA114">
        <v>8.41</v>
      </c>
      <c r="AB114">
        <v>12.7</v>
      </c>
      <c r="AC114">
        <v>18.41</v>
      </c>
      <c r="AD114">
        <v>12.2</v>
      </c>
      <c r="AE114">
        <v>16.53</v>
      </c>
      <c r="AF114">
        <v>11.13</v>
      </c>
      <c r="AG114">
        <v>8.9499999999999993</v>
      </c>
    </row>
    <row r="115" spans="1:33" x14ac:dyDescent="0.3">
      <c r="M115"/>
    </row>
    <row r="116" spans="1:33" x14ac:dyDescent="0.3">
      <c r="M116"/>
    </row>
    <row r="117" spans="1:33" x14ac:dyDescent="0.3">
      <c r="A117" t="s">
        <v>5</v>
      </c>
      <c r="M117"/>
    </row>
    <row r="118" spans="1:33" x14ac:dyDescent="0.3">
      <c r="A118" t="s">
        <v>6</v>
      </c>
      <c r="M118"/>
    </row>
    <row r="119" spans="1:33" x14ac:dyDescent="0.3">
      <c r="A119" t="s">
        <v>24</v>
      </c>
      <c r="M119"/>
    </row>
    <row r="120" spans="1:33" x14ac:dyDescent="0.3">
      <c r="A120" t="s">
        <v>8</v>
      </c>
      <c r="B120" s="58">
        <v>44562</v>
      </c>
      <c r="C120" s="58">
        <v>44593</v>
      </c>
      <c r="D120" s="58">
        <v>44621</v>
      </c>
      <c r="E120" s="58">
        <v>44652</v>
      </c>
      <c r="F120" s="58">
        <v>44682</v>
      </c>
      <c r="G120" s="58">
        <v>44713</v>
      </c>
      <c r="H120" s="58">
        <v>44743</v>
      </c>
      <c r="I120" s="58">
        <v>44774</v>
      </c>
      <c r="J120" s="58">
        <v>44805</v>
      </c>
      <c r="K120" s="58">
        <v>44835</v>
      </c>
      <c r="L120" s="58">
        <v>44866</v>
      </c>
      <c r="M120" s="1">
        <v>44896</v>
      </c>
      <c r="N120" s="1">
        <v>44927</v>
      </c>
      <c r="O120" s="1">
        <v>44958</v>
      </c>
      <c r="P120" s="1">
        <v>44986</v>
      </c>
      <c r="Q120" s="1">
        <v>45017</v>
      </c>
      <c r="R120" s="1">
        <v>45047</v>
      </c>
      <c r="S120" s="1">
        <v>45078</v>
      </c>
      <c r="T120" s="1">
        <v>45108</v>
      </c>
      <c r="U120" s="1">
        <v>45139</v>
      </c>
      <c r="V120" s="1">
        <v>45170</v>
      </c>
      <c r="W120" s="1">
        <v>45200</v>
      </c>
      <c r="X120" s="1">
        <v>45231</v>
      </c>
      <c r="Y120" s="1">
        <v>45261</v>
      </c>
      <c r="Z120" s="1">
        <v>45292</v>
      </c>
      <c r="AA120" s="1">
        <v>45323</v>
      </c>
      <c r="AB120" s="1">
        <v>45352</v>
      </c>
      <c r="AC120" s="1">
        <v>45383</v>
      </c>
      <c r="AD120" s="1">
        <v>45413</v>
      </c>
      <c r="AE120" s="1">
        <v>45444</v>
      </c>
      <c r="AF120" s="1">
        <v>45474</v>
      </c>
      <c r="AG120" s="1">
        <v>45505</v>
      </c>
    </row>
    <row r="121" spans="1:33" x14ac:dyDescent="0.3">
      <c r="A121" t="s">
        <v>9</v>
      </c>
      <c r="M121"/>
    </row>
    <row r="122" spans="1:33" x14ac:dyDescent="0.3">
      <c r="A122" t="s">
        <v>10</v>
      </c>
      <c r="B122" s="20">
        <v>100</v>
      </c>
      <c r="C122" s="20">
        <v>100</v>
      </c>
      <c r="D122" s="20">
        <v>100</v>
      </c>
      <c r="E122" s="20">
        <v>100</v>
      </c>
      <c r="F122" s="20">
        <v>100</v>
      </c>
      <c r="G122" s="20">
        <v>100</v>
      </c>
      <c r="H122" s="20">
        <v>100</v>
      </c>
      <c r="I122" s="20">
        <v>100</v>
      </c>
      <c r="J122" s="20">
        <v>100</v>
      </c>
      <c r="K122" s="20">
        <v>100</v>
      </c>
      <c r="L122" s="20">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row>
    <row r="123" spans="1:33" x14ac:dyDescent="0.3">
      <c r="A123" t="s">
        <v>11</v>
      </c>
      <c r="B123" s="20">
        <v>59.5</v>
      </c>
      <c r="C123" s="20">
        <v>64.44</v>
      </c>
      <c r="D123" s="20">
        <v>64.91</v>
      </c>
      <c r="E123" s="20">
        <v>67.78</v>
      </c>
      <c r="F123" s="20">
        <v>69.36</v>
      </c>
      <c r="G123" s="20">
        <v>72.010000000000005</v>
      </c>
      <c r="H123" s="20">
        <v>75.55</v>
      </c>
      <c r="I123" s="20">
        <v>77.209999999999994</v>
      </c>
      <c r="J123" s="20">
        <v>72.69</v>
      </c>
      <c r="K123" s="20">
        <v>77</v>
      </c>
      <c r="L123" s="20">
        <v>80.22</v>
      </c>
      <c r="M123">
        <v>78.010000000000005</v>
      </c>
      <c r="N123">
        <v>78.06</v>
      </c>
      <c r="O123">
        <v>78.28</v>
      </c>
      <c r="P123">
        <v>78.739999999999995</v>
      </c>
      <c r="Q123">
        <v>79.23</v>
      </c>
      <c r="R123">
        <v>82.47</v>
      </c>
      <c r="S123">
        <v>80.239999999999995</v>
      </c>
      <c r="T123">
        <v>78.08</v>
      </c>
      <c r="U123">
        <v>80.36</v>
      </c>
      <c r="V123">
        <v>74.62</v>
      </c>
      <c r="W123">
        <v>79.5</v>
      </c>
      <c r="X123">
        <v>75.78</v>
      </c>
      <c r="Y123">
        <v>81.349999999999994</v>
      </c>
      <c r="Z123">
        <v>75.52</v>
      </c>
      <c r="AA123">
        <v>79.39</v>
      </c>
      <c r="AB123">
        <v>76.3</v>
      </c>
      <c r="AC123">
        <v>79.05</v>
      </c>
      <c r="AD123">
        <v>80.72</v>
      </c>
      <c r="AE123">
        <v>81.430000000000007</v>
      </c>
      <c r="AF123">
        <v>83.25</v>
      </c>
      <c r="AG123">
        <v>87.87</v>
      </c>
    </row>
    <row r="124" spans="1:33" x14ac:dyDescent="0.3">
      <c r="A124" t="s">
        <v>12</v>
      </c>
      <c r="B124" s="20">
        <v>6.62</v>
      </c>
      <c r="C124" s="20">
        <v>6.27</v>
      </c>
      <c r="D124" s="20">
        <v>6.24</v>
      </c>
      <c r="E124" s="20">
        <v>6.45</v>
      </c>
      <c r="F124" s="20">
        <v>5.6</v>
      </c>
      <c r="G124" s="20">
        <v>6.95</v>
      </c>
      <c r="H124" s="20">
        <v>7.04</v>
      </c>
      <c r="I124" s="20">
        <v>6.12</v>
      </c>
      <c r="J124" s="20">
        <v>8.08</v>
      </c>
      <c r="K124" s="20">
        <v>7.46</v>
      </c>
      <c r="L124" s="20">
        <v>5.75</v>
      </c>
      <c r="M124">
        <v>4.3600000000000003</v>
      </c>
      <c r="N124">
        <v>6.07</v>
      </c>
      <c r="O124">
        <v>4.8</v>
      </c>
      <c r="P124">
        <v>4.97</v>
      </c>
      <c r="Q124">
        <v>4.9400000000000004</v>
      </c>
      <c r="R124">
        <v>2.98</v>
      </c>
      <c r="S124">
        <v>5.79</v>
      </c>
      <c r="T124">
        <v>7.07</v>
      </c>
      <c r="U124">
        <v>6.87</v>
      </c>
      <c r="V124">
        <v>7.69</v>
      </c>
      <c r="W124">
        <v>4.91</v>
      </c>
      <c r="X124">
        <v>7.47</v>
      </c>
      <c r="Y124">
        <v>2.2400000000000002</v>
      </c>
      <c r="Z124">
        <v>7.33</v>
      </c>
      <c r="AA124">
        <v>8.69</v>
      </c>
      <c r="AB124">
        <v>6.27</v>
      </c>
      <c r="AC124">
        <v>7.25</v>
      </c>
      <c r="AD124">
        <v>6.01</v>
      </c>
      <c r="AE124">
        <v>4.93</v>
      </c>
      <c r="AF124">
        <v>3.15</v>
      </c>
      <c r="AG124">
        <v>5.69</v>
      </c>
    </row>
    <row r="125" spans="1:33" x14ac:dyDescent="0.3">
      <c r="A125" t="s">
        <v>13</v>
      </c>
      <c r="B125" s="20">
        <v>33.880000000000003</v>
      </c>
      <c r="C125" s="20">
        <v>29.29</v>
      </c>
      <c r="D125" s="20">
        <v>28.85</v>
      </c>
      <c r="E125" s="20">
        <v>25.77</v>
      </c>
      <c r="F125" s="20">
        <v>25.04</v>
      </c>
      <c r="G125" s="20">
        <v>21.04</v>
      </c>
      <c r="H125" s="20">
        <v>17.420000000000002</v>
      </c>
      <c r="I125" s="20">
        <v>16.68</v>
      </c>
      <c r="J125" s="20">
        <v>19.23</v>
      </c>
      <c r="K125" s="20">
        <v>15.53</v>
      </c>
      <c r="L125" s="20">
        <v>14.03</v>
      </c>
      <c r="M125">
        <v>17.63</v>
      </c>
      <c r="N125">
        <v>15.86</v>
      </c>
      <c r="O125">
        <v>16.920000000000002</v>
      </c>
      <c r="P125">
        <v>16.29</v>
      </c>
      <c r="Q125">
        <v>15.83</v>
      </c>
      <c r="R125">
        <v>14.55</v>
      </c>
      <c r="S125">
        <v>13.97</v>
      </c>
      <c r="T125">
        <v>14.86</v>
      </c>
      <c r="U125">
        <v>12.78</v>
      </c>
      <c r="V125">
        <v>17.690000000000001</v>
      </c>
      <c r="W125">
        <v>15.58</v>
      </c>
      <c r="X125">
        <v>16.75</v>
      </c>
      <c r="Y125">
        <v>16.420000000000002</v>
      </c>
      <c r="Z125">
        <v>17.14</v>
      </c>
      <c r="AA125">
        <v>11.92</v>
      </c>
      <c r="AB125">
        <v>17.43</v>
      </c>
      <c r="AC125">
        <v>13.71</v>
      </c>
      <c r="AD125">
        <v>13.28</v>
      </c>
      <c r="AE125">
        <v>13.64</v>
      </c>
      <c r="AF125">
        <v>13.6</v>
      </c>
      <c r="AG125">
        <v>6.43</v>
      </c>
    </row>
    <row r="126" spans="1:33" x14ac:dyDescent="0.3">
      <c r="M126"/>
    </row>
    <row r="127" spans="1:33" x14ac:dyDescent="0.3">
      <c r="A127" t="s">
        <v>14</v>
      </c>
      <c r="M127"/>
    </row>
    <row r="128" spans="1:33" x14ac:dyDescent="0.3">
      <c r="A128" t="s">
        <v>15</v>
      </c>
      <c r="B128" s="20">
        <v>100</v>
      </c>
      <c r="C128" s="20">
        <v>100</v>
      </c>
      <c r="D128" s="20">
        <v>100</v>
      </c>
      <c r="E128" s="20">
        <v>100</v>
      </c>
      <c r="F128" s="20">
        <v>100</v>
      </c>
      <c r="G128" s="20">
        <v>100</v>
      </c>
      <c r="H128" s="20">
        <v>100</v>
      </c>
      <c r="I128" s="20">
        <v>100</v>
      </c>
      <c r="J128" s="20">
        <v>100</v>
      </c>
      <c r="K128" s="20">
        <v>100</v>
      </c>
      <c r="L128" s="20">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row>
    <row r="129" spans="1:33" x14ac:dyDescent="0.3">
      <c r="A129" t="s">
        <v>16</v>
      </c>
      <c r="B129" s="20">
        <v>47.44</v>
      </c>
      <c r="C129" s="20">
        <v>56.76</v>
      </c>
      <c r="D129" s="20">
        <v>48.32</v>
      </c>
      <c r="E129" s="20">
        <v>53.11</v>
      </c>
      <c r="F129" s="20">
        <v>50.59</v>
      </c>
      <c r="G129" s="20">
        <v>56.48</v>
      </c>
      <c r="H129" s="20">
        <v>54.41</v>
      </c>
      <c r="I129" s="20">
        <v>59.04</v>
      </c>
      <c r="J129" s="20">
        <v>63.55</v>
      </c>
      <c r="K129" s="20">
        <v>59.1</v>
      </c>
      <c r="L129" s="20">
        <v>62.83</v>
      </c>
      <c r="M129">
        <v>68.69</v>
      </c>
      <c r="N129">
        <v>78.19</v>
      </c>
      <c r="O129">
        <v>62.44</v>
      </c>
      <c r="P129">
        <v>58.65</v>
      </c>
      <c r="Q129">
        <v>58.37</v>
      </c>
      <c r="R129">
        <v>76.09</v>
      </c>
      <c r="S129">
        <v>67.099999999999994</v>
      </c>
      <c r="T129">
        <v>65.3</v>
      </c>
      <c r="U129">
        <v>69.47</v>
      </c>
      <c r="V129">
        <v>64.97</v>
      </c>
      <c r="W129">
        <v>69.239999999999995</v>
      </c>
      <c r="X129">
        <v>51.18</v>
      </c>
      <c r="Y129">
        <v>74.25</v>
      </c>
      <c r="Z129">
        <v>58.7</v>
      </c>
      <c r="AA129">
        <v>66.94</v>
      </c>
      <c r="AB129">
        <v>60.49</v>
      </c>
      <c r="AC129">
        <v>56.96</v>
      </c>
      <c r="AD129">
        <v>66.64</v>
      </c>
      <c r="AE129">
        <v>62.89</v>
      </c>
      <c r="AF129">
        <v>78.209999999999994</v>
      </c>
      <c r="AG129">
        <v>76.81</v>
      </c>
    </row>
    <row r="130" spans="1:33" x14ac:dyDescent="0.3">
      <c r="A130" t="s">
        <v>17</v>
      </c>
      <c r="B130" s="20">
        <v>29.74</v>
      </c>
      <c r="C130" s="20">
        <v>23.46</v>
      </c>
      <c r="D130" s="20">
        <v>21.13</v>
      </c>
      <c r="E130" s="20">
        <v>30.44</v>
      </c>
      <c r="F130" s="20">
        <v>20.91</v>
      </c>
      <c r="G130" s="20">
        <v>21.96</v>
      </c>
      <c r="H130" s="20">
        <v>30.63</v>
      </c>
      <c r="I130" s="20">
        <v>26.88</v>
      </c>
      <c r="J130" s="20">
        <v>20.62</v>
      </c>
      <c r="K130" s="20">
        <v>28.59</v>
      </c>
      <c r="L130" s="20">
        <v>20.71</v>
      </c>
      <c r="M130">
        <v>18.04</v>
      </c>
      <c r="N130">
        <v>11.08</v>
      </c>
      <c r="O130">
        <v>19.149999999999999</v>
      </c>
      <c r="P130">
        <v>22.34</v>
      </c>
      <c r="Q130">
        <v>21.6</v>
      </c>
      <c r="R130">
        <v>12.66</v>
      </c>
      <c r="S130">
        <v>18.53</v>
      </c>
      <c r="T130">
        <v>24.29</v>
      </c>
      <c r="U130">
        <v>24.24</v>
      </c>
      <c r="V130">
        <v>27.45</v>
      </c>
      <c r="W130">
        <v>22.34</v>
      </c>
      <c r="X130">
        <v>27.87</v>
      </c>
      <c r="Y130">
        <v>14.04</v>
      </c>
      <c r="Z130">
        <v>22.07</v>
      </c>
      <c r="AA130">
        <v>21.24</v>
      </c>
      <c r="AB130">
        <v>20.47</v>
      </c>
      <c r="AC130">
        <v>27.12</v>
      </c>
      <c r="AD130">
        <v>20.7</v>
      </c>
      <c r="AE130">
        <v>16.100000000000001</v>
      </c>
      <c r="AF130">
        <v>15.57</v>
      </c>
      <c r="AG130">
        <v>14.68</v>
      </c>
    </row>
    <row r="131" spans="1:33" x14ac:dyDescent="0.3">
      <c r="A131" t="s">
        <v>18</v>
      </c>
      <c r="B131" s="20">
        <v>22.82</v>
      </c>
      <c r="C131" s="20">
        <v>19.78</v>
      </c>
      <c r="D131" s="20">
        <v>30.55</v>
      </c>
      <c r="E131" s="20">
        <v>16.45</v>
      </c>
      <c r="F131" s="20">
        <v>28.5</v>
      </c>
      <c r="G131" s="20">
        <v>21.56</v>
      </c>
      <c r="H131" s="20">
        <v>14.96</v>
      </c>
      <c r="I131" s="20">
        <v>14.08</v>
      </c>
      <c r="J131" s="20">
        <v>15.83</v>
      </c>
      <c r="K131" s="20">
        <v>12.31</v>
      </c>
      <c r="L131" s="20">
        <v>16.46</v>
      </c>
      <c r="M131">
        <v>13.28</v>
      </c>
      <c r="N131">
        <v>10.73</v>
      </c>
      <c r="O131">
        <v>18.41</v>
      </c>
      <c r="P131">
        <v>19.010000000000002</v>
      </c>
      <c r="Q131">
        <v>20.03</v>
      </c>
      <c r="R131">
        <v>11.25</v>
      </c>
      <c r="S131">
        <v>14.37</v>
      </c>
      <c r="T131">
        <v>10.41</v>
      </c>
      <c r="U131">
        <v>6.29</v>
      </c>
      <c r="V131">
        <v>7.58</v>
      </c>
      <c r="W131">
        <v>8.42</v>
      </c>
      <c r="X131">
        <v>20.95</v>
      </c>
      <c r="Y131">
        <v>11.71</v>
      </c>
      <c r="Z131">
        <v>19.23</v>
      </c>
      <c r="AA131">
        <v>11.81</v>
      </c>
      <c r="AB131">
        <v>19.04</v>
      </c>
      <c r="AC131">
        <v>15.92</v>
      </c>
      <c r="AD131">
        <v>12.66</v>
      </c>
      <c r="AE131">
        <v>21.01</v>
      </c>
      <c r="AF131">
        <v>6.22</v>
      </c>
      <c r="AG131">
        <v>8.52</v>
      </c>
    </row>
    <row r="132" spans="1:33" x14ac:dyDescent="0.3">
      <c r="M132"/>
    </row>
    <row r="133" spans="1:33" x14ac:dyDescent="0.3">
      <c r="A133" t="s">
        <v>19</v>
      </c>
      <c r="M133"/>
    </row>
    <row r="134" spans="1:33" x14ac:dyDescent="0.3">
      <c r="A134" t="s">
        <v>15</v>
      </c>
      <c r="B134" s="20">
        <v>100</v>
      </c>
      <c r="C134" s="20">
        <v>100</v>
      </c>
      <c r="D134" s="20">
        <v>100</v>
      </c>
      <c r="E134" s="20">
        <v>100</v>
      </c>
      <c r="F134" s="20">
        <v>100</v>
      </c>
      <c r="G134" s="20">
        <v>100</v>
      </c>
      <c r="H134" s="20">
        <v>100</v>
      </c>
      <c r="I134" s="20">
        <v>100</v>
      </c>
      <c r="J134" s="20">
        <v>100</v>
      </c>
      <c r="K134" s="20">
        <v>100</v>
      </c>
      <c r="L134" s="20">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row>
    <row r="135" spans="1:33" x14ac:dyDescent="0.3">
      <c r="A135" t="s">
        <v>16</v>
      </c>
      <c r="B135" s="20">
        <v>62.95</v>
      </c>
      <c r="C135" s="20">
        <v>67.34</v>
      </c>
      <c r="D135" s="20">
        <v>69.17</v>
      </c>
      <c r="E135" s="20">
        <v>68.81</v>
      </c>
      <c r="F135" s="20">
        <v>72.87</v>
      </c>
      <c r="G135" s="20">
        <v>78.27</v>
      </c>
      <c r="H135" s="20">
        <v>80.760000000000005</v>
      </c>
      <c r="I135" s="20">
        <v>80.959999999999994</v>
      </c>
      <c r="J135" s="20">
        <v>76.099999999999994</v>
      </c>
      <c r="K135" s="20">
        <v>79.56</v>
      </c>
      <c r="L135" s="20">
        <v>85.76</v>
      </c>
      <c r="M135">
        <v>79.92</v>
      </c>
      <c r="N135">
        <v>77.63</v>
      </c>
      <c r="O135">
        <v>83.16</v>
      </c>
      <c r="P135">
        <v>82.37</v>
      </c>
      <c r="Q135">
        <v>84.31</v>
      </c>
      <c r="R135">
        <v>84.01</v>
      </c>
      <c r="S135">
        <v>84.77</v>
      </c>
      <c r="T135">
        <v>82.72</v>
      </c>
      <c r="U135">
        <v>83.32</v>
      </c>
      <c r="V135">
        <v>78.3</v>
      </c>
      <c r="W135">
        <v>82.81</v>
      </c>
      <c r="X135">
        <v>80.36</v>
      </c>
      <c r="Y135">
        <v>81.37</v>
      </c>
      <c r="Z135">
        <v>82.78</v>
      </c>
      <c r="AA135">
        <v>83.48</v>
      </c>
      <c r="AB135">
        <v>81.3</v>
      </c>
      <c r="AC135">
        <v>86.59</v>
      </c>
      <c r="AD135">
        <v>84.37</v>
      </c>
      <c r="AE135">
        <v>86.48</v>
      </c>
      <c r="AF135">
        <v>85.37</v>
      </c>
      <c r="AG135">
        <v>90.68</v>
      </c>
    </row>
    <row r="136" spans="1:33" x14ac:dyDescent="0.3">
      <c r="A136" t="s">
        <v>17</v>
      </c>
      <c r="B136" s="20">
        <v>0</v>
      </c>
      <c r="C136" s="20">
        <v>0.44</v>
      </c>
      <c r="D136" s="20">
        <v>1.27</v>
      </c>
      <c r="E136" s="20">
        <v>1.75</v>
      </c>
      <c r="F136" s="20">
        <v>1.51</v>
      </c>
      <c r="G136" s="20">
        <v>0</v>
      </c>
      <c r="H136" s="20">
        <v>0</v>
      </c>
      <c r="I136" s="20">
        <v>1.17</v>
      </c>
      <c r="J136" s="20">
        <v>1.58</v>
      </c>
      <c r="K136" s="20">
        <v>0</v>
      </c>
      <c r="L136" s="20">
        <v>0.6</v>
      </c>
      <c r="M136">
        <v>1.35</v>
      </c>
      <c r="N136">
        <v>5</v>
      </c>
      <c r="O136">
        <v>0</v>
      </c>
      <c r="P136">
        <v>0.17</v>
      </c>
      <c r="Q136">
        <v>0.27</v>
      </c>
      <c r="R136">
        <v>1.02</v>
      </c>
      <c r="S136">
        <v>0.55000000000000004</v>
      </c>
      <c r="T136">
        <v>0.96</v>
      </c>
      <c r="U136">
        <v>0</v>
      </c>
      <c r="V136">
        <v>0</v>
      </c>
      <c r="W136">
        <v>0.76</v>
      </c>
      <c r="X136">
        <v>1.07</v>
      </c>
      <c r="Y136">
        <v>0</v>
      </c>
      <c r="Z136">
        <v>0</v>
      </c>
      <c r="AA136">
        <v>2.5</v>
      </c>
      <c r="AB136">
        <v>1.97</v>
      </c>
      <c r="AC136">
        <v>0</v>
      </c>
      <c r="AD136">
        <v>1.0900000000000001</v>
      </c>
      <c r="AE136">
        <v>1.5</v>
      </c>
      <c r="AF136">
        <v>1.43</v>
      </c>
      <c r="AG136">
        <v>3.47</v>
      </c>
    </row>
    <row r="137" spans="1:33" x14ac:dyDescent="0.3">
      <c r="A137" t="s">
        <v>18</v>
      </c>
      <c r="B137" s="20">
        <v>37.049999999999997</v>
      </c>
      <c r="C137" s="20">
        <v>32.22</v>
      </c>
      <c r="D137" s="20">
        <v>29.57</v>
      </c>
      <c r="E137" s="20">
        <v>29.44</v>
      </c>
      <c r="F137" s="20">
        <v>25.62</v>
      </c>
      <c r="G137" s="20">
        <v>21.73</v>
      </c>
      <c r="H137" s="20">
        <v>19.239999999999998</v>
      </c>
      <c r="I137" s="20">
        <v>17.87</v>
      </c>
      <c r="J137" s="20">
        <v>22.33</v>
      </c>
      <c r="K137" s="20">
        <v>20.440000000000001</v>
      </c>
      <c r="L137" s="20">
        <v>13.64</v>
      </c>
      <c r="M137">
        <v>18.73</v>
      </c>
      <c r="N137">
        <v>17.37</v>
      </c>
      <c r="O137">
        <v>16.84</v>
      </c>
      <c r="P137">
        <v>17.46</v>
      </c>
      <c r="Q137">
        <v>15.43</v>
      </c>
      <c r="R137">
        <v>14.97</v>
      </c>
      <c r="S137">
        <v>14.68</v>
      </c>
      <c r="T137">
        <v>16.309999999999999</v>
      </c>
      <c r="U137">
        <v>16.68</v>
      </c>
      <c r="V137">
        <v>21.7</v>
      </c>
      <c r="W137">
        <v>16.43</v>
      </c>
      <c r="X137">
        <v>18.57</v>
      </c>
      <c r="Y137">
        <v>18.63</v>
      </c>
      <c r="Z137">
        <v>17.22</v>
      </c>
      <c r="AA137">
        <v>14.01</v>
      </c>
      <c r="AB137">
        <v>16.73</v>
      </c>
      <c r="AC137">
        <v>13.41</v>
      </c>
      <c r="AD137">
        <v>14.54</v>
      </c>
      <c r="AE137">
        <v>12.01</v>
      </c>
      <c r="AF137">
        <v>13.21</v>
      </c>
      <c r="AG137">
        <v>5.85</v>
      </c>
    </row>
    <row r="138" spans="1:33" x14ac:dyDescent="0.3">
      <c r="M138"/>
    </row>
    <row r="139" spans="1:33" x14ac:dyDescent="0.3">
      <c r="A139" t="s">
        <v>20</v>
      </c>
      <c r="M139"/>
    </row>
    <row r="140" spans="1:33" x14ac:dyDescent="0.3">
      <c r="A140" t="s">
        <v>15</v>
      </c>
      <c r="B140" s="20">
        <v>100</v>
      </c>
      <c r="C140" s="20">
        <v>100</v>
      </c>
      <c r="D140" s="20">
        <v>100</v>
      </c>
      <c r="E140" s="20">
        <v>100</v>
      </c>
      <c r="F140" s="20">
        <v>100</v>
      </c>
      <c r="G140" s="20">
        <v>100</v>
      </c>
      <c r="H140" s="20">
        <v>100</v>
      </c>
      <c r="I140" s="20">
        <v>100</v>
      </c>
      <c r="J140" s="20">
        <v>100</v>
      </c>
      <c r="K140" s="20">
        <v>100</v>
      </c>
      <c r="L140" s="2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row>
    <row r="141" spans="1:33" x14ac:dyDescent="0.3">
      <c r="A141" t="s">
        <v>16</v>
      </c>
      <c r="B141" s="20">
        <v>62.97</v>
      </c>
      <c r="C141" s="20">
        <v>61.24</v>
      </c>
      <c r="D141" s="20">
        <v>81.489999999999995</v>
      </c>
      <c r="E141" s="20">
        <v>85.71</v>
      </c>
      <c r="F141" s="20">
        <v>87.93</v>
      </c>
      <c r="G141" s="20">
        <v>77.84</v>
      </c>
      <c r="H141" s="20">
        <v>90.82</v>
      </c>
      <c r="I141" s="20">
        <v>88.86</v>
      </c>
      <c r="J141" s="20">
        <v>92.02</v>
      </c>
      <c r="K141" s="20">
        <v>100</v>
      </c>
      <c r="L141" s="20">
        <v>86.84</v>
      </c>
      <c r="M141">
        <v>81.75</v>
      </c>
      <c r="N141">
        <v>81.96</v>
      </c>
      <c r="O141">
        <v>83.01</v>
      </c>
      <c r="P141">
        <v>92.55</v>
      </c>
      <c r="Q141">
        <v>86.64</v>
      </c>
      <c r="R141">
        <v>82.5</v>
      </c>
      <c r="S141">
        <v>84.74</v>
      </c>
      <c r="T141">
        <v>82.65</v>
      </c>
      <c r="U141">
        <v>92.39</v>
      </c>
      <c r="V141">
        <v>79.010000000000005</v>
      </c>
      <c r="W141">
        <v>73.55</v>
      </c>
      <c r="X141">
        <v>92.34</v>
      </c>
      <c r="Y141">
        <v>91.11</v>
      </c>
      <c r="Z141">
        <v>88.43</v>
      </c>
      <c r="AA141">
        <v>96.31</v>
      </c>
      <c r="AB141">
        <v>82.37</v>
      </c>
      <c r="AC141">
        <v>91.16</v>
      </c>
      <c r="AD141">
        <v>92.68</v>
      </c>
      <c r="AE141">
        <v>89.71</v>
      </c>
      <c r="AF141">
        <v>72.87</v>
      </c>
      <c r="AG141">
        <v>83.35</v>
      </c>
    </row>
    <row r="142" spans="1:33" x14ac:dyDescent="0.3">
      <c r="A142" t="s">
        <v>17</v>
      </c>
      <c r="B142" s="20">
        <v>0</v>
      </c>
      <c r="C142" s="20">
        <v>3.81</v>
      </c>
      <c r="D142" s="20">
        <v>2.74</v>
      </c>
      <c r="E142" s="20">
        <v>10.11</v>
      </c>
      <c r="F142" s="20">
        <v>0</v>
      </c>
      <c r="G142" s="20">
        <v>9.5500000000000007</v>
      </c>
      <c r="H142" s="20">
        <v>0</v>
      </c>
      <c r="I142" s="20">
        <v>0</v>
      </c>
      <c r="J142" s="20">
        <v>0</v>
      </c>
      <c r="K142" s="20">
        <v>0</v>
      </c>
      <c r="L142" s="20">
        <v>2.4900000000000002</v>
      </c>
      <c r="M142">
        <v>0</v>
      </c>
      <c r="N142">
        <v>2.14</v>
      </c>
      <c r="O142">
        <v>2.16</v>
      </c>
      <c r="P142">
        <v>0</v>
      </c>
      <c r="Q142">
        <v>3.63</v>
      </c>
      <c r="R142">
        <v>0</v>
      </c>
      <c r="S142">
        <v>7.56</v>
      </c>
      <c r="T142">
        <v>0</v>
      </c>
      <c r="U142">
        <v>0</v>
      </c>
      <c r="V142">
        <v>0</v>
      </c>
      <c r="W142">
        <v>0</v>
      </c>
      <c r="X142">
        <v>3.34</v>
      </c>
      <c r="Y142">
        <v>0</v>
      </c>
      <c r="Z142">
        <v>2.66</v>
      </c>
      <c r="AA142">
        <v>0</v>
      </c>
      <c r="AB142">
        <v>0</v>
      </c>
      <c r="AC142">
        <v>0</v>
      </c>
      <c r="AD142">
        <v>0</v>
      </c>
      <c r="AE142">
        <v>2.4</v>
      </c>
      <c r="AF142">
        <v>0</v>
      </c>
      <c r="AG142">
        <v>8.91</v>
      </c>
    </row>
    <row r="143" spans="1:33" x14ac:dyDescent="0.3">
      <c r="A143" t="s">
        <v>18</v>
      </c>
      <c r="B143" s="20">
        <v>37.03</v>
      </c>
      <c r="C143" s="20">
        <v>34.950000000000003</v>
      </c>
      <c r="D143" s="20">
        <v>15.78</v>
      </c>
      <c r="E143" s="20">
        <v>4.17</v>
      </c>
      <c r="F143" s="20">
        <v>12.07</v>
      </c>
      <c r="G143" s="20">
        <v>12.6</v>
      </c>
      <c r="H143" s="20">
        <v>9.18</v>
      </c>
      <c r="I143" s="20">
        <v>11.14</v>
      </c>
      <c r="J143" s="20">
        <v>7.98</v>
      </c>
      <c r="K143" s="20">
        <v>0</v>
      </c>
      <c r="L143" s="20">
        <v>10.67</v>
      </c>
      <c r="M143">
        <v>18.25</v>
      </c>
      <c r="N143">
        <v>15.9</v>
      </c>
      <c r="O143">
        <v>14.82</v>
      </c>
      <c r="P143">
        <v>7.45</v>
      </c>
      <c r="Q143">
        <v>9.73</v>
      </c>
      <c r="R143">
        <v>17.5</v>
      </c>
      <c r="S143">
        <v>7.7</v>
      </c>
      <c r="T143">
        <v>17.350000000000001</v>
      </c>
      <c r="U143">
        <v>7.61</v>
      </c>
      <c r="V143">
        <v>20.99</v>
      </c>
      <c r="W143">
        <v>26.45</v>
      </c>
      <c r="X143">
        <v>4.32</v>
      </c>
      <c r="Y143">
        <v>8.89</v>
      </c>
      <c r="Z143">
        <v>8.92</v>
      </c>
      <c r="AA143">
        <v>3.69</v>
      </c>
      <c r="AB143">
        <v>17.63</v>
      </c>
      <c r="AC143">
        <v>8.84</v>
      </c>
      <c r="AD143">
        <v>7.32</v>
      </c>
      <c r="AE143">
        <v>7.89</v>
      </c>
      <c r="AF143">
        <v>27.13</v>
      </c>
      <c r="AG143">
        <v>7.74</v>
      </c>
    </row>
    <row r="144" spans="1:33" x14ac:dyDescent="0.3">
      <c r="M144"/>
    </row>
    <row r="145" spans="1:33" x14ac:dyDescent="0.3">
      <c r="M145"/>
    </row>
    <row r="146" spans="1:33" x14ac:dyDescent="0.3">
      <c r="A146" t="s">
        <v>5</v>
      </c>
      <c r="M146"/>
    </row>
    <row r="147" spans="1:33" x14ac:dyDescent="0.3">
      <c r="A147" t="s">
        <v>6</v>
      </c>
      <c r="M147"/>
    </row>
    <row r="148" spans="1:33" x14ac:dyDescent="0.3">
      <c r="A148" t="s">
        <v>25</v>
      </c>
      <c r="M148"/>
    </row>
    <row r="149" spans="1:33" x14ac:dyDescent="0.3">
      <c r="A149" t="s">
        <v>8</v>
      </c>
      <c r="B149" s="58">
        <v>44562</v>
      </c>
      <c r="C149" s="58">
        <v>44593</v>
      </c>
      <c r="D149" s="58">
        <v>44621</v>
      </c>
      <c r="E149" s="58">
        <v>44652</v>
      </c>
      <c r="F149" s="58">
        <v>44682</v>
      </c>
      <c r="G149" s="58">
        <v>44713</v>
      </c>
      <c r="H149" s="58">
        <v>44743</v>
      </c>
      <c r="I149" s="58">
        <v>44774</v>
      </c>
      <c r="J149" s="58">
        <v>44805</v>
      </c>
      <c r="K149" s="58">
        <v>44835</v>
      </c>
      <c r="L149" s="58">
        <v>44866</v>
      </c>
      <c r="M149" s="1">
        <v>44896</v>
      </c>
      <c r="N149" s="1">
        <v>44927</v>
      </c>
      <c r="O149" s="1">
        <v>44958</v>
      </c>
      <c r="P149" s="1">
        <v>44986</v>
      </c>
      <c r="Q149" s="1">
        <v>45017</v>
      </c>
      <c r="R149" s="1">
        <v>45047</v>
      </c>
      <c r="S149" s="1">
        <v>45078</v>
      </c>
      <c r="T149" s="1">
        <v>45108</v>
      </c>
      <c r="U149" s="1">
        <v>45139</v>
      </c>
      <c r="V149" s="1">
        <v>45170</v>
      </c>
      <c r="W149" s="1">
        <v>45200</v>
      </c>
      <c r="X149" s="1">
        <v>45231</v>
      </c>
      <c r="Y149" s="1">
        <v>45261</v>
      </c>
      <c r="Z149" s="1">
        <v>45292</v>
      </c>
      <c r="AA149" s="1">
        <v>45323</v>
      </c>
      <c r="AB149" s="1">
        <v>45352</v>
      </c>
      <c r="AC149" s="1">
        <v>45383</v>
      </c>
      <c r="AD149" s="1">
        <v>45413</v>
      </c>
      <c r="AE149" s="1">
        <v>45444</v>
      </c>
      <c r="AF149" s="1">
        <v>45474</v>
      </c>
      <c r="AG149" s="1">
        <v>45505</v>
      </c>
    </row>
    <row r="150" spans="1:33" x14ac:dyDescent="0.3">
      <c r="A150" t="s">
        <v>9</v>
      </c>
      <c r="M150"/>
    </row>
    <row r="151" spans="1:33" x14ac:dyDescent="0.3">
      <c r="A151" t="s">
        <v>10</v>
      </c>
      <c r="B151" s="20">
        <v>100</v>
      </c>
      <c r="C151" s="20">
        <v>100</v>
      </c>
      <c r="D151" s="20">
        <v>100</v>
      </c>
      <c r="E151" s="20">
        <v>100</v>
      </c>
      <c r="F151" s="20">
        <v>100</v>
      </c>
      <c r="G151" s="20">
        <v>100</v>
      </c>
      <c r="H151" s="20">
        <v>100</v>
      </c>
      <c r="I151" s="20">
        <v>100</v>
      </c>
      <c r="J151" s="20">
        <v>100</v>
      </c>
      <c r="K151" s="20">
        <v>100</v>
      </c>
      <c r="L151" s="20">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row>
    <row r="152" spans="1:33" x14ac:dyDescent="0.3">
      <c r="A152" t="s">
        <v>11</v>
      </c>
      <c r="B152" s="20">
        <v>62.15</v>
      </c>
      <c r="C152" s="20">
        <v>57.64</v>
      </c>
      <c r="D152" s="20">
        <v>63.59</v>
      </c>
      <c r="E152" s="20">
        <v>63.35</v>
      </c>
      <c r="F152" s="20">
        <v>64.8</v>
      </c>
      <c r="G152" s="20">
        <v>70.2</v>
      </c>
      <c r="H152" s="20">
        <v>68.81</v>
      </c>
      <c r="I152" s="20">
        <v>72.48</v>
      </c>
      <c r="J152" s="20">
        <v>70.069999999999993</v>
      </c>
      <c r="K152" s="20">
        <v>74.290000000000006</v>
      </c>
      <c r="L152" s="20">
        <v>74.03</v>
      </c>
      <c r="M152">
        <v>77.55</v>
      </c>
      <c r="N152">
        <v>78.23</v>
      </c>
      <c r="O152">
        <v>75.62</v>
      </c>
      <c r="P152">
        <v>74.78</v>
      </c>
      <c r="Q152">
        <v>76.92</v>
      </c>
      <c r="R152">
        <v>75.540000000000006</v>
      </c>
      <c r="S152">
        <v>76.03</v>
      </c>
      <c r="T152">
        <v>79.34</v>
      </c>
      <c r="U152">
        <v>76.760000000000005</v>
      </c>
      <c r="V152">
        <v>71.209999999999994</v>
      </c>
      <c r="W152">
        <v>76.42</v>
      </c>
      <c r="X152">
        <v>78.78</v>
      </c>
      <c r="Y152">
        <v>79.27</v>
      </c>
      <c r="Z152">
        <v>74.13</v>
      </c>
      <c r="AA152">
        <v>76.680000000000007</v>
      </c>
      <c r="AB152">
        <v>79.13</v>
      </c>
      <c r="AC152">
        <v>74.61</v>
      </c>
      <c r="AD152">
        <v>76.319999999999993</v>
      </c>
      <c r="AE152">
        <v>74.709999999999994</v>
      </c>
      <c r="AF152">
        <v>82.33</v>
      </c>
      <c r="AG152">
        <v>80.97</v>
      </c>
    </row>
    <row r="153" spans="1:33" x14ac:dyDescent="0.3">
      <c r="A153" t="s">
        <v>12</v>
      </c>
      <c r="B153" s="20">
        <v>8.09</v>
      </c>
      <c r="C153" s="20">
        <v>9.77</v>
      </c>
      <c r="D153" s="20">
        <v>9.15</v>
      </c>
      <c r="E153" s="20">
        <v>8.34</v>
      </c>
      <c r="F153" s="20">
        <v>9.61</v>
      </c>
      <c r="G153" s="20">
        <v>8.75</v>
      </c>
      <c r="H153" s="20">
        <v>8.2200000000000006</v>
      </c>
      <c r="I153" s="20">
        <v>8.06</v>
      </c>
      <c r="J153" s="20">
        <v>9.52</v>
      </c>
      <c r="K153" s="20">
        <v>8.1300000000000008</v>
      </c>
      <c r="L153" s="20">
        <v>10.84</v>
      </c>
      <c r="M153">
        <v>6.63</v>
      </c>
      <c r="N153">
        <v>7.91</v>
      </c>
      <c r="O153">
        <v>8.3800000000000008</v>
      </c>
      <c r="P153">
        <v>9.16</v>
      </c>
      <c r="Q153">
        <v>8.19</v>
      </c>
      <c r="R153">
        <v>8.8800000000000008</v>
      </c>
      <c r="S153">
        <v>7.66</v>
      </c>
      <c r="T153">
        <v>6.79</v>
      </c>
      <c r="U153">
        <v>9.7799999999999994</v>
      </c>
      <c r="V153">
        <v>11.58</v>
      </c>
      <c r="W153">
        <v>5.55</v>
      </c>
      <c r="X153">
        <v>5.72</v>
      </c>
      <c r="Y153">
        <v>6.62</v>
      </c>
      <c r="Z153">
        <v>9.44</v>
      </c>
      <c r="AA153">
        <v>8.6</v>
      </c>
      <c r="AB153">
        <v>7.17</v>
      </c>
      <c r="AC153">
        <v>9.9700000000000006</v>
      </c>
      <c r="AD153">
        <v>8.7899999999999991</v>
      </c>
      <c r="AE153">
        <v>6.67</v>
      </c>
      <c r="AF153">
        <v>7.87</v>
      </c>
      <c r="AG153">
        <v>8.8699999999999992</v>
      </c>
    </row>
    <row r="154" spans="1:33" x14ac:dyDescent="0.3">
      <c r="A154" t="s">
        <v>13</v>
      </c>
      <c r="B154" s="20">
        <v>29.77</v>
      </c>
      <c r="C154" s="20">
        <v>32.590000000000003</v>
      </c>
      <c r="D154" s="20">
        <v>27.26</v>
      </c>
      <c r="E154" s="20">
        <v>28.3</v>
      </c>
      <c r="F154" s="20">
        <v>25.59</v>
      </c>
      <c r="G154" s="20">
        <v>21.04</v>
      </c>
      <c r="H154" s="20">
        <v>22.97</v>
      </c>
      <c r="I154" s="20">
        <v>19.46</v>
      </c>
      <c r="J154" s="20">
        <v>20.41</v>
      </c>
      <c r="K154" s="20">
        <v>17.579999999999998</v>
      </c>
      <c r="L154" s="20">
        <v>15.13</v>
      </c>
      <c r="M154">
        <v>15.83</v>
      </c>
      <c r="N154">
        <v>13.87</v>
      </c>
      <c r="O154">
        <v>16.010000000000002</v>
      </c>
      <c r="P154">
        <v>16.059999999999999</v>
      </c>
      <c r="Q154">
        <v>14.9</v>
      </c>
      <c r="R154">
        <v>15.58</v>
      </c>
      <c r="S154">
        <v>16.309999999999999</v>
      </c>
      <c r="T154">
        <v>13.87</v>
      </c>
      <c r="U154">
        <v>13.45</v>
      </c>
      <c r="V154">
        <v>17.21</v>
      </c>
      <c r="W154">
        <v>18.03</v>
      </c>
      <c r="X154">
        <v>15.5</v>
      </c>
      <c r="Y154">
        <v>14.12</v>
      </c>
      <c r="Z154">
        <v>16.43</v>
      </c>
      <c r="AA154">
        <v>14.72</v>
      </c>
      <c r="AB154">
        <v>13.7</v>
      </c>
      <c r="AC154">
        <v>15.42</v>
      </c>
      <c r="AD154">
        <v>14.9</v>
      </c>
      <c r="AE154">
        <v>18.62</v>
      </c>
      <c r="AF154">
        <v>9.8000000000000007</v>
      </c>
      <c r="AG154">
        <v>10.16</v>
      </c>
    </row>
    <row r="155" spans="1:33" x14ac:dyDescent="0.3">
      <c r="M155"/>
    </row>
    <row r="156" spans="1:33" x14ac:dyDescent="0.3">
      <c r="A156" t="s">
        <v>14</v>
      </c>
      <c r="M156"/>
    </row>
    <row r="157" spans="1:33" x14ac:dyDescent="0.3">
      <c r="A157" t="s">
        <v>15</v>
      </c>
      <c r="B157" s="20">
        <v>100</v>
      </c>
      <c r="C157" s="20">
        <v>100</v>
      </c>
      <c r="D157" s="20">
        <v>100</v>
      </c>
      <c r="E157" s="20">
        <v>100</v>
      </c>
      <c r="F157" s="20">
        <v>100</v>
      </c>
      <c r="G157" s="20">
        <v>100</v>
      </c>
      <c r="H157" s="20">
        <v>100</v>
      </c>
      <c r="I157" s="20">
        <v>100</v>
      </c>
      <c r="J157" s="20">
        <v>100</v>
      </c>
      <c r="K157" s="20">
        <v>100</v>
      </c>
      <c r="L157" s="20">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row>
    <row r="158" spans="1:33" x14ac:dyDescent="0.3">
      <c r="A158" t="s">
        <v>16</v>
      </c>
      <c r="B158" s="20">
        <v>47.91</v>
      </c>
      <c r="C158" s="20">
        <v>44.84</v>
      </c>
      <c r="D158" s="20">
        <v>55.29</v>
      </c>
      <c r="E158" s="20">
        <v>47.65</v>
      </c>
      <c r="F158" s="20">
        <v>49.96</v>
      </c>
      <c r="G158" s="20">
        <v>59.02</v>
      </c>
      <c r="H158" s="20">
        <v>57.24</v>
      </c>
      <c r="I158" s="20">
        <v>61.47</v>
      </c>
      <c r="J158" s="20">
        <v>56.97</v>
      </c>
      <c r="K158" s="20">
        <v>59.1</v>
      </c>
      <c r="L158" s="20">
        <v>59.84</v>
      </c>
      <c r="M158">
        <v>69.400000000000006</v>
      </c>
      <c r="N158">
        <v>66.08</v>
      </c>
      <c r="O158">
        <v>59.98</v>
      </c>
      <c r="P158">
        <v>61.5</v>
      </c>
      <c r="Q158">
        <v>67.52</v>
      </c>
      <c r="R158">
        <v>63.11</v>
      </c>
      <c r="S158">
        <v>62.87</v>
      </c>
      <c r="T158">
        <v>68.510000000000005</v>
      </c>
      <c r="U158">
        <v>63.84</v>
      </c>
      <c r="V158">
        <v>57.81</v>
      </c>
      <c r="W158">
        <v>65.319999999999993</v>
      </c>
      <c r="X158">
        <v>73.66</v>
      </c>
      <c r="Y158">
        <v>70.75</v>
      </c>
      <c r="Z158">
        <v>63.8</v>
      </c>
      <c r="AA158">
        <v>63.14</v>
      </c>
      <c r="AB158">
        <v>60.7</v>
      </c>
      <c r="AC158">
        <v>55.38</v>
      </c>
      <c r="AD158">
        <v>61.85</v>
      </c>
      <c r="AE158">
        <v>64.95</v>
      </c>
      <c r="AF158">
        <v>67.87</v>
      </c>
      <c r="AG158">
        <v>63.21</v>
      </c>
    </row>
    <row r="159" spans="1:33" x14ac:dyDescent="0.3">
      <c r="A159" t="s">
        <v>17</v>
      </c>
      <c r="B159" s="20">
        <v>19.14</v>
      </c>
      <c r="C159" s="20">
        <v>18.940000000000001</v>
      </c>
      <c r="D159" s="20">
        <v>19.850000000000001</v>
      </c>
      <c r="E159" s="20">
        <v>20.05</v>
      </c>
      <c r="F159" s="20">
        <v>22.62</v>
      </c>
      <c r="G159" s="20">
        <v>17.59</v>
      </c>
      <c r="H159" s="20">
        <v>21.92</v>
      </c>
      <c r="I159" s="20">
        <v>18.77</v>
      </c>
      <c r="J159" s="20">
        <v>25.18</v>
      </c>
      <c r="K159" s="20">
        <v>22.1</v>
      </c>
      <c r="L159" s="20">
        <v>26.2</v>
      </c>
      <c r="M159">
        <v>12.21</v>
      </c>
      <c r="N159">
        <v>19.72</v>
      </c>
      <c r="O159">
        <v>19.66</v>
      </c>
      <c r="P159">
        <v>22.4</v>
      </c>
      <c r="Q159">
        <v>18.98</v>
      </c>
      <c r="R159">
        <v>21.74</v>
      </c>
      <c r="S159">
        <v>19.25</v>
      </c>
      <c r="T159">
        <v>16.52</v>
      </c>
      <c r="U159">
        <v>21.86</v>
      </c>
      <c r="V159">
        <v>24.62</v>
      </c>
      <c r="W159">
        <v>15.36</v>
      </c>
      <c r="X159">
        <v>10.02</v>
      </c>
      <c r="Y159">
        <v>13.89</v>
      </c>
      <c r="Z159">
        <v>18.809999999999999</v>
      </c>
      <c r="AA159">
        <v>19.48</v>
      </c>
      <c r="AB159">
        <v>21.53</v>
      </c>
      <c r="AC159">
        <v>30.1</v>
      </c>
      <c r="AD159">
        <v>22.98</v>
      </c>
      <c r="AE159">
        <v>14.69</v>
      </c>
      <c r="AF159">
        <v>19.14</v>
      </c>
      <c r="AG159">
        <v>24.01</v>
      </c>
    </row>
    <row r="160" spans="1:33" x14ac:dyDescent="0.3">
      <c r="A160" t="s">
        <v>18</v>
      </c>
      <c r="B160" s="20">
        <v>32.950000000000003</v>
      </c>
      <c r="C160" s="20">
        <v>36.22</v>
      </c>
      <c r="D160" s="20">
        <v>24.85</v>
      </c>
      <c r="E160" s="20">
        <v>32.299999999999997</v>
      </c>
      <c r="F160" s="20">
        <v>27.42</v>
      </c>
      <c r="G160" s="20">
        <v>23.39</v>
      </c>
      <c r="H160" s="20">
        <v>20.84</v>
      </c>
      <c r="I160" s="20">
        <v>19.760000000000002</v>
      </c>
      <c r="J160" s="20">
        <v>17.850000000000001</v>
      </c>
      <c r="K160" s="20">
        <v>18.8</v>
      </c>
      <c r="L160" s="20">
        <v>13.96</v>
      </c>
      <c r="M160">
        <v>18.39</v>
      </c>
      <c r="N160">
        <v>14.2</v>
      </c>
      <c r="O160">
        <v>20.350000000000001</v>
      </c>
      <c r="P160">
        <v>16.100000000000001</v>
      </c>
      <c r="Q160">
        <v>13.5</v>
      </c>
      <c r="R160">
        <v>15.15</v>
      </c>
      <c r="S160">
        <v>17.88</v>
      </c>
      <c r="T160">
        <v>14.97</v>
      </c>
      <c r="U160">
        <v>14.29</v>
      </c>
      <c r="V160">
        <v>17.57</v>
      </c>
      <c r="W160">
        <v>19.32</v>
      </c>
      <c r="X160">
        <v>16.32</v>
      </c>
      <c r="Y160">
        <v>15.36</v>
      </c>
      <c r="Z160">
        <v>17.38</v>
      </c>
      <c r="AA160">
        <v>17.38</v>
      </c>
      <c r="AB160">
        <v>17.78</v>
      </c>
      <c r="AC160">
        <v>14.52</v>
      </c>
      <c r="AD160">
        <v>15.17</v>
      </c>
      <c r="AE160">
        <v>20.36</v>
      </c>
      <c r="AF160">
        <v>12.99</v>
      </c>
      <c r="AG160">
        <v>12.77</v>
      </c>
    </row>
    <row r="161" spans="1:33" x14ac:dyDescent="0.3">
      <c r="M161"/>
    </row>
    <row r="162" spans="1:33" x14ac:dyDescent="0.3">
      <c r="A162" t="s">
        <v>19</v>
      </c>
      <c r="M162"/>
    </row>
    <row r="163" spans="1:33" x14ac:dyDescent="0.3">
      <c r="A163" t="s">
        <v>15</v>
      </c>
      <c r="B163" s="20">
        <v>100</v>
      </c>
      <c r="C163" s="20">
        <v>100</v>
      </c>
      <c r="D163" s="20">
        <v>100</v>
      </c>
      <c r="E163" s="20">
        <v>100</v>
      </c>
      <c r="F163" s="20">
        <v>100</v>
      </c>
      <c r="G163" s="20">
        <v>100</v>
      </c>
      <c r="H163" s="20">
        <v>100</v>
      </c>
      <c r="I163" s="20">
        <v>100</v>
      </c>
      <c r="J163" s="20">
        <v>100</v>
      </c>
      <c r="K163" s="20">
        <v>100</v>
      </c>
      <c r="L163" s="20">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row>
    <row r="164" spans="1:33" x14ac:dyDescent="0.3">
      <c r="A164" t="s">
        <v>16</v>
      </c>
      <c r="B164" s="20">
        <v>67.67</v>
      </c>
      <c r="C164" s="20">
        <v>65.599999999999994</v>
      </c>
      <c r="D164" s="20">
        <v>70</v>
      </c>
      <c r="E164" s="20">
        <v>72.37</v>
      </c>
      <c r="F164" s="20">
        <v>72.44</v>
      </c>
      <c r="G164" s="20">
        <v>77.930000000000007</v>
      </c>
      <c r="H164" s="20">
        <v>75.42</v>
      </c>
      <c r="I164" s="20">
        <v>79.87</v>
      </c>
      <c r="J164" s="20">
        <v>77.650000000000006</v>
      </c>
      <c r="K164" s="20">
        <v>81.48</v>
      </c>
      <c r="L164" s="20">
        <v>83.13</v>
      </c>
      <c r="M164">
        <v>84.77</v>
      </c>
      <c r="N164">
        <v>84.44</v>
      </c>
      <c r="O164">
        <v>84.58</v>
      </c>
      <c r="P164">
        <v>81.239999999999995</v>
      </c>
      <c r="Q164">
        <v>82.99</v>
      </c>
      <c r="R164">
        <v>83.55</v>
      </c>
      <c r="S164">
        <v>81.7</v>
      </c>
      <c r="T164">
        <v>87.36</v>
      </c>
      <c r="U164">
        <v>84.27</v>
      </c>
      <c r="V164">
        <v>80.92</v>
      </c>
      <c r="W164">
        <v>82.15</v>
      </c>
      <c r="X164">
        <v>82.52</v>
      </c>
      <c r="Y164">
        <v>87.44</v>
      </c>
      <c r="Z164">
        <v>82.53</v>
      </c>
      <c r="AA164">
        <v>83.57</v>
      </c>
      <c r="AB164">
        <v>86.87</v>
      </c>
      <c r="AC164">
        <v>84.48</v>
      </c>
      <c r="AD164">
        <v>83</v>
      </c>
      <c r="AE164">
        <v>81.58</v>
      </c>
      <c r="AF164">
        <v>89.22</v>
      </c>
      <c r="AG164">
        <v>88.65</v>
      </c>
    </row>
    <row r="165" spans="1:33" x14ac:dyDescent="0.3">
      <c r="A165" t="s">
        <v>17</v>
      </c>
      <c r="B165" s="20">
        <v>1.36</v>
      </c>
      <c r="C165" s="20">
        <v>0.92</v>
      </c>
      <c r="D165" s="20">
        <v>1.18</v>
      </c>
      <c r="E165" s="20">
        <v>0.41</v>
      </c>
      <c r="F165" s="20">
        <v>1.04</v>
      </c>
      <c r="G165" s="20">
        <v>2.2000000000000002</v>
      </c>
      <c r="H165" s="20">
        <v>0.82</v>
      </c>
      <c r="I165" s="20">
        <v>1.63</v>
      </c>
      <c r="J165" s="20">
        <v>1.42</v>
      </c>
      <c r="K165" s="20">
        <v>2.44</v>
      </c>
      <c r="L165" s="20">
        <v>0.16</v>
      </c>
      <c r="M165">
        <v>0.38</v>
      </c>
      <c r="N165">
        <v>2.06</v>
      </c>
      <c r="O165">
        <v>1.47</v>
      </c>
      <c r="P165">
        <v>2.4700000000000002</v>
      </c>
      <c r="Q165">
        <v>1.27</v>
      </c>
      <c r="R165">
        <v>0.26</v>
      </c>
      <c r="S165">
        <v>0.65</v>
      </c>
      <c r="T165">
        <v>0.22</v>
      </c>
      <c r="U165">
        <v>1.39</v>
      </c>
      <c r="V165">
        <v>1.03</v>
      </c>
      <c r="W165">
        <v>1.07</v>
      </c>
      <c r="X165">
        <v>0.79</v>
      </c>
      <c r="Y165">
        <v>0.48</v>
      </c>
      <c r="Z165">
        <v>1.39</v>
      </c>
      <c r="AA165">
        <v>1.35</v>
      </c>
      <c r="AB165">
        <v>0.7</v>
      </c>
      <c r="AC165">
        <v>1.1299999999999999</v>
      </c>
      <c r="AD165">
        <v>1.7</v>
      </c>
      <c r="AE165">
        <v>0.68</v>
      </c>
      <c r="AF165">
        <v>2.38</v>
      </c>
      <c r="AG165">
        <v>2.2200000000000002</v>
      </c>
    </row>
    <row r="166" spans="1:33" x14ac:dyDescent="0.3">
      <c r="A166" t="s">
        <v>18</v>
      </c>
      <c r="B166" s="20">
        <v>30.96</v>
      </c>
      <c r="C166" s="20">
        <v>33.479999999999997</v>
      </c>
      <c r="D166" s="20">
        <v>28.82</v>
      </c>
      <c r="E166" s="20">
        <v>27.22</v>
      </c>
      <c r="F166" s="20">
        <v>26.52</v>
      </c>
      <c r="G166" s="20">
        <v>19.87</v>
      </c>
      <c r="H166" s="20">
        <v>23.76</v>
      </c>
      <c r="I166" s="20">
        <v>18.5</v>
      </c>
      <c r="J166" s="20">
        <v>20.94</v>
      </c>
      <c r="K166" s="20">
        <v>16.079999999999998</v>
      </c>
      <c r="L166" s="20">
        <v>16.71</v>
      </c>
      <c r="M166">
        <v>14.85</v>
      </c>
      <c r="N166">
        <v>13.5</v>
      </c>
      <c r="O166">
        <v>13.95</v>
      </c>
      <c r="P166">
        <v>16.3</v>
      </c>
      <c r="Q166">
        <v>15.75</v>
      </c>
      <c r="R166">
        <v>16.190000000000001</v>
      </c>
      <c r="S166">
        <v>17.66</v>
      </c>
      <c r="T166">
        <v>12.42</v>
      </c>
      <c r="U166">
        <v>14.33</v>
      </c>
      <c r="V166">
        <v>18.05</v>
      </c>
      <c r="W166">
        <v>16.77</v>
      </c>
      <c r="X166">
        <v>16.68</v>
      </c>
      <c r="Y166">
        <v>12.09</v>
      </c>
      <c r="Z166">
        <v>16.079999999999998</v>
      </c>
      <c r="AA166">
        <v>15.08</v>
      </c>
      <c r="AB166">
        <v>12.43</v>
      </c>
      <c r="AC166">
        <v>14.39</v>
      </c>
      <c r="AD166">
        <v>15.3</v>
      </c>
      <c r="AE166">
        <v>17.739999999999998</v>
      </c>
      <c r="AF166">
        <v>8.39</v>
      </c>
      <c r="AG166">
        <v>9.1199999999999992</v>
      </c>
    </row>
    <row r="167" spans="1:33" x14ac:dyDescent="0.3">
      <c r="M167"/>
    </row>
    <row r="168" spans="1:33" x14ac:dyDescent="0.3">
      <c r="A168" t="s">
        <v>20</v>
      </c>
      <c r="M168"/>
    </row>
    <row r="169" spans="1:33" x14ac:dyDescent="0.3">
      <c r="A169" t="s">
        <v>15</v>
      </c>
      <c r="B169" s="20">
        <v>100</v>
      </c>
      <c r="C169" s="20">
        <v>100</v>
      </c>
      <c r="D169" s="20">
        <v>100</v>
      </c>
      <c r="E169" s="20">
        <v>100</v>
      </c>
      <c r="F169" s="20">
        <v>100</v>
      </c>
      <c r="G169" s="20">
        <v>100</v>
      </c>
      <c r="H169" s="20">
        <v>100</v>
      </c>
      <c r="I169" s="20">
        <v>100</v>
      </c>
      <c r="J169" s="20">
        <v>100</v>
      </c>
      <c r="K169" s="20">
        <v>100</v>
      </c>
      <c r="L169" s="20">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row>
    <row r="170" spans="1:33" x14ac:dyDescent="0.3">
      <c r="A170" t="s">
        <v>16</v>
      </c>
      <c r="B170" s="20">
        <v>71.75</v>
      </c>
      <c r="C170" s="20">
        <v>63.21</v>
      </c>
      <c r="D170" s="20">
        <v>63.57</v>
      </c>
      <c r="E170" s="20">
        <v>67.37</v>
      </c>
      <c r="F170" s="20">
        <v>67.84</v>
      </c>
      <c r="G170" s="20">
        <v>69.099999999999994</v>
      </c>
      <c r="H170" s="20">
        <v>67.73</v>
      </c>
      <c r="I170" s="20">
        <v>73.930000000000007</v>
      </c>
      <c r="J170" s="20">
        <v>70.23</v>
      </c>
      <c r="K170" s="20">
        <v>73.290000000000006</v>
      </c>
      <c r="L170" s="20">
        <v>74.709999999999994</v>
      </c>
      <c r="M170">
        <v>72.47</v>
      </c>
      <c r="N170">
        <v>79.25</v>
      </c>
      <c r="O170">
        <v>77.209999999999994</v>
      </c>
      <c r="P170">
        <v>77.14</v>
      </c>
      <c r="Q170">
        <v>78.489999999999995</v>
      </c>
      <c r="R170">
        <v>78.709999999999994</v>
      </c>
      <c r="S170">
        <v>86.05</v>
      </c>
      <c r="T170">
        <v>77.09</v>
      </c>
      <c r="U170">
        <v>82.93</v>
      </c>
      <c r="V170">
        <v>74.3</v>
      </c>
      <c r="W170">
        <v>74.28</v>
      </c>
      <c r="X170">
        <v>76.06</v>
      </c>
      <c r="Y170">
        <v>74.33</v>
      </c>
      <c r="Z170">
        <v>68.400000000000006</v>
      </c>
      <c r="AA170">
        <v>82.75</v>
      </c>
      <c r="AB170">
        <v>83.47</v>
      </c>
      <c r="AC170">
        <v>74.95</v>
      </c>
      <c r="AD170">
        <v>84.11</v>
      </c>
      <c r="AE170">
        <v>73.010000000000005</v>
      </c>
      <c r="AF170">
        <v>83.67</v>
      </c>
      <c r="AG170">
        <v>86.39</v>
      </c>
    </row>
    <row r="171" spans="1:33" x14ac:dyDescent="0.3">
      <c r="A171" t="s">
        <v>17</v>
      </c>
      <c r="B171" s="20">
        <v>5.95</v>
      </c>
      <c r="C171" s="20">
        <v>12.12</v>
      </c>
      <c r="D171" s="20">
        <v>8.64</v>
      </c>
      <c r="E171" s="20">
        <v>7.55</v>
      </c>
      <c r="F171" s="20">
        <v>11.14</v>
      </c>
      <c r="G171" s="20">
        <v>10.53</v>
      </c>
      <c r="H171" s="20">
        <v>8.56</v>
      </c>
      <c r="I171" s="20">
        <v>4.8600000000000003</v>
      </c>
      <c r="J171" s="20">
        <v>7.05</v>
      </c>
      <c r="K171" s="20">
        <v>6.37</v>
      </c>
      <c r="L171" s="20">
        <v>11.56</v>
      </c>
      <c r="M171">
        <v>12.38</v>
      </c>
      <c r="N171">
        <v>6.49</v>
      </c>
      <c r="O171">
        <v>8.3699999999999992</v>
      </c>
      <c r="P171">
        <v>7.32</v>
      </c>
      <c r="Q171">
        <v>6.25</v>
      </c>
      <c r="R171">
        <v>6.24</v>
      </c>
      <c r="S171">
        <v>3.4</v>
      </c>
      <c r="T171">
        <v>7.33</v>
      </c>
      <c r="U171">
        <v>7.13</v>
      </c>
      <c r="V171">
        <v>11.59</v>
      </c>
      <c r="W171">
        <v>5.85</v>
      </c>
      <c r="X171">
        <v>12.35</v>
      </c>
      <c r="Y171">
        <v>9.19</v>
      </c>
      <c r="Z171">
        <v>16</v>
      </c>
      <c r="AA171">
        <v>7.84</v>
      </c>
      <c r="AB171">
        <v>4.87</v>
      </c>
      <c r="AC171">
        <v>5.51</v>
      </c>
      <c r="AD171">
        <v>2.67</v>
      </c>
      <c r="AE171">
        <v>8.91</v>
      </c>
      <c r="AF171">
        <v>7.05</v>
      </c>
      <c r="AG171">
        <v>4.4800000000000004</v>
      </c>
    </row>
    <row r="172" spans="1:33" x14ac:dyDescent="0.3">
      <c r="A172" t="s">
        <v>18</v>
      </c>
      <c r="B172" s="20">
        <v>22.3</v>
      </c>
      <c r="C172" s="20">
        <v>24.67</v>
      </c>
      <c r="D172" s="20">
        <v>27.79</v>
      </c>
      <c r="E172" s="20">
        <v>25.08</v>
      </c>
      <c r="F172" s="20">
        <v>21.02</v>
      </c>
      <c r="G172" s="20">
        <v>20.36</v>
      </c>
      <c r="H172" s="20">
        <v>23.71</v>
      </c>
      <c r="I172" s="20">
        <v>21.21</v>
      </c>
      <c r="J172" s="20">
        <v>22.71</v>
      </c>
      <c r="K172" s="20">
        <v>20.329999999999998</v>
      </c>
      <c r="L172" s="20">
        <v>13.73</v>
      </c>
      <c r="M172">
        <v>15.15</v>
      </c>
      <c r="N172">
        <v>14.26</v>
      </c>
      <c r="O172">
        <v>14.42</v>
      </c>
      <c r="P172">
        <v>15.54</v>
      </c>
      <c r="Q172">
        <v>15.26</v>
      </c>
      <c r="R172">
        <v>15.05</v>
      </c>
      <c r="S172">
        <v>10.55</v>
      </c>
      <c r="T172">
        <v>15.58</v>
      </c>
      <c r="U172">
        <v>9.94</v>
      </c>
      <c r="V172">
        <v>14.11</v>
      </c>
      <c r="W172">
        <v>19.86</v>
      </c>
      <c r="X172">
        <v>11.6</v>
      </c>
      <c r="Y172">
        <v>16.48</v>
      </c>
      <c r="Z172">
        <v>15.6</v>
      </c>
      <c r="AA172">
        <v>9.42</v>
      </c>
      <c r="AB172">
        <v>11.66</v>
      </c>
      <c r="AC172">
        <v>19.55</v>
      </c>
      <c r="AD172">
        <v>13.22</v>
      </c>
      <c r="AE172">
        <v>18.079999999999998</v>
      </c>
      <c r="AF172">
        <v>9.2799999999999994</v>
      </c>
      <c r="AG172">
        <v>9.1300000000000008</v>
      </c>
    </row>
    <row r="173" spans="1:33" x14ac:dyDescent="0.3">
      <c r="M173"/>
    </row>
    <row r="174" spans="1:33" x14ac:dyDescent="0.3">
      <c r="M174"/>
    </row>
    <row r="175" spans="1:33" x14ac:dyDescent="0.3">
      <c r="A175" t="s">
        <v>5</v>
      </c>
      <c r="M175"/>
    </row>
    <row r="176" spans="1:33" x14ac:dyDescent="0.3">
      <c r="A176" t="s">
        <v>6</v>
      </c>
      <c r="M176"/>
    </row>
    <row r="177" spans="1:33" x14ac:dyDescent="0.3">
      <c r="A177" t="s">
        <v>26</v>
      </c>
      <c r="M177"/>
    </row>
    <row r="178" spans="1:33" x14ac:dyDescent="0.3">
      <c r="A178" t="s">
        <v>8</v>
      </c>
      <c r="B178" s="58">
        <v>44562</v>
      </c>
      <c r="C178" s="58">
        <v>44593</v>
      </c>
      <c r="D178" s="58">
        <v>44621</v>
      </c>
      <c r="E178" s="58">
        <v>44652</v>
      </c>
      <c r="F178" s="58">
        <v>44682</v>
      </c>
      <c r="G178" s="58">
        <v>44713</v>
      </c>
      <c r="H178" s="58">
        <v>44743</v>
      </c>
      <c r="I178" s="58">
        <v>44774</v>
      </c>
      <c r="J178" s="58">
        <v>44805</v>
      </c>
      <c r="K178" s="58">
        <v>44835</v>
      </c>
      <c r="L178" s="58">
        <v>44866</v>
      </c>
      <c r="M178" s="1">
        <v>44896</v>
      </c>
      <c r="N178" s="1">
        <v>44927</v>
      </c>
      <c r="O178" s="1">
        <v>44958</v>
      </c>
      <c r="P178" s="1">
        <v>44986</v>
      </c>
      <c r="Q178" s="1">
        <v>45017</v>
      </c>
      <c r="R178" s="1">
        <v>45047</v>
      </c>
      <c r="S178" s="1">
        <v>45078</v>
      </c>
      <c r="T178" s="1">
        <v>45108</v>
      </c>
      <c r="U178" s="1">
        <v>45139</v>
      </c>
      <c r="V178" s="1">
        <v>45170</v>
      </c>
      <c r="W178" s="1">
        <v>45200</v>
      </c>
      <c r="X178" s="1">
        <v>45231</v>
      </c>
      <c r="Y178" s="1">
        <v>45261</v>
      </c>
      <c r="Z178" s="1">
        <v>45292</v>
      </c>
      <c r="AA178" s="1">
        <v>45323</v>
      </c>
      <c r="AB178" s="1">
        <v>45352</v>
      </c>
      <c r="AC178" s="1">
        <v>45383</v>
      </c>
      <c r="AD178" s="1">
        <v>45413</v>
      </c>
      <c r="AE178" s="1">
        <v>45444</v>
      </c>
      <c r="AF178" s="1">
        <v>45474</v>
      </c>
      <c r="AG178" s="1">
        <v>45505</v>
      </c>
    </row>
    <row r="179" spans="1:33" x14ac:dyDescent="0.3">
      <c r="A179" t="s">
        <v>9</v>
      </c>
      <c r="M179"/>
    </row>
    <row r="180" spans="1:33" x14ac:dyDescent="0.3">
      <c r="A180" t="s">
        <v>10</v>
      </c>
      <c r="B180" s="20">
        <v>100</v>
      </c>
      <c r="C180" s="20">
        <v>100</v>
      </c>
      <c r="D180" s="20">
        <v>100</v>
      </c>
      <c r="E180" s="20">
        <v>100</v>
      </c>
      <c r="F180" s="20">
        <v>100</v>
      </c>
      <c r="G180" s="20">
        <v>100</v>
      </c>
      <c r="H180" s="20">
        <v>100</v>
      </c>
      <c r="I180" s="20">
        <v>100</v>
      </c>
      <c r="J180" s="20">
        <v>100</v>
      </c>
      <c r="K180" s="20">
        <v>100</v>
      </c>
      <c r="L180" s="2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row>
    <row r="181" spans="1:33" x14ac:dyDescent="0.3">
      <c r="A181" t="s">
        <v>11</v>
      </c>
      <c r="B181" s="20">
        <v>67.92</v>
      </c>
      <c r="C181" s="20">
        <v>66.180000000000007</v>
      </c>
      <c r="D181" s="20">
        <v>69.010000000000005</v>
      </c>
      <c r="E181" s="20">
        <v>71.540000000000006</v>
      </c>
      <c r="F181" s="20">
        <v>70.819999999999993</v>
      </c>
      <c r="G181" s="20">
        <v>74.56</v>
      </c>
      <c r="H181" s="20">
        <v>77.510000000000005</v>
      </c>
      <c r="I181" s="20">
        <v>78.03</v>
      </c>
      <c r="J181" s="20">
        <v>75.62</v>
      </c>
      <c r="K181" s="20">
        <v>78.38</v>
      </c>
      <c r="L181" s="20">
        <v>81.83</v>
      </c>
      <c r="M181">
        <v>82.44</v>
      </c>
      <c r="N181">
        <v>82.22</v>
      </c>
      <c r="O181">
        <v>83.06</v>
      </c>
      <c r="P181">
        <v>81.25</v>
      </c>
      <c r="Q181">
        <v>81.09</v>
      </c>
      <c r="R181">
        <v>82.57</v>
      </c>
      <c r="S181">
        <v>79.97</v>
      </c>
      <c r="T181">
        <v>80.760000000000005</v>
      </c>
      <c r="U181">
        <v>80.27</v>
      </c>
      <c r="V181">
        <v>82.48</v>
      </c>
      <c r="W181">
        <v>81.739999999999995</v>
      </c>
      <c r="X181">
        <v>80.959999999999994</v>
      </c>
      <c r="Y181">
        <v>82.13</v>
      </c>
      <c r="Z181">
        <v>78.06</v>
      </c>
      <c r="AA181">
        <v>78.25</v>
      </c>
      <c r="AB181">
        <v>80.69</v>
      </c>
      <c r="AC181">
        <v>79.86</v>
      </c>
      <c r="AD181">
        <v>79.41</v>
      </c>
      <c r="AE181">
        <v>79.349999999999994</v>
      </c>
      <c r="AF181">
        <v>83.93</v>
      </c>
      <c r="AG181">
        <v>83.27</v>
      </c>
    </row>
    <row r="182" spans="1:33" x14ac:dyDescent="0.3">
      <c r="A182" t="s">
        <v>12</v>
      </c>
      <c r="B182" s="20">
        <v>5.33</v>
      </c>
      <c r="C182" s="20">
        <v>6.12</v>
      </c>
      <c r="D182" s="20">
        <v>5</v>
      </c>
      <c r="E182" s="20">
        <v>2.14</v>
      </c>
      <c r="F182" s="20">
        <v>6.06</v>
      </c>
      <c r="G182" s="20">
        <v>5.67</v>
      </c>
      <c r="H182" s="20">
        <v>5.66</v>
      </c>
      <c r="I182" s="20">
        <v>7.28</v>
      </c>
      <c r="J182" s="20">
        <v>6.9</v>
      </c>
      <c r="K182" s="20">
        <v>4.9800000000000004</v>
      </c>
      <c r="L182" s="20">
        <v>5.29</v>
      </c>
      <c r="M182">
        <v>3.65</v>
      </c>
      <c r="N182">
        <v>4.68</v>
      </c>
      <c r="O182">
        <v>4.59</v>
      </c>
      <c r="P182">
        <v>4.91</v>
      </c>
      <c r="Q182">
        <v>5.18</v>
      </c>
      <c r="R182">
        <v>5.24</v>
      </c>
      <c r="S182">
        <v>4.7699999999999996</v>
      </c>
      <c r="T182">
        <v>5.24</v>
      </c>
      <c r="U182">
        <v>6.1</v>
      </c>
      <c r="V182">
        <v>4.68</v>
      </c>
      <c r="W182">
        <v>6.16</v>
      </c>
      <c r="X182">
        <v>5.44</v>
      </c>
      <c r="Y182">
        <v>4.34</v>
      </c>
      <c r="Z182">
        <v>9.18</v>
      </c>
      <c r="AA182">
        <v>7.77</v>
      </c>
      <c r="AB182">
        <v>6.19</v>
      </c>
      <c r="AC182">
        <v>7.62</v>
      </c>
      <c r="AD182">
        <v>7.35</v>
      </c>
      <c r="AE182">
        <v>8.2200000000000006</v>
      </c>
      <c r="AF182">
        <v>6.67</v>
      </c>
      <c r="AG182">
        <v>7.28</v>
      </c>
    </row>
    <row r="183" spans="1:33" x14ac:dyDescent="0.3">
      <c r="A183" t="s">
        <v>13</v>
      </c>
      <c r="B183" s="20">
        <v>26.75</v>
      </c>
      <c r="C183" s="20">
        <v>27.69</v>
      </c>
      <c r="D183" s="20">
        <v>25.99</v>
      </c>
      <c r="E183" s="20">
        <v>26.32</v>
      </c>
      <c r="F183" s="20">
        <v>23.12</v>
      </c>
      <c r="G183" s="20">
        <v>19.760000000000002</v>
      </c>
      <c r="H183" s="20">
        <v>16.829999999999998</v>
      </c>
      <c r="I183" s="20">
        <v>14.69</v>
      </c>
      <c r="J183" s="20">
        <v>17.47</v>
      </c>
      <c r="K183" s="20">
        <v>16.64</v>
      </c>
      <c r="L183" s="20">
        <v>12.88</v>
      </c>
      <c r="M183">
        <v>13.92</v>
      </c>
      <c r="N183">
        <v>13.1</v>
      </c>
      <c r="O183">
        <v>12.35</v>
      </c>
      <c r="P183">
        <v>13.84</v>
      </c>
      <c r="Q183">
        <v>13.73</v>
      </c>
      <c r="R183">
        <v>12.19</v>
      </c>
      <c r="S183">
        <v>15.26</v>
      </c>
      <c r="T183">
        <v>14</v>
      </c>
      <c r="U183">
        <v>13.63</v>
      </c>
      <c r="V183">
        <v>12.84</v>
      </c>
      <c r="W183">
        <v>12.1</v>
      </c>
      <c r="X183">
        <v>13.6</v>
      </c>
      <c r="Y183">
        <v>13.53</v>
      </c>
      <c r="Z183">
        <v>12.76</v>
      </c>
      <c r="AA183">
        <v>13.97</v>
      </c>
      <c r="AB183">
        <v>13.12</v>
      </c>
      <c r="AC183">
        <v>12.52</v>
      </c>
      <c r="AD183">
        <v>13.23</v>
      </c>
      <c r="AE183">
        <v>12.44</v>
      </c>
      <c r="AF183">
        <v>9.4</v>
      </c>
      <c r="AG183">
        <v>9.4499999999999993</v>
      </c>
    </row>
    <row r="184" spans="1:33" x14ac:dyDescent="0.3">
      <c r="M184"/>
    </row>
    <row r="185" spans="1:33" x14ac:dyDescent="0.3">
      <c r="A185" t="s">
        <v>14</v>
      </c>
      <c r="M185"/>
    </row>
    <row r="186" spans="1:33" x14ac:dyDescent="0.3">
      <c r="A186" t="s">
        <v>15</v>
      </c>
      <c r="B186" s="20">
        <v>100</v>
      </c>
      <c r="C186" s="20">
        <v>100</v>
      </c>
      <c r="D186" s="20">
        <v>100</v>
      </c>
      <c r="E186" s="20">
        <v>100</v>
      </c>
      <c r="F186" s="20">
        <v>100</v>
      </c>
      <c r="G186" s="20">
        <v>100</v>
      </c>
      <c r="H186" s="20">
        <v>100</v>
      </c>
      <c r="I186" s="20">
        <v>100</v>
      </c>
      <c r="J186" s="20">
        <v>100</v>
      </c>
      <c r="K186" s="20">
        <v>100</v>
      </c>
      <c r="L186" s="20">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row>
    <row r="187" spans="1:33" x14ac:dyDescent="0.3">
      <c r="A187" t="s">
        <v>16</v>
      </c>
      <c r="B187" s="20">
        <v>58.18</v>
      </c>
      <c r="C187" s="20">
        <v>56.18</v>
      </c>
      <c r="D187" s="20">
        <v>60.75</v>
      </c>
      <c r="E187" s="20">
        <v>63.92</v>
      </c>
      <c r="F187" s="20">
        <v>56.2</v>
      </c>
      <c r="G187" s="20">
        <v>62.02</v>
      </c>
      <c r="H187" s="20">
        <v>60.13</v>
      </c>
      <c r="I187" s="20">
        <v>62.45</v>
      </c>
      <c r="J187" s="20">
        <v>57.31</v>
      </c>
      <c r="K187" s="20">
        <v>67.239999999999995</v>
      </c>
      <c r="L187" s="20">
        <v>72.36</v>
      </c>
      <c r="M187">
        <v>71</v>
      </c>
      <c r="N187">
        <v>71.34</v>
      </c>
      <c r="O187">
        <v>68.989999999999995</v>
      </c>
      <c r="P187">
        <v>66.7</v>
      </c>
      <c r="Q187">
        <v>73.319999999999993</v>
      </c>
      <c r="R187">
        <v>69.510000000000005</v>
      </c>
      <c r="S187">
        <v>66.34</v>
      </c>
      <c r="T187">
        <v>70.540000000000006</v>
      </c>
      <c r="U187">
        <v>70.040000000000006</v>
      </c>
      <c r="V187">
        <v>67.040000000000006</v>
      </c>
      <c r="W187">
        <v>66.22</v>
      </c>
      <c r="X187">
        <v>67.959999999999994</v>
      </c>
      <c r="Y187">
        <v>71.78</v>
      </c>
      <c r="Z187">
        <v>66.61</v>
      </c>
      <c r="AA187">
        <v>67.510000000000005</v>
      </c>
      <c r="AB187">
        <v>66.87</v>
      </c>
      <c r="AC187">
        <v>69.930000000000007</v>
      </c>
      <c r="AD187">
        <v>67.05</v>
      </c>
      <c r="AE187">
        <v>63.92</v>
      </c>
      <c r="AF187">
        <v>72.510000000000005</v>
      </c>
      <c r="AG187">
        <v>73.63</v>
      </c>
    </row>
    <row r="188" spans="1:33" x14ac:dyDescent="0.3">
      <c r="A188" t="s">
        <v>17</v>
      </c>
      <c r="B188" s="20">
        <v>13.42</v>
      </c>
      <c r="C188" s="20">
        <v>18.239999999999998</v>
      </c>
      <c r="D188" s="20">
        <v>11.98</v>
      </c>
      <c r="E188" s="20">
        <v>7.34</v>
      </c>
      <c r="F188" s="20">
        <v>17.36</v>
      </c>
      <c r="G188" s="20">
        <v>14.79</v>
      </c>
      <c r="H188" s="20">
        <v>16.12</v>
      </c>
      <c r="I188" s="20">
        <v>23.3</v>
      </c>
      <c r="J188" s="20">
        <v>21.16</v>
      </c>
      <c r="K188" s="20">
        <v>14.45</v>
      </c>
      <c r="L188" s="20">
        <v>16.100000000000001</v>
      </c>
      <c r="M188">
        <v>12.84</v>
      </c>
      <c r="N188">
        <v>16.579999999999998</v>
      </c>
      <c r="O188">
        <v>15.78</v>
      </c>
      <c r="P188">
        <v>17.57</v>
      </c>
      <c r="Q188">
        <v>14.23</v>
      </c>
      <c r="R188">
        <v>15.82</v>
      </c>
      <c r="S188">
        <v>17.3</v>
      </c>
      <c r="T188">
        <v>15.35</v>
      </c>
      <c r="U188">
        <v>16.170000000000002</v>
      </c>
      <c r="V188">
        <v>15.59</v>
      </c>
      <c r="W188">
        <v>19.86</v>
      </c>
      <c r="X188">
        <v>16.010000000000002</v>
      </c>
      <c r="Y188">
        <v>12.68</v>
      </c>
      <c r="Z188">
        <v>20.03</v>
      </c>
      <c r="AA188">
        <v>17.190000000000001</v>
      </c>
      <c r="AB188">
        <v>15.6</v>
      </c>
      <c r="AC188">
        <v>14.05</v>
      </c>
      <c r="AD188">
        <v>15.77</v>
      </c>
      <c r="AE188">
        <v>19.850000000000001</v>
      </c>
      <c r="AF188">
        <v>16.3</v>
      </c>
      <c r="AG188">
        <v>17.190000000000001</v>
      </c>
    </row>
    <row r="189" spans="1:33" x14ac:dyDescent="0.3">
      <c r="A189" t="s">
        <v>18</v>
      </c>
      <c r="B189" s="20">
        <v>28.4</v>
      </c>
      <c r="C189" s="20">
        <v>25.59</v>
      </c>
      <c r="D189" s="20">
        <v>27.27</v>
      </c>
      <c r="E189" s="20">
        <v>28.74</v>
      </c>
      <c r="F189" s="20">
        <v>26.44</v>
      </c>
      <c r="G189" s="20">
        <v>23.19</v>
      </c>
      <c r="H189" s="20">
        <v>23.76</v>
      </c>
      <c r="I189" s="20">
        <v>14.25</v>
      </c>
      <c r="J189" s="20">
        <v>21.52</v>
      </c>
      <c r="K189" s="20">
        <v>18.309999999999999</v>
      </c>
      <c r="L189" s="20">
        <v>11.54</v>
      </c>
      <c r="M189">
        <v>16.16</v>
      </c>
      <c r="N189">
        <v>12.08</v>
      </c>
      <c r="O189">
        <v>15.23</v>
      </c>
      <c r="P189">
        <v>15.73</v>
      </c>
      <c r="Q189">
        <v>12.44</v>
      </c>
      <c r="R189">
        <v>14.66</v>
      </c>
      <c r="S189">
        <v>16.350000000000001</v>
      </c>
      <c r="T189">
        <v>14.12</v>
      </c>
      <c r="U189">
        <v>13.78</v>
      </c>
      <c r="V189">
        <v>17.38</v>
      </c>
      <c r="W189">
        <v>13.92</v>
      </c>
      <c r="X189">
        <v>16.03</v>
      </c>
      <c r="Y189">
        <v>15.53</v>
      </c>
      <c r="Z189">
        <v>13.37</v>
      </c>
      <c r="AA189">
        <v>15.3</v>
      </c>
      <c r="AB189">
        <v>17.53</v>
      </c>
      <c r="AC189">
        <v>16.02</v>
      </c>
      <c r="AD189">
        <v>17.18</v>
      </c>
      <c r="AE189">
        <v>16.22</v>
      </c>
      <c r="AF189">
        <v>11.2</v>
      </c>
      <c r="AG189">
        <v>9.18</v>
      </c>
    </row>
    <row r="190" spans="1:33" x14ac:dyDescent="0.3">
      <c r="M190"/>
    </row>
    <row r="191" spans="1:33" x14ac:dyDescent="0.3">
      <c r="A191" t="s">
        <v>19</v>
      </c>
      <c r="M191"/>
    </row>
    <row r="192" spans="1:33" x14ac:dyDescent="0.3">
      <c r="A192" t="s">
        <v>15</v>
      </c>
      <c r="B192" s="20">
        <v>100</v>
      </c>
      <c r="C192" s="20">
        <v>100</v>
      </c>
      <c r="D192" s="20">
        <v>100</v>
      </c>
      <c r="E192" s="20">
        <v>100</v>
      </c>
      <c r="F192" s="20">
        <v>100</v>
      </c>
      <c r="G192" s="20">
        <v>100</v>
      </c>
      <c r="H192" s="20">
        <v>100</v>
      </c>
      <c r="I192" s="20">
        <v>100</v>
      </c>
      <c r="J192" s="20">
        <v>100</v>
      </c>
      <c r="K192" s="20">
        <v>100</v>
      </c>
      <c r="L192" s="20">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row>
    <row r="193" spans="1:33" x14ac:dyDescent="0.3">
      <c r="A193" t="s">
        <v>16</v>
      </c>
      <c r="B193" s="20">
        <v>71.239999999999995</v>
      </c>
      <c r="C193" s="20">
        <v>70.25</v>
      </c>
      <c r="D193" s="20">
        <v>72.56</v>
      </c>
      <c r="E193" s="20">
        <v>73.510000000000005</v>
      </c>
      <c r="F193" s="20">
        <v>75.239999999999995</v>
      </c>
      <c r="G193" s="20">
        <v>79.34</v>
      </c>
      <c r="H193" s="20">
        <v>83.45</v>
      </c>
      <c r="I193" s="20">
        <v>83.97</v>
      </c>
      <c r="J193" s="20">
        <v>80.75</v>
      </c>
      <c r="K193" s="20">
        <v>82.78</v>
      </c>
      <c r="L193" s="20">
        <v>85.7</v>
      </c>
      <c r="M193">
        <v>84.5</v>
      </c>
      <c r="N193">
        <v>85.13</v>
      </c>
      <c r="O193">
        <v>87.08</v>
      </c>
      <c r="P193">
        <v>84.51</v>
      </c>
      <c r="Q193">
        <v>84.97</v>
      </c>
      <c r="R193">
        <v>87.18</v>
      </c>
      <c r="S193">
        <v>84.07</v>
      </c>
      <c r="T193">
        <v>85.36</v>
      </c>
      <c r="U193">
        <v>85.34</v>
      </c>
      <c r="V193">
        <v>87.04</v>
      </c>
      <c r="W193">
        <v>87.74</v>
      </c>
      <c r="X193">
        <v>84.09</v>
      </c>
      <c r="Y193">
        <v>85.85</v>
      </c>
      <c r="Z193">
        <v>86.94</v>
      </c>
      <c r="AA193">
        <v>85.91</v>
      </c>
      <c r="AB193">
        <v>88.01</v>
      </c>
      <c r="AC193">
        <v>86.56</v>
      </c>
      <c r="AD193">
        <v>84.48</v>
      </c>
      <c r="AE193">
        <v>85.63</v>
      </c>
      <c r="AF193">
        <v>88.28</v>
      </c>
      <c r="AG193">
        <v>86.27</v>
      </c>
    </row>
    <row r="194" spans="1:33" x14ac:dyDescent="0.3">
      <c r="A194" t="s">
        <v>17</v>
      </c>
      <c r="B194" s="20">
        <v>0.34</v>
      </c>
      <c r="C194" s="20">
        <v>0.45</v>
      </c>
      <c r="D194" s="20">
        <v>0.82</v>
      </c>
      <c r="E194" s="20">
        <v>0.1</v>
      </c>
      <c r="F194" s="20">
        <v>1.22</v>
      </c>
      <c r="G194" s="20">
        <v>1.07</v>
      </c>
      <c r="H194" s="20">
        <v>1.07</v>
      </c>
      <c r="I194" s="20">
        <v>0.82</v>
      </c>
      <c r="J194" s="20">
        <v>1.77</v>
      </c>
      <c r="K194" s="20">
        <v>0.33</v>
      </c>
      <c r="L194" s="20">
        <v>0.42</v>
      </c>
      <c r="M194">
        <v>1.07</v>
      </c>
      <c r="N194">
        <v>1.06</v>
      </c>
      <c r="O194">
        <v>1.2</v>
      </c>
      <c r="P194">
        <v>1.94</v>
      </c>
      <c r="Q194">
        <v>1.32</v>
      </c>
      <c r="R194">
        <v>1.18</v>
      </c>
      <c r="S194">
        <v>0.43</v>
      </c>
      <c r="T194">
        <v>0.41</v>
      </c>
      <c r="U194">
        <v>0.57999999999999996</v>
      </c>
      <c r="V194">
        <v>1.03</v>
      </c>
      <c r="W194">
        <v>0.9</v>
      </c>
      <c r="X194">
        <v>1.99</v>
      </c>
      <c r="Y194">
        <v>0.99</v>
      </c>
      <c r="Z194">
        <v>0.49</v>
      </c>
      <c r="AA194">
        <v>0.5</v>
      </c>
      <c r="AB194">
        <v>1.1299999999999999</v>
      </c>
      <c r="AC194">
        <v>3.77</v>
      </c>
      <c r="AD194">
        <v>4.5199999999999996</v>
      </c>
      <c r="AE194">
        <v>3.1</v>
      </c>
      <c r="AF194">
        <v>1.8</v>
      </c>
      <c r="AG194">
        <v>3.13</v>
      </c>
    </row>
    <row r="195" spans="1:33" x14ac:dyDescent="0.3">
      <c r="A195" t="s">
        <v>18</v>
      </c>
      <c r="B195" s="20">
        <v>28.42</v>
      </c>
      <c r="C195" s="20">
        <v>29.3</v>
      </c>
      <c r="D195" s="20">
        <v>26.62</v>
      </c>
      <c r="E195" s="20">
        <v>26.39</v>
      </c>
      <c r="F195" s="20">
        <v>23.54</v>
      </c>
      <c r="G195" s="20">
        <v>19.59</v>
      </c>
      <c r="H195" s="20">
        <v>15.48</v>
      </c>
      <c r="I195" s="20">
        <v>15.21</v>
      </c>
      <c r="J195" s="20">
        <v>17.489999999999998</v>
      </c>
      <c r="K195" s="20">
        <v>16.89</v>
      </c>
      <c r="L195" s="20">
        <v>13.88</v>
      </c>
      <c r="M195">
        <v>14.43</v>
      </c>
      <c r="N195">
        <v>13.81</v>
      </c>
      <c r="O195">
        <v>11.72</v>
      </c>
      <c r="P195">
        <v>13.55</v>
      </c>
      <c r="Q195">
        <v>13.72</v>
      </c>
      <c r="R195">
        <v>11.64</v>
      </c>
      <c r="S195">
        <v>15.5</v>
      </c>
      <c r="T195">
        <v>14.22</v>
      </c>
      <c r="U195">
        <v>14.08</v>
      </c>
      <c r="V195">
        <v>11.93</v>
      </c>
      <c r="W195">
        <v>11.36</v>
      </c>
      <c r="X195">
        <v>13.92</v>
      </c>
      <c r="Y195">
        <v>13.17</v>
      </c>
      <c r="Z195">
        <v>12.57</v>
      </c>
      <c r="AA195">
        <v>13.58</v>
      </c>
      <c r="AB195">
        <v>10.87</v>
      </c>
      <c r="AC195">
        <v>9.67</v>
      </c>
      <c r="AD195">
        <v>11</v>
      </c>
      <c r="AE195">
        <v>11.27</v>
      </c>
      <c r="AF195">
        <v>9.91</v>
      </c>
      <c r="AG195">
        <v>10.6</v>
      </c>
    </row>
    <row r="196" spans="1:33" x14ac:dyDescent="0.3">
      <c r="M196"/>
    </row>
    <row r="197" spans="1:33" x14ac:dyDescent="0.3">
      <c r="A197" t="s">
        <v>20</v>
      </c>
      <c r="M197"/>
    </row>
    <row r="198" spans="1:33" x14ac:dyDescent="0.3">
      <c r="A198" t="s">
        <v>15</v>
      </c>
      <c r="B198" s="20">
        <v>100</v>
      </c>
      <c r="C198" s="20">
        <v>100</v>
      </c>
      <c r="D198" s="20">
        <v>100</v>
      </c>
      <c r="E198" s="20">
        <v>100</v>
      </c>
      <c r="F198" s="20">
        <v>100</v>
      </c>
      <c r="G198" s="20">
        <v>100</v>
      </c>
      <c r="H198" s="20">
        <v>100</v>
      </c>
      <c r="I198" s="20">
        <v>100</v>
      </c>
      <c r="J198" s="20">
        <v>100</v>
      </c>
      <c r="K198" s="20">
        <v>100</v>
      </c>
      <c r="L198" s="20">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row>
    <row r="199" spans="1:33" x14ac:dyDescent="0.3">
      <c r="A199" t="s">
        <v>16</v>
      </c>
      <c r="B199" s="20">
        <v>75.430000000000007</v>
      </c>
      <c r="C199" s="20">
        <v>73.64</v>
      </c>
      <c r="D199" s="20">
        <v>72.400000000000006</v>
      </c>
      <c r="E199" s="20">
        <v>76.52</v>
      </c>
      <c r="F199" s="20">
        <v>75.680000000000007</v>
      </c>
      <c r="G199" s="20">
        <v>75.73</v>
      </c>
      <c r="H199" s="20">
        <v>78.540000000000006</v>
      </c>
      <c r="I199" s="20">
        <v>79.45</v>
      </c>
      <c r="J199" s="20">
        <v>87.38</v>
      </c>
      <c r="K199" s="20">
        <v>79.75</v>
      </c>
      <c r="L199" s="20">
        <v>82.17</v>
      </c>
      <c r="M199">
        <v>88.01</v>
      </c>
      <c r="N199">
        <v>85.02</v>
      </c>
      <c r="O199">
        <v>81.59</v>
      </c>
      <c r="P199">
        <v>82.85</v>
      </c>
      <c r="Q199">
        <v>72.650000000000006</v>
      </c>
      <c r="R199">
        <v>82.87</v>
      </c>
      <c r="S199">
        <v>86.38</v>
      </c>
      <c r="T199">
        <v>84.1</v>
      </c>
      <c r="U199">
        <v>84.85</v>
      </c>
      <c r="V199">
        <v>88.65</v>
      </c>
      <c r="W199">
        <v>77.23</v>
      </c>
      <c r="X199">
        <v>83.64</v>
      </c>
      <c r="Y199">
        <v>82.54</v>
      </c>
      <c r="Z199">
        <v>83.38</v>
      </c>
      <c r="AA199">
        <v>87.5</v>
      </c>
      <c r="AB199">
        <v>81.25</v>
      </c>
      <c r="AC199">
        <v>74.12</v>
      </c>
      <c r="AD199">
        <v>85.04</v>
      </c>
      <c r="AE199">
        <v>82.48</v>
      </c>
      <c r="AF199">
        <v>89.18</v>
      </c>
      <c r="AG199">
        <v>93.87</v>
      </c>
    </row>
    <row r="200" spans="1:33" x14ac:dyDescent="0.3">
      <c r="A200" t="s">
        <v>17</v>
      </c>
      <c r="B200" s="20">
        <v>7.86</v>
      </c>
      <c r="C200" s="20">
        <v>1.61</v>
      </c>
      <c r="D200" s="20">
        <v>7.34</v>
      </c>
      <c r="E200" s="20">
        <v>1.56</v>
      </c>
      <c r="F200" s="20">
        <v>8.19</v>
      </c>
      <c r="G200" s="20">
        <v>9.34</v>
      </c>
      <c r="H200" s="20">
        <v>9.86</v>
      </c>
      <c r="I200" s="20">
        <v>7.34</v>
      </c>
      <c r="J200" s="20">
        <v>4.0199999999999996</v>
      </c>
      <c r="K200" s="20">
        <v>7.2</v>
      </c>
      <c r="L200" s="20">
        <v>6.69</v>
      </c>
      <c r="M200">
        <v>3.68</v>
      </c>
      <c r="N200">
        <v>3.69</v>
      </c>
      <c r="O200">
        <v>6.71</v>
      </c>
      <c r="P200">
        <v>4.3099999999999996</v>
      </c>
      <c r="Q200">
        <v>11.5</v>
      </c>
      <c r="R200">
        <v>6.6</v>
      </c>
      <c r="S200">
        <v>1.64</v>
      </c>
      <c r="T200">
        <v>3.07</v>
      </c>
      <c r="U200">
        <v>3.78</v>
      </c>
      <c r="V200">
        <v>2.5499999999999998</v>
      </c>
      <c r="W200">
        <v>9.92</v>
      </c>
      <c r="X200">
        <v>8.5</v>
      </c>
      <c r="Y200">
        <v>5.67</v>
      </c>
      <c r="Z200">
        <v>5.39</v>
      </c>
      <c r="AA200">
        <v>1.81</v>
      </c>
      <c r="AB200">
        <v>6.09</v>
      </c>
      <c r="AC200">
        <v>9.56</v>
      </c>
      <c r="AD200">
        <v>1.25</v>
      </c>
      <c r="AE200">
        <v>7.25</v>
      </c>
      <c r="AF200">
        <v>6.77</v>
      </c>
      <c r="AG200">
        <v>2.1800000000000002</v>
      </c>
    </row>
    <row r="201" spans="1:33" x14ac:dyDescent="0.3">
      <c r="A201" t="s">
        <v>18</v>
      </c>
      <c r="B201" s="20">
        <v>16.7</v>
      </c>
      <c r="C201" s="20">
        <v>24.76</v>
      </c>
      <c r="D201" s="20">
        <v>20.27</v>
      </c>
      <c r="E201" s="20">
        <v>21.92</v>
      </c>
      <c r="F201" s="20">
        <v>16.13</v>
      </c>
      <c r="G201" s="20">
        <v>14.92</v>
      </c>
      <c r="H201" s="20">
        <v>11.6</v>
      </c>
      <c r="I201" s="20">
        <v>13.21</v>
      </c>
      <c r="J201" s="20">
        <v>8.61</v>
      </c>
      <c r="K201" s="20">
        <v>13.05</v>
      </c>
      <c r="L201" s="20">
        <v>11.14</v>
      </c>
      <c r="M201">
        <v>8.31</v>
      </c>
      <c r="N201">
        <v>11.3</v>
      </c>
      <c r="O201">
        <v>11.7</v>
      </c>
      <c r="P201">
        <v>12.84</v>
      </c>
      <c r="Q201">
        <v>15.85</v>
      </c>
      <c r="R201">
        <v>10.53</v>
      </c>
      <c r="S201">
        <v>11.97</v>
      </c>
      <c r="T201">
        <v>12.83</v>
      </c>
      <c r="U201">
        <v>11.36</v>
      </c>
      <c r="V201">
        <v>8.8000000000000007</v>
      </c>
      <c r="W201">
        <v>12.85</v>
      </c>
      <c r="X201">
        <v>7.86</v>
      </c>
      <c r="Y201">
        <v>11.8</v>
      </c>
      <c r="Z201">
        <v>11.23</v>
      </c>
      <c r="AA201">
        <v>10.69</v>
      </c>
      <c r="AB201">
        <v>12.65</v>
      </c>
      <c r="AC201">
        <v>16.329999999999998</v>
      </c>
      <c r="AD201">
        <v>13.71</v>
      </c>
      <c r="AE201">
        <v>10.27</v>
      </c>
      <c r="AF201">
        <v>4.05</v>
      </c>
      <c r="AG201">
        <v>3.95</v>
      </c>
    </row>
    <row r="202" spans="1:33" x14ac:dyDescent="0.3">
      <c r="M202"/>
    </row>
    <row r="203" spans="1:33" x14ac:dyDescent="0.3">
      <c r="M203"/>
    </row>
    <row r="204" spans="1:33" x14ac:dyDescent="0.3">
      <c r="A204" t="s">
        <v>5</v>
      </c>
      <c r="M204"/>
    </row>
    <row r="205" spans="1:33" x14ac:dyDescent="0.3">
      <c r="A205" t="s">
        <v>6</v>
      </c>
      <c r="M205"/>
    </row>
    <row r="206" spans="1:33" x14ac:dyDescent="0.3">
      <c r="A206" t="s">
        <v>27</v>
      </c>
      <c r="M206"/>
    </row>
    <row r="207" spans="1:33" x14ac:dyDescent="0.3">
      <c r="A207" t="s">
        <v>8</v>
      </c>
      <c r="B207" s="58">
        <v>44562</v>
      </c>
      <c r="C207" s="58">
        <v>44593</v>
      </c>
      <c r="D207" s="58">
        <v>44621</v>
      </c>
      <c r="E207" s="58">
        <v>44652</v>
      </c>
      <c r="F207" s="58">
        <v>44682</v>
      </c>
      <c r="G207" s="58">
        <v>44713</v>
      </c>
      <c r="H207" s="58">
        <v>44743</v>
      </c>
      <c r="I207" s="58">
        <v>44774</v>
      </c>
      <c r="J207" s="58">
        <v>44805</v>
      </c>
      <c r="K207" s="58">
        <v>44835</v>
      </c>
      <c r="L207" s="58">
        <v>44866</v>
      </c>
      <c r="M207" s="1">
        <v>44896</v>
      </c>
      <c r="N207" s="1">
        <v>44927</v>
      </c>
      <c r="O207" s="1">
        <v>44958</v>
      </c>
      <c r="P207" s="1">
        <v>44986</v>
      </c>
      <c r="Q207" s="1">
        <v>45017</v>
      </c>
      <c r="R207" s="1">
        <v>45047</v>
      </c>
      <c r="S207" s="1">
        <v>45078</v>
      </c>
      <c r="T207" s="1">
        <v>45108</v>
      </c>
      <c r="U207" s="1">
        <v>45139</v>
      </c>
      <c r="V207" s="1">
        <v>45170</v>
      </c>
      <c r="W207" s="1">
        <v>45200</v>
      </c>
      <c r="X207" s="1">
        <v>45231</v>
      </c>
      <c r="Y207" s="1">
        <v>45261</v>
      </c>
      <c r="Z207" s="1">
        <v>45292</v>
      </c>
      <c r="AA207" s="1">
        <v>45323</v>
      </c>
      <c r="AB207" s="1">
        <v>45352</v>
      </c>
      <c r="AC207" s="1">
        <v>45383</v>
      </c>
      <c r="AD207" s="1">
        <v>45413</v>
      </c>
      <c r="AE207" s="1">
        <v>45444</v>
      </c>
      <c r="AF207" s="1">
        <v>45474</v>
      </c>
      <c r="AG207" s="1">
        <v>45505</v>
      </c>
    </row>
    <row r="208" spans="1:33" x14ac:dyDescent="0.3">
      <c r="A208" t="s">
        <v>9</v>
      </c>
      <c r="M208"/>
    </row>
    <row r="209" spans="1:33" x14ac:dyDescent="0.3">
      <c r="A209" t="s">
        <v>10</v>
      </c>
      <c r="B209" s="20">
        <v>100</v>
      </c>
      <c r="C209" s="20">
        <v>100</v>
      </c>
      <c r="D209" s="20">
        <v>100</v>
      </c>
      <c r="E209" s="20">
        <v>100</v>
      </c>
      <c r="F209" s="20">
        <v>100</v>
      </c>
      <c r="G209" s="20">
        <v>100</v>
      </c>
      <c r="H209" s="20">
        <v>100</v>
      </c>
      <c r="I209" s="20">
        <v>100</v>
      </c>
      <c r="J209" s="20">
        <v>100</v>
      </c>
      <c r="K209" s="20">
        <v>100</v>
      </c>
      <c r="L209" s="20">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row>
    <row r="210" spans="1:33" x14ac:dyDescent="0.3">
      <c r="A210" t="s">
        <v>11</v>
      </c>
      <c r="B210" s="20">
        <v>67.900000000000006</v>
      </c>
      <c r="C210" s="20">
        <v>69.709999999999994</v>
      </c>
      <c r="D210" s="20">
        <v>72.66</v>
      </c>
      <c r="E210" s="20">
        <v>71.95</v>
      </c>
      <c r="F210" s="20">
        <v>76.14</v>
      </c>
      <c r="G210" s="20">
        <v>74.790000000000006</v>
      </c>
      <c r="H210" s="20">
        <v>75.73</v>
      </c>
      <c r="I210" s="20">
        <v>77.47</v>
      </c>
      <c r="J210" s="20">
        <v>76.56</v>
      </c>
      <c r="K210" s="20">
        <v>78.39</v>
      </c>
      <c r="L210" s="20">
        <v>78.31</v>
      </c>
      <c r="M210">
        <v>81.430000000000007</v>
      </c>
      <c r="N210">
        <v>81.39</v>
      </c>
      <c r="O210">
        <v>78.349999999999994</v>
      </c>
      <c r="P210">
        <v>78.459999999999994</v>
      </c>
      <c r="Q210">
        <v>81.040000000000006</v>
      </c>
      <c r="R210">
        <v>79.08</v>
      </c>
      <c r="S210">
        <v>79.98</v>
      </c>
      <c r="T210">
        <v>79.05</v>
      </c>
      <c r="U210">
        <v>80.02</v>
      </c>
      <c r="V210">
        <v>78.209999999999994</v>
      </c>
      <c r="W210">
        <v>80.8</v>
      </c>
      <c r="X210">
        <v>80.98</v>
      </c>
      <c r="Y210">
        <v>81.75</v>
      </c>
      <c r="Z210">
        <v>80.48</v>
      </c>
      <c r="AA210">
        <v>79.27</v>
      </c>
      <c r="AB210">
        <v>83.01</v>
      </c>
      <c r="AC210">
        <v>82.07</v>
      </c>
      <c r="AD210">
        <v>81.849999999999994</v>
      </c>
      <c r="AE210">
        <v>84</v>
      </c>
      <c r="AF210">
        <v>84.06</v>
      </c>
      <c r="AG210">
        <v>86.84</v>
      </c>
    </row>
    <row r="211" spans="1:33" x14ac:dyDescent="0.3">
      <c r="A211" t="s">
        <v>12</v>
      </c>
      <c r="B211" s="20">
        <v>1.1100000000000001</v>
      </c>
      <c r="C211" s="20">
        <v>1.67</v>
      </c>
      <c r="D211" s="20">
        <v>0.67</v>
      </c>
      <c r="E211" s="20">
        <v>0.5</v>
      </c>
      <c r="F211" s="20">
        <v>0.66</v>
      </c>
      <c r="G211" s="20">
        <v>2.68</v>
      </c>
      <c r="H211" s="20">
        <v>4.7300000000000004</v>
      </c>
      <c r="I211" s="20">
        <v>4.5199999999999996</v>
      </c>
      <c r="J211" s="20">
        <v>4.7300000000000004</v>
      </c>
      <c r="K211" s="20">
        <v>5.54</v>
      </c>
      <c r="L211" s="20">
        <v>4.6900000000000004</v>
      </c>
      <c r="M211">
        <v>3.85</v>
      </c>
      <c r="N211">
        <v>4.5599999999999996</v>
      </c>
      <c r="O211">
        <v>5.48</v>
      </c>
      <c r="P211">
        <v>6.67</v>
      </c>
      <c r="Q211">
        <v>5.35</v>
      </c>
      <c r="R211">
        <v>5.72</v>
      </c>
      <c r="S211">
        <v>4.75</v>
      </c>
      <c r="T211">
        <v>6.72</v>
      </c>
      <c r="U211">
        <v>5.34</v>
      </c>
      <c r="V211">
        <v>5.82</v>
      </c>
      <c r="W211">
        <v>4.1500000000000004</v>
      </c>
      <c r="X211">
        <v>3.93</v>
      </c>
      <c r="Y211">
        <v>3.88</v>
      </c>
      <c r="Z211">
        <v>4.97</v>
      </c>
      <c r="AA211">
        <v>5.83</v>
      </c>
      <c r="AB211">
        <v>3</v>
      </c>
      <c r="AC211">
        <v>4.13</v>
      </c>
      <c r="AD211">
        <v>3.83</v>
      </c>
      <c r="AE211">
        <v>3.53</v>
      </c>
      <c r="AF211">
        <v>5.38</v>
      </c>
      <c r="AG211">
        <v>2.93</v>
      </c>
    </row>
    <row r="212" spans="1:33" x14ac:dyDescent="0.3">
      <c r="A212" t="s">
        <v>13</v>
      </c>
      <c r="B212" s="20">
        <v>30.99</v>
      </c>
      <c r="C212" s="20">
        <v>28.62</v>
      </c>
      <c r="D212" s="20">
        <v>26.67</v>
      </c>
      <c r="E212" s="20">
        <v>27.55</v>
      </c>
      <c r="F212" s="20">
        <v>23.2</v>
      </c>
      <c r="G212" s="20">
        <v>22.53</v>
      </c>
      <c r="H212" s="20">
        <v>19.54</v>
      </c>
      <c r="I212" s="20">
        <v>18.010000000000002</v>
      </c>
      <c r="J212" s="20">
        <v>18.71</v>
      </c>
      <c r="K212" s="20">
        <v>16.07</v>
      </c>
      <c r="L212" s="20">
        <v>17</v>
      </c>
      <c r="M212">
        <v>14.72</v>
      </c>
      <c r="N212">
        <v>14.05</v>
      </c>
      <c r="O212">
        <v>16.18</v>
      </c>
      <c r="P212">
        <v>14.87</v>
      </c>
      <c r="Q212">
        <v>13.61</v>
      </c>
      <c r="R212">
        <v>15.2</v>
      </c>
      <c r="S212">
        <v>15.27</v>
      </c>
      <c r="T212">
        <v>14.23</v>
      </c>
      <c r="U212">
        <v>14.64</v>
      </c>
      <c r="V212">
        <v>15.97</v>
      </c>
      <c r="W212">
        <v>15.05</v>
      </c>
      <c r="X212">
        <v>15.09</v>
      </c>
      <c r="Y212">
        <v>14.37</v>
      </c>
      <c r="Z212">
        <v>14.55</v>
      </c>
      <c r="AA212">
        <v>14.89</v>
      </c>
      <c r="AB212">
        <v>13.99</v>
      </c>
      <c r="AC212">
        <v>13.8</v>
      </c>
      <c r="AD212">
        <v>14.32</v>
      </c>
      <c r="AE212">
        <v>12.47</v>
      </c>
      <c r="AF212">
        <v>10.56</v>
      </c>
      <c r="AG212">
        <v>10.24</v>
      </c>
    </row>
    <row r="213" spans="1:33" x14ac:dyDescent="0.3">
      <c r="M213"/>
    </row>
    <row r="214" spans="1:33" x14ac:dyDescent="0.3">
      <c r="A214" t="s">
        <v>14</v>
      </c>
      <c r="M214"/>
    </row>
    <row r="215" spans="1:33" x14ac:dyDescent="0.3">
      <c r="A215" t="s">
        <v>15</v>
      </c>
      <c r="B215" s="20">
        <v>100</v>
      </c>
      <c r="C215" s="20">
        <v>100</v>
      </c>
      <c r="D215" s="20">
        <v>100</v>
      </c>
      <c r="E215" s="20">
        <v>100</v>
      </c>
      <c r="F215" s="20">
        <v>100</v>
      </c>
      <c r="G215" s="20">
        <v>100</v>
      </c>
      <c r="H215" s="20">
        <v>100</v>
      </c>
      <c r="I215" s="20">
        <v>100</v>
      </c>
      <c r="J215" s="20">
        <v>100</v>
      </c>
      <c r="K215" s="20">
        <v>100</v>
      </c>
      <c r="L215" s="20">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row>
    <row r="216" spans="1:33" x14ac:dyDescent="0.3">
      <c r="A216" t="s">
        <v>16</v>
      </c>
      <c r="B216" s="20">
        <v>63.77</v>
      </c>
      <c r="C216" s="20">
        <v>59.47</v>
      </c>
      <c r="D216" s="20">
        <v>69.59</v>
      </c>
      <c r="E216" s="20">
        <v>64.16</v>
      </c>
      <c r="F216" s="20">
        <v>72.739999999999995</v>
      </c>
      <c r="G216" s="20">
        <v>75.209999999999994</v>
      </c>
      <c r="H216" s="20">
        <v>69.47</v>
      </c>
      <c r="I216" s="20">
        <v>62.3</v>
      </c>
      <c r="J216" s="20">
        <v>63.23</v>
      </c>
      <c r="K216" s="20">
        <v>68.44</v>
      </c>
      <c r="L216" s="20">
        <v>70.2</v>
      </c>
      <c r="M216">
        <v>68.78</v>
      </c>
      <c r="N216">
        <v>67.47</v>
      </c>
      <c r="O216">
        <v>69.959999999999994</v>
      </c>
      <c r="P216">
        <v>75.47</v>
      </c>
      <c r="Q216">
        <v>69.27</v>
      </c>
      <c r="R216">
        <v>68.349999999999994</v>
      </c>
      <c r="S216">
        <v>71.56</v>
      </c>
      <c r="T216">
        <v>67.02</v>
      </c>
      <c r="U216">
        <v>70.28</v>
      </c>
      <c r="V216">
        <v>67.08</v>
      </c>
      <c r="W216">
        <v>69.36</v>
      </c>
      <c r="X216">
        <v>69.489999999999995</v>
      </c>
      <c r="Y216">
        <v>71.36</v>
      </c>
      <c r="Z216">
        <v>65.31</v>
      </c>
      <c r="AA216">
        <v>63.4</v>
      </c>
      <c r="AB216">
        <v>75.260000000000005</v>
      </c>
      <c r="AC216">
        <v>61.71</v>
      </c>
      <c r="AD216">
        <v>70.19</v>
      </c>
      <c r="AE216">
        <v>69.78</v>
      </c>
      <c r="AF216">
        <v>77.39</v>
      </c>
      <c r="AG216">
        <v>81.73</v>
      </c>
    </row>
    <row r="217" spans="1:33" x14ac:dyDescent="0.3">
      <c r="A217" t="s">
        <v>17</v>
      </c>
      <c r="B217" s="20">
        <v>5.72</v>
      </c>
      <c r="C217" s="20">
        <v>8.92</v>
      </c>
      <c r="D217" s="20">
        <v>2.76</v>
      </c>
      <c r="E217" s="20">
        <v>1.26</v>
      </c>
      <c r="F217" s="20">
        <v>0.82</v>
      </c>
      <c r="G217" s="20">
        <v>4.6399999999999997</v>
      </c>
      <c r="H217" s="20">
        <v>14.77</v>
      </c>
      <c r="I217" s="20">
        <v>19.75</v>
      </c>
      <c r="J217" s="20">
        <v>13.94</v>
      </c>
      <c r="K217" s="20">
        <v>15.6</v>
      </c>
      <c r="L217" s="20">
        <v>17.37</v>
      </c>
      <c r="M217">
        <v>13.25</v>
      </c>
      <c r="N217">
        <v>14.71</v>
      </c>
      <c r="O217">
        <v>14.6</v>
      </c>
      <c r="P217">
        <v>10.89</v>
      </c>
      <c r="Q217">
        <v>14.17</v>
      </c>
      <c r="R217">
        <v>19.63</v>
      </c>
      <c r="S217">
        <v>14.71</v>
      </c>
      <c r="T217">
        <v>18.27</v>
      </c>
      <c r="U217">
        <v>13.39</v>
      </c>
      <c r="V217">
        <v>17.809999999999999</v>
      </c>
      <c r="W217">
        <v>14.69</v>
      </c>
      <c r="X217">
        <v>13.98</v>
      </c>
      <c r="Y217">
        <v>10.43</v>
      </c>
      <c r="Z217">
        <v>19.170000000000002</v>
      </c>
      <c r="AA217">
        <v>19.260000000000002</v>
      </c>
      <c r="AB217">
        <v>10.67</v>
      </c>
      <c r="AC217">
        <v>20.49</v>
      </c>
      <c r="AD217">
        <v>18.04</v>
      </c>
      <c r="AE217">
        <v>16.22</v>
      </c>
      <c r="AF217">
        <v>14.07</v>
      </c>
      <c r="AG217">
        <v>10.24</v>
      </c>
    </row>
    <row r="218" spans="1:33" x14ac:dyDescent="0.3">
      <c r="A218" t="s">
        <v>18</v>
      </c>
      <c r="B218" s="20">
        <v>30.52</v>
      </c>
      <c r="C218" s="20">
        <v>31.62</v>
      </c>
      <c r="D218" s="20">
        <v>27.65</v>
      </c>
      <c r="E218" s="20">
        <v>34.58</v>
      </c>
      <c r="F218" s="20">
        <v>26.44</v>
      </c>
      <c r="G218" s="20">
        <v>20.149999999999999</v>
      </c>
      <c r="H218" s="20">
        <v>15.76</v>
      </c>
      <c r="I218" s="20">
        <v>17.95</v>
      </c>
      <c r="J218" s="20">
        <v>22.83</v>
      </c>
      <c r="K218" s="20">
        <v>15.96</v>
      </c>
      <c r="L218" s="20">
        <v>12.43</v>
      </c>
      <c r="M218">
        <v>17.97</v>
      </c>
      <c r="N218">
        <v>17.82</v>
      </c>
      <c r="O218">
        <v>15.44</v>
      </c>
      <c r="P218">
        <v>13.64</v>
      </c>
      <c r="Q218">
        <v>16.559999999999999</v>
      </c>
      <c r="R218">
        <v>12.02</v>
      </c>
      <c r="S218">
        <v>13.74</v>
      </c>
      <c r="T218">
        <v>14.71</v>
      </c>
      <c r="U218">
        <v>16.32</v>
      </c>
      <c r="V218">
        <v>15.11</v>
      </c>
      <c r="W218">
        <v>15.95</v>
      </c>
      <c r="X218">
        <v>16.53</v>
      </c>
      <c r="Y218">
        <v>18.2</v>
      </c>
      <c r="Z218">
        <v>15.51</v>
      </c>
      <c r="AA218">
        <v>17.350000000000001</v>
      </c>
      <c r="AB218">
        <v>14.07</v>
      </c>
      <c r="AC218">
        <v>17.8</v>
      </c>
      <c r="AD218">
        <v>11.77</v>
      </c>
      <c r="AE218">
        <v>14</v>
      </c>
      <c r="AF218">
        <v>8.5299999999999994</v>
      </c>
      <c r="AG218">
        <v>8.0399999999999991</v>
      </c>
    </row>
    <row r="219" spans="1:33" x14ac:dyDescent="0.3">
      <c r="M219"/>
    </row>
    <row r="220" spans="1:33" x14ac:dyDescent="0.3">
      <c r="A220" t="s">
        <v>19</v>
      </c>
      <c r="M220"/>
    </row>
    <row r="221" spans="1:33" x14ac:dyDescent="0.3">
      <c r="A221" t="s">
        <v>15</v>
      </c>
      <c r="B221" s="20">
        <v>100</v>
      </c>
      <c r="C221" s="20">
        <v>100</v>
      </c>
      <c r="D221" s="20">
        <v>100</v>
      </c>
      <c r="E221" s="20">
        <v>100</v>
      </c>
      <c r="F221" s="20">
        <v>100</v>
      </c>
      <c r="G221" s="20">
        <v>100</v>
      </c>
      <c r="H221" s="20">
        <v>100</v>
      </c>
      <c r="I221" s="20">
        <v>100</v>
      </c>
      <c r="J221" s="20">
        <v>100</v>
      </c>
      <c r="K221" s="20">
        <v>100</v>
      </c>
      <c r="L221" s="20">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row>
    <row r="222" spans="1:33" x14ac:dyDescent="0.3">
      <c r="A222" t="s">
        <v>16</v>
      </c>
      <c r="B222" s="20">
        <v>67.680000000000007</v>
      </c>
      <c r="C222" s="20">
        <v>70.28</v>
      </c>
      <c r="D222" s="20">
        <v>72.19</v>
      </c>
      <c r="E222" s="20">
        <v>73.16</v>
      </c>
      <c r="F222" s="20">
        <v>76.22</v>
      </c>
      <c r="G222" s="20">
        <v>74.680000000000007</v>
      </c>
      <c r="H222" s="20">
        <v>77</v>
      </c>
      <c r="I222" s="20">
        <v>78.73</v>
      </c>
      <c r="J222" s="20">
        <v>77.650000000000006</v>
      </c>
      <c r="K222" s="20">
        <v>80.069999999999993</v>
      </c>
      <c r="L222" s="20">
        <v>78.900000000000006</v>
      </c>
      <c r="M222">
        <v>83.85</v>
      </c>
      <c r="N222">
        <v>84.27</v>
      </c>
      <c r="O222">
        <v>79.7</v>
      </c>
      <c r="P222">
        <v>78.37</v>
      </c>
      <c r="Q222">
        <v>83.63</v>
      </c>
      <c r="R222">
        <v>80.69</v>
      </c>
      <c r="S222">
        <v>81.58</v>
      </c>
      <c r="T222">
        <v>81.23</v>
      </c>
      <c r="U222">
        <v>82.51</v>
      </c>
      <c r="V222">
        <v>79.88</v>
      </c>
      <c r="W222">
        <v>82.19</v>
      </c>
      <c r="X222">
        <v>82.51</v>
      </c>
      <c r="Y222">
        <v>82.77</v>
      </c>
      <c r="Z222">
        <v>83.76</v>
      </c>
      <c r="AA222">
        <v>81.84</v>
      </c>
      <c r="AB222">
        <v>84.95</v>
      </c>
      <c r="AC222">
        <v>86.13</v>
      </c>
      <c r="AD222">
        <v>84.39</v>
      </c>
      <c r="AE222">
        <v>87.88</v>
      </c>
      <c r="AF222">
        <v>84.6</v>
      </c>
      <c r="AG222">
        <v>87.3</v>
      </c>
    </row>
    <row r="223" spans="1:33" x14ac:dyDescent="0.3">
      <c r="A223" t="s">
        <v>17</v>
      </c>
      <c r="B223" s="20">
        <v>0.3</v>
      </c>
      <c r="C223" s="20">
        <v>0.54</v>
      </c>
      <c r="D223" s="20">
        <v>0.26</v>
      </c>
      <c r="E223" s="20">
        <v>0.35</v>
      </c>
      <c r="F223" s="20">
        <v>0.44</v>
      </c>
      <c r="G223" s="20">
        <v>2.21</v>
      </c>
      <c r="H223" s="20">
        <v>2.88</v>
      </c>
      <c r="I223" s="20">
        <v>2.5099999999999998</v>
      </c>
      <c r="J223" s="20">
        <v>3.44</v>
      </c>
      <c r="K223" s="20">
        <v>3.7</v>
      </c>
      <c r="L223" s="20">
        <v>2.33</v>
      </c>
      <c r="M223">
        <v>1.59</v>
      </c>
      <c r="N223">
        <v>1.71</v>
      </c>
      <c r="O223">
        <v>2.87</v>
      </c>
      <c r="P223">
        <v>5.57</v>
      </c>
      <c r="Q223">
        <v>2.95</v>
      </c>
      <c r="R223">
        <v>2.94</v>
      </c>
      <c r="S223">
        <v>2.65</v>
      </c>
      <c r="T223">
        <v>4.84</v>
      </c>
      <c r="U223">
        <v>3.29</v>
      </c>
      <c r="V223">
        <v>2.95</v>
      </c>
      <c r="W223">
        <v>2.19</v>
      </c>
      <c r="X223">
        <v>1.85</v>
      </c>
      <c r="Y223">
        <v>2.94</v>
      </c>
      <c r="Z223">
        <v>2.14</v>
      </c>
      <c r="AA223">
        <v>3.36</v>
      </c>
      <c r="AB223">
        <v>1.52</v>
      </c>
      <c r="AC223">
        <v>1.24</v>
      </c>
      <c r="AD223">
        <v>0.97</v>
      </c>
      <c r="AE223">
        <v>0.64</v>
      </c>
      <c r="AF223">
        <v>4.18</v>
      </c>
      <c r="AG223">
        <v>1.79</v>
      </c>
    </row>
    <row r="224" spans="1:33" x14ac:dyDescent="0.3">
      <c r="A224" t="s">
        <v>18</v>
      </c>
      <c r="B224" s="20">
        <v>32.020000000000003</v>
      </c>
      <c r="C224" s="20">
        <v>29.18</v>
      </c>
      <c r="D224" s="20">
        <v>27.55</v>
      </c>
      <c r="E224" s="20">
        <v>26.49</v>
      </c>
      <c r="F224" s="20">
        <v>23.34</v>
      </c>
      <c r="G224" s="20">
        <v>23.11</v>
      </c>
      <c r="H224" s="20">
        <v>20.12</v>
      </c>
      <c r="I224" s="20">
        <v>18.760000000000002</v>
      </c>
      <c r="J224" s="20">
        <v>18.91</v>
      </c>
      <c r="K224" s="20">
        <v>16.23</v>
      </c>
      <c r="L224" s="20">
        <v>18.77</v>
      </c>
      <c r="M224">
        <v>14.55</v>
      </c>
      <c r="N224">
        <v>14.02</v>
      </c>
      <c r="O224">
        <v>17.43</v>
      </c>
      <c r="P224">
        <v>16.059999999999999</v>
      </c>
      <c r="Q224">
        <v>13.43</v>
      </c>
      <c r="R224">
        <v>16.37</v>
      </c>
      <c r="S224">
        <v>15.77</v>
      </c>
      <c r="T224">
        <v>13.94</v>
      </c>
      <c r="U224">
        <v>14.21</v>
      </c>
      <c r="V224">
        <v>17.18</v>
      </c>
      <c r="W224">
        <v>15.62</v>
      </c>
      <c r="X224">
        <v>15.64</v>
      </c>
      <c r="Y224">
        <v>14.29</v>
      </c>
      <c r="Z224">
        <v>14.1</v>
      </c>
      <c r="AA224">
        <v>14.8</v>
      </c>
      <c r="AB224">
        <v>13.54</v>
      </c>
      <c r="AC224">
        <v>12.63</v>
      </c>
      <c r="AD224">
        <v>14.64</v>
      </c>
      <c r="AE224">
        <v>11.48</v>
      </c>
      <c r="AF224">
        <v>11.21</v>
      </c>
      <c r="AG224">
        <v>10.91</v>
      </c>
    </row>
    <row r="225" spans="1:33" x14ac:dyDescent="0.3">
      <c r="M225"/>
    </row>
    <row r="226" spans="1:33" x14ac:dyDescent="0.3">
      <c r="A226" t="s">
        <v>20</v>
      </c>
      <c r="M226"/>
    </row>
    <row r="227" spans="1:33" x14ac:dyDescent="0.3">
      <c r="A227" t="s">
        <v>15</v>
      </c>
      <c r="B227" s="20">
        <v>100</v>
      </c>
      <c r="C227" s="20">
        <v>100</v>
      </c>
      <c r="D227" s="20">
        <v>100</v>
      </c>
      <c r="E227" s="20">
        <v>100</v>
      </c>
      <c r="F227" s="20">
        <v>100</v>
      </c>
      <c r="G227" s="20">
        <v>100</v>
      </c>
      <c r="H227" s="20">
        <v>100</v>
      </c>
      <c r="I227" s="20">
        <v>100</v>
      </c>
      <c r="J227" s="20">
        <v>100</v>
      </c>
      <c r="K227" s="20">
        <v>100</v>
      </c>
      <c r="L227" s="20">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row>
    <row r="228" spans="1:33" x14ac:dyDescent="0.3">
      <c r="A228" t="s">
        <v>16</v>
      </c>
      <c r="B228" s="20">
        <v>72.42</v>
      </c>
      <c r="C228" s="20">
        <v>76.27</v>
      </c>
      <c r="D228" s="20">
        <v>80.150000000000006</v>
      </c>
      <c r="E228" s="20">
        <v>72.22</v>
      </c>
      <c r="F228" s="20">
        <v>79.790000000000006</v>
      </c>
      <c r="G228" s="20">
        <v>75.180000000000007</v>
      </c>
      <c r="H228" s="20">
        <v>73.790000000000006</v>
      </c>
      <c r="I228" s="20">
        <v>82.91</v>
      </c>
      <c r="J228" s="20">
        <v>80.14</v>
      </c>
      <c r="K228" s="20">
        <v>78.62</v>
      </c>
      <c r="L228" s="20">
        <v>84.41</v>
      </c>
      <c r="M228">
        <v>79.34</v>
      </c>
      <c r="N228">
        <v>79.39</v>
      </c>
      <c r="O228">
        <v>79.86</v>
      </c>
      <c r="P228">
        <v>81.069999999999993</v>
      </c>
      <c r="Q228">
        <v>77.22</v>
      </c>
      <c r="R228">
        <v>80.239999999999995</v>
      </c>
      <c r="S228">
        <v>80.52</v>
      </c>
      <c r="T228">
        <v>77.67</v>
      </c>
      <c r="U228">
        <v>77.099999999999994</v>
      </c>
      <c r="V228">
        <v>83.69</v>
      </c>
      <c r="W228">
        <v>83.23</v>
      </c>
      <c r="X228">
        <v>82.27</v>
      </c>
      <c r="Y228">
        <v>83.81</v>
      </c>
      <c r="Z228">
        <v>77.61</v>
      </c>
      <c r="AA228">
        <v>79.040000000000006</v>
      </c>
      <c r="AB228">
        <v>78.67</v>
      </c>
      <c r="AC228">
        <v>81.33</v>
      </c>
      <c r="AD228">
        <v>80.61</v>
      </c>
      <c r="AE228">
        <v>79.349999999999994</v>
      </c>
      <c r="AF228">
        <v>87.92</v>
      </c>
      <c r="AG228">
        <v>89.13</v>
      </c>
    </row>
    <row r="229" spans="1:33" x14ac:dyDescent="0.3">
      <c r="A229" t="s">
        <v>17</v>
      </c>
      <c r="B229" s="20">
        <v>3.03</v>
      </c>
      <c r="C229" s="20">
        <v>2.09</v>
      </c>
      <c r="D229" s="20">
        <v>0.32</v>
      </c>
      <c r="E229" s="20">
        <v>0.7</v>
      </c>
      <c r="F229" s="20">
        <v>2.19</v>
      </c>
      <c r="G229" s="20">
        <v>4.01</v>
      </c>
      <c r="H229" s="20">
        <v>6.49</v>
      </c>
      <c r="I229" s="20">
        <v>3.55</v>
      </c>
      <c r="J229" s="20">
        <v>5.32</v>
      </c>
      <c r="K229" s="20">
        <v>6.28</v>
      </c>
      <c r="L229" s="20">
        <v>3.98</v>
      </c>
      <c r="M229">
        <v>8.1</v>
      </c>
      <c r="N229">
        <v>9.6300000000000008</v>
      </c>
      <c r="O229">
        <v>9.33</v>
      </c>
      <c r="P229">
        <v>8.9700000000000006</v>
      </c>
      <c r="Q229">
        <v>10.8</v>
      </c>
      <c r="R229">
        <v>7.94</v>
      </c>
      <c r="S229">
        <v>5.25</v>
      </c>
      <c r="T229">
        <v>6.84</v>
      </c>
      <c r="U229">
        <v>7.77</v>
      </c>
      <c r="V229">
        <v>5.96</v>
      </c>
      <c r="W229">
        <v>5.43</v>
      </c>
      <c r="X229">
        <v>6.54</v>
      </c>
      <c r="Y229">
        <v>4.42</v>
      </c>
      <c r="Z229">
        <v>6.11</v>
      </c>
      <c r="AA229">
        <v>7.92</v>
      </c>
      <c r="AB229">
        <v>4.75</v>
      </c>
      <c r="AC229">
        <v>2.82</v>
      </c>
      <c r="AD229">
        <v>4.09</v>
      </c>
      <c r="AE229">
        <v>4.2</v>
      </c>
      <c r="AF229">
        <v>3.99</v>
      </c>
      <c r="AG229">
        <v>2.67</v>
      </c>
    </row>
    <row r="230" spans="1:33" x14ac:dyDescent="0.3">
      <c r="A230" t="s">
        <v>18</v>
      </c>
      <c r="B230" s="20">
        <v>24.56</v>
      </c>
      <c r="C230" s="20">
        <v>21.65</v>
      </c>
      <c r="D230" s="20">
        <v>19.53</v>
      </c>
      <c r="E230" s="20">
        <v>27.08</v>
      </c>
      <c r="F230" s="20">
        <v>18.02</v>
      </c>
      <c r="G230" s="20">
        <v>20.81</v>
      </c>
      <c r="H230" s="20">
        <v>19.72</v>
      </c>
      <c r="I230" s="20">
        <v>13.54</v>
      </c>
      <c r="J230" s="20">
        <v>14.54</v>
      </c>
      <c r="K230" s="20">
        <v>15.1</v>
      </c>
      <c r="L230" s="20">
        <v>11.62</v>
      </c>
      <c r="M230">
        <v>12.56</v>
      </c>
      <c r="N230">
        <v>10.97</v>
      </c>
      <c r="O230">
        <v>10.81</v>
      </c>
      <c r="P230">
        <v>9.9499999999999993</v>
      </c>
      <c r="Q230">
        <v>11.98</v>
      </c>
      <c r="R230">
        <v>11.82</v>
      </c>
      <c r="S230">
        <v>14.23</v>
      </c>
      <c r="T230">
        <v>15.49</v>
      </c>
      <c r="U230">
        <v>15.13</v>
      </c>
      <c r="V230">
        <v>10.35</v>
      </c>
      <c r="W230">
        <v>11.33</v>
      </c>
      <c r="X230">
        <v>11.19</v>
      </c>
      <c r="Y230">
        <v>11.76</v>
      </c>
      <c r="Z230">
        <v>16.28</v>
      </c>
      <c r="AA230">
        <v>13.03</v>
      </c>
      <c r="AB230">
        <v>16.579999999999998</v>
      </c>
      <c r="AC230">
        <v>15.85</v>
      </c>
      <c r="AD230">
        <v>15.29</v>
      </c>
      <c r="AE230">
        <v>16.45</v>
      </c>
      <c r="AF230">
        <v>8.09</v>
      </c>
      <c r="AG230">
        <v>8.1999999999999993</v>
      </c>
    </row>
    <row r="231" spans="1:33" x14ac:dyDescent="0.3">
      <c r="M231"/>
    </row>
    <row r="232" spans="1:33" x14ac:dyDescent="0.3">
      <c r="M232"/>
    </row>
    <row r="233" spans="1:33" x14ac:dyDescent="0.3">
      <c r="A233" t="s">
        <v>5</v>
      </c>
      <c r="M233"/>
    </row>
    <row r="234" spans="1:33" x14ac:dyDescent="0.3">
      <c r="A234" t="s">
        <v>28</v>
      </c>
      <c r="M234"/>
    </row>
    <row r="235" spans="1:33" x14ac:dyDescent="0.3">
      <c r="A235" t="s">
        <v>7</v>
      </c>
      <c r="M235"/>
    </row>
    <row r="236" spans="1:33" x14ac:dyDescent="0.3">
      <c r="A236" t="s">
        <v>8</v>
      </c>
      <c r="B236" s="58">
        <v>44562</v>
      </c>
      <c r="C236" s="58">
        <v>44593</v>
      </c>
      <c r="D236" s="58">
        <v>44621</v>
      </c>
      <c r="E236" s="58">
        <v>44652</v>
      </c>
      <c r="F236" s="58">
        <v>44682</v>
      </c>
      <c r="G236" s="58">
        <v>44713</v>
      </c>
      <c r="H236" s="58">
        <v>44743</v>
      </c>
      <c r="I236" s="58">
        <v>44774</v>
      </c>
      <c r="J236" s="58">
        <v>44805</v>
      </c>
      <c r="K236" s="58">
        <v>44835</v>
      </c>
      <c r="L236" s="58">
        <v>44866</v>
      </c>
      <c r="M236" s="1">
        <v>44896</v>
      </c>
      <c r="N236" s="1">
        <v>44927</v>
      </c>
      <c r="O236" s="1">
        <v>44958</v>
      </c>
      <c r="P236" s="1">
        <v>44986</v>
      </c>
      <c r="Q236" s="1">
        <v>45017</v>
      </c>
      <c r="R236" s="1">
        <v>45047</v>
      </c>
      <c r="S236" s="1">
        <v>45078</v>
      </c>
      <c r="T236" s="1">
        <v>45108</v>
      </c>
      <c r="U236" s="1">
        <v>45139</v>
      </c>
      <c r="V236" s="1">
        <v>45170</v>
      </c>
      <c r="W236" s="1">
        <v>45200</v>
      </c>
      <c r="X236" s="1">
        <v>45231</v>
      </c>
      <c r="Y236" s="1">
        <v>45261</v>
      </c>
      <c r="Z236" s="1">
        <v>45292</v>
      </c>
      <c r="AA236" s="1">
        <v>45323</v>
      </c>
      <c r="AB236" s="1">
        <v>45352</v>
      </c>
      <c r="AC236" s="1">
        <v>45383</v>
      </c>
      <c r="AD236" s="1">
        <v>45413</v>
      </c>
      <c r="AE236" s="1">
        <v>45444</v>
      </c>
      <c r="AF236" s="1">
        <v>45474</v>
      </c>
      <c r="AG236" s="1">
        <v>45505</v>
      </c>
    </row>
    <row r="237" spans="1:33" x14ac:dyDescent="0.3">
      <c r="A237" t="s">
        <v>29</v>
      </c>
      <c r="M237"/>
    </row>
    <row r="238" spans="1:33" x14ac:dyDescent="0.3">
      <c r="A238" t="s">
        <v>30</v>
      </c>
      <c r="B238" s="20">
        <v>100</v>
      </c>
      <c r="C238" s="20">
        <v>100</v>
      </c>
      <c r="D238" s="20">
        <v>100</v>
      </c>
      <c r="E238" s="20">
        <v>100</v>
      </c>
      <c r="F238" s="20">
        <v>100</v>
      </c>
      <c r="G238" s="20">
        <v>100</v>
      </c>
      <c r="H238" s="20">
        <v>100</v>
      </c>
      <c r="I238" s="20">
        <v>100</v>
      </c>
      <c r="J238" s="20">
        <v>100</v>
      </c>
      <c r="K238" s="20">
        <v>100</v>
      </c>
      <c r="L238" s="20">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row>
    <row r="239" spans="1:33" x14ac:dyDescent="0.3">
      <c r="A239" t="s">
        <v>31</v>
      </c>
      <c r="B239" s="20">
        <v>66.569999999999993</v>
      </c>
      <c r="C239" s="20">
        <v>64.28</v>
      </c>
      <c r="D239" s="20">
        <v>68.209999999999994</v>
      </c>
      <c r="E239" s="20">
        <v>66.61</v>
      </c>
      <c r="F239" s="20">
        <v>70.5</v>
      </c>
      <c r="G239" s="20">
        <v>70.349999999999994</v>
      </c>
      <c r="H239" s="20">
        <v>74.13</v>
      </c>
      <c r="I239" s="20">
        <v>73.25</v>
      </c>
      <c r="J239" s="20">
        <v>76.11</v>
      </c>
      <c r="K239" s="20">
        <v>77.930000000000007</v>
      </c>
      <c r="L239" s="20">
        <v>82.77</v>
      </c>
      <c r="M239">
        <v>81.94</v>
      </c>
      <c r="N239">
        <v>81.33</v>
      </c>
      <c r="O239">
        <v>80.83</v>
      </c>
      <c r="P239">
        <v>81.53</v>
      </c>
      <c r="Q239">
        <v>79.61</v>
      </c>
      <c r="R239">
        <v>78.63</v>
      </c>
      <c r="S239">
        <v>79.040000000000006</v>
      </c>
      <c r="T239">
        <v>80.91</v>
      </c>
      <c r="U239">
        <v>81.180000000000007</v>
      </c>
      <c r="V239">
        <v>79.8</v>
      </c>
      <c r="W239">
        <v>79.319999999999993</v>
      </c>
      <c r="X239">
        <v>80.14</v>
      </c>
      <c r="Y239">
        <v>81.39</v>
      </c>
      <c r="Z239">
        <v>80.930000000000007</v>
      </c>
      <c r="AA239">
        <v>81.38</v>
      </c>
      <c r="AB239">
        <v>81.260000000000005</v>
      </c>
      <c r="AC239">
        <v>81.319999999999993</v>
      </c>
      <c r="AD239">
        <v>82.37</v>
      </c>
      <c r="AE239">
        <v>82.18</v>
      </c>
      <c r="AF239">
        <v>84.89</v>
      </c>
      <c r="AG239">
        <v>86.82</v>
      </c>
    </row>
    <row r="240" spans="1:33" x14ac:dyDescent="0.3">
      <c r="A240" t="s">
        <v>32</v>
      </c>
      <c r="B240" s="20">
        <v>2.0699999999999998</v>
      </c>
      <c r="C240" s="20">
        <v>2.99</v>
      </c>
      <c r="D240" s="20">
        <v>1.72</v>
      </c>
      <c r="E240" s="20">
        <v>1.96</v>
      </c>
      <c r="F240" s="20">
        <v>1.71</v>
      </c>
      <c r="G240" s="20">
        <v>2.23</v>
      </c>
      <c r="H240" s="20">
        <v>2.21</v>
      </c>
      <c r="I240" s="20">
        <v>2.61</v>
      </c>
      <c r="J240" s="20">
        <v>1.95</v>
      </c>
      <c r="K240" s="20">
        <v>2.25</v>
      </c>
      <c r="L240" s="20">
        <v>2.11</v>
      </c>
      <c r="M240">
        <v>1.47</v>
      </c>
      <c r="N240">
        <v>2.3199999999999998</v>
      </c>
      <c r="O240">
        <v>1.71</v>
      </c>
      <c r="P240">
        <v>1.81</v>
      </c>
      <c r="Q240">
        <v>2.4</v>
      </c>
      <c r="R240">
        <v>2.81</v>
      </c>
      <c r="S240">
        <v>3.02</v>
      </c>
      <c r="T240">
        <v>2.5099999999999998</v>
      </c>
      <c r="U240">
        <v>3.16</v>
      </c>
      <c r="V240">
        <v>2.7</v>
      </c>
      <c r="W240">
        <v>2.77</v>
      </c>
      <c r="X240">
        <v>2.29</v>
      </c>
      <c r="Y240">
        <v>2.7</v>
      </c>
      <c r="Z240">
        <v>2.4700000000000002</v>
      </c>
      <c r="AA240">
        <v>2.67</v>
      </c>
      <c r="AB240">
        <v>2.1</v>
      </c>
      <c r="AC240">
        <v>3.8</v>
      </c>
      <c r="AD240">
        <v>3.27</v>
      </c>
      <c r="AE240">
        <v>3</v>
      </c>
      <c r="AF240">
        <v>3.27</v>
      </c>
      <c r="AG240">
        <v>3.02</v>
      </c>
    </row>
    <row r="241" spans="1:33" x14ac:dyDescent="0.3">
      <c r="A241" t="s">
        <v>33</v>
      </c>
      <c r="B241" s="20">
        <v>31.36</v>
      </c>
      <c r="C241" s="20">
        <v>32.729999999999997</v>
      </c>
      <c r="D241" s="20">
        <v>30.07</v>
      </c>
      <c r="E241" s="20">
        <v>31.44</v>
      </c>
      <c r="F241" s="20">
        <v>27.79</v>
      </c>
      <c r="G241" s="20">
        <v>27.42</v>
      </c>
      <c r="H241" s="20">
        <v>23.66</v>
      </c>
      <c r="I241" s="20">
        <v>24.15</v>
      </c>
      <c r="J241" s="20">
        <v>21.94</v>
      </c>
      <c r="K241" s="20">
        <v>19.809999999999999</v>
      </c>
      <c r="L241" s="20">
        <v>15.12</v>
      </c>
      <c r="M241">
        <v>16.59</v>
      </c>
      <c r="N241">
        <v>16.350000000000001</v>
      </c>
      <c r="O241">
        <v>17.46</v>
      </c>
      <c r="P241">
        <v>16.66</v>
      </c>
      <c r="Q241">
        <v>17.989999999999998</v>
      </c>
      <c r="R241">
        <v>18.559999999999999</v>
      </c>
      <c r="S241">
        <v>17.93</v>
      </c>
      <c r="T241">
        <v>16.579999999999998</v>
      </c>
      <c r="U241">
        <v>15.65</v>
      </c>
      <c r="V241">
        <v>17.5</v>
      </c>
      <c r="W241">
        <v>17.920000000000002</v>
      </c>
      <c r="X241">
        <v>17.57</v>
      </c>
      <c r="Y241">
        <v>15.9</v>
      </c>
      <c r="Z241">
        <v>16.600000000000001</v>
      </c>
      <c r="AA241">
        <v>15.94</v>
      </c>
      <c r="AB241">
        <v>16.64</v>
      </c>
      <c r="AC241">
        <v>14.87</v>
      </c>
      <c r="AD241">
        <v>14.35</v>
      </c>
      <c r="AE241">
        <v>14.83</v>
      </c>
      <c r="AF241">
        <v>11.84</v>
      </c>
      <c r="AG241">
        <v>10.17</v>
      </c>
    </row>
    <row r="242" spans="1:33" x14ac:dyDescent="0.3">
      <c r="M242"/>
    </row>
    <row r="243" spans="1:33" x14ac:dyDescent="0.3">
      <c r="A243" t="s">
        <v>34</v>
      </c>
      <c r="M243"/>
    </row>
    <row r="244" spans="1:33" x14ac:dyDescent="0.3">
      <c r="A244" t="s">
        <v>35</v>
      </c>
      <c r="B244" s="20">
        <v>100</v>
      </c>
      <c r="C244" s="20">
        <v>100</v>
      </c>
      <c r="D244" s="20">
        <v>100</v>
      </c>
      <c r="E244" s="20">
        <v>100</v>
      </c>
      <c r="F244" s="20">
        <v>100</v>
      </c>
      <c r="G244" s="20">
        <v>100</v>
      </c>
      <c r="H244" s="20">
        <v>100</v>
      </c>
      <c r="I244" s="20">
        <v>100</v>
      </c>
      <c r="J244" s="20">
        <v>100</v>
      </c>
      <c r="K244" s="20">
        <v>100</v>
      </c>
      <c r="L244" s="20">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row>
    <row r="245" spans="1:33" x14ac:dyDescent="0.3">
      <c r="A245" t="s">
        <v>36</v>
      </c>
      <c r="B245" s="20">
        <v>68.98</v>
      </c>
      <c r="C245" s="20">
        <v>68.75</v>
      </c>
      <c r="D245" s="20">
        <v>70.36</v>
      </c>
      <c r="E245" s="20">
        <v>72.83</v>
      </c>
      <c r="F245" s="20">
        <v>74.95</v>
      </c>
      <c r="G245" s="20">
        <v>77.260000000000005</v>
      </c>
      <c r="H245" s="20">
        <v>78.83</v>
      </c>
      <c r="I245" s="20">
        <v>81.12</v>
      </c>
      <c r="J245" s="20">
        <v>80.180000000000007</v>
      </c>
      <c r="K245" s="20">
        <v>81.540000000000006</v>
      </c>
      <c r="L245" s="20">
        <v>82.75</v>
      </c>
      <c r="M245">
        <v>84.32</v>
      </c>
      <c r="N245">
        <v>84.19</v>
      </c>
      <c r="O245">
        <v>83.34</v>
      </c>
      <c r="P245">
        <v>83.16</v>
      </c>
      <c r="Q245">
        <v>83.73</v>
      </c>
      <c r="R245">
        <v>83.13</v>
      </c>
      <c r="S245">
        <v>82.86</v>
      </c>
      <c r="T245">
        <v>83.65</v>
      </c>
      <c r="U245">
        <v>83.58</v>
      </c>
      <c r="V245">
        <v>82.93</v>
      </c>
      <c r="W245">
        <v>83.91</v>
      </c>
      <c r="X245">
        <v>84.28</v>
      </c>
      <c r="Y245">
        <v>85.07</v>
      </c>
      <c r="Z245">
        <v>84.14</v>
      </c>
      <c r="AA245">
        <v>83.99</v>
      </c>
      <c r="AB245">
        <v>83.25</v>
      </c>
      <c r="AC245">
        <v>83.69</v>
      </c>
      <c r="AD245">
        <v>84.48</v>
      </c>
      <c r="AE245">
        <v>84.7</v>
      </c>
      <c r="AF245">
        <v>87.99</v>
      </c>
      <c r="AG245">
        <v>89.39</v>
      </c>
    </row>
    <row r="246" spans="1:33" x14ac:dyDescent="0.3">
      <c r="A246" t="s">
        <v>37</v>
      </c>
      <c r="B246" s="20">
        <v>1.26</v>
      </c>
      <c r="C246" s="20">
        <v>1.35</v>
      </c>
      <c r="D246" s="20">
        <v>1.43</v>
      </c>
      <c r="E246" s="20">
        <v>1.46</v>
      </c>
      <c r="F246" s="20">
        <v>1.4</v>
      </c>
      <c r="G246" s="20">
        <v>1.25</v>
      </c>
      <c r="H246" s="20">
        <v>1.6</v>
      </c>
      <c r="I246" s="20">
        <v>1.1299999999999999</v>
      </c>
      <c r="J246" s="20">
        <v>1.57</v>
      </c>
      <c r="K246" s="20">
        <v>1.1599999999999999</v>
      </c>
      <c r="L246" s="20">
        <v>1.67</v>
      </c>
      <c r="M246">
        <v>0.79</v>
      </c>
      <c r="N246">
        <v>1.1499999999999999</v>
      </c>
      <c r="O246">
        <v>1.43</v>
      </c>
      <c r="P246">
        <v>1.47</v>
      </c>
      <c r="Q246">
        <v>1.3</v>
      </c>
      <c r="R246">
        <v>1.1399999999999999</v>
      </c>
      <c r="S246">
        <v>1.44</v>
      </c>
      <c r="T246">
        <v>1.17</v>
      </c>
      <c r="U246">
        <v>1.85</v>
      </c>
      <c r="V246">
        <v>1.75</v>
      </c>
      <c r="W246">
        <v>1.1499999999999999</v>
      </c>
      <c r="X246">
        <v>1.26</v>
      </c>
      <c r="Y246">
        <v>1.18</v>
      </c>
      <c r="Z246">
        <v>1.01</v>
      </c>
      <c r="AA246">
        <v>1.3</v>
      </c>
      <c r="AB246">
        <v>1.42</v>
      </c>
      <c r="AC246">
        <v>1.7</v>
      </c>
      <c r="AD246">
        <v>1.41</v>
      </c>
      <c r="AE246">
        <v>1.6</v>
      </c>
      <c r="AF246">
        <v>1.26</v>
      </c>
      <c r="AG246">
        <v>1.38</v>
      </c>
    </row>
    <row r="247" spans="1:33" x14ac:dyDescent="0.3">
      <c r="A247" t="s">
        <v>38</v>
      </c>
      <c r="B247" s="20">
        <v>29.76</v>
      </c>
      <c r="C247" s="20">
        <v>29.9</v>
      </c>
      <c r="D247" s="20">
        <v>28.21</v>
      </c>
      <c r="E247" s="20">
        <v>25.71</v>
      </c>
      <c r="F247" s="20">
        <v>23.65</v>
      </c>
      <c r="G247" s="20">
        <v>21.49</v>
      </c>
      <c r="H247" s="20">
        <v>19.579999999999998</v>
      </c>
      <c r="I247" s="20">
        <v>17.75</v>
      </c>
      <c r="J247" s="20">
        <v>18.25</v>
      </c>
      <c r="K247" s="20">
        <v>17.3</v>
      </c>
      <c r="L247" s="20">
        <v>15.58</v>
      </c>
      <c r="M247">
        <v>14.89</v>
      </c>
      <c r="N247">
        <v>14.66</v>
      </c>
      <c r="O247">
        <v>15.23</v>
      </c>
      <c r="P247">
        <v>15.37</v>
      </c>
      <c r="Q247">
        <v>14.96</v>
      </c>
      <c r="R247">
        <v>15.73</v>
      </c>
      <c r="S247">
        <v>15.7</v>
      </c>
      <c r="T247">
        <v>15.18</v>
      </c>
      <c r="U247">
        <v>14.57</v>
      </c>
      <c r="V247">
        <v>15.32</v>
      </c>
      <c r="W247">
        <v>14.95</v>
      </c>
      <c r="X247">
        <v>14.46</v>
      </c>
      <c r="Y247">
        <v>13.76</v>
      </c>
      <c r="Z247">
        <v>14.85</v>
      </c>
      <c r="AA247">
        <v>14.71</v>
      </c>
      <c r="AB247">
        <v>15.33</v>
      </c>
      <c r="AC247">
        <v>14.61</v>
      </c>
      <c r="AD247">
        <v>14.11</v>
      </c>
      <c r="AE247">
        <v>13.7</v>
      </c>
      <c r="AF247">
        <v>10.74</v>
      </c>
      <c r="AG247">
        <v>9.23</v>
      </c>
    </row>
    <row r="248" spans="1:33" x14ac:dyDescent="0.3">
      <c r="M248"/>
    </row>
    <row r="249" spans="1:33" x14ac:dyDescent="0.3">
      <c r="A249" t="s">
        <v>39</v>
      </c>
      <c r="M249"/>
    </row>
    <row r="250" spans="1:33" x14ac:dyDescent="0.3">
      <c r="A250" t="s">
        <v>35</v>
      </c>
      <c r="B250" s="20">
        <v>100</v>
      </c>
      <c r="C250" s="20">
        <v>100</v>
      </c>
      <c r="D250" s="20">
        <v>100</v>
      </c>
      <c r="E250" s="20">
        <v>100</v>
      </c>
      <c r="F250" s="20">
        <v>100</v>
      </c>
      <c r="G250" s="20">
        <v>100</v>
      </c>
      <c r="H250" s="20">
        <v>100</v>
      </c>
      <c r="I250" s="20">
        <v>100</v>
      </c>
      <c r="J250" s="20">
        <v>100</v>
      </c>
      <c r="K250" s="20">
        <v>100</v>
      </c>
      <c r="L250" s="2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row>
    <row r="251" spans="1:33" x14ac:dyDescent="0.3">
      <c r="A251" t="s">
        <v>36</v>
      </c>
      <c r="B251" s="20">
        <v>68.11</v>
      </c>
      <c r="C251" s="20">
        <v>66.81</v>
      </c>
      <c r="D251" s="20">
        <v>69.81</v>
      </c>
      <c r="E251" s="20">
        <v>70.05</v>
      </c>
      <c r="F251" s="20">
        <v>73.37</v>
      </c>
      <c r="G251" s="20">
        <v>75.36</v>
      </c>
      <c r="H251" s="20">
        <v>74.73</v>
      </c>
      <c r="I251" s="20">
        <v>78.010000000000005</v>
      </c>
      <c r="J251" s="20">
        <v>75.48</v>
      </c>
      <c r="K251" s="20">
        <v>79.28</v>
      </c>
      <c r="L251" s="20">
        <v>79.77</v>
      </c>
      <c r="M251">
        <v>81.99</v>
      </c>
      <c r="N251">
        <v>80.02</v>
      </c>
      <c r="O251">
        <v>80.19</v>
      </c>
      <c r="P251">
        <v>81.11</v>
      </c>
      <c r="Q251">
        <v>80.62</v>
      </c>
      <c r="R251">
        <v>82.16</v>
      </c>
      <c r="S251">
        <v>81.05</v>
      </c>
      <c r="T251">
        <v>82.78</v>
      </c>
      <c r="U251">
        <v>79.2</v>
      </c>
      <c r="V251">
        <v>82.78</v>
      </c>
      <c r="W251">
        <v>83.57</v>
      </c>
      <c r="X251">
        <v>81.27</v>
      </c>
      <c r="Y251">
        <v>83.25</v>
      </c>
      <c r="Z251">
        <v>81.209999999999994</v>
      </c>
      <c r="AA251">
        <v>82.92</v>
      </c>
      <c r="AB251">
        <v>83.05</v>
      </c>
      <c r="AC251">
        <v>81.28</v>
      </c>
      <c r="AD251">
        <v>82.89</v>
      </c>
      <c r="AE251">
        <v>85.9</v>
      </c>
      <c r="AF251">
        <v>85.54</v>
      </c>
      <c r="AG251">
        <v>87.76</v>
      </c>
    </row>
    <row r="252" spans="1:33" x14ac:dyDescent="0.3">
      <c r="A252" t="s">
        <v>37</v>
      </c>
      <c r="B252" s="20">
        <v>2.83</v>
      </c>
      <c r="C252" s="20">
        <v>2.93</v>
      </c>
      <c r="D252" s="20">
        <v>1.99</v>
      </c>
      <c r="E252" s="20">
        <v>1.77</v>
      </c>
      <c r="F252" s="20">
        <v>2.2200000000000002</v>
      </c>
      <c r="G252" s="20">
        <v>2.19</v>
      </c>
      <c r="H252" s="20">
        <v>3.11</v>
      </c>
      <c r="I252" s="20">
        <v>3.51</v>
      </c>
      <c r="J252" s="20">
        <v>4.6100000000000003</v>
      </c>
      <c r="K252" s="20">
        <v>2.3199999999999998</v>
      </c>
      <c r="L252" s="20">
        <v>3.12</v>
      </c>
      <c r="M252">
        <v>2.66</v>
      </c>
      <c r="N252">
        <v>5.24</v>
      </c>
      <c r="O252">
        <v>3.81</v>
      </c>
      <c r="P252">
        <v>2.57</v>
      </c>
      <c r="Q252">
        <v>2.5499999999999998</v>
      </c>
      <c r="R252">
        <v>2.0299999999999998</v>
      </c>
      <c r="S252">
        <v>3.83</v>
      </c>
      <c r="T252">
        <v>2.76</v>
      </c>
      <c r="U252">
        <v>4.97</v>
      </c>
      <c r="V252">
        <v>2.86</v>
      </c>
      <c r="W252">
        <v>2.0499999999999998</v>
      </c>
      <c r="X252">
        <v>3.79</v>
      </c>
      <c r="Y252">
        <v>2.2400000000000002</v>
      </c>
      <c r="Z252">
        <v>3.25</v>
      </c>
      <c r="AA252">
        <v>2.16</v>
      </c>
      <c r="AB252">
        <v>2.5299999999999998</v>
      </c>
      <c r="AC252">
        <v>4</v>
      </c>
      <c r="AD252">
        <v>2.94</v>
      </c>
      <c r="AE252">
        <v>2.41</v>
      </c>
      <c r="AF252">
        <v>2.64</v>
      </c>
      <c r="AG252">
        <v>2.39</v>
      </c>
    </row>
    <row r="253" spans="1:33" x14ac:dyDescent="0.3">
      <c r="A253" t="s">
        <v>38</v>
      </c>
      <c r="B253" s="20">
        <v>29.05</v>
      </c>
      <c r="C253" s="20">
        <v>30.25</v>
      </c>
      <c r="D253" s="20">
        <v>28.21</v>
      </c>
      <c r="E253" s="20">
        <v>28.18</v>
      </c>
      <c r="F253" s="20">
        <v>24.41</v>
      </c>
      <c r="G253" s="20">
        <v>22.45</v>
      </c>
      <c r="H253" s="20">
        <v>22.15</v>
      </c>
      <c r="I253" s="20">
        <v>18.48</v>
      </c>
      <c r="J253" s="20">
        <v>19.91</v>
      </c>
      <c r="K253" s="20">
        <v>18.41</v>
      </c>
      <c r="L253" s="20">
        <v>17.11</v>
      </c>
      <c r="M253">
        <v>15.36</v>
      </c>
      <c r="N253">
        <v>14.74</v>
      </c>
      <c r="O253">
        <v>15.99</v>
      </c>
      <c r="P253">
        <v>16.32</v>
      </c>
      <c r="Q253">
        <v>16.829999999999998</v>
      </c>
      <c r="R253">
        <v>15.81</v>
      </c>
      <c r="S253">
        <v>15.12</v>
      </c>
      <c r="T253">
        <v>14.46</v>
      </c>
      <c r="U253">
        <v>15.83</v>
      </c>
      <c r="V253">
        <v>14.35</v>
      </c>
      <c r="W253">
        <v>14.38</v>
      </c>
      <c r="X253">
        <v>14.94</v>
      </c>
      <c r="Y253">
        <v>14.5</v>
      </c>
      <c r="Z253">
        <v>15.55</v>
      </c>
      <c r="AA253">
        <v>14.92</v>
      </c>
      <c r="AB253">
        <v>14.43</v>
      </c>
      <c r="AC253">
        <v>14.72</v>
      </c>
      <c r="AD253">
        <v>14.17</v>
      </c>
      <c r="AE253">
        <v>11.69</v>
      </c>
      <c r="AF253">
        <v>11.82</v>
      </c>
      <c r="AG253">
        <v>9.85</v>
      </c>
    </row>
    <row r="254" spans="1:33" x14ac:dyDescent="0.3">
      <c r="M254"/>
    </row>
    <row r="255" spans="1:33" x14ac:dyDescent="0.3">
      <c r="M255"/>
    </row>
    <row r="256" spans="1:33" x14ac:dyDescent="0.3">
      <c r="A256" t="s">
        <v>5</v>
      </c>
      <c r="M256"/>
    </row>
    <row r="257" spans="1:33" x14ac:dyDescent="0.3">
      <c r="A257" t="s">
        <v>28</v>
      </c>
      <c r="M257"/>
    </row>
    <row r="258" spans="1:33" x14ac:dyDescent="0.3">
      <c r="A258" t="s">
        <v>21</v>
      </c>
      <c r="M258"/>
    </row>
    <row r="259" spans="1:33" x14ac:dyDescent="0.3">
      <c r="A259" t="s">
        <v>8</v>
      </c>
      <c r="B259" s="58">
        <v>44562</v>
      </c>
      <c r="C259" s="58">
        <v>44593</v>
      </c>
      <c r="D259" s="58">
        <v>44621</v>
      </c>
      <c r="E259" s="58">
        <v>44652</v>
      </c>
      <c r="F259" s="58">
        <v>44682</v>
      </c>
      <c r="G259" s="58">
        <v>44713</v>
      </c>
      <c r="H259" s="58">
        <v>44743</v>
      </c>
      <c r="I259" s="58">
        <v>44774</v>
      </c>
      <c r="J259" s="58">
        <v>44805</v>
      </c>
      <c r="K259" s="58">
        <v>44835</v>
      </c>
      <c r="L259" s="58">
        <v>44866</v>
      </c>
      <c r="M259" s="1">
        <v>44896</v>
      </c>
      <c r="N259" s="1">
        <v>44927</v>
      </c>
      <c r="O259" s="1">
        <v>44958</v>
      </c>
      <c r="P259" s="1">
        <v>44986</v>
      </c>
      <c r="Q259" s="1">
        <v>45017</v>
      </c>
      <c r="R259" s="1">
        <v>45047</v>
      </c>
      <c r="S259" s="1">
        <v>45078</v>
      </c>
      <c r="T259" s="1">
        <v>45108</v>
      </c>
      <c r="U259" s="1">
        <v>45139</v>
      </c>
      <c r="V259" s="1">
        <v>45170</v>
      </c>
      <c r="W259" s="1">
        <v>45200</v>
      </c>
      <c r="X259" s="1">
        <v>45231</v>
      </c>
      <c r="Y259" s="1">
        <v>45261</v>
      </c>
      <c r="Z259" s="1">
        <v>45292</v>
      </c>
      <c r="AA259" s="1">
        <v>45323</v>
      </c>
      <c r="AB259" s="1">
        <v>45352</v>
      </c>
      <c r="AC259" s="1">
        <v>45383</v>
      </c>
      <c r="AD259" s="1">
        <v>45413</v>
      </c>
      <c r="AE259" s="1">
        <v>45444</v>
      </c>
      <c r="AF259" s="1">
        <v>45474</v>
      </c>
      <c r="AG259" s="1">
        <v>45505</v>
      </c>
    </row>
    <row r="260" spans="1:33" x14ac:dyDescent="0.3">
      <c r="A260" t="s">
        <v>29</v>
      </c>
      <c r="M260"/>
    </row>
    <row r="261" spans="1:33" x14ac:dyDescent="0.3">
      <c r="A261" t="s">
        <v>30</v>
      </c>
      <c r="B261" s="20">
        <v>100</v>
      </c>
      <c r="C261" s="20">
        <v>100</v>
      </c>
      <c r="D261" s="20">
        <v>100</v>
      </c>
      <c r="E261" s="20">
        <v>100</v>
      </c>
      <c r="F261" s="20">
        <v>100</v>
      </c>
      <c r="G261" s="20">
        <v>100</v>
      </c>
      <c r="H261" s="20">
        <v>100</v>
      </c>
      <c r="I261" s="20">
        <v>100</v>
      </c>
      <c r="J261" s="20">
        <v>100</v>
      </c>
      <c r="K261" s="20">
        <v>100</v>
      </c>
      <c r="L261" s="20">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row>
    <row r="262" spans="1:33" x14ac:dyDescent="0.3">
      <c r="A262" t="s">
        <v>31</v>
      </c>
      <c r="B262" s="20">
        <v>60.34</v>
      </c>
      <c r="C262" s="20">
        <v>59.48</v>
      </c>
      <c r="D262" s="20">
        <v>60.94</v>
      </c>
      <c r="E262" s="20">
        <v>62.27</v>
      </c>
      <c r="F262" s="20">
        <v>64.83</v>
      </c>
      <c r="G262" s="20">
        <v>68.09</v>
      </c>
      <c r="H262" s="20">
        <v>68.27</v>
      </c>
      <c r="I262" s="20">
        <v>70.55</v>
      </c>
      <c r="J262" s="20">
        <v>71.98</v>
      </c>
      <c r="K262" s="20">
        <v>73.41</v>
      </c>
      <c r="L262" s="20">
        <v>75.39</v>
      </c>
      <c r="M262">
        <v>78.459999999999994</v>
      </c>
      <c r="N262">
        <v>75.11</v>
      </c>
      <c r="O262">
        <v>75.17</v>
      </c>
      <c r="P262">
        <v>75.010000000000005</v>
      </c>
      <c r="Q262">
        <v>73.94</v>
      </c>
      <c r="R262">
        <v>73.39</v>
      </c>
      <c r="S262">
        <v>73.28</v>
      </c>
      <c r="T262">
        <v>73.599999999999994</v>
      </c>
      <c r="U262">
        <v>75.44</v>
      </c>
      <c r="V262">
        <v>74.58</v>
      </c>
      <c r="W262">
        <v>74.64</v>
      </c>
      <c r="X262">
        <v>74.91</v>
      </c>
      <c r="Y262">
        <v>76.319999999999993</v>
      </c>
      <c r="Z262">
        <v>73.12</v>
      </c>
      <c r="AA262">
        <v>74.150000000000006</v>
      </c>
      <c r="AB262">
        <v>74.569999999999993</v>
      </c>
      <c r="AC262">
        <v>76.05</v>
      </c>
      <c r="AD262">
        <v>75.040000000000006</v>
      </c>
      <c r="AE262">
        <v>77.19</v>
      </c>
      <c r="AF262">
        <v>79.56</v>
      </c>
      <c r="AG262">
        <v>82.19</v>
      </c>
    </row>
    <row r="263" spans="1:33" x14ac:dyDescent="0.3">
      <c r="A263" t="s">
        <v>32</v>
      </c>
      <c r="B263" s="20">
        <v>4.7699999999999996</v>
      </c>
      <c r="C263" s="20">
        <v>4.71</v>
      </c>
      <c r="D263" s="20">
        <v>4.6500000000000004</v>
      </c>
      <c r="E263" s="20">
        <v>4.47</v>
      </c>
      <c r="F263" s="20">
        <v>4.8</v>
      </c>
      <c r="G263" s="20">
        <v>5.0199999999999996</v>
      </c>
      <c r="H263" s="20">
        <v>5.69</v>
      </c>
      <c r="I263" s="20">
        <v>5</v>
      </c>
      <c r="J263" s="20">
        <v>6.23</v>
      </c>
      <c r="K263" s="20">
        <v>5.74</v>
      </c>
      <c r="L263" s="20">
        <v>4.84</v>
      </c>
      <c r="M263">
        <v>4.72</v>
      </c>
      <c r="N263">
        <v>6.03</v>
      </c>
      <c r="O263">
        <v>5.61</v>
      </c>
      <c r="P263">
        <v>6.05</v>
      </c>
      <c r="Q263">
        <v>5.23</v>
      </c>
      <c r="R263">
        <v>6.08</v>
      </c>
      <c r="S263">
        <v>5.62</v>
      </c>
      <c r="T263">
        <v>6.3</v>
      </c>
      <c r="U263">
        <v>5.92</v>
      </c>
      <c r="V263">
        <v>6.37</v>
      </c>
      <c r="W263">
        <v>6.24</v>
      </c>
      <c r="X263">
        <v>5.41</v>
      </c>
      <c r="Y263">
        <v>5.07</v>
      </c>
      <c r="Z263">
        <v>7.18</v>
      </c>
      <c r="AA263">
        <v>7.21</v>
      </c>
      <c r="AB263">
        <v>6.86</v>
      </c>
      <c r="AC263">
        <v>6.56</v>
      </c>
      <c r="AD263">
        <v>7.39</v>
      </c>
      <c r="AE263">
        <v>6.39</v>
      </c>
      <c r="AF263">
        <v>7.57</v>
      </c>
      <c r="AG263">
        <v>7.51</v>
      </c>
    </row>
    <row r="264" spans="1:33" x14ac:dyDescent="0.3">
      <c r="A264" t="s">
        <v>33</v>
      </c>
      <c r="B264" s="20">
        <v>34.89</v>
      </c>
      <c r="C264" s="20">
        <v>35.81</v>
      </c>
      <c r="D264" s="20">
        <v>34.409999999999997</v>
      </c>
      <c r="E264" s="20">
        <v>33.25</v>
      </c>
      <c r="F264" s="20">
        <v>30.37</v>
      </c>
      <c r="G264" s="20">
        <v>26.89</v>
      </c>
      <c r="H264" s="20">
        <v>26.04</v>
      </c>
      <c r="I264" s="20">
        <v>24.45</v>
      </c>
      <c r="J264" s="20">
        <v>21.8</v>
      </c>
      <c r="K264" s="20">
        <v>20.85</v>
      </c>
      <c r="L264" s="20">
        <v>19.77</v>
      </c>
      <c r="M264">
        <v>16.82</v>
      </c>
      <c r="N264">
        <v>18.850000000000001</v>
      </c>
      <c r="O264">
        <v>19.22</v>
      </c>
      <c r="P264">
        <v>18.940000000000001</v>
      </c>
      <c r="Q264">
        <v>20.83</v>
      </c>
      <c r="R264">
        <v>20.53</v>
      </c>
      <c r="S264">
        <v>21.1</v>
      </c>
      <c r="T264">
        <v>20.100000000000001</v>
      </c>
      <c r="U264">
        <v>18.64</v>
      </c>
      <c r="V264">
        <v>19.05</v>
      </c>
      <c r="W264">
        <v>19.12</v>
      </c>
      <c r="X264">
        <v>19.68</v>
      </c>
      <c r="Y264">
        <v>18.61</v>
      </c>
      <c r="Z264">
        <v>19.7</v>
      </c>
      <c r="AA264">
        <v>18.64</v>
      </c>
      <c r="AB264">
        <v>18.57</v>
      </c>
      <c r="AC264">
        <v>17.39</v>
      </c>
      <c r="AD264">
        <v>17.57</v>
      </c>
      <c r="AE264">
        <v>16.420000000000002</v>
      </c>
      <c r="AF264">
        <v>12.87</v>
      </c>
      <c r="AG264">
        <v>10.31</v>
      </c>
    </row>
    <row r="265" spans="1:33" x14ac:dyDescent="0.3">
      <c r="M265"/>
    </row>
    <row r="266" spans="1:33" x14ac:dyDescent="0.3">
      <c r="A266" t="s">
        <v>34</v>
      </c>
      <c r="M266"/>
    </row>
    <row r="267" spans="1:33" x14ac:dyDescent="0.3">
      <c r="A267" t="s">
        <v>35</v>
      </c>
      <c r="B267" s="20">
        <v>100</v>
      </c>
      <c r="C267" s="20">
        <v>100</v>
      </c>
      <c r="D267" s="20">
        <v>100</v>
      </c>
      <c r="E267" s="20">
        <v>100</v>
      </c>
      <c r="F267" s="20">
        <v>100</v>
      </c>
      <c r="G267" s="20">
        <v>100</v>
      </c>
      <c r="H267" s="20">
        <v>100</v>
      </c>
      <c r="I267" s="20">
        <v>100</v>
      </c>
      <c r="J267" s="20">
        <v>100</v>
      </c>
      <c r="K267" s="20">
        <v>100</v>
      </c>
      <c r="L267" s="20">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row>
    <row r="268" spans="1:33" x14ac:dyDescent="0.3">
      <c r="A268" t="s">
        <v>36</v>
      </c>
      <c r="B268" s="20">
        <v>65.45</v>
      </c>
      <c r="C268" s="20">
        <v>66.150000000000006</v>
      </c>
      <c r="D268" s="20">
        <v>66.790000000000006</v>
      </c>
      <c r="E268" s="20">
        <v>69.760000000000005</v>
      </c>
      <c r="F268" s="20">
        <v>71.34</v>
      </c>
      <c r="G268" s="20">
        <v>74.95</v>
      </c>
      <c r="H268" s="20">
        <v>77.069999999999993</v>
      </c>
      <c r="I268" s="20">
        <v>78.510000000000005</v>
      </c>
      <c r="J268" s="20">
        <v>78.72</v>
      </c>
      <c r="K268" s="20">
        <v>80.09</v>
      </c>
      <c r="L268" s="20">
        <v>81.56</v>
      </c>
      <c r="M268">
        <v>83.05</v>
      </c>
      <c r="N268">
        <v>82.38</v>
      </c>
      <c r="O268">
        <v>82.04</v>
      </c>
      <c r="P268">
        <v>81.08</v>
      </c>
      <c r="Q268">
        <v>80.989999999999995</v>
      </c>
      <c r="R268">
        <v>80.89</v>
      </c>
      <c r="S268">
        <v>81.599999999999994</v>
      </c>
      <c r="T268">
        <v>82.05</v>
      </c>
      <c r="U268">
        <v>82.89</v>
      </c>
      <c r="V268">
        <v>82.16</v>
      </c>
      <c r="W268">
        <v>82.39</v>
      </c>
      <c r="X268">
        <v>83.26</v>
      </c>
      <c r="Y268">
        <v>83.91</v>
      </c>
      <c r="Z268">
        <v>82.99</v>
      </c>
      <c r="AA268">
        <v>83.5</v>
      </c>
      <c r="AB268">
        <v>82.2</v>
      </c>
      <c r="AC268">
        <v>83.38</v>
      </c>
      <c r="AD268">
        <v>83.2</v>
      </c>
      <c r="AE268">
        <v>84.85</v>
      </c>
      <c r="AF268">
        <v>87.12</v>
      </c>
      <c r="AG268">
        <v>89.43</v>
      </c>
    </row>
    <row r="269" spans="1:33" x14ac:dyDescent="0.3">
      <c r="A269" t="s">
        <v>37</v>
      </c>
      <c r="B269" s="20">
        <v>1.32</v>
      </c>
      <c r="C269" s="20">
        <v>1.24</v>
      </c>
      <c r="D269" s="20">
        <v>1.22</v>
      </c>
      <c r="E269" s="20">
        <v>1.27</v>
      </c>
      <c r="F269" s="20">
        <v>1.32</v>
      </c>
      <c r="G269" s="20">
        <v>1.29</v>
      </c>
      <c r="H269" s="20">
        <v>1.28</v>
      </c>
      <c r="I269" s="20">
        <v>1.25</v>
      </c>
      <c r="J269" s="20">
        <v>1.23</v>
      </c>
      <c r="K269" s="20">
        <v>1.1399999999999999</v>
      </c>
      <c r="L269" s="20">
        <v>1.1499999999999999</v>
      </c>
      <c r="M269">
        <v>1.17</v>
      </c>
      <c r="N269">
        <v>1.52</v>
      </c>
      <c r="O269">
        <v>1.81</v>
      </c>
      <c r="P269">
        <v>1.82</v>
      </c>
      <c r="Q269">
        <v>1.83</v>
      </c>
      <c r="R269">
        <v>1.81</v>
      </c>
      <c r="S269">
        <v>1.59</v>
      </c>
      <c r="T269">
        <v>1.54</v>
      </c>
      <c r="U269">
        <v>1.6</v>
      </c>
      <c r="V269">
        <v>1.59</v>
      </c>
      <c r="W269">
        <v>1.42</v>
      </c>
      <c r="X269">
        <v>1.33</v>
      </c>
      <c r="Y269">
        <v>1.32</v>
      </c>
      <c r="Z269">
        <v>1.47</v>
      </c>
      <c r="AA269">
        <v>1.48</v>
      </c>
      <c r="AB269">
        <v>1.63</v>
      </c>
      <c r="AC269">
        <v>1.44</v>
      </c>
      <c r="AD269">
        <v>1.45</v>
      </c>
      <c r="AE269">
        <v>1.36</v>
      </c>
      <c r="AF269">
        <v>1.46</v>
      </c>
      <c r="AG269">
        <v>1.34</v>
      </c>
    </row>
    <row r="270" spans="1:33" x14ac:dyDescent="0.3">
      <c r="A270" t="s">
        <v>38</v>
      </c>
      <c r="B270" s="20">
        <v>33.229999999999997</v>
      </c>
      <c r="C270" s="20">
        <v>32.61</v>
      </c>
      <c r="D270" s="20">
        <v>31.99</v>
      </c>
      <c r="E270" s="20">
        <v>28.97</v>
      </c>
      <c r="F270" s="20">
        <v>27.35</v>
      </c>
      <c r="G270" s="20">
        <v>23.76</v>
      </c>
      <c r="H270" s="20">
        <v>21.66</v>
      </c>
      <c r="I270" s="20">
        <v>20.23</v>
      </c>
      <c r="J270" s="20">
        <v>20.05</v>
      </c>
      <c r="K270" s="20">
        <v>18.78</v>
      </c>
      <c r="L270" s="20">
        <v>17.29</v>
      </c>
      <c r="M270">
        <v>15.79</v>
      </c>
      <c r="N270">
        <v>16.100000000000001</v>
      </c>
      <c r="O270">
        <v>16.149999999999999</v>
      </c>
      <c r="P270">
        <v>17.11</v>
      </c>
      <c r="Q270">
        <v>17.190000000000001</v>
      </c>
      <c r="R270">
        <v>17.3</v>
      </c>
      <c r="S270">
        <v>16.8</v>
      </c>
      <c r="T270">
        <v>16.41</v>
      </c>
      <c r="U270">
        <v>15.51</v>
      </c>
      <c r="V270">
        <v>16.260000000000002</v>
      </c>
      <c r="W270">
        <v>16.190000000000001</v>
      </c>
      <c r="X270">
        <v>15.41</v>
      </c>
      <c r="Y270">
        <v>14.77</v>
      </c>
      <c r="Z270">
        <v>15.54</v>
      </c>
      <c r="AA270">
        <v>15.02</v>
      </c>
      <c r="AB270">
        <v>16.16</v>
      </c>
      <c r="AC270">
        <v>15.18</v>
      </c>
      <c r="AD270">
        <v>15.35</v>
      </c>
      <c r="AE270">
        <v>13.79</v>
      </c>
      <c r="AF270">
        <v>11.42</v>
      </c>
      <c r="AG270">
        <v>9.23</v>
      </c>
    </row>
    <row r="271" spans="1:33" x14ac:dyDescent="0.3">
      <c r="M271"/>
    </row>
    <row r="272" spans="1:33" x14ac:dyDescent="0.3">
      <c r="A272" t="s">
        <v>39</v>
      </c>
      <c r="M272"/>
    </row>
    <row r="273" spans="1:33" x14ac:dyDescent="0.3">
      <c r="A273" t="s">
        <v>35</v>
      </c>
      <c r="B273" s="20">
        <v>100</v>
      </c>
      <c r="C273" s="20">
        <v>100</v>
      </c>
      <c r="D273" s="20">
        <v>100</v>
      </c>
      <c r="E273" s="20">
        <v>100</v>
      </c>
      <c r="F273" s="20">
        <v>100</v>
      </c>
      <c r="G273" s="20">
        <v>100</v>
      </c>
      <c r="H273" s="20">
        <v>100</v>
      </c>
      <c r="I273" s="20">
        <v>100</v>
      </c>
      <c r="J273" s="20">
        <v>100</v>
      </c>
      <c r="K273" s="20">
        <v>100</v>
      </c>
      <c r="L273" s="20">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row>
    <row r="274" spans="1:33" x14ac:dyDescent="0.3">
      <c r="A274" t="s">
        <v>36</v>
      </c>
      <c r="B274" s="20">
        <v>62.98</v>
      </c>
      <c r="C274" s="20">
        <v>63.48</v>
      </c>
      <c r="D274" s="20">
        <v>64.95</v>
      </c>
      <c r="E274" s="20">
        <v>67.44</v>
      </c>
      <c r="F274" s="20">
        <v>69.2</v>
      </c>
      <c r="G274" s="20">
        <v>71.959999999999994</v>
      </c>
      <c r="H274" s="20">
        <v>72.56</v>
      </c>
      <c r="I274" s="20">
        <v>75.760000000000005</v>
      </c>
      <c r="J274" s="20">
        <v>76.040000000000006</v>
      </c>
      <c r="K274" s="20">
        <v>77.510000000000005</v>
      </c>
      <c r="L274" s="20">
        <v>79.62</v>
      </c>
      <c r="M274">
        <v>79.61</v>
      </c>
      <c r="N274">
        <v>77.319999999999993</v>
      </c>
      <c r="O274">
        <v>79.180000000000007</v>
      </c>
      <c r="P274">
        <v>78.13</v>
      </c>
      <c r="Q274">
        <v>77.09</v>
      </c>
      <c r="R274">
        <v>77.56</v>
      </c>
      <c r="S274">
        <v>77.010000000000005</v>
      </c>
      <c r="T274">
        <v>78.58</v>
      </c>
      <c r="U274">
        <v>77.510000000000005</v>
      </c>
      <c r="V274">
        <v>78.41</v>
      </c>
      <c r="W274">
        <v>77.64</v>
      </c>
      <c r="X274">
        <v>78.81</v>
      </c>
      <c r="Y274">
        <v>79.069999999999993</v>
      </c>
      <c r="Z274">
        <v>76.88</v>
      </c>
      <c r="AA274">
        <v>78.510000000000005</v>
      </c>
      <c r="AB274">
        <v>79.03</v>
      </c>
      <c r="AC274">
        <v>78.58</v>
      </c>
      <c r="AD274">
        <v>78.81</v>
      </c>
      <c r="AE274">
        <v>80.12</v>
      </c>
      <c r="AF274">
        <v>82.41</v>
      </c>
      <c r="AG274">
        <v>84.53</v>
      </c>
    </row>
    <row r="275" spans="1:33" x14ac:dyDescent="0.3">
      <c r="A275" t="s">
        <v>37</v>
      </c>
      <c r="B275" s="20">
        <v>5.51</v>
      </c>
      <c r="C275" s="20">
        <v>4.46</v>
      </c>
      <c r="D275" s="20">
        <v>5.08</v>
      </c>
      <c r="E275" s="20">
        <v>4.25</v>
      </c>
      <c r="F275" s="20">
        <v>4.76</v>
      </c>
      <c r="G275" s="20">
        <v>4.7</v>
      </c>
      <c r="H275" s="20">
        <v>4.82</v>
      </c>
      <c r="I275" s="20">
        <v>4.1900000000000004</v>
      </c>
      <c r="J275" s="20">
        <v>3.94</v>
      </c>
      <c r="K275" s="20">
        <v>3.18</v>
      </c>
      <c r="L275" s="20">
        <v>3.22</v>
      </c>
      <c r="M275">
        <v>4.21</v>
      </c>
      <c r="N275">
        <v>6.23</v>
      </c>
      <c r="O275">
        <v>4.78</v>
      </c>
      <c r="P275">
        <v>4.8899999999999997</v>
      </c>
      <c r="Q275">
        <v>5.1100000000000003</v>
      </c>
      <c r="R275">
        <v>5.79</v>
      </c>
      <c r="S275">
        <v>5.87</v>
      </c>
      <c r="T275">
        <v>5.62</v>
      </c>
      <c r="U275">
        <v>6.14</v>
      </c>
      <c r="V275">
        <v>5.52</v>
      </c>
      <c r="W275">
        <v>6.2</v>
      </c>
      <c r="X275">
        <v>4.8499999999999996</v>
      </c>
      <c r="Y275">
        <v>5.48</v>
      </c>
      <c r="Z275">
        <v>7.01</v>
      </c>
      <c r="AA275">
        <v>5.53</v>
      </c>
      <c r="AB275">
        <v>5.2</v>
      </c>
      <c r="AC275">
        <v>5.79</v>
      </c>
      <c r="AD275">
        <v>6.12</v>
      </c>
      <c r="AE275">
        <v>5.75</v>
      </c>
      <c r="AF275">
        <v>5.97</v>
      </c>
      <c r="AG275">
        <v>5.52</v>
      </c>
    </row>
    <row r="276" spans="1:33" x14ac:dyDescent="0.3">
      <c r="A276" t="s">
        <v>38</v>
      </c>
      <c r="B276" s="20">
        <v>31.52</v>
      </c>
      <c r="C276" s="20">
        <v>32.06</v>
      </c>
      <c r="D276" s="20">
        <v>29.97</v>
      </c>
      <c r="E276" s="20">
        <v>28.32</v>
      </c>
      <c r="F276" s="20">
        <v>26.04</v>
      </c>
      <c r="G276" s="20">
        <v>23.34</v>
      </c>
      <c r="H276" s="20">
        <v>22.62</v>
      </c>
      <c r="I276" s="20">
        <v>20.05</v>
      </c>
      <c r="J276" s="20">
        <v>20.010000000000002</v>
      </c>
      <c r="K276" s="20">
        <v>19.309999999999999</v>
      </c>
      <c r="L276" s="20">
        <v>17.16</v>
      </c>
      <c r="M276">
        <v>16.18</v>
      </c>
      <c r="N276">
        <v>16.45</v>
      </c>
      <c r="O276">
        <v>16.03</v>
      </c>
      <c r="P276">
        <v>16.97</v>
      </c>
      <c r="Q276">
        <v>17.809999999999999</v>
      </c>
      <c r="R276">
        <v>16.66</v>
      </c>
      <c r="S276">
        <v>17.12</v>
      </c>
      <c r="T276">
        <v>15.8</v>
      </c>
      <c r="U276">
        <v>16.350000000000001</v>
      </c>
      <c r="V276">
        <v>16.07</v>
      </c>
      <c r="W276">
        <v>16.16</v>
      </c>
      <c r="X276">
        <v>16.350000000000001</v>
      </c>
      <c r="Y276">
        <v>15.45</v>
      </c>
      <c r="Z276">
        <v>16.11</v>
      </c>
      <c r="AA276">
        <v>15.96</v>
      </c>
      <c r="AB276">
        <v>15.76</v>
      </c>
      <c r="AC276">
        <v>15.62</v>
      </c>
      <c r="AD276">
        <v>15.08</v>
      </c>
      <c r="AE276">
        <v>14.13</v>
      </c>
      <c r="AF276">
        <v>11.62</v>
      </c>
      <c r="AG276">
        <v>9.9499999999999993</v>
      </c>
    </row>
    <row r="277" spans="1:33" x14ac:dyDescent="0.3">
      <c r="M277"/>
    </row>
    <row r="278" spans="1:33" x14ac:dyDescent="0.3">
      <c r="M278"/>
    </row>
    <row r="279" spans="1:33" x14ac:dyDescent="0.3">
      <c r="A279" t="s">
        <v>5</v>
      </c>
      <c r="M279"/>
    </row>
    <row r="280" spans="1:33" x14ac:dyDescent="0.3">
      <c r="A280" t="s">
        <v>28</v>
      </c>
      <c r="M280"/>
    </row>
    <row r="281" spans="1:33" x14ac:dyDescent="0.3">
      <c r="A281" t="s">
        <v>22</v>
      </c>
      <c r="M281"/>
    </row>
    <row r="282" spans="1:33" x14ac:dyDescent="0.3">
      <c r="A282" t="s">
        <v>8</v>
      </c>
      <c r="B282" s="58">
        <v>44562</v>
      </c>
      <c r="C282" s="58">
        <v>44593</v>
      </c>
      <c r="D282" s="58">
        <v>44621</v>
      </c>
      <c r="E282" s="58">
        <v>44652</v>
      </c>
      <c r="F282" s="58">
        <v>44682</v>
      </c>
      <c r="G282" s="58">
        <v>44713</v>
      </c>
      <c r="H282" s="58">
        <v>44743</v>
      </c>
      <c r="I282" s="58">
        <v>44774</v>
      </c>
      <c r="J282" s="58">
        <v>44805</v>
      </c>
      <c r="K282" s="58">
        <v>44835</v>
      </c>
      <c r="L282" s="58">
        <v>44866</v>
      </c>
      <c r="M282" s="1">
        <v>44896</v>
      </c>
      <c r="N282" s="1">
        <v>44927</v>
      </c>
      <c r="O282" s="1">
        <v>44958</v>
      </c>
      <c r="P282" s="1">
        <v>44986</v>
      </c>
      <c r="Q282" s="1">
        <v>45017</v>
      </c>
      <c r="R282" s="1">
        <v>45047</v>
      </c>
      <c r="S282" s="1">
        <v>45078</v>
      </c>
      <c r="T282" s="1">
        <v>45108</v>
      </c>
      <c r="U282" s="1">
        <v>45139</v>
      </c>
      <c r="V282" s="1">
        <v>45170</v>
      </c>
      <c r="W282" s="1">
        <v>45200</v>
      </c>
      <c r="X282" s="1">
        <v>45231</v>
      </c>
      <c r="Y282" s="1">
        <v>45261</v>
      </c>
      <c r="Z282" s="1">
        <v>45292</v>
      </c>
      <c r="AA282" s="1">
        <v>45323</v>
      </c>
      <c r="AB282" s="1">
        <v>45352</v>
      </c>
      <c r="AC282" s="1">
        <v>45383</v>
      </c>
      <c r="AD282" s="1">
        <v>45413</v>
      </c>
      <c r="AE282" s="1">
        <v>45444</v>
      </c>
      <c r="AF282" s="1">
        <v>45474</v>
      </c>
      <c r="AG282" s="1">
        <v>45505</v>
      </c>
    </row>
    <row r="283" spans="1:33" x14ac:dyDescent="0.3">
      <c r="A283" t="s">
        <v>29</v>
      </c>
      <c r="M283"/>
    </row>
    <row r="284" spans="1:33" x14ac:dyDescent="0.3">
      <c r="A284" t="s">
        <v>30</v>
      </c>
      <c r="B284" s="20">
        <v>100</v>
      </c>
      <c r="C284" s="20">
        <v>100</v>
      </c>
      <c r="D284" s="20">
        <v>100</v>
      </c>
      <c r="E284" s="20">
        <v>100</v>
      </c>
      <c r="F284" s="20">
        <v>100</v>
      </c>
      <c r="G284" s="20">
        <v>100</v>
      </c>
      <c r="H284" s="20">
        <v>100</v>
      </c>
      <c r="I284" s="20">
        <v>100</v>
      </c>
      <c r="J284" s="20">
        <v>100</v>
      </c>
      <c r="K284" s="20">
        <v>100</v>
      </c>
      <c r="L284" s="20">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row>
    <row r="285" spans="1:33" x14ac:dyDescent="0.3">
      <c r="A285" t="s">
        <v>31</v>
      </c>
      <c r="B285" s="20">
        <v>60.47</v>
      </c>
      <c r="C285" s="20">
        <v>56.71</v>
      </c>
      <c r="D285" s="20">
        <v>65.25</v>
      </c>
      <c r="E285" s="20">
        <v>62.06</v>
      </c>
      <c r="F285" s="20">
        <v>60.56</v>
      </c>
      <c r="G285" s="20">
        <v>66.52</v>
      </c>
      <c r="H285" s="20">
        <v>69.430000000000007</v>
      </c>
      <c r="I285" s="20">
        <v>70.099999999999994</v>
      </c>
      <c r="J285" s="20">
        <v>69.040000000000006</v>
      </c>
      <c r="K285" s="20">
        <v>69.95</v>
      </c>
      <c r="L285" s="20">
        <v>74.62</v>
      </c>
      <c r="M285">
        <v>76.8</v>
      </c>
      <c r="N285">
        <v>76.239999999999995</v>
      </c>
      <c r="O285">
        <v>71.89</v>
      </c>
      <c r="P285">
        <v>73.709999999999994</v>
      </c>
      <c r="Q285">
        <v>75.05</v>
      </c>
      <c r="R285">
        <v>72.87</v>
      </c>
      <c r="S285">
        <v>72.52</v>
      </c>
      <c r="T285">
        <v>74.11</v>
      </c>
      <c r="U285">
        <v>74.7</v>
      </c>
      <c r="V285">
        <v>70.98</v>
      </c>
      <c r="W285">
        <v>72.47</v>
      </c>
      <c r="X285">
        <v>74.31</v>
      </c>
      <c r="Y285">
        <v>77.680000000000007</v>
      </c>
      <c r="Z285">
        <v>72.099999999999994</v>
      </c>
      <c r="AA285">
        <v>70.25</v>
      </c>
      <c r="AB285">
        <v>74.680000000000007</v>
      </c>
      <c r="AC285">
        <v>73.58</v>
      </c>
      <c r="AD285">
        <v>72.47</v>
      </c>
      <c r="AE285">
        <v>71.22</v>
      </c>
      <c r="AF285">
        <v>78.650000000000006</v>
      </c>
      <c r="AG285">
        <v>78.22</v>
      </c>
    </row>
    <row r="286" spans="1:33" x14ac:dyDescent="0.3">
      <c r="A286" t="s">
        <v>32</v>
      </c>
      <c r="B286" s="20">
        <v>8.33</v>
      </c>
      <c r="C286" s="20">
        <v>9.9700000000000006</v>
      </c>
      <c r="D286" s="20">
        <v>7.61</v>
      </c>
      <c r="E286" s="20">
        <v>8.09</v>
      </c>
      <c r="F286" s="20">
        <v>10.14</v>
      </c>
      <c r="G286" s="20">
        <v>10.49</v>
      </c>
      <c r="H286" s="20">
        <v>9.7200000000000006</v>
      </c>
      <c r="I286" s="20">
        <v>12.12</v>
      </c>
      <c r="J286" s="20">
        <v>13.04</v>
      </c>
      <c r="K286" s="20">
        <v>10.99</v>
      </c>
      <c r="L286" s="20">
        <v>12.46</v>
      </c>
      <c r="M286">
        <v>7.32</v>
      </c>
      <c r="N286">
        <v>9.8800000000000008</v>
      </c>
      <c r="O286">
        <v>11.24</v>
      </c>
      <c r="P286">
        <v>10.62</v>
      </c>
      <c r="Q286">
        <v>10.55</v>
      </c>
      <c r="R286">
        <v>11.58</v>
      </c>
      <c r="S286">
        <v>10.8</v>
      </c>
      <c r="T286">
        <v>10.130000000000001</v>
      </c>
      <c r="U286">
        <v>11.49</v>
      </c>
      <c r="V286">
        <v>12.82</v>
      </c>
      <c r="W286">
        <v>9.58</v>
      </c>
      <c r="X286">
        <v>9.58</v>
      </c>
      <c r="Y286">
        <v>7.15</v>
      </c>
      <c r="Z286">
        <v>11.59</v>
      </c>
      <c r="AA286">
        <v>13.69</v>
      </c>
      <c r="AB286">
        <v>9.94</v>
      </c>
      <c r="AC286">
        <v>11.76</v>
      </c>
      <c r="AD286">
        <v>13.59</v>
      </c>
      <c r="AE286">
        <v>10.71</v>
      </c>
      <c r="AF286">
        <v>10.75</v>
      </c>
      <c r="AG286">
        <v>11.65</v>
      </c>
    </row>
    <row r="287" spans="1:33" x14ac:dyDescent="0.3">
      <c r="A287" t="s">
        <v>33</v>
      </c>
      <c r="B287" s="20">
        <v>31.19</v>
      </c>
      <c r="C287" s="20">
        <v>33.32</v>
      </c>
      <c r="D287" s="20">
        <v>27.14</v>
      </c>
      <c r="E287" s="20">
        <v>29.85</v>
      </c>
      <c r="F287" s="20">
        <v>29.3</v>
      </c>
      <c r="G287" s="20">
        <v>22.99</v>
      </c>
      <c r="H287" s="20">
        <v>20.84</v>
      </c>
      <c r="I287" s="20">
        <v>17.78</v>
      </c>
      <c r="J287" s="20">
        <v>17.93</v>
      </c>
      <c r="K287" s="20">
        <v>19.05</v>
      </c>
      <c r="L287" s="20">
        <v>12.92</v>
      </c>
      <c r="M287">
        <v>15.88</v>
      </c>
      <c r="N287">
        <v>13.88</v>
      </c>
      <c r="O287">
        <v>16.87</v>
      </c>
      <c r="P287">
        <v>15.67</v>
      </c>
      <c r="Q287">
        <v>14.41</v>
      </c>
      <c r="R287">
        <v>15.55</v>
      </c>
      <c r="S287">
        <v>16.68</v>
      </c>
      <c r="T287">
        <v>15.76</v>
      </c>
      <c r="U287">
        <v>13.82</v>
      </c>
      <c r="V287">
        <v>16.21</v>
      </c>
      <c r="W287">
        <v>17.95</v>
      </c>
      <c r="X287">
        <v>16.12</v>
      </c>
      <c r="Y287">
        <v>15.17</v>
      </c>
      <c r="Z287">
        <v>16.309999999999999</v>
      </c>
      <c r="AA287">
        <v>16.059999999999999</v>
      </c>
      <c r="AB287">
        <v>15.37</v>
      </c>
      <c r="AC287">
        <v>14.66</v>
      </c>
      <c r="AD287">
        <v>13.94</v>
      </c>
      <c r="AE287">
        <v>18.07</v>
      </c>
      <c r="AF287">
        <v>10.61</v>
      </c>
      <c r="AG287">
        <v>10.119999999999999</v>
      </c>
    </row>
    <row r="288" spans="1:33" x14ac:dyDescent="0.3">
      <c r="M288"/>
    </row>
    <row r="289" spans="1:33" x14ac:dyDescent="0.3">
      <c r="A289" t="s">
        <v>34</v>
      </c>
      <c r="M289"/>
    </row>
    <row r="290" spans="1:33" x14ac:dyDescent="0.3">
      <c r="A290" t="s">
        <v>35</v>
      </c>
      <c r="B290" s="20">
        <v>100</v>
      </c>
      <c r="C290" s="20">
        <v>100</v>
      </c>
      <c r="D290" s="20">
        <v>100</v>
      </c>
      <c r="E290" s="20">
        <v>100</v>
      </c>
      <c r="F290" s="20">
        <v>100</v>
      </c>
      <c r="G290" s="20">
        <v>100</v>
      </c>
      <c r="H290" s="20">
        <v>100</v>
      </c>
      <c r="I290" s="20">
        <v>100</v>
      </c>
      <c r="J290" s="20">
        <v>100</v>
      </c>
      <c r="K290" s="20">
        <v>100</v>
      </c>
      <c r="L290" s="2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row>
    <row r="291" spans="1:33" x14ac:dyDescent="0.3">
      <c r="A291" t="s">
        <v>36</v>
      </c>
      <c r="B291" s="20">
        <v>67.87</v>
      </c>
      <c r="C291" s="20">
        <v>67.849999999999994</v>
      </c>
      <c r="D291" s="20">
        <v>70.78</v>
      </c>
      <c r="E291" s="20">
        <v>71.94</v>
      </c>
      <c r="F291" s="20">
        <v>74.25</v>
      </c>
      <c r="G291" s="20">
        <v>75.87</v>
      </c>
      <c r="H291" s="20">
        <v>76.09</v>
      </c>
      <c r="I291" s="20">
        <v>78.09</v>
      </c>
      <c r="J291" s="20">
        <v>76.709999999999994</v>
      </c>
      <c r="K291" s="20">
        <v>79.89</v>
      </c>
      <c r="L291" s="20">
        <v>80.41</v>
      </c>
      <c r="M291">
        <v>81.98</v>
      </c>
      <c r="N291">
        <v>83.79</v>
      </c>
      <c r="O291">
        <v>82.4</v>
      </c>
      <c r="P291">
        <v>80.430000000000007</v>
      </c>
      <c r="Q291">
        <v>81.61</v>
      </c>
      <c r="R291">
        <v>82.33</v>
      </c>
      <c r="S291">
        <v>81.78</v>
      </c>
      <c r="T291">
        <v>81.58</v>
      </c>
      <c r="U291">
        <v>80.97</v>
      </c>
      <c r="V291">
        <v>80.84</v>
      </c>
      <c r="W291">
        <v>82.39</v>
      </c>
      <c r="X291">
        <v>81.95</v>
      </c>
      <c r="Y291">
        <v>82.28</v>
      </c>
      <c r="Z291">
        <v>80.680000000000007</v>
      </c>
      <c r="AA291">
        <v>80.59</v>
      </c>
      <c r="AB291">
        <v>83.04</v>
      </c>
      <c r="AC291">
        <v>81.349999999999994</v>
      </c>
      <c r="AD291">
        <v>82.27</v>
      </c>
      <c r="AE291">
        <v>83.53</v>
      </c>
      <c r="AF291">
        <v>86.38</v>
      </c>
      <c r="AG291">
        <v>87.95</v>
      </c>
    </row>
    <row r="292" spans="1:33" x14ac:dyDescent="0.3">
      <c r="A292" t="s">
        <v>37</v>
      </c>
      <c r="B292" s="20">
        <v>3.36</v>
      </c>
      <c r="C292" s="20">
        <v>3.62</v>
      </c>
      <c r="D292" s="20">
        <v>3.49</v>
      </c>
      <c r="E292" s="20">
        <v>2.58</v>
      </c>
      <c r="F292" s="20">
        <v>3.99</v>
      </c>
      <c r="G292" s="20">
        <v>3.67</v>
      </c>
      <c r="H292" s="20">
        <v>4.5</v>
      </c>
      <c r="I292" s="20">
        <v>4.53</v>
      </c>
      <c r="J292" s="20">
        <v>4.57</v>
      </c>
      <c r="K292" s="20">
        <v>4.2699999999999996</v>
      </c>
      <c r="L292" s="20">
        <v>4.53</v>
      </c>
      <c r="M292">
        <v>3.71</v>
      </c>
      <c r="N292">
        <v>3.3</v>
      </c>
      <c r="O292">
        <v>3.98</v>
      </c>
      <c r="P292">
        <v>5.16</v>
      </c>
      <c r="Q292">
        <v>4.7300000000000004</v>
      </c>
      <c r="R292">
        <v>4.3</v>
      </c>
      <c r="S292">
        <v>3.79</v>
      </c>
      <c r="T292">
        <v>5.1100000000000003</v>
      </c>
      <c r="U292">
        <v>5.0599999999999996</v>
      </c>
      <c r="V292">
        <v>4.2</v>
      </c>
      <c r="W292">
        <v>3.65</v>
      </c>
      <c r="X292">
        <v>3.62</v>
      </c>
      <c r="Y292">
        <v>3.63</v>
      </c>
      <c r="Z292">
        <v>5.47</v>
      </c>
      <c r="AA292">
        <v>4.8600000000000003</v>
      </c>
      <c r="AB292">
        <v>3.48</v>
      </c>
      <c r="AC292">
        <v>4.62</v>
      </c>
      <c r="AD292">
        <v>3.97</v>
      </c>
      <c r="AE292">
        <v>3.73</v>
      </c>
      <c r="AF292">
        <v>3.52</v>
      </c>
      <c r="AG292">
        <v>3.53</v>
      </c>
    </row>
    <row r="293" spans="1:33" x14ac:dyDescent="0.3">
      <c r="A293" t="s">
        <v>38</v>
      </c>
      <c r="B293" s="20">
        <v>28.77</v>
      </c>
      <c r="C293" s="20">
        <v>28.53</v>
      </c>
      <c r="D293" s="20">
        <v>25.73</v>
      </c>
      <c r="E293" s="20">
        <v>25.48</v>
      </c>
      <c r="F293" s="20">
        <v>21.76</v>
      </c>
      <c r="G293" s="20">
        <v>20.45</v>
      </c>
      <c r="H293" s="20">
        <v>19.41</v>
      </c>
      <c r="I293" s="20">
        <v>17.38</v>
      </c>
      <c r="J293" s="20">
        <v>18.72</v>
      </c>
      <c r="K293" s="20">
        <v>15.84</v>
      </c>
      <c r="L293" s="20">
        <v>15.07</v>
      </c>
      <c r="M293">
        <v>14.31</v>
      </c>
      <c r="N293">
        <v>12.91</v>
      </c>
      <c r="O293">
        <v>13.62</v>
      </c>
      <c r="P293">
        <v>14.41</v>
      </c>
      <c r="Q293">
        <v>13.65</v>
      </c>
      <c r="R293">
        <v>13.37</v>
      </c>
      <c r="S293">
        <v>14.42</v>
      </c>
      <c r="T293">
        <v>13.31</v>
      </c>
      <c r="U293">
        <v>13.97</v>
      </c>
      <c r="V293">
        <v>14.96</v>
      </c>
      <c r="W293">
        <v>13.96</v>
      </c>
      <c r="X293">
        <v>14.42</v>
      </c>
      <c r="Y293">
        <v>14.09</v>
      </c>
      <c r="Z293">
        <v>13.85</v>
      </c>
      <c r="AA293">
        <v>14.55</v>
      </c>
      <c r="AB293">
        <v>13.48</v>
      </c>
      <c r="AC293">
        <v>14.03</v>
      </c>
      <c r="AD293">
        <v>13.76</v>
      </c>
      <c r="AE293">
        <v>12.75</v>
      </c>
      <c r="AF293">
        <v>10.1</v>
      </c>
      <c r="AG293">
        <v>8.52</v>
      </c>
    </row>
    <row r="294" spans="1:33" x14ac:dyDescent="0.3">
      <c r="M294"/>
    </row>
    <row r="295" spans="1:33" x14ac:dyDescent="0.3">
      <c r="A295" t="s">
        <v>39</v>
      </c>
      <c r="M295"/>
    </row>
    <row r="296" spans="1:33" x14ac:dyDescent="0.3">
      <c r="A296" t="s">
        <v>35</v>
      </c>
      <c r="B296" s="20">
        <v>100</v>
      </c>
      <c r="C296" s="20">
        <v>100</v>
      </c>
      <c r="D296" s="20">
        <v>100</v>
      </c>
      <c r="E296" s="20">
        <v>100</v>
      </c>
      <c r="F296" s="20">
        <v>100</v>
      </c>
      <c r="G296" s="20">
        <v>100</v>
      </c>
      <c r="H296" s="20">
        <v>100</v>
      </c>
      <c r="I296" s="20">
        <v>100</v>
      </c>
      <c r="J296" s="20">
        <v>100</v>
      </c>
      <c r="K296" s="20">
        <v>100</v>
      </c>
      <c r="L296" s="20">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row>
    <row r="297" spans="1:33" x14ac:dyDescent="0.3">
      <c r="A297" t="s">
        <v>36</v>
      </c>
      <c r="B297" s="20">
        <v>65.260000000000005</v>
      </c>
      <c r="C297" s="20">
        <v>68.13</v>
      </c>
      <c r="D297" s="20">
        <v>67.430000000000007</v>
      </c>
      <c r="E297" s="20">
        <v>67.709999999999994</v>
      </c>
      <c r="F297" s="20">
        <v>71.17</v>
      </c>
      <c r="G297" s="20">
        <v>74.81</v>
      </c>
      <c r="H297" s="20">
        <v>74.41</v>
      </c>
      <c r="I297" s="20">
        <v>78.400000000000006</v>
      </c>
      <c r="J297" s="20">
        <v>74.14</v>
      </c>
      <c r="K297" s="20">
        <v>77.38</v>
      </c>
      <c r="L297" s="20">
        <v>77.97</v>
      </c>
      <c r="M297">
        <v>79.959999999999994</v>
      </c>
      <c r="N297">
        <v>76.77</v>
      </c>
      <c r="O297">
        <v>78.44</v>
      </c>
      <c r="P297">
        <v>77.34</v>
      </c>
      <c r="Q297">
        <v>80.45</v>
      </c>
      <c r="R297">
        <v>77.73</v>
      </c>
      <c r="S297">
        <v>77.22</v>
      </c>
      <c r="T297">
        <v>80.05</v>
      </c>
      <c r="U297">
        <v>80.430000000000007</v>
      </c>
      <c r="V297">
        <v>77.3</v>
      </c>
      <c r="W297">
        <v>81.64</v>
      </c>
      <c r="X297">
        <v>82.54</v>
      </c>
      <c r="Y297">
        <v>84.27</v>
      </c>
      <c r="Z297">
        <v>78.97</v>
      </c>
      <c r="AA297">
        <v>85.3</v>
      </c>
      <c r="AB297">
        <v>83.48</v>
      </c>
      <c r="AC297">
        <v>83.3</v>
      </c>
      <c r="AD297">
        <v>83.07</v>
      </c>
      <c r="AE297">
        <v>83.51</v>
      </c>
      <c r="AF297">
        <v>81.349999999999994</v>
      </c>
      <c r="AG297">
        <v>81.42</v>
      </c>
    </row>
    <row r="298" spans="1:33" x14ac:dyDescent="0.3">
      <c r="A298" t="s">
        <v>37</v>
      </c>
      <c r="B298" s="20">
        <v>2.5099999999999998</v>
      </c>
      <c r="C298" s="20">
        <v>4.0599999999999996</v>
      </c>
      <c r="D298" s="20">
        <v>3.1</v>
      </c>
      <c r="E298" s="20">
        <v>2.35</v>
      </c>
      <c r="F298" s="20">
        <v>4.6100000000000003</v>
      </c>
      <c r="G298" s="20">
        <v>5.21</v>
      </c>
      <c r="H298" s="20">
        <v>7.23</v>
      </c>
      <c r="I298" s="20">
        <v>5.81</v>
      </c>
      <c r="J298" s="20">
        <v>6.61</v>
      </c>
      <c r="K298" s="20">
        <v>6.6</v>
      </c>
      <c r="L298" s="20">
        <v>4.5</v>
      </c>
      <c r="M298">
        <v>3.45</v>
      </c>
      <c r="N298">
        <v>6.68</v>
      </c>
      <c r="O298">
        <v>4.8899999999999997</v>
      </c>
      <c r="P298">
        <v>6.07</v>
      </c>
      <c r="Q298">
        <v>3.28</v>
      </c>
      <c r="R298">
        <v>4.58</v>
      </c>
      <c r="S298">
        <v>4.37</v>
      </c>
      <c r="T298">
        <v>5.1100000000000003</v>
      </c>
      <c r="U298">
        <v>5.51</v>
      </c>
      <c r="V298">
        <v>5.75</v>
      </c>
      <c r="W298">
        <v>3.45</v>
      </c>
      <c r="X298">
        <v>3.17</v>
      </c>
      <c r="Y298">
        <v>3.63</v>
      </c>
      <c r="Z298">
        <v>6.13</v>
      </c>
      <c r="AA298">
        <v>3.64</v>
      </c>
      <c r="AB298">
        <v>2.85</v>
      </c>
      <c r="AC298">
        <v>5.98</v>
      </c>
      <c r="AD298">
        <v>2.29</v>
      </c>
      <c r="AE298">
        <v>4.18</v>
      </c>
      <c r="AF298">
        <v>9.42</v>
      </c>
      <c r="AG298">
        <v>6.3</v>
      </c>
    </row>
    <row r="299" spans="1:33" x14ac:dyDescent="0.3">
      <c r="A299" t="s">
        <v>38</v>
      </c>
      <c r="B299" s="20">
        <v>32.22</v>
      </c>
      <c r="C299" s="20">
        <v>27.81</v>
      </c>
      <c r="D299" s="20">
        <v>29.48</v>
      </c>
      <c r="E299" s="20">
        <v>29.95</v>
      </c>
      <c r="F299" s="20">
        <v>24.22</v>
      </c>
      <c r="G299" s="20">
        <v>19.98</v>
      </c>
      <c r="H299" s="20">
        <v>18.36</v>
      </c>
      <c r="I299" s="20">
        <v>15.79</v>
      </c>
      <c r="J299" s="20">
        <v>19.260000000000002</v>
      </c>
      <c r="K299" s="20">
        <v>16.02</v>
      </c>
      <c r="L299" s="20">
        <v>17.53</v>
      </c>
      <c r="M299">
        <v>16.59</v>
      </c>
      <c r="N299">
        <v>16.55</v>
      </c>
      <c r="O299">
        <v>16.670000000000002</v>
      </c>
      <c r="P299">
        <v>16.59</v>
      </c>
      <c r="Q299">
        <v>16.28</v>
      </c>
      <c r="R299">
        <v>17.7</v>
      </c>
      <c r="S299">
        <v>18.420000000000002</v>
      </c>
      <c r="T299">
        <v>14.85</v>
      </c>
      <c r="U299">
        <v>14.06</v>
      </c>
      <c r="V299">
        <v>16.95</v>
      </c>
      <c r="W299">
        <v>14.91</v>
      </c>
      <c r="X299">
        <v>14.28</v>
      </c>
      <c r="Y299">
        <v>12.11</v>
      </c>
      <c r="Z299">
        <v>14.89</v>
      </c>
      <c r="AA299">
        <v>11.06</v>
      </c>
      <c r="AB299">
        <v>13.68</v>
      </c>
      <c r="AC299">
        <v>10.71</v>
      </c>
      <c r="AD299">
        <v>14.64</v>
      </c>
      <c r="AE299">
        <v>12.31</v>
      </c>
      <c r="AF299">
        <v>9.23</v>
      </c>
      <c r="AG299">
        <v>12.28</v>
      </c>
    </row>
    <row r="300" spans="1:33" x14ac:dyDescent="0.3">
      <c r="M300"/>
    </row>
    <row r="301" spans="1:33" x14ac:dyDescent="0.3">
      <c r="M301"/>
    </row>
    <row r="302" spans="1:33" x14ac:dyDescent="0.3">
      <c r="A302" t="s">
        <v>5</v>
      </c>
      <c r="M302"/>
    </row>
    <row r="303" spans="1:33" x14ac:dyDescent="0.3">
      <c r="A303" t="s">
        <v>28</v>
      </c>
      <c r="M303"/>
    </row>
    <row r="304" spans="1:33" x14ac:dyDescent="0.3">
      <c r="A304" t="s">
        <v>23</v>
      </c>
      <c r="M304"/>
    </row>
    <row r="305" spans="1:33" x14ac:dyDescent="0.3">
      <c r="A305" t="s">
        <v>8</v>
      </c>
      <c r="B305" s="58">
        <v>44562</v>
      </c>
      <c r="C305" s="58">
        <v>44593</v>
      </c>
      <c r="D305" s="58">
        <v>44621</v>
      </c>
      <c r="E305" s="58">
        <v>44652</v>
      </c>
      <c r="F305" s="58">
        <v>44682</v>
      </c>
      <c r="G305" s="58">
        <v>44713</v>
      </c>
      <c r="H305" s="58">
        <v>44743</v>
      </c>
      <c r="I305" s="58">
        <v>44774</v>
      </c>
      <c r="J305" s="58">
        <v>44805</v>
      </c>
      <c r="K305" s="58">
        <v>44835</v>
      </c>
      <c r="L305" s="58">
        <v>44866</v>
      </c>
      <c r="M305" s="1">
        <v>44896</v>
      </c>
      <c r="N305" s="1">
        <v>44927</v>
      </c>
      <c r="O305" s="1">
        <v>44958</v>
      </c>
      <c r="P305" s="1">
        <v>44986</v>
      </c>
      <c r="Q305" s="1">
        <v>45017</v>
      </c>
      <c r="R305" s="1">
        <v>45047</v>
      </c>
      <c r="S305" s="1">
        <v>45078</v>
      </c>
      <c r="T305" s="1">
        <v>45108</v>
      </c>
      <c r="U305" s="1">
        <v>45139</v>
      </c>
      <c r="V305" s="1">
        <v>45170</v>
      </c>
      <c r="W305" s="1">
        <v>45200</v>
      </c>
      <c r="X305" s="1">
        <v>45231</v>
      </c>
      <c r="Y305" s="1">
        <v>45261</v>
      </c>
      <c r="Z305" s="1">
        <v>45292</v>
      </c>
      <c r="AA305" s="1">
        <v>45323</v>
      </c>
      <c r="AB305" s="1">
        <v>45352</v>
      </c>
      <c r="AC305" s="1">
        <v>45383</v>
      </c>
      <c r="AD305" s="1">
        <v>45413</v>
      </c>
      <c r="AE305" s="1">
        <v>45444</v>
      </c>
      <c r="AF305" s="1">
        <v>45474</v>
      </c>
      <c r="AG305" s="1">
        <v>45505</v>
      </c>
    </row>
    <row r="306" spans="1:33" x14ac:dyDescent="0.3">
      <c r="A306" t="s">
        <v>29</v>
      </c>
      <c r="M306"/>
    </row>
    <row r="307" spans="1:33" x14ac:dyDescent="0.3">
      <c r="A307" t="s">
        <v>30</v>
      </c>
      <c r="B307" s="20">
        <v>100</v>
      </c>
      <c r="C307" s="20">
        <v>100</v>
      </c>
      <c r="D307" s="20">
        <v>100</v>
      </c>
      <c r="E307" s="20">
        <v>100</v>
      </c>
      <c r="F307" s="20">
        <v>100</v>
      </c>
      <c r="G307" s="20">
        <v>100</v>
      </c>
      <c r="H307" s="20">
        <v>100</v>
      </c>
      <c r="I307" s="20">
        <v>100</v>
      </c>
      <c r="J307" s="20">
        <v>100</v>
      </c>
      <c r="K307" s="20">
        <v>100</v>
      </c>
      <c r="L307" s="20">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row>
    <row r="308" spans="1:33" x14ac:dyDescent="0.3">
      <c r="A308" t="s">
        <v>31</v>
      </c>
      <c r="B308" s="20">
        <v>53.36</v>
      </c>
      <c r="C308" s="20">
        <v>48.69</v>
      </c>
      <c r="D308" s="20">
        <v>55.94</v>
      </c>
      <c r="E308" s="20">
        <v>54.79</v>
      </c>
      <c r="F308" s="20">
        <v>55.67</v>
      </c>
      <c r="G308" s="20">
        <v>60.68</v>
      </c>
      <c r="H308" s="20">
        <v>61.55</v>
      </c>
      <c r="I308" s="20">
        <v>67.400000000000006</v>
      </c>
      <c r="J308" s="20">
        <v>63.48</v>
      </c>
      <c r="K308" s="20">
        <v>66.83</v>
      </c>
      <c r="L308" s="20">
        <v>68.52</v>
      </c>
      <c r="M308">
        <v>70.22</v>
      </c>
      <c r="N308">
        <v>70.13</v>
      </c>
      <c r="O308">
        <v>63.04</v>
      </c>
      <c r="P308">
        <v>69.42</v>
      </c>
      <c r="Q308">
        <v>71.709999999999994</v>
      </c>
      <c r="R308">
        <v>66.680000000000007</v>
      </c>
      <c r="S308">
        <v>65.37</v>
      </c>
      <c r="T308">
        <v>70.510000000000005</v>
      </c>
      <c r="U308">
        <v>69.75</v>
      </c>
      <c r="V308">
        <v>62.96</v>
      </c>
      <c r="W308">
        <v>70.39</v>
      </c>
      <c r="X308">
        <v>70.09</v>
      </c>
      <c r="Y308">
        <v>74.41</v>
      </c>
      <c r="Z308">
        <v>69.739999999999995</v>
      </c>
      <c r="AA308">
        <v>65.09</v>
      </c>
      <c r="AB308">
        <v>68.540000000000006</v>
      </c>
      <c r="AC308">
        <v>64.739999999999995</v>
      </c>
      <c r="AD308">
        <v>70.7</v>
      </c>
      <c r="AE308">
        <v>67.680000000000007</v>
      </c>
      <c r="AF308">
        <v>78.78</v>
      </c>
      <c r="AG308">
        <v>70.709999999999994</v>
      </c>
    </row>
    <row r="309" spans="1:33" x14ac:dyDescent="0.3">
      <c r="A309" t="s">
        <v>32</v>
      </c>
      <c r="B309" s="20">
        <v>14.03</v>
      </c>
      <c r="C309" s="20">
        <v>15.67</v>
      </c>
      <c r="D309" s="20">
        <v>13.76</v>
      </c>
      <c r="E309" s="20">
        <v>14.3</v>
      </c>
      <c r="F309" s="20">
        <v>14.12</v>
      </c>
      <c r="G309" s="20">
        <v>14.9</v>
      </c>
      <c r="H309" s="20">
        <v>16.2</v>
      </c>
      <c r="I309" s="20">
        <v>15.24</v>
      </c>
      <c r="J309" s="20">
        <v>18.3</v>
      </c>
      <c r="K309" s="20">
        <v>13.76</v>
      </c>
      <c r="L309" s="20">
        <v>18.29</v>
      </c>
      <c r="M309">
        <v>10.07</v>
      </c>
      <c r="N309">
        <v>13.44</v>
      </c>
      <c r="O309">
        <v>16.55</v>
      </c>
      <c r="P309">
        <v>16.47</v>
      </c>
      <c r="Q309">
        <v>15.53</v>
      </c>
      <c r="R309">
        <v>16.78</v>
      </c>
      <c r="S309">
        <v>16.079999999999998</v>
      </c>
      <c r="T309">
        <v>13.47</v>
      </c>
      <c r="U309">
        <v>17.03</v>
      </c>
      <c r="V309">
        <v>20.64</v>
      </c>
      <c r="W309">
        <v>11.4</v>
      </c>
      <c r="X309">
        <v>14.98</v>
      </c>
      <c r="Y309">
        <v>10.16</v>
      </c>
      <c r="Z309">
        <v>14.6</v>
      </c>
      <c r="AA309">
        <v>18.25</v>
      </c>
      <c r="AB309">
        <v>13.09</v>
      </c>
      <c r="AC309">
        <v>17.059999999999999</v>
      </c>
      <c r="AD309">
        <v>17.11</v>
      </c>
      <c r="AE309">
        <v>12.9</v>
      </c>
      <c r="AF309">
        <v>11.06</v>
      </c>
      <c r="AG309">
        <v>17.52</v>
      </c>
    </row>
    <row r="310" spans="1:33" x14ac:dyDescent="0.3">
      <c r="A310" t="s">
        <v>33</v>
      </c>
      <c r="B310" s="20">
        <v>32.6</v>
      </c>
      <c r="C310" s="20">
        <v>35.64</v>
      </c>
      <c r="D310" s="20">
        <v>30.31</v>
      </c>
      <c r="E310" s="20">
        <v>30.91</v>
      </c>
      <c r="F310" s="20">
        <v>30.21</v>
      </c>
      <c r="G310" s="20">
        <v>24.41</v>
      </c>
      <c r="H310" s="20">
        <v>22.25</v>
      </c>
      <c r="I310" s="20">
        <v>17.36</v>
      </c>
      <c r="J310" s="20">
        <v>18.22</v>
      </c>
      <c r="K310" s="20">
        <v>19.41</v>
      </c>
      <c r="L310" s="20">
        <v>13.19</v>
      </c>
      <c r="M310">
        <v>19.71</v>
      </c>
      <c r="N310">
        <v>16.43</v>
      </c>
      <c r="O310">
        <v>20.420000000000002</v>
      </c>
      <c r="P310">
        <v>14.1</v>
      </c>
      <c r="Q310">
        <v>12.76</v>
      </c>
      <c r="R310">
        <v>16.54</v>
      </c>
      <c r="S310">
        <v>18.55</v>
      </c>
      <c r="T310">
        <v>16.03</v>
      </c>
      <c r="U310">
        <v>13.22</v>
      </c>
      <c r="V310">
        <v>16.399999999999999</v>
      </c>
      <c r="W310">
        <v>18.22</v>
      </c>
      <c r="X310">
        <v>14.93</v>
      </c>
      <c r="Y310">
        <v>15.42</v>
      </c>
      <c r="Z310">
        <v>15.65</v>
      </c>
      <c r="AA310">
        <v>16.649999999999999</v>
      </c>
      <c r="AB310">
        <v>18.37</v>
      </c>
      <c r="AC310">
        <v>18.2</v>
      </c>
      <c r="AD310">
        <v>12.19</v>
      </c>
      <c r="AE310">
        <v>19.41</v>
      </c>
      <c r="AF310">
        <v>10.15</v>
      </c>
      <c r="AG310">
        <v>11.77</v>
      </c>
    </row>
    <row r="311" spans="1:33" x14ac:dyDescent="0.3">
      <c r="M311"/>
    </row>
    <row r="312" spans="1:33" x14ac:dyDescent="0.3">
      <c r="A312" t="s">
        <v>34</v>
      </c>
      <c r="M312"/>
    </row>
    <row r="313" spans="1:33" x14ac:dyDescent="0.3">
      <c r="A313" t="s">
        <v>35</v>
      </c>
      <c r="B313" s="20">
        <v>100</v>
      </c>
      <c r="C313" s="20">
        <v>100</v>
      </c>
      <c r="D313" s="20">
        <v>100</v>
      </c>
      <c r="E313" s="20">
        <v>100</v>
      </c>
      <c r="F313" s="20">
        <v>100</v>
      </c>
      <c r="G313" s="20">
        <v>100</v>
      </c>
      <c r="H313" s="20">
        <v>100</v>
      </c>
      <c r="I313" s="20">
        <v>100</v>
      </c>
      <c r="J313" s="20">
        <v>100</v>
      </c>
      <c r="K313" s="20">
        <v>100</v>
      </c>
      <c r="L313" s="20">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row>
    <row r="314" spans="1:33" x14ac:dyDescent="0.3">
      <c r="A314" t="s">
        <v>36</v>
      </c>
      <c r="B314" s="20">
        <v>65.42</v>
      </c>
      <c r="C314" s="20">
        <v>63.15</v>
      </c>
      <c r="D314" s="20">
        <v>66.040000000000006</v>
      </c>
      <c r="E314" s="20">
        <v>68.8</v>
      </c>
      <c r="F314" s="20">
        <v>69.63</v>
      </c>
      <c r="G314" s="20">
        <v>73.849999999999994</v>
      </c>
      <c r="H314" s="20">
        <v>72.430000000000007</v>
      </c>
      <c r="I314" s="20">
        <v>75.88</v>
      </c>
      <c r="J314" s="20">
        <v>74.069999999999993</v>
      </c>
      <c r="K314" s="20">
        <v>77.8</v>
      </c>
      <c r="L314" s="20">
        <v>78.260000000000005</v>
      </c>
      <c r="M314">
        <v>80.599999999999994</v>
      </c>
      <c r="N314">
        <v>83.39</v>
      </c>
      <c r="O314">
        <v>81.849999999999994</v>
      </c>
      <c r="P314">
        <v>76.58</v>
      </c>
      <c r="Q314">
        <v>80.36</v>
      </c>
      <c r="R314">
        <v>81.38</v>
      </c>
      <c r="S314">
        <v>80.81</v>
      </c>
      <c r="T314">
        <v>80.77</v>
      </c>
      <c r="U314">
        <v>79.430000000000007</v>
      </c>
      <c r="V314">
        <v>75.56</v>
      </c>
      <c r="W314">
        <v>79.14</v>
      </c>
      <c r="X314">
        <v>79.650000000000006</v>
      </c>
      <c r="Y314">
        <v>80.150000000000006</v>
      </c>
      <c r="Z314">
        <v>74.58</v>
      </c>
      <c r="AA314">
        <v>80.69</v>
      </c>
      <c r="AB314">
        <v>81.209999999999994</v>
      </c>
      <c r="AC314">
        <v>78</v>
      </c>
      <c r="AD314">
        <v>78.180000000000007</v>
      </c>
      <c r="AE314">
        <v>78.37</v>
      </c>
      <c r="AF314">
        <v>83.32</v>
      </c>
      <c r="AG314">
        <v>86.65</v>
      </c>
    </row>
    <row r="315" spans="1:33" x14ac:dyDescent="0.3">
      <c r="A315" t="s">
        <v>37</v>
      </c>
      <c r="B315" s="20">
        <v>5.4</v>
      </c>
      <c r="C315" s="20">
        <v>6.27</v>
      </c>
      <c r="D315" s="20">
        <v>7.54</v>
      </c>
      <c r="E315" s="20">
        <v>5.43</v>
      </c>
      <c r="F315" s="20">
        <v>6.82</v>
      </c>
      <c r="G315" s="20">
        <v>5.87</v>
      </c>
      <c r="H315" s="20">
        <v>4.76</v>
      </c>
      <c r="I315" s="20">
        <v>3.72</v>
      </c>
      <c r="J315" s="20">
        <v>5.32</v>
      </c>
      <c r="K315" s="20">
        <v>5.64</v>
      </c>
      <c r="L315" s="20">
        <v>6.12</v>
      </c>
      <c r="M315">
        <v>4.74</v>
      </c>
      <c r="N315">
        <v>3.7</v>
      </c>
      <c r="O315">
        <v>4.58</v>
      </c>
      <c r="P315">
        <v>5.8</v>
      </c>
      <c r="Q315">
        <v>3.9</v>
      </c>
      <c r="R315">
        <v>4.5</v>
      </c>
      <c r="S315">
        <v>4</v>
      </c>
      <c r="T315">
        <v>5.2</v>
      </c>
      <c r="U315">
        <v>6.8</v>
      </c>
      <c r="V315">
        <v>7.18</v>
      </c>
      <c r="W315">
        <v>2.76</v>
      </c>
      <c r="X315">
        <v>3.79</v>
      </c>
      <c r="Y315">
        <v>4.29</v>
      </c>
      <c r="Z315">
        <v>7.5</v>
      </c>
      <c r="AA315">
        <v>5.53</v>
      </c>
      <c r="AB315">
        <v>5.67</v>
      </c>
      <c r="AC315">
        <v>7.28</v>
      </c>
      <c r="AD315">
        <v>5.64</v>
      </c>
      <c r="AE315">
        <v>3.83</v>
      </c>
      <c r="AF315">
        <v>4.93</v>
      </c>
      <c r="AG315">
        <v>4.93</v>
      </c>
    </row>
    <row r="316" spans="1:33" x14ac:dyDescent="0.3">
      <c r="A316" t="s">
        <v>38</v>
      </c>
      <c r="B316" s="20">
        <v>29.18</v>
      </c>
      <c r="C316" s="20">
        <v>30.57</v>
      </c>
      <c r="D316" s="20">
        <v>26.42</v>
      </c>
      <c r="E316" s="20">
        <v>25.78</v>
      </c>
      <c r="F316" s="20">
        <v>23.55</v>
      </c>
      <c r="G316" s="20">
        <v>20.29</v>
      </c>
      <c r="H316" s="20">
        <v>22.81</v>
      </c>
      <c r="I316" s="20">
        <v>20.399999999999999</v>
      </c>
      <c r="J316" s="20">
        <v>20.62</v>
      </c>
      <c r="K316" s="20">
        <v>16.559999999999999</v>
      </c>
      <c r="L316" s="20">
        <v>15.62</v>
      </c>
      <c r="M316">
        <v>14.66</v>
      </c>
      <c r="N316">
        <v>12.91</v>
      </c>
      <c r="O316">
        <v>13.57</v>
      </c>
      <c r="P316">
        <v>17.62</v>
      </c>
      <c r="Q316">
        <v>15.75</v>
      </c>
      <c r="R316">
        <v>14.12</v>
      </c>
      <c r="S316">
        <v>15.19</v>
      </c>
      <c r="T316">
        <v>14.03</v>
      </c>
      <c r="U316">
        <v>13.77</v>
      </c>
      <c r="V316">
        <v>17.27</v>
      </c>
      <c r="W316">
        <v>18.09</v>
      </c>
      <c r="X316">
        <v>16.559999999999999</v>
      </c>
      <c r="Y316">
        <v>15.56</v>
      </c>
      <c r="Z316">
        <v>17.920000000000002</v>
      </c>
      <c r="AA316">
        <v>13.78</v>
      </c>
      <c r="AB316">
        <v>13.13</v>
      </c>
      <c r="AC316">
        <v>14.72</v>
      </c>
      <c r="AD316">
        <v>16.18</v>
      </c>
      <c r="AE316">
        <v>17.8</v>
      </c>
      <c r="AF316">
        <v>11.75</v>
      </c>
      <c r="AG316">
        <v>8.42</v>
      </c>
    </row>
    <row r="317" spans="1:33" x14ac:dyDescent="0.3">
      <c r="M317"/>
    </row>
    <row r="318" spans="1:33" x14ac:dyDescent="0.3">
      <c r="A318" t="s">
        <v>39</v>
      </c>
      <c r="M318"/>
    </row>
    <row r="319" spans="1:33" x14ac:dyDescent="0.3">
      <c r="A319" t="s">
        <v>35</v>
      </c>
      <c r="B319" s="20">
        <v>100</v>
      </c>
      <c r="C319" s="20">
        <v>100</v>
      </c>
      <c r="D319" s="20">
        <v>100</v>
      </c>
      <c r="E319" s="20">
        <v>100</v>
      </c>
      <c r="F319" s="20">
        <v>100</v>
      </c>
      <c r="G319" s="20">
        <v>100</v>
      </c>
      <c r="H319" s="20">
        <v>100</v>
      </c>
      <c r="I319" s="20">
        <v>100</v>
      </c>
      <c r="J319" s="20">
        <v>100</v>
      </c>
      <c r="K319" s="20">
        <v>100</v>
      </c>
      <c r="L319" s="20">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row>
    <row r="320" spans="1:33" x14ac:dyDescent="0.3">
      <c r="A320" t="s">
        <v>36</v>
      </c>
      <c r="B320" s="20">
        <v>62.15</v>
      </c>
      <c r="C320" s="20">
        <v>66.03</v>
      </c>
      <c r="D320" s="20">
        <v>68.84</v>
      </c>
      <c r="E320" s="20">
        <v>62.6</v>
      </c>
      <c r="F320" s="20">
        <v>69.12</v>
      </c>
      <c r="G320" s="20">
        <v>77.47</v>
      </c>
      <c r="H320" s="20">
        <v>74.08</v>
      </c>
      <c r="I320" s="20">
        <v>74.319999999999993</v>
      </c>
      <c r="J320" s="20">
        <v>69.180000000000007</v>
      </c>
      <c r="K320" s="20">
        <v>76.94</v>
      </c>
      <c r="L320" s="20">
        <v>77.41</v>
      </c>
      <c r="M320">
        <v>78.180000000000007</v>
      </c>
      <c r="N320">
        <v>72.44</v>
      </c>
      <c r="O320">
        <v>77.819999999999993</v>
      </c>
      <c r="P320">
        <v>85.42</v>
      </c>
      <c r="Q320">
        <v>77.87</v>
      </c>
      <c r="R320">
        <v>76.41</v>
      </c>
      <c r="S320">
        <v>83.17</v>
      </c>
      <c r="T320">
        <v>87.26</v>
      </c>
      <c r="U320">
        <v>85.16</v>
      </c>
      <c r="V320">
        <v>79.510000000000005</v>
      </c>
      <c r="W320">
        <v>80.989999999999995</v>
      </c>
      <c r="X320">
        <v>83.96</v>
      </c>
      <c r="Y320">
        <v>89.08</v>
      </c>
      <c r="Z320">
        <v>83.82</v>
      </c>
      <c r="AA320">
        <v>88.68</v>
      </c>
      <c r="AB320">
        <v>82.92</v>
      </c>
      <c r="AC320">
        <v>83.82</v>
      </c>
      <c r="AD320">
        <v>88.23</v>
      </c>
      <c r="AE320">
        <v>84.92</v>
      </c>
      <c r="AF320">
        <v>85.44</v>
      </c>
      <c r="AG320">
        <v>83.71</v>
      </c>
    </row>
    <row r="321" spans="1:33" x14ac:dyDescent="0.3">
      <c r="A321" t="s">
        <v>37</v>
      </c>
      <c r="B321" s="20">
        <v>3.72</v>
      </c>
      <c r="C321" s="20">
        <v>5.4</v>
      </c>
      <c r="D321" s="20">
        <v>2.7</v>
      </c>
      <c r="E321" s="20">
        <v>6.81</v>
      </c>
      <c r="F321" s="20">
        <v>6.71</v>
      </c>
      <c r="G321" s="20">
        <v>5.29</v>
      </c>
      <c r="H321" s="20">
        <v>7.74</v>
      </c>
      <c r="I321" s="20">
        <v>8.76</v>
      </c>
      <c r="J321" s="20">
        <v>8.08</v>
      </c>
      <c r="K321" s="20">
        <v>7.38</v>
      </c>
      <c r="L321" s="20">
        <v>7.37</v>
      </c>
      <c r="M321">
        <v>5.01</v>
      </c>
      <c r="N321">
        <v>11.65</v>
      </c>
      <c r="O321">
        <v>2.73</v>
      </c>
      <c r="P321">
        <v>1.79</v>
      </c>
      <c r="Q321">
        <v>4.1500000000000004</v>
      </c>
      <c r="R321">
        <v>4.25</v>
      </c>
      <c r="S321">
        <v>4.2</v>
      </c>
      <c r="T321">
        <v>2.48</v>
      </c>
      <c r="U321">
        <v>3.91</v>
      </c>
      <c r="V321">
        <v>0</v>
      </c>
      <c r="W321">
        <v>5.9</v>
      </c>
      <c r="X321">
        <v>1.92</v>
      </c>
      <c r="Y321">
        <v>1.38</v>
      </c>
      <c r="Z321">
        <v>3.87</v>
      </c>
      <c r="AA321">
        <v>1.95</v>
      </c>
      <c r="AB321">
        <v>1.99</v>
      </c>
      <c r="AC321">
        <v>5.44</v>
      </c>
      <c r="AD321">
        <v>0.77</v>
      </c>
      <c r="AE321">
        <v>3.1</v>
      </c>
      <c r="AF321">
        <v>8.17</v>
      </c>
      <c r="AG321">
        <v>7.46</v>
      </c>
    </row>
    <row r="322" spans="1:33" x14ac:dyDescent="0.3">
      <c r="A322" t="s">
        <v>38</v>
      </c>
      <c r="B322" s="20">
        <v>34.130000000000003</v>
      </c>
      <c r="C322" s="20">
        <v>28.57</v>
      </c>
      <c r="D322" s="20">
        <v>28.46</v>
      </c>
      <c r="E322" s="20">
        <v>30.59</v>
      </c>
      <c r="F322" s="20">
        <v>24.17</v>
      </c>
      <c r="G322" s="20">
        <v>17.239999999999998</v>
      </c>
      <c r="H322" s="20">
        <v>18.18</v>
      </c>
      <c r="I322" s="20">
        <v>16.920000000000002</v>
      </c>
      <c r="J322" s="20">
        <v>22.74</v>
      </c>
      <c r="K322" s="20">
        <v>15.68</v>
      </c>
      <c r="L322" s="20">
        <v>15.22</v>
      </c>
      <c r="M322">
        <v>16.8</v>
      </c>
      <c r="N322">
        <v>15.92</v>
      </c>
      <c r="O322">
        <v>19.45</v>
      </c>
      <c r="P322">
        <v>12.79</v>
      </c>
      <c r="Q322">
        <v>17.97</v>
      </c>
      <c r="R322">
        <v>19.34</v>
      </c>
      <c r="S322">
        <v>12.63</v>
      </c>
      <c r="T322">
        <v>10.26</v>
      </c>
      <c r="U322">
        <v>10.93</v>
      </c>
      <c r="V322">
        <v>20.49</v>
      </c>
      <c r="W322">
        <v>13.1</v>
      </c>
      <c r="X322">
        <v>14.12</v>
      </c>
      <c r="Y322">
        <v>9.5399999999999991</v>
      </c>
      <c r="Z322">
        <v>12.3</v>
      </c>
      <c r="AA322">
        <v>9.3699999999999992</v>
      </c>
      <c r="AB322">
        <v>15.09</v>
      </c>
      <c r="AC322">
        <v>10.74</v>
      </c>
      <c r="AD322">
        <v>11.01</v>
      </c>
      <c r="AE322">
        <v>11.99</v>
      </c>
      <c r="AF322">
        <v>6.39</v>
      </c>
      <c r="AG322">
        <v>8.83</v>
      </c>
    </row>
    <row r="323" spans="1:33" x14ac:dyDescent="0.3">
      <c r="M323"/>
    </row>
    <row r="324" spans="1:33" x14ac:dyDescent="0.3">
      <c r="M324"/>
    </row>
    <row r="325" spans="1:33" x14ac:dyDescent="0.3">
      <c r="A325" t="s">
        <v>5</v>
      </c>
      <c r="M325"/>
    </row>
    <row r="326" spans="1:33" x14ac:dyDescent="0.3">
      <c r="A326" t="s">
        <v>28</v>
      </c>
      <c r="M326"/>
    </row>
    <row r="327" spans="1:33" x14ac:dyDescent="0.3">
      <c r="A327" t="s">
        <v>24</v>
      </c>
      <c r="M327"/>
    </row>
    <row r="328" spans="1:33" x14ac:dyDescent="0.3">
      <c r="A328" t="s">
        <v>8</v>
      </c>
      <c r="B328" s="58">
        <v>44562</v>
      </c>
      <c r="C328" s="58">
        <v>44593</v>
      </c>
      <c r="D328" s="58">
        <v>44621</v>
      </c>
      <c r="E328" s="58">
        <v>44652</v>
      </c>
      <c r="F328" s="58">
        <v>44682</v>
      </c>
      <c r="G328" s="58">
        <v>44713</v>
      </c>
      <c r="H328" s="58">
        <v>44743</v>
      </c>
      <c r="I328" s="58">
        <v>44774</v>
      </c>
      <c r="J328" s="58">
        <v>44805</v>
      </c>
      <c r="K328" s="58">
        <v>44835</v>
      </c>
      <c r="L328" s="58">
        <v>44866</v>
      </c>
      <c r="M328" s="1">
        <v>44896</v>
      </c>
      <c r="N328" s="1">
        <v>44927</v>
      </c>
      <c r="O328" s="1">
        <v>44958</v>
      </c>
      <c r="P328" s="1">
        <v>44986</v>
      </c>
      <c r="Q328" s="1">
        <v>45017</v>
      </c>
      <c r="R328" s="1">
        <v>45047</v>
      </c>
      <c r="S328" s="1">
        <v>45078</v>
      </c>
      <c r="T328" s="1">
        <v>45108</v>
      </c>
      <c r="U328" s="1">
        <v>45139</v>
      </c>
      <c r="V328" s="1">
        <v>45170</v>
      </c>
      <c r="W328" s="1">
        <v>45200</v>
      </c>
      <c r="X328" s="1">
        <v>45231</v>
      </c>
      <c r="Y328" s="1">
        <v>45261</v>
      </c>
      <c r="Z328" s="1">
        <v>45292</v>
      </c>
      <c r="AA328" s="1">
        <v>45323</v>
      </c>
      <c r="AB328" s="1">
        <v>45352</v>
      </c>
      <c r="AC328" s="1">
        <v>45383</v>
      </c>
      <c r="AD328" s="1">
        <v>45413</v>
      </c>
      <c r="AE328" s="1">
        <v>45444</v>
      </c>
      <c r="AF328" s="1">
        <v>45474</v>
      </c>
      <c r="AG328" s="1">
        <v>45505</v>
      </c>
    </row>
    <row r="329" spans="1:33" x14ac:dyDescent="0.3">
      <c r="A329" t="s">
        <v>29</v>
      </c>
      <c r="M329"/>
    </row>
    <row r="330" spans="1:33" x14ac:dyDescent="0.3">
      <c r="A330" t="s">
        <v>30</v>
      </c>
      <c r="B330" s="20">
        <v>100</v>
      </c>
      <c r="C330" s="20">
        <v>100</v>
      </c>
      <c r="D330" s="20">
        <v>100</v>
      </c>
      <c r="E330" s="20">
        <v>100</v>
      </c>
      <c r="F330" s="20">
        <v>100</v>
      </c>
      <c r="G330" s="20">
        <v>100</v>
      </c>
      <c r="H330" s="20">
        <v>100</v>
      </c>
      <c r="I330" s="20">
        <v>100</v>
      </c>
      <c r="J330" s="20">
        <v>100</v>
      </c>
      <c r="K330" s="20">
        <v>100</v>
      </c>
      <c r="L330" s="2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row>
    <row r="331" spans="1:33" x14ac:dyDescent="0.3">
      <c r="A331" t="s">
        <v>31</v>
      </c>
      <c r="B331" s="20">
        <v>53.22</v>
      </c>
      <c r="C331" s="20">
        <v>59.3</v>
      </c>
      <c r="D331" s="20">
        <v>46.21</v>
      </c>
      <c r="E331" s="20">
        <v>67.69</v>
      </c>
      <c r="F331" s="20">
        <v>69.19</v>
      </c>
      <c r="G331" s="20">
        <v>61.42</v>
      </c>
      <c r="H331" s="20">
        <v>79.38</v>
      </c>
      <c r="I331" s="20">
        <v>76.12</v>
      </c>
      <c r="J331" s="20">
        <v>64.23</v>
      </c>
      <c r="K331" s="20">
        <v>72.319999999999993</v>
      </c>
      <c r="L331" s="20">
        <v>81.87</v>
      </c>
      <c r="M331">
        <v>70.22</v>
      </c>
      <c r="N331">
        <v>81.41</v>
      </c>
      <c r="O331">
        <v>63.6</v>
      </c>
      <c r="P331">
        <v>78.42</v>
      </c>
      <c r="Q331">
        <v>81.66</v>
      </c>
      <c r="R331">
        <v>72.17</v>
      </c>
      <c r="S331">
        <v>68.540000000000006</v>
      </c>
      <c r="T331">
        <v>65.3</v>
      </c>
      <c r="U331">
        <v>76.12</v>
      </c>
      <c r="V331">
        <v>64.72</v>
      </c>
      <c r="W331">
        <v>68.680000000000007</v>
      </c>
      <c r="X331">
        <v>75.84</v>
      </c>
      <c r="Y331">
        <v>74.41</v>
      </c>
      <c r="Z331">
        <v>69.47</v>
      </c>
      <c r="AA331">
        <v>67.91</v>
      </c>
      <c r="AB331">
        <v>65.930000000000007</v>
      </c>
      <c r="AC331">
        <v>63.56</v>
      </c>
      <c r="AD331">
        <v>65.34</v>
      </c>
      <c r="AE331">
        <v>68.97</v>
      </c>
      <c r="AF331">
        <v>69.48</v>
      </c>
      <c r="AG331">
        <v>66.5</v>
      </c>
    </row>
    <row r="332" spans="1:33" x14ac:dyDescent="0.3">
      <c r="A332" t="s">
        <v>32</v>
      </c>
      <c r="B332" s="20">
        <v>19.72</v>
      </c>
      <c r="C332" s="20">
        <v>17.25</v>
      </c>
      <c r="D332" s="20">
        <v>11.3</v>
      </c>
      <c r="E332" s="20">
        <v>12.61</v>
      </c>
      <c r="F332" s="20">
        <v>9.66</v>
      </c>
      <c r="G332" s="20">
        <v>16.07</v>
      </c>
      <c r="H332" s="20">
        <v>9.8800000000000008</v>
      </c>
      <c r="I332" s="20">
        <v>14.33</v>
      </c>
      <c r="J332" s="20">
        <v>18.32</v>
      </c>
      <c r="K332" s="20">
        <v>12.23</v>
      </c>
      <c r="L332" s="20">
        <v>9.3800000000000008</v>
      </c>
      <c r="M332">
        <v>10.56</v>
      </c>
      <c r="N332">
        <v>3.83</v>
      </c>
      <c r="O332">
        <v>18.12</v>
      </c>
      <c r="P332">
        <v>12.1</v>
      </c>
      <c r="Q332">
        <v>14.47</v>
      </c>
      <c r="R332">
        <v>16.59</v>
      </c>
      <c r="S332">
        <v>13.44</v>
      </c>
      <c r="T332">
        <v>19.329999999999998</v>
      </c>
      <c r="U332">
        <v>12.54</v>
      </c>
      <c r="V332">
        <v>23.22</v>
      </c>
      <c r="W332">
        <v>19.850000000000001</v>
      </c>
      <c r="X332">
        <v>16.48</v>
      </c>
      <c r="Y332">
        <v>10.16</v>
      </c>
      <c r="Z332">
        <v>14.05</v>
      </c>
      <c r="AA332">
        <v>18.75</v>
      </c>
      <c r="AB332">
        <v>15.25</v>
      </c>
      <c r="AC332">
        <v>23.65</v>
      </c>
      <c r="AD332">
        <v>18.64</v>
      </c>
      <c r="AE332">
        <v>10.58</v>
      </c>
      <c r="AF332">
        <v>12.52</v>
      </c>
      <c r="AG332">
        <v>14.1</v>
      </c>
    </row>
    <row r="333" spans="1:33" x14ac:dyDescent="0.3">
      <c r="A333" t="s">
        <v>33</v>
      </c>
      <c r="B333" s="20">
        <v>27.07</v>
      </c>
      <c r="C333" s="20">
        <v>23.45</v>
      </c>
      <c r="D333" s="20">
        <v>42.5</v>
      </c>
      <c r="E333" s="20">
        <v>19.71</v>
      </c>
      <c r="F333" s="20">
        <v>21.14</v>
      </c>
      <c r="G333" s="20">
        <v>22.52</v>
      </c>
      <c r="H333" s="20">
        <v>10.74</v>
      </c>
      <c r="I333" s="20">
        <v>9.56</v>
      </c>
      <c r="J333" s="20">
        <v>17.45</v>
      </c>
      <c r="K333" s="20">
        <v>15.45</v>
      </c>
      <c r="L333" s="20">
        <v>8.76</v>
      </c>
      <c r="M333">
        <v>19.23</v>
      </c>
      <c r="N333">
        <v>14.76</v>
      </c>
      <c r="O333">
        <v>18.28</v>
      </c>
      <c r="P333">
        <v>9.48</v>
      </c>
      <c r="Q333">
        <v>3.86</v>
      </c>
      <c r="R333">
        <v>11.24</v>
      </c>
      <c r="S333">
        <v>18.02</v>
      </c>
      <c r="T333">
        <v>15.37</v>
      </c>
      <c r="U333">
        <v>11.34</v>
      </c>
      <c r="V333">
        <v>12.06</v>
      </c>
      <c r="W333">
        <v>11.46</v>
      </c>
      <c r="X333">
        <v>7.68</v>
      </c>
      <c r="Y333">
        <v>15.42</v>
      </c>
      <c r="Z333">
        <v>16.48</v>
      </c>
      <c r="AA333">
        <v>13.34</v>
      </c>
      <c r="AB333">
        <v>18.82</v>
      </c>
      <c r="AC333">
        <v>12.79</v>
      </c>
      <c r="AD333">
        <v>16.02</v>
      </c>
      <c r="AE333">
        <v>20.46</v>
      </c>
      <c r="AF333">
        <v>17.989999999999998</v>
      </c>
      <c r="AG333">
        <v>19.399999999999999</v>
      </c>
    </row>
    <row r="334" spans="1:33" x14ac:dyDescent="0.3">
      <c r="M334"/>
    </row>
    <row r="335" spans="1:33" x14ac:dyDescent="0.3">
      <c r="A335" t="s">
        <v>34</v>
      </c>
      <c r="M335"/>
    </row>
    <row r="336" spans="1:33" x14ac:dyDescent="0.3">
      <c r="A336" t="s">
        <v>35</v>
      </c>
      <c r="B336" s="20">
        <v>100</v>
      </c>
      <c r="C336" s="20">
        <v>100</v>
      </c>
      <c r="D336" s="20">
        <v>100</v>
      </c>
      <c r="E336" s="20">
        <v>100</v>
      </c>
      <c r="F336" s="20">
        <v>100</v>
      </c>
      <c r="G336" s="20">
        <v>100</v>
      </c>
      <c r="H336" s="20">
        <v>100</v>
      </c>
      <c r="I336" s="20">
        <v>100</v>
      </c>
      <c r="J336" s="20">
        <v>100</v>
      </c>
      <c r="K336" s="20">
        <v>100</v>
      </c>
      <c r="L336" s="20">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row>
    <row r="337" spans="1:33" x14ac:dyDescent="0.3">
      <c r="A337" t="s">
        <v>36</v>
      </c>
      <c r="B337" s="20">
        <v>62.15</v>
      </c>
      <c r="C337" s="20">
        <v>64.8</v>
      </c>
      <c r="D337" s="20">
        <v>68.510000000000005</v>
      </c>
      <c r="E337" s="20">
        <v>68.7</v>
      </c>
      <c r="F337" s="20">
        <v>72.25</v>
      </c>
      <c r="G337" s="20">
        <v>74.89</v>
      </c>
      <c r="H337" s="20">
        <v>73.52</v>
      </c>
      <c r="I337" s="20">
        <v>79.91</v>
      </c>
      <c r="J337" s="20">
        <v>75.39</v>
      </c>
      <c r="K337" s="20">
        <v>81.08</v>
      </c>
      <c r="L337" s="20">
        <v>80.040000000000006</v>
      </c>
      <c r="M337">
        <v>81.099999999999994</v>
      </c>
      <c r="N337">
        <v>82.63</v>
      </c>
      <c r="O337">
        <v>87.55</v>
      </c>
      <c r="P337">
        <v>75.62</v>
      </c>
      <c r="Q337">
        <v>78.69</v>
      </c>
      <c r="R337">
        <v>84.2</v>
      </c>
      <c r="S337">
        <v>82.96</v>
      </c>
      <c r="T337">
        <v>79.930000000000007</v>
      </c>
      <c r="U337">
        <v>78.19</v>
      </c>
      <c r="V337">
        <v>76.459999999999994</v>
      </c>
      <c r="W337">
        <v>80.290000000000006</v>
      </c>
      <c r="X337">
        <v>73.42</v>
      </c>
      <c r="Y337">
        <v>80.150000000000006</v>
      </c>
      <c r="Z337">
        <v>77.84</v>
      </c>
      <c r="AA337">
        <v>81.709999999999994</v>
      </c>
      <c r="AB337">
        <v>77.7</v>
      </c>
      <c r="AC337">
        <v>80.48</v>
      </c>
      <c r="AD337">
        <v>84.05</v>
      </c>
      <c r="AE337">
        <v>83.56</v>
      </c>
      <c r="AF337">
        <v>85.05</v>
      </c>
      <c r="AG337">
        <v>93.31</v>
      </c>
    </row>
    <row r="338" spans="1:33" x14ac:dyDescent="0.3">
      <c r="A338" t="s">
        <v>37</v>
      </c>
      <c r="B338" s="20">
        <v>4.57</v>
      </c>
      <c r="C338" s="20">
        <v>4.8499999999999996</v>
      </c>
      <c r="D338" s="20">
        <v>6.61</v>
      </c>
      <c r="E338" s="20">
        <v>4.78</v>
      </c>
      <c r="F338" s="20">
        <v>4.1500000000000004</v>
      </c>
      <c r="G338" s="20">
        <v>6.11</v>
      </c>
      <c r="H338" s="20">
        <v>4.8899999999999997</v>
      </c>
      <c r="I338" s="20">
        <v>2.1800000000000002</v>
      </c>
      <c r="J338" s="20">
        <v>5.92</v>
      </c>
      <c r="K338" s="20">
        <v>5.51</v>
      </c>
      <c r="L338" s="20">
        <v>3.84</v>
      </c>
      <c r="M338">
        <v>1.42</v>
      </c>
      <c r="N338">
        <v>2.89</v>
      </c>
      <c r="O338">
        <v>2.4500000000000002</v>
      </c>
      <c r="P338">
        <v>3.8</v>
      </c>
      <c r="Q338">
        <v>3.73</v>
      </c>
      <c r="R338">
        <v>1.39</v>
      </c>
      <c r="S338">
        <v>4.2300000000000004</v>
      </c>
      <c r="T338">
        <v>4.95</v>
      </c>
      <c r="U338">
        <v>6.75</v>
      </c>
      <c r="V338">
        <v>3.75</v>
      </c>
      <c r="W338">
        <v>1.92</v>
      </c>
      <c r="X338">
        <v>5.87</v>
      </c>
      <c r="Y338">
        <v>4.29</v>
      </c>
      <c r="Z338">
        <v>5.6</v>
      </c>
      <c r="AA338">
        <v>6.61</v>
      </c>
      <c r="AB338">
        <v>4.97</v>
      </c>
      <c r="AC338">
        <v>5.09</v>
      </c>
      <c r="AD338">
        <v>4.71</v>
      </c>
      <c r="AE338">
        <v>3.53</v>
      </c>
      <c r="AF338">
        <v>1.85</v>
      </c>
      <c r="AG338">
        <v>2.7</v>
      </c>
    </row>
    <row r="339" spans="1:33" x14ac:dyDescent="0.3">
      <c r="A339" t="s">
        <v>38</v>
      </c>
      <c r="B339" s="20">
        <v>33.28</v>
      </c>
      <c r="C339" s="20">
        <v>30.35</v>
      </c>
      <c r="D339" s="20">
        <v>24.89</v>
      </c>
      <c r="E339" s="20">
        <v>26.52</v>
      </c>
      <c r="F339" s="20">
        <v>23.6</v>
      </c>
      <c r="G339" s="20">
        <v>19</v>
      </c>
      <c r="H339" s="20">
        <v>21.6</v>
      </c>
      <c r="I339" s="20">
        <v>17.91</v>
      </c>
      <c r="J339" s="20">
        <v>18.690000000000001</v>
      </c>
      <c r="K339" s="20">
        <v>13.41</v>
      </c>
      <c r="L339" s="20">
        <v>16.12</v>
      </c>
      <c r="M339">
        <v>17.48</v>
      </c>
      <c r="N339">
        <v>14.48</v>
      </c>
      <c r="O339">
        <v>10</v>
      </c>
      <c r="P339">
        <v>20.59</v>
      </c>
      <c r="Q339">
        <v>17.579999999999998</v>
      </c>
      <c r="R339">
        <v>14.41</v>
      </c>
      <c r="S339">
        <v>12.81</v>
      </c>
      <c r="T339">
        <v>15.11</v>
      </c>
      <c r="U339">
        <v>15.06</v>
      </c>
      <c r="V339">
        <v>19.79</v>
      </c>
      <c r="W339">
        <v>17.78</v>
      </c>
      <c r="X339">
        <v>20.71</v>
      </c>
      <c r="Y339">
        <v>15.56</v>
      </c>
      <c r="Z339">
        <v>16.559999999999999</v>
      </c>
      <c r="AA339">
        <v>11.68</v>
      </c>
      <c r="AB339">
        <v>17.32</v>
      </c>
      <c r="AC339">
        <v>14.42</v>
      </c>
      <c r="AD339">
        <v>11.24</v>
      </c>
      <c r="AE339">
        <v>12.9</v>
      </c>
      <c r="AF339">
        <v>13.1</v>
      </c>
      <c r="AG339">
        <v>3.99</v>
      </c>
    </row>
    <row r="340" spans="1:33" x14ac:dyDescent="0.3">
      <c r="M340"/>
    </row>
    <row r="341" spans="1:33" x14ac:dyDescent="0.3">
      <c r="A341" t="s">
        <v>39</v>
      </c>
      <c r="M341"/>
    </row>
    <row r="342" spans="1:33" x14ac:dyDescent="0.3">
      <c r="A342" t="s">
        <v>35</v>
      </c>
      <c r="B342" s="20">
        <v>100</v>
      </c>
      <c r="C342" s="20">
        <v>100</v>
      </c>
      <c r="D342" s="20">
        <v>100</v>
      </c>
      <c r="E342" s="20">
        <v>100</v>
      </c>
      <c r="F342" s="20">
        <v>100</v>
      </c>
      <c r="G342" s="20">
        <v>100</v>
      </c>
      <c r="H342" s="20">
        <v>100</v>
      </c>
      <c r="I342" s="20">
        <v>100</v>
      </c>
      <c r="J342" s="20">
        <v>100</v>
      </c>
      <c r="K342" s="20">
        <v>100</v>
      </c>
      <c r="L342" s="20">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row>
    <row r="343" spans="1:33" x14ac:dyDescent="0.3">
      <c r="A343" t="s">
        <v>36</v>
      </c>
      <c r="B343" s="20">
        <v>57.73</v>
      </c>
      <c r="C343" s="20">
        <v>67.89</v>
      </c>
      <c r="D343" s="20">
        <v>67.400000000000006</v>
      </c>
      <c r="E343" s="20">
        <v>64.53</v>
      </c>
      <c r="F343" s="20">
        <v>60.75</v>
      </c>
      <c r="G343" s="20">
        <v>73.959999999999994</v>
      </c>
      <c r="H343" s="20">
        <v>77.83</v>
      </c>
      <c r="I343" s="20">
        <v>71.37</v>
      </c>
      <c r="J343" s="20">
        <v>74.34</v>
      </c>
      <c r="K343" s="20">
        <v>70.959999999999994</v>
      </c>
      <c r="L343" s="20">
        <v>79.260000000000005</v>
      </c>
      <c r="M343">
        <v>74.88</v>
      </c>
      <c r="N343">
        <v>64.89</v>
      </c>
      <c r="O343">
        <v>68.650000000000006</v>
      </c>
      <c r="P343">
        <v>92.41</v>
      </c>
      <c r="Q343">
        <v>79.27</v>
      </c>
      <c r="R343">
        <v>81.11</v>
      </c>
      <c r="S343">
        <v>79.36</v>
      </c>
      <c r="T343">
        <v>83.37</v>
      </c>
      <c r="U343">
        <v>90.42</v>
      </c>
      <c r="V343">
        <v>82.28</v>
      </c>
      <c r="W343">
        <v>85.56</v>
      </c>
      <c r="X343">
        <v>86.55</v>
      </c>
      <c r="Y343">
        <v>89.08</v>
      </c>
      <c r="Z343">
        <v>74.33</v>
      </c>
      <c r="AA343">
        <v>88.25</v>
      </c>
      <c r="AB343">
        <v>83.96</v>
      </c>
      <c r="AC343">
        <v>83.04</v>
      </c>
      <c r="AD343">
        <v>81.02</v>
      </c>
      <c r="AE343">
        <v>86.26</v>
      </c>
      <c r="AF343">
        <v>84.72</v>
      </c>
      <c r="AG343">
        <v>83.4</v>
      </c>
    </row>
    <row r="344" spans="1:33" x14ac:dyDescent="0.3">
      <c r="A344" t="s">
        <v>37</v>
      </c>
      <c r="B344" s="20">
        <v>1.42</v>
      </c>
      <c r="C344" s="20">
        <v>0.91</v>
      </c>
      <c r="D344" s="20">
        <v>0.8</v>
      </c>
      <c r="E344" s="20">
        <v>7.48</v>
      </c>
      <c r="F344" s="20">
        <v>5.43</v>
      </c>
      <c r="G344" s="20">
        <v>1.1499999999999999</v>
      </c>
      <c r="H344" s="20">
        <v>10.33</v>
      </c>
      <c r="I344" s="20">
        <v>9.81</v>
      </c>
      <c r="J344" s="20">
        <v>2.64</v>
      </c>
      <c r="K344" s="20">
        <v>7.37</v>
      </c>
      <c r="L344" s="20">
        <v>9.4700000000000006</v>
      </c>
      <c r="M344">
        <v>8.58</v>
      </c>
      <c r="N344">
        <v>15.19</v>
      </c>
      <c r="O344">
        <v>0.76</v>
      </c>
      <c r="P344">
        <v>1.74</v>
      </c>
      <c r="Q344">
        <v>2.11</v>
      </c>
      <c r="R344">
        <v>2.04</v>
      </c>
      <c r="S344">
        <v>5.34</v>
      </c>
      <c r="T344">
        <v>3.31</v>
      </c>
      <c r="U344">
        <v>3.07</v>
      </c>
      <c r="V344">
        <v>0</v>
      </c>
      <c r="W344">
        <v>2.87</v>
      </c>
      <c r="X344">
        <v>3.43</v>
      </c>
      <c r="Y344">
        <v>1.38</v>
      </c>
      <c r="Z344">
        <v>6.5</v>
      </c>
      <c r="AA344">
        <v>1.1399999999999999</v>
      </c>
      <c r="AB344">
        <v>0</v>
      </c>
      <c r="AC344">
        <v>4.91</v>
      </c>
      <c r="AD344">
        <v>1.66</v>
      </c>
      <c r="AE344">
        <v>3.81</v>
      </c>
      <c r="AF344">
        <v>2.41</v>
      </c>
      <c r="AG344">
        <v>10.27</v>
      </c>
    </row>
    <row r="345" spans="1:33" x14ac:dyDescent="0.3">
      <c r="A345" t="s">
        <v>38</v>
      </c>
      <c r="B345" s="20">
        <v>40.86</v>
      </c>
      <c r="C345" s="20">
        <v>31.2</v>
      </c>
      <c r="D345" s="20">
        <v>31.8</v>
      </c>
      <c r="E345" s="20">
        <v>27.99</v>
      </c>
      <c r="F345" s="20">
        <v>33.82</v>
      </c>
      <c r="G345" s="20">
        <v>24.89</v>
      </c>
      <c r="H345" s="20">
        <v>11.84</v>
      </c>
      <c r="I345" s="20">
        <v>18.82</v>
      </c>
      <c r="J345" s="20">
        <v>23.02</v>
      </c>
      <c r="K345" s="20">
        <v>21.68</v>
      </c>
      <c r="L345" s="20">
        <v>11.27</v>
      </c>
      <c r="M345">
        <v>16.54</v>
      </c>
      <c r="N345">
        <v>19.920000000000002</v>
      </c>
      <c r="O345">
        <v>30.58</v>
      </c>
      <c r="P345">
        <v>5.85</v>
      </c>
      <c r="Q345">
        <v>18.61</v>
      </c>
      <c r="R345">
        <v>16.84</v>
      </c>
      <c r="S345">
        <v>15.3</v>
      </c>
      <c r="T345">
        <v>13.32</v>
      </c>
      <c r="U345">
        <v>6.51</v>
      </c>
      <c r="V345">
        <v>17.72</v>
      </c>
      <c r="W345">
        <v>11.58</v>
      </c>
      <c r="X345">
        <v>10.02</v>
      </c>
      <c r="Y345">
        <v>9.5399999999999991</v>
      </c>
      <c r="Z345">
        <v>19.170000000000002</v>
      </c>
      <c r="AA345">
        <v>10.61</v>
      </c>
      <c r="AB345">
        <v>16.04</v>
      </c>
      <c r="AC345">
        <v>12.06</v>
      </c>
      <c r="AD345">
        <v>17.32</v>
      </c>
      <c r="AE345">
        <v>9.93</v>
      </c>
      <c r="AF345">
        <v>12.87</v>
      </c>
      <c r="AG345">
        <v>6.33</v>
      </c>
    </row>
    <row r="346" spans="1:33" x14ac:dyDescent="0.3">
      <c r="M346"/>
    </row>
    <row r="347" spans="1:33" x14ac:dyDescent="0.3">
      <c r="M347"/>
    </row>
    <row r="348" spans="1:33" x14ac:dyDescent="0.3">
      <c r="A348" t="s">
        <v>5</v>
      </c>
      <c r="M348"/>
    </row>
    <row r="349" spans="1:33" x14ac:dyDescent="0.3">
      <c r="A349" t="s">
        <v>28</v>
      </c>
      <c r="M349"/>
    </row>
    <row r="350" spans="1:33" x14ac:dyDescent="0.3">
      <c r="A350" t="s">
        <v>25</v>
      </c>
      <c r="M350"/>
    </row>
    <row r="351" spans="1:33" x14ac:dyDescent="0.3">
      <c r="A351" t="s">
        <v>8</v>
      </c>
      <c r="B351" s="58">
        <v>44562</v>
      </c>
      <c r="C351" s="58">
        <v>44593</v>
      </c>
      <c r="D351" s="58">
        <v>44621</v>
      </c>
      <c r="E351" s="58">
        <v>44652</v>
      </c>
      <c r="F351" s="58">
        <v>44682</v>
      </c>
      <c r="G351" s="58">
        <v>44713</v>
      </c>
      <c r="H351" s="58">
        <v>44743</v>
      </c>
      <c r="I351" s="58">
        <v>44774</v>
      </c>
      <c r="J351" s="58">
        <v>44805</v>
      </c>
      <c r="K351" s="58">
        <v>44835</v>
      </c>
      <c r="L351" s="58">
        <v>44866</v>
      </c>
      <c r="M351" s="1">
        <v>44896</v>
      </c>
      <c r="N351" s="1">
        <v>44927</v>
      </c>
      <c r="O351" s="1">
        <v>44958</v>
      </c>
      <c r="P351" s="1">
        <v>44986</v>
      </c>
      <c r="Q351" s="1">
        <v>45017</v>
      </c>
      <c r="R351" s="1">
        <v>45047</v>
      </c>
      <c r="S351" s="1">
        <v>45078</v>
      </c>
      <c r="T351" s="1">
        <v>45108</v>
      </c>
      <c r="U351" s="1">
        <v>45139</v>
      </c>
      <c r="V351" s="1">
        <v>45170</v>
      </c>
      <c r="W351" s="1">
        <v>45200</v>
      </c>
      <c r="X351" s="1">
        <v>45231</v>
      </c>
      <c r="Y351" s="1">
        <v>45261</v>
      </c>
      <c r="Z351" s="1">
        <v>45292</v>
      </c>
      <c r="AA351" s="1">
        <v>45323</v>
      </c>
      <c r="AB351" s="1">
        <v>45352</v>
      </c>
      <c r="AC351" s="1">
        <v>45383</v>
      </c>
      <c r="AD351" s="1">
        <v>45413</v>
      </c>
      <c r="AE351" s="1">
        <v>45444</v>
      </c>
      <c r="AF351" s="1">
        <v>45474</v>
      </c>
      <c r="AG351" s="1">
        <v>45505</v>
      </c>
    </row>
    <row r="352" spans="1:33" x14ac:dyDescent="0.3">
      <c r="A352" t="s">
        <v>29</v>
      </c>
      <c r="M352"/>
    </row>
    <row r="353" spans="1:33" x14ac:dyDescent="0.3">
      <c r="A353" t="s">
        <v>30</v>
      </c>
      <c r="B353" s="20">
        <v>100</v>
      </c>
      <c r="C353" s="20">
        <v>100</v>
      </c>
      <c r="D353" s="20">
        <v>100</v>
      </c>
      <c r="E353" s="20">
        <v>100</v>
      </c>
      <c r="F353" s="20">
        <v>100</v>
      </c>
      <c r="G353" s="20">
        <v>100</v>
      </c>
      <c r="H353" s="20">
        <v>100</v>
      </c>
      <c r="I353" s="20">
        <v>100</v>
      </c>
      <c r="J353" s="20">
        <v>100</v>
      </c>
      <c r="K353" s="20">
        <v>100</v>
      </c>
      <c r="L353" s="20">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row>
    <row r="354" spans="1:33" x14ac:dyDescent="0.3">
      <c r="A354" t="s">
        <v>31</v>
      </c>
      <c r="B354" s="20">
        <v>53.39</v>
      </c>
      <c r="C354" s="20">
        <v>46.85</v>
      </c>
      <c r="D354" s="20">
        <v>57.78</v>
      </c>
      <c r="E354" s="20">
        <v>53.1</v>
      </c>
      <c r="F354" s="20">
        <v>53.24</v>
      </c>
      <c r="G354" s="20">
        <v>60.57</v>
      </c>
      <c r="H354" s="20">
        <v>59.22</v>
      </c>
      <c r="I354" s="20">
        <v>66.55</v>
      </c>
      <c r="J354" s="20">
        <v>63.37</v>
      </c>
      <c r="K354" s="20">
        <v>65.709999999999994</v>
      </c>
      <c r="L354" s="20">
        <v>66.47</v>
      </c>
      <c r="M354">
        <v>70.22</v>
      </c>
      <c r="N354">
        <v>68.37</v>
      </c>
      <c r="O354">
        <v>62.95</v>
      </c>
      <c r="P354">
        <v>67.8</v>
      </c>
      <c r="Q354">
        <v>70.41</v>
      </c>
      <c r="R354">
        <v>66.09</v>
      </c>
      <c r="S354">
        <v>64.930000000000007</v>
      </c>
      <c r="T354">
        <v>71.64</v>
      </c>
      <c r="U354">
        <v>68.72</v>
      </c>
      <c r="V354">
        <v>62.57</v>
      </c>
      <c r="W354">
        <v>70.7</v>
      </c>
      <c r="X354">
        <v>68.31</v>
      </c>
      <c r="Y354">
        <v>73.08</v>
      </c>
      <c r="Z354">
        <v>69.81</v>
      </c>
      <c r="AA354">
        <v>64.34</v>
      </c>
      <c r="AB354">
        <v>69.2</v>
      </c>
      <c r="AC354">
        <v>64.88</v>
      </c>
      <c r="AD354">
        <v>71.53</v>
      </c>
      <c r="AE354">
        <v>67.41</v>
      </c>
      <c r="AF354">
        <v>79.91</v>
      </c>
      <c r="AG354">
        <v>71.44</v>
      </c>
    </row>
    <row r="355" spans="1:33" x14ac:dyDescent="0.3">
      <c r="A355" t="s">
        <v>32</v>
      </c>
      <c r="B355" s="20">
        <v>12.97</v>
      </c>
      <c r="C355" s="20">
        <v>15.39</v>
      </c>
      <c r="D355" s="20">
        <v>14.23</v>
      </c>
      <c r="E355" s="20">
        <v>14.52</v>
      </c>
      <c r="F355" s="20">
        <v>14.93</v>
      </c>
      <c r="G355" s="20">
        <v>14.72</v>
      </c>
      <c r="H355" s="20">
        <v>17.02</v>
      </c>
      <c r="I355" s="20">
        <v>15.33</v>
      </c>
      <c r="J355" s="20">
        <v>18.3</v>
      </c>
      <c r="K355" s="20">
        <v>14.07</v>
      </c>
      <c r="L355" s="20">
        <v>19.66</v>
      </c>
      <c r="M355">
        <v>9.99</v>
      </c>
      <c r="N355">
        <v>14.94</v>
      </c>
      <c r="O355">
        <v>16.3</v>
      </c>
      <c r="P355">
        <v>17.260000000000002</v>
      </c>
      <c r="Q355">
        <v>15.67</v>
      </c>
      <c r="R355">
        <v>16.8</v>
      </c>
      <c r="S355">
        <v>16.45</v>
      </c>
      <c r="T355">
        <v>12.19</v>
      </c>
      <c r="U355">
        <v>17.760000000000002</v>
      </c>
      <c r="V355">
        <v>20.059999999999999</v>
      </c>
      <c r="W355">
        <v>9.8699999999999992</v>
      </c>
      <c r="X355">
        <v>14.52</v>
      </c>
      <c r="Y355">
        <v>10.63</v>
      </c>
      <c r="Z355">
        <v>14.73</v>
      </c>
      <c r="AA355">
        <v>18.12</v>
      </c>
      <c r="AB355">
        <v>12.55</v>
      </c>
      <c r="AC355">
        <v>16.260000000000002</v>
      </c>
      <c r="AD355">
        <v>16.87</v>
      </c>
      <c r="AE355">
        <v>13.4</v>
      </c>
      <c r="AF355">
        <v>10.89</v>
      </c>
      <c r="AG355">
        <v>18.100000000000001</v>
      </c>
    </row>
    <row r="356" spans="1:33" x14ac:dyDescent="0.3">
      <c r="A356" t="s">
        <v>33</v>
      </c>
      <c r="B356" s="20">
        <v>33.630000000000003</v>
      </c>
      <c r="C356" s="20">
        <v>37.76</v>
      </c>
      <c r="D356" s="20">
        <v>27.99</v>
      </c>
      <c r="E356" s="20">
        <v>32.380000000000003</v>
      </c>
      <c r="F356" s="20">
        <v>31.84</v>
      </c>
      <c r="G356" s="20">
        <v>24.72</v>
      </c>
      <c r="H356" s="20">
        <v>23.76</v>
      </c>
      <c r="I356" s="20">
        <v>18.12</v>
      </c>
      <c r="J356" s="20">
        <v>18.329999999999998</v>
      </c>
      <c r="K356" s="20">
        <v>20.22</v>
      </c>
      <c r="L356" s="20">
        <v>13.87</v>
      </c>
      <c r="M356">
        <v>19.79</v>
      </c>
      <c r="N356">
        <v>16.690000000000001</v>
      </c>
      <c r="O356">
        <v>20.76</v>
      </c>
      <c r="P356">
        <v>14.93</v>
      </c>
      <c r="Q356">
        <v>13.92</v>
      </c>
      <c r="R356">
        <v>17.11</v>
      </c>
      <c r="S356">
        <v>18.62</v>
      </c>
      <c r="T356">
        <v>16.170000000000002</v>
      </c>
      <c r="U356">
        <v>13.52</v>
      </c>
      <c r="V356">
        <v>17.37</v>
      </c>
      <c r="W356">
        <v>19.440000000000001</v>
      </c>
      <c r="X356">
        <v>17.170000000000002</v>
      </c>
      <c r="Y356">
        <v>16.29</v>
      </c>
      <c r="Z356">
        <v>15.46</v>
      </c>
      <c r="AA356">
        <v>17.54</v>
      </c>
      <c r="AB356">
        <v>18.25</v>
      </c>
      <c r="AC356">
        <v>18.86</v>
      </c>
      <c r="AD356">
        <v>11.6</v>
      </c>
      <c r="AE356">
        <v>19.190000000000001</v>
      </c>
      <c r="AF356">
        <v>9.1999999999999993</v>
      </c>
      <c r="AG356">
        <v>10.47</v>
      </c>
    </row>
    <row r="357" spans="1:33" x14ac:dyDescent="0.3">
      <c r="M357"/>
    </row>
    <row r="358" spans="1:33" x14ac:dyDescent="0.3">
      <c r="A358" t="s">
        <v>34</v>
      </c>
      <c r="M358"/>
    </row>
    <row r="359" spans="1:33" x14ac:dyDescent="0.3">
      <c r="A359" t="s">
        <v>35</v>
      </c>
      <c r="B359" s="20">
        <v>100</v>
      </c>
      <c r="C359" s="20">
        <v>100</v>
      </c>
      <c r="D359" s="20">
        <v>100</v>
      </c>
      <c r="E359" s="20">
        <v>100</v>
      </c>
      <c r="F359" s="20">
        <v>100</v>
      </c>
      <c r="G359" s="20">
        <v>100</v>
      </c>
      <c r="H359" s="20">
        <v>100</v>
      </c>
      <c r="I359" s="20">
        <v>100</v>
      </c>
      <c r="J359" s="20">
        <v>100</v>
      </c>
      <c r="K359" s="20">
        <v>100</v>
      </c>
      <c r="L359" s="20">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row>
    <row r="360" spans="1:33" x14ac:dyDescent="0.3">
      <c r="A360" t="s">
        <v>36</v>
      </c>
      <c r="B360" s="20">
        <v>66.53</v>
      </c>
      <c r="C360" s="20">
        <v>62.56</v>
      </c>
      <c r="D360" s="20">
        <v>65.069999999999993</v>
      </c>
      <c r="E360" s="20">
        <v>68.819999999999993</v>
      </c>
      <c r="F360" s="20">
        <v>69</v>
      </c>
      <c r="G360" s="20">
        <v>73.58</v>
      </c>
      <c r="H360" s="20">
        <v>72.22</v>
      </c>
      <c r="I360" s="20">
        <v>75.150000000000006</v>
      </c>
      <c r="J360" s="20">
        <v>73.81</v>
      </c>
      <c r="K360" s="20">
        <v>77.099999999999994</v>
      </c>
      <c r="L360" s="20">
        <v>77.7</v>
      </c>
      <c r="M360">
        <v>80.47</v>
      </c>
      <c r="N360">
        <v>83.61</v>
      </c>
      <c r="O360">
        <v>80.45</v>
      </c>
      <c r="P360">
        <v>76.89</v>
      </c>
      <c r="Q360">
        <v>80.98</v>
      </c>
      <c r="R360">
        <v>80.319999999999993</v>
      </c>
      <c r="S360">
        <v>80.12</v>
      </c>
      <c r="T360">
        <v>81.05</v>
      </c>
      <c r="U360">
        <v>79.84</v>
      </c>
      <c r="V360">
        <v>75.239999999999995</v>
      </c>
      <c r="W360">
        <v>78.73</v>
      </c>
      <c r="X360">
        <v>82.57</v>
      </c>
      <c r="Y360">
        <v>81.03</v>
      </c>
      <c r="Z360">
        <v>73.459999999999994</v>
      </c>
      <c r="AA360">
        <v>80.349999999999994</v>
      </c>
      <c r="AB360">
        <v>82.33</v>
      </c>
      <c r="AC360">
        <v>77.28</v>
      </c>
      <c r="AD360">
        <v>76.13</v>
      </c>
      <c r="AE360">
        <v>76.540000000000006</v>
      </c>
      <c r="AF360">
        <v>82.75</v>
      </c>
      <c r="AG360">
        <v>84.25</v>
      </c>
    </row>
    <row r="361" spans="1:33" x14ac:dyDescent="0.3">
      <c r="A361" t="s">
        <v>37</v>
      </c>
      <c r="B361" s="20">
        <v>5.68</v>
      </c>
      <c r="C361" s="20">
        <v>6.79</v>
      </c>
      <c r="D361" s="20">
        <v>7.9</v>
      </c>
      <c r="E361" s="20">
        <v>5.62</v>
      </c>
      <c r="F361" s="20">
        <v>7.47</v>
      </c>
      <c r="G361" s="20">
        <v>5.81</v>
      </c>
      <c r="H361" s="20">
        <v>4.74</v>
      </c>
      <c r="I361" s="20">
        <v>4</v>
      </c>
      <c r="J361" s="20">
        <v>5.2</v>
      </c>
      <c r="K361" s="20">
        <v>5.67</v>
      </c>
      <c r="L361" s="20">
        <v>6.83</v>
      </c>
      <c r="M361">
        <v>5.63</v>
      </c>
      <c r="N361">
        <v>3.93</v>
      </c>
      <c r="O361">
        <v>5.1100000000000003</v>
      </c>
      <c r="P361">
        <v>6.46</v>
      </c>
      <c r="Q361">
        <v>3.96</v>
      </c>
      <c r="R361">
        <v>5.67</v>
      </c>
      <c r="S361">
        <v>3.93</v>
      </c>
      <c r="T361">
        <v>5.28</v>
      </c>
      <c r="U361">
        <v>6.82</v>
      </c>
      <c r="V361">
        <v>8.3800000000000008</v>
      </c>
      <c r="W361">
        <v>3.06</v>
      </c>
      <c r="X361">
        <v>2.81</v>
      </c>
      <c r="Y361">
        <v>5.44</v>
      </c>
      <c r="Z361">
        <v>8.15</v>
      </c>
      <c r="AA361">
        <v>5.16</v>
      </c>
      <c r="AB361">
        <v>5.89</v>
      </c>
      <c r="AC361">
        <v>7.92</v>
      </c>
      <c r="AD361">
        <v>5.96</v>
      </c>
      <c r="AE361">
        <v>3.94</v>
      </c>
      <c r="AF361">
        <v>5.95</v>
      </c>
      <c r="AG361">
        <v>5.74</v>
      </c>
    </row>
    <row r="362" spans="1:33" x14ac:dyDescent="0.3">
      <c r="A362" t="s">
        <v>38</v>
      </c>
      <c r="B362" s="20">
        <v>27.79</v>
      </c>
      <c r="C362" s="20">
        <v>30.65</v>
      </c>
      <c r="D362" s="20">
        <v>27.02</v>
      </c>
      <c r="E362" s="20">
        <v>25.56</v>
      </c>
      <c r="F362" s="20">
        <v>23.54</v>
      </c>
      <c r="G362" s="20">
        <v>20.61</v>
      </c>
      <c r="H362" s="20">
        <v>23.04</v>
      </c>
      <c r="I362" s="20">
        <v>20.85</v>
      </c>
      <c r="J362" s="20">
        <v>20.99</v>
      </c>
      <c r="K362" s="20">
        <v>17.23</v>
      </c>
      <c r="L362" s="20">
        <v>15.47</v>
      </c>
      <c r="M362">
        <v>13.9</v>
      </c>
      <c r="N362">
        <v>12.46</v>
      </c>
      <c r="O362">
        <v>14.44</v>
      </c>
      <c r="P362">
        <v>16.649999999999999</v>
      </c>
      <c r="Q362">
        <v>15.06</v>
      </c>
      <c r="R362">
        <v>14.01</v>
      </c>
      <c r="S362">
        <v>15.95</v>
      </c>
      <c r="T362">
        <v>13.67</v>
      </c>
      <c r="U362">
        <v>13.34</v>
      </c>
      <c r="V362">
        <v>16.38</v>
      </c>
      <c r="W362">
        <v>18.21</v>
      </c>
      <c r="X362">
        <v>14.61</v>
      </c>
      <c r="Y362">
        <v>13.52</v>
      </c>
      <c r="Z362">
        <v>18.39</v>
      </c>
      <c r="AA362">
        <v>14.49</v>
      </c>
      <c r="AB362">
        <v>11.79</v>
      </c>
      <c r="AC362">
        <v>14.81</v>
      </c>
      <c r="AD362">
        <v>17.899999999999999</v>
      </c>
      <c r="AE362">
        <v>19.52</v>
      </c>
      <c r="AF362">
        <v>11.3</v>
      </c>
      <c r="AG362">
        <v>10.01</v>
      </c>
    </row>
    <row r="363" spans="1:33" x14ac:dyDescent="0.3">
      <c r="M363"/>
    </row>
    <row r="364" spans="1:33" x14ac:dyDescent="0.3">
      <c r="A364" t="s">
        <v>39</v>
      </c>
      <c r="M364"/>
    </row>
    <row r="365" spans="1:33" x14ac:dyDescent="0.3">
      <c r="A365" t="s">
        <v>35</v>
      </c>
      <c r="B365" s="20">
        <v>100</v>
      </c>
      <c r="C365" s="20">
        <v>100</v>
      </c>
      <c r="D365" s="20">
        <v>100</v>
      </c>
      <c r="E365" s="20">
        <v>100</v>
      </c>
      <c r="F365" s="20">
        <v>100</v>
      </c>
      <c r="G365" s="20">
        <v>100</v>
      </c>
      <c r="H365" s="20">
        <v>100</v>
      </c>
      <c r="I365" s="20">
        <v>100</v>
      </c>
      <c r="J365" s="20">
        <v>100</v>
      </c>
      <c r="K365" s="20">
        <v>100</v>
      </c>
      <c r="L365" s="20">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row>
    <row r="366" spans="1:33" x14ac:dyDescent="0.3">
      <c r="A366" t="s">
        <v>36</v>
      </c>
      <c r="B366" s="20">
        <v>65.97</v>
      </c>
      <c r="C366" s="20">
        <v>64.989999999999995</v>
      </c>
      <c r="D366" s="20">
        <v>69.59</v>
      </c>
      <c r="E366" s="20">
        <v>61.87</v>
      </c>
      <c r="F366" s="20">
        <v>72.36</v>
      </c>
      <c r="G366" s="20">
        <v>79.11</v>
      </c>
      <c r="H366" s="20">
        <v>72.55</v>
      </c>
      <c r="I366" s="20">
        <v>75.400000000000006</v>
      </c>
      <c r="J366" s="20">
        <v>67.510000000000005</v>
      </c>
      <c r="K366" s="20">
        <v>79.400000000000006</v>
      </c>
      <c r="L366" s="20">
        <v>76.48</v>
      </c>
      <c r="M366">
        <v>79.849999999999994</v>
      </c>
      <c r="N366">
        <v>76.53</v>
      </c>
      <c r="O366">
        <v>84.84</v>
      </c>
      <c r="P366">
        <v>82.32</v>
      </c>
      <c r="Q366">
        <v>76.94</v>
      </c>
      <c r="R366">
        <v>73.63</v>
      </c>
      <c r="S366">
        <v>84.7</v>
      </c>
      <c r="T366">
        <v>89.99</v>
      </c>
      <c r="U366">
        <v>81.489999999999995</v>
      </c>
      <c r="V366">
        <v>77.95</v>
      </c>
      <c r="W366">
        <v>78.62</v>
      </c>
      <c r="X366">
        <v>82.33</v>
      </c>
      <c r="Y366">
        <v>86.04</v>
      </c>
      <c r="Z366">
        <v>92.61</v>
      </c>
      <c r="AA366">
        <v>88.86</v>
      </c>
      <c r="AB366">
        <v>82.5</v>
      </c>
      <c r="AC366">
        <v>84.29</v>
      </c>
      <c r="AD366">
        <v>94.4</v>
      </c>
      <c r="AE366">
        <v>84.07</v>
      </c>
      <c r="AF366">
        <v>85.79</v>
      </c>
      <c r="AG366">
        <v>83.9</v>
      </c>
    </row>
    <row r="367" spans="1:33" x14ac:dyDescent="0.3">
      <c r="A367" t="s">
        <v>37</v>
      </c>
      <c r="B367" s="20">
        <v>5.71</v>
      </c>
      <c r="C367" s="20">
        <v>7.91</v>
      </c>
      <c r="D367" s="20">
        <v>3.69</v>
      </c>
      <c r="E367" s="20">
        <v>6.56</v>
      </c>
      <c r="F367" s="20">
        <v>7.2</v>
      </c>
      <c r="G367" s="20">
        <v>7.23</v>
      </c>
      <c r="H367" s="20">
        <v>6.68</v>
      </c>
      <c r="I367" s="20">
        <v>8.3699999999999992</v>
      </c>
      <c r="J367" s="20">
        <v>9.84</v>
      </c>
      <c r="K367" s="20">
        <v>7.39</v>
      </c>
      <c r="L367" s="20">
        <v>6.33</v>
      </c>
      <c r="M367">
        <v>3.22</v>
      </c>
      <c r="N367">
        <v>9.7200000000000006</v>
      </c>
      <c r="O367">
        <v>4.2300000000000004</v>
      </c>
      <c r="P367">
        <v>1.82</v>
      </c>
      <c r="Q367">
        <v>5.51</v>
      </c>
      <c r="R367">
        <v>5.56</v>
      </c>
      <c r="S367">
        <v>3.74</v>
      </c>
      <c r="T367">
        <v>1.89</v>
      </c>
      <c r="U367">
        <v>4.5</v>
      </c>
      <c r="V367">
        <v>0</v>
      </c>
      <c r="W367">
        <v>7.49</v>
      </c>
      <c r="X367">
        <v>0.98</v>
      </c>
      <c r="Y367">
        <v>2.36</v>
      </c>
      <c r="Z367">
        <v>1.44</v>
      </c>
      <c r="AA367">
        <v>2.2799999999999998</v>
      </c>
      <c r="AB367">
        <v>2.8</v>
      </c>
      <c r="AC367">
        <v>5.77</v>
      </c>
      <c r="AD367">
        <v>0</v>
      </c>
      <c r="AE367">
        <v>2.65</v>
      </c>
      <c r="AF367">
        <v>10.93</v>
      </c>
      <c r="AG367">
        <v>5.78</v>
      </c>
    </row>
    <row r="368" spans="1:33" x14ac:dyDescent="0.3">
      <c r="A368" t="s">
        <v>38</v>
      </c>
      <c r="B368" s="20">
        <v>28.32</v>
      </c>
      <c r="C368" s="20">
        <v>27.1</v>
      </c>
      <c r="D368" s="20">
        <v>26.72</v>
      </c>
      <c r="E368" s="20">
        <v>31.57</v>
      </c>
      <c r="F368" s="20">
        <v>20.43</v>
      </c>
      <c r="G368" s="20">
        <v>13.66</v>
      </c>
      <c r="H368" s="20">
        <v>20.78</v>
      </c>
      <c r="I368" s="20">
        <v>16.22</v>
      </c>
      <c r="J368" s="20">
        <v>22.65</v>
      </c>
      <c r="K368" s="20">
        <v>13.21</v>
      </c>
      <c r="L368" s="20">
        <v>17.190000000000001</v>
      </c>
      <c r="M368">
        <v>16.93</v>
      </c>
      <c r="N368">
        <v>13.75</v>
      </c>
      <c r="O368">
        <v>10.93</v>
      </c>
      <c r="P368">
        <v>15.86</v>
      </c>
      <c r="Q368">
        <v>17.55</v>
      </c>
      <c r="R368">
        <v>20.81</v>
      </c>
      <c r="S368">
        <v>11.56</v>
      </c>
      <c r="T368">
        <v>8.11</v>
      </c>
      <c r="U368">
        <v>14.01</v>
      </c>
      <c r="V368">
        <v>22.05</v>
      </c>
      <c r="W368">
        <v>13.9</v>
      </c>
      <c r="X368">
        <v>16.690000000000001</v>
      </c>
      <c r="Y368">
        <v>11.59</v>
      </c>
      <c r="Z368">
        <v>5.95</v>
      </c>
      <c r="AA368">
        <v>8.86</v>
      </c>
      <c r="AB368">
        <v>14.7</v>
      </c>
      <c r="AC368">
        <v>9.94</v>
      </c>
      <c r="AD368">
        <v>5.6</v>
      </c>
      <c r="AE368">
        <v>13.27</v>
      </c>
      <c r="AF368">
        <v>3.28</v>
      </c>
      <c r="AG368">
        <v>10.32</v>
      </c>
    </row>
    <row r="369" spans="1:33" x14ac:dyDescent="0.3">
      <c r="M369"/>
    </row>
    <row r="370" spans="1:33" x14ac:dyDescent="0.3">
      <c r="M370"/>
    </row>
    <row r="371" spans="1:33" x14ac:dyDescent="0.3">
      <c r="A371" t="s">
        <v>5</v>
      </c>
      <c r="M371"/>
    </row>
    <row r="372" spans="1:33" x14ac:dyDescent="0.3">
      <c r="A372" t="s">
        <v>28</v>
      </c>
      <c r="M372"/>
    </row>
    <row r="373" spans="1:33" x14ac:dyDescent="0.3">
      <c r="A373" t="s">
        <v>26</v>
      </c>
      <c r="M373"/>
    </row>
    <row r="374" spans="1:33" x14ac:dyDescent="0.3">
      <c r="A374" t="s">
        <v>8</v>
      </c>
      <c r="B374" s="58">
        <v>44562</v>
      </c>
      <c r="C374" s="58">
        <v>44593</v>
      </c>
      <c r="D374" s="58">
        <v>44621</v>
      </c>
      <c r="E374" s="58">
        <v>44652</v>
      </c>
      <c r="F374" s="58">
        <v>44682</v>
      </c>
      <c r="G374" s="58">
        <v>44713</v>
      </c>
      <c r="H374" s="58">
        <v>44743</v>
      </c>
      <c r="I374" s="58">
        <v>44774</v>
      </c>
      <c r="J374" s="58">
        <v>44805</v>
      </c>
      <c r="K374" s="58">
        <v>44835</v>
      </c>
      <c r="L374" s="58">
        <v>44866</v>
      </c>
      <c r="M374" s="1">
        <v>44896</v>
      </c>
      <c r="N374" s="1">
        <v>44927</v>
      </c>
      <c r="O374" s="1">
        <v>44958</v>
      </c>
      <c r="P374" s="1">
        <v>44986</v>
      </c>
      <c r="Q374" s="1">
        <v>45017</v>
      </c>
      <c r="R374" s="1">
        <v>45047</v>
      </c>
      <c r="S374" s="1">
        <v>45078</v>
      </c>
      <c r="T374" s="1">
        <v>45108</v>
      </c>
      <c r="U374" s="1">
        <v>45139</v>
      </c>
      <c r="V374" s="1">
        <v>45170</v>
      </c>
      <c r="W374" s="1">
        <v>45200</v>
      </c>
      <c r="X374" s="1">
        <v>45231</v>
      </c>
      <c r="Y374" s="1">
        <v>45261</v>
      </c>
      <c r="Z374" s="1">
        <v>45292</v>
      </c>
      <c r="AA374" s="1">
        <v>45323</v>
      </c>
      <c r="AB374" s="1">
        <v>45352</v>
      </c>
      <c r="AC374" s="1">
        <v>45383</v>
      </c>
      <c r="AD374" s="1">
        <v>45413</v>
      </c>
      <c r="AE374" s="1">
        <v>45444</v>
      </c>
      <c r="AF374" s="1">
        <v>45474</v>
      </c>
      <c r="AG374" s="1">
        <v>45505</v>
      </c>
    </row>
    <row r="375" spans="1:33" x14ac:dyDescent="0.3">
      <c r="A375" t="s">
        <v>29</v>
      </c>
      <c r="M375"/>
    </row>
    <row r="376" spans="1:33" x14ac:dyDescent="0.3">
      <c r="A376" t="s">
        <v>30</v>
      </c>
      <c r="B376" s="20">
        <v>100</v>
      </c>
      <c r="C376" s="20">
        <v>100</v>
      </c>
      <c r="D376" s="20">
        <v>100</v>
      </c>
      <c r="E376" s="20">
        <v>100</v>
      </c>
      <c r="F376" s="20">
        <v>100</v>
      </c>
      <c r="G376" s="20">
        <v>100</v>
      </c>
      <c r="H376" s="20">
        <v>100</v>
      </c>
      <c r="I376" s="20">
        <v>100</v>
      </c>
      <c r="J376" s="20">
        <v>100</v>
      </c>
      <c r="K376" s="20">
        <v>100</v>
      </c>
      <c r="L376" s="20">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row>
    <row r="377" spans="1:33" x14ac:dyDescent="0.3">
      <c r="A377" t="s">
        <v>31</v>
      </c>
      <c r="B377" s="20">
        <v>64.239999999999995</v>
      </c>
      <c r="C377" s="20">
        <v>57.87</v>
      </c>
      <c r="D377" s="20">
        <v>66.150000000000006</v>
      </c>
      <c r="E377" s="20">
        <v>65.540000000000006</v>
      </c>
      <c r="F377" s="20">
        <v>59.93</v>
      </c>
      <c r="G377" s="20">
        <v>69.209999999999994</v>
      </c>
      <c r="H377" s="20">
        <v>74.94</v>
      </c>
      <c r="I377" s="20">
        <v>68.84</v>
      </c>
      <c r="J377" s="20">
        <v>69.34</v>
      </c>
      <c r="K377" s="20">
        <v>69.95</v>
      </c>
      <c r="L377" s="20">
        <v>78.290000000000006</v>
      </c>
      <c r="M377">
        <v>81.02</v>
      </c>
      <c r="N377">
        <v>77.12</v>
      </c>
      <c r="O377">
        <v>75.540000000000006</v>
      </c>
      <c r="P377">
        <v>74.22</v>
      </c>
      <c r="Q377">
        <v>75.58</v>
      </c>
      <c r="R377">
        <v>73.37</v>
      </c>
      <c r="S377">
        <v>73.430000000000007</v>
      </c>
      <c r="T377">
        <v>76.23</v>
      </c>
      <c r="U377">
        <v>77.2</v>
      </c>
      <c r="V377">
        <v>75.52</v>
      </c>
      <c r="W377">
        <v>70.89</v>
      </c>
      <c r="X377">
        <v>74.209999999999994</v>
      </c>
      <c r="Y377">
        <v>77.44</v>
      </c>
      <c r="Z377">
        <v>68.33</v>
      </c>
      <c r="AA377">
        <v>73.69</v>
      </c>
      <c r="AB377">
        <v>70.11</v>
      </c>
      <c r="AC377">
        <v>73.55</v>
      </c>
      <c r="AD377">
        <v>68.59</v>
      </c>
      <c r="AE377">
        <v>67.709999999999994</v>
      </c>
      <c r="AF377">
        <v>73.95</v>
      </c>
      <c r="AG377">
        <v>78.41</v>
      </c>
    </row>
    <row r="378" spans="1:33" x14ac:dyDescent="0.3">
      <c r="A378" t="s">
        <v>32</v>
      </c>
      <c r="B378" s="20">
        <v>7.17</v>
      </c>
      <c r="C378" s="20">
        <v>8.9499999999999993</v>
      </c>
      <c r="D378" s="20">
        <v>5.95</v>
      </c>
      <c r="E378" s="20">
        <v>4.3</v>
      </c>
      <c r="F378" s="20">
        <v>10.44</v>
      </c>
      <c r="G378" s="20">
        <v>10.07</v>
      </c>
      <c r="H378" s="20">
        <v>5.55</v>
      </c>
      <c r="I378" s="20">
        <v>11.44</v>
      </c>
      <c r="J378" s="20">
        <v>11.13</v>
      </c>
      <c r="K378" s="20">
        <v>9.4600000000000009</v>
      </c>
      <c r="L378" s="20">
        <v>10.19</v>
      </c>
      <c r="M378">
        <v>4.62</v>
      </c>
      <c r="N378">
        <v>10.79</v>
      </c>
      <c r="O378">
        <v>9.89</v>
      </c>
      <c r="P378">
        <v>7.98</v>
      </c>
      <c r="Q378">
        <v>8.24</v>
      </c>
      <c r="R378">
        <v>9.77</v>
      </c>
      <c r="S378">
        <v>9.01</v>
      </c>
      <c r="T378">
        <v>9.4700000000000006</v>
      </c>
      <c r="U378">
        <v>9.11</v>
      </c>
      <c r="V378">
        <v>10.210000000000001</v>
      </c>
      <c r="W378">
        <v>12.85</v>
      </c>
      <c r="X378">
        <v>10.17</v>
      </c>
      <c r="Y378">
        <v>7.88</v>
      </c>
      <c r="Z378">
        <v>13.31</v>
      </c>
      <c r="AA378">
        <v>12.11</v>
      </c>
      <c r="AB378">
        <v>10.9</v>
      </c>
      <c r="AC378">
        <v>13.15</v>
      </c>
      <c r="AD378">
        <v>13.92</v>
      </c>
      <c r="AE378">
        <v>15.61</v>
      </c>
      <c r="AF378">
        <v>13.14</v>
      </c>
      <c r="AG378">
        <v>12.83</v>
      </c>
    </row>
    <row r="379" spans="1:33" x14ac:dyDescent="0.3">
      <c r="A379" t="s">
        <v>33</v>
      </c>
      <c r="B379" s="20">
        <v>28.59</v>
      </c>
      <c r="C379" s="20">
        <v>33.18</v>
      </c>
      <c r="D379" s="20">
        <v>27.9</v>
      </c>
      <c r="E379" s="20">
        <v>30.16</v>
      </c>
      <c r="F379" s="20">
        <v>29.63</v>
      </c>
      <c r="G379" s="20">
        <v>20.72</v>
      </c>
      <c r="H379" s="20">
        <v>19.510000000000002</v>
      </c>
      <c r="I379" s="20">
        <v>19.72</v>
      </c>
      <c r="J379" s="20">
        <v>19.53</v>
      </c>
      <c r="K379" s="20">
        <v>20.6</v>
      </c>
      <c r="L379" s="20">
        <v>11.52</v>
      </c>
      <c r="M379">
        <v>14.36</v>
      </c>
      <c r="N379">
        <v>12.08</v>
      </c>
      <c r="O379">
        <v>14.57</v>
      </c>
      <c r="P379">
        <v>17.809999999999999</v>
      </c>
      <c r="Q379">
        <v>16.170000000000002</v>
      </c>
      <c r="R379">
        <v>16.850000000000001</v>
      </c>
      <c r="S379">
        <v>17.55</v>
      </c>
      <c r="T379">
        <v>14.31</v>
      </c>
      <c r="U379">
        <v>13.7</v>
      </c>
      <c r="V379">
        <v>14.26</v>
      </c>
      <c r="W379">
        <v>16.260000000000002</v>
      </c>
      <c r="X379">
        <v>15.63</v>
      </c>
      <c r="Y379">
        <v>14.68</v>
      </c>
      <c r="Z379">
        <v>18.350000000000001</v>
      </c>
      <c r="AA379">
        <v>14.2</v>
      </c>
      <c r="AB379">
        <v>18.989999999999998</v>
      </c>
      <c r="AC379">
        <v>13.3</v>
      </c>
      <c r="AD379">
        <v>17.489999999999998</v>
      </c>
      <c r="AE379">
        <v>16.68</v>
      </c>
      <c r="AF379">
        <v>12.91</v>
      </c>
      <c r="AG379">
        <v>8.76</v>
      </c>
    </row>
    <row r="380" spans="1:33" x14ac:dyDescent="0.3">
      <c r="M380"/>
    </row>
    <row r="381" spans="1:33" x14ac:dyDescent="0.3">
      <c r="A381" t="s">
        <v>34</v>
      </c>
      <c r="M381"/>
    </row>
    <row r="382" spans="1:33" x14ac:dyDescent="0.3">
      <c r="A382" t="s">
        <v>35</v>
      </c>
      <c r="B382" s="20">
        <v>100</v>
      </c>
      <c r="C382" s="20">
        <v>100</v>
      </c>
      <c r="D382" s="20">
        <v>100</v>
      </c>
      <c r="E382" s="20">
        <v>100</v>
      </c>
      <c r="F382" s="20">
        <v>100</v>
      </c>
      <c r="G382" s="20">
        <v>100</v>
      </c>
      <c r="H382" s="20">
        <v>100</v>
      </c>
      <c r="I382" s="20">
        <v>100</v>
      </c>
      <c r="J382" s="20">
        <v>100</v>
      </c>
      <c r="K382" s="20">
        <v>100</v>
      </c>
      <c r="L382" s="20">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row>
    <row r="383" spans="1:33" x14ac:dyDescent="0.3">
      <c r="A383" t="s">
        <v>36</v>
      </c>
      <c r="B383" s="20">
        <v>69.319999999999993</v>
      </c>
      <c r="C383" s="20">
        <v>68.33</v>
      </c>
      <c r="D383" s="20">
        <v>71.37</v>
      </c>
      <c r="E383" s="20">
        <v>74.28</v>
      </c>
      <c r="F383" s="20">
        <v>75.37</v>
      </c>
      <c r="G383" s="20">
        <v>75.83</v>
      </c>
      <c r="H383" s="20">
        <v>78.260000000000005</v>
      </c>
      <c r="I383" s="20">
        <v>79.959999999999994</v>
      </c>
      <c r="J383" s="20">
        <v>76.94</v>
      </c>
      <c r="K383" s="20">
        <v>81.510000000000005</v>
      </c>
      <c r="L383" s="20">
        <v>83.25</v>
      </c>
      <c r="M383">
        <v>82.79</v>
      </c>
      <c r="N383">
        <v>83.96</v>
      </c>
      <c r="O383">
        <v>86.08</v>
      </c>
      <c r="P383">
        <v>84</v>
      </c>
      <c r="Q383">
        <v>82.36</v>
      </c>
      <c r="R383">
        <v>86.03</v>
      </c>
      <c r="S383">
        <v>82.97</v>
      </c>
      <c r="T383">
        <v>82.43</v>
      </c>
      <c r="U383">
        <v>81.25</v>
      </c>
      <c r="V383">
        <v>85.03</v>
      </c>
      <c r="W383">
        <v>85.44</v>
      </c>
      <c r="X383">
        <v>82.71</v>
      </c>
      <c r="Y383">
        <v>82.35</v>
      </c>
      <c r="Z383">
        <v>82.9</v>
      </c>
      <c r="AA383">
        <v>79.98</v>
      </c>
      <c r="AB383">
        <v>84.21</v>
      </c>
      <c r="AC383">
        <v>82.1</v>
      </c>
      <c r="AD383">
        <v>82.8</v>
      </c>
      <c r="AE383">
        <v>84.05</v>
      </c>
      <c r="AF383">
        <v>86.39</v>
      </c>
      <c r="AG383">
        <v>85.98</v>
      </c>
    </row>
    <row r="384" spans="1:33" x14ac:dyDescent="0.3">
      <c r="A384" t="s">
        <v>37</v>
      </c>
      <c r="B384" s="20">
        <v>5.29</v>
      </c>
      <c r="C384" s="20">
        <v>4.8499999999999996</v>
      </c>
      <c r="D384" s="20">
        <v>4.28</v>
      </c>
      <c r="E384" s="20">
        <v>1.79</v>
      </c>
      <c r="F384" s="20">
        <v>4.3499999999999996</v>
      </c>
      <c r="G384" s="20">
        <v>4.46</v>
      </c>
      <c r="H384" s="20">
        <v>5.54</v>
      </c>
      <c r="I384" s="20">
        <v>6.38</v>
      </c>
      <c r="J384" s="20">
        <v>5.8</v>
      </c>
      <c r="K384" s="20">
        <v>3.38</v>
      </c>
      <c r="L384" s="20">
        <v>3.76</v>
      </c>
      <c r="M384">
        <v>3.61</v>
      </c>
      <c r="N384">
        <v>2.75</v>
      </c>
      <c r="O384">
        <v>2.56</v>
      </c>
      <c r="P384">
        <v>3.96</v>
      </c>
      <c r="Q384">
        <v>4.74</v>
      </c>
      <c r="R384">
        <v>4.22</v>
      </c>
      <c r="S384">
        <v>3.5</v>
      </c>
      <c r="T384">
        <v>4.4000000000000004</v>
      </c>
      <c r="U384">
        <v>4.97</v>
      </c>
      <c r="V384">
        <v>2.59</v>
      </c>
      <c r="W384">
        <v>4.08</v>
      </c>
      <c r="X384">
        <v>4.3</v>
      </c>
      <c r="Y384">
        <v>3.65</v>
      </c>
      <c r="Z384">
        <v>6.15</v>
      </c>
      <c r="AA384">
        <v>5.86</v>
      </c>
      <c r="AB384">
        <v>4.1500000000000004</v>
      </c>
      <c r="AC384">
        <v>4.59</v>
      </c>
      <c r="AD384">
        <v>4.97</v>
      </c>
      <c r="AE384">
        <v>5.05</v>
      </c>
      <c r="AF384">
        <v>4.8899999999999997</v>
      </c>
      <c r="AG384">
        <v>5.22</v>
      </c>
    </row>
    <row r="385" spans="1:33" x14ac:dyDescent="0.3">
      <c r="A385" t="s">
        <v>38</v>
      </c>
      <c r="B385" s="20">
        <v>25.39</v>
      </c>
      <c r="C385" s="20">
        <v>26.82</v>
      </c>
      <c r="D385" s="20">
        <v>24.35</v>
      </c>
      <c r="E385" s="20">
        <v>23.93</v>
      </c>
      <c r="F385" s="20">
        <v>20.28</v>
      </c>
      <c r="G385" s="20">
        <v>19.71</v>
      </c>
      <c r="H385" s="20">
        <v>16.190000000000001</v>
      </c>
      <c r="I385" s="20">
        <v>13.67</v>
      </c>
      <c r="J385" s="20">
        <v>17.260000000000002</v>
      </c>
      <c r="K385" s="20">
        <v>15.11</v>
      </c>
      <c r="L385" s="20">
        <v>12.99</v>
      </c>
      <c r="M385">
        <v>13.59</v>
      </c>
      <c r="N385">
        <v>13.28</v>
      </c>
      <c r="O385">
        <v>11.36</v>
      </c>
      <c r="P385">
        <v>12.03</v>
      </c>
      <c r="Q385">
        <v>12.9</v>
      </c>
      <c r="R385">
        <v>9.75</v>
      </c>
      <c r="S385">
        <v>13.53</v>
      </c>
      <c r="T385">
        <v>13.16</v>
      </c>
      <c r="U385">
        <v>13.78</v>
      </c>
      <c r="V385">
        <v>12.39</v>
      </c>
      <c r="W385">
        <v>10.48</v>
      </c>
      <c r="X385">
        <v>12.99</v>
      </c>
      <c r="Y385">
        <v>14</v>
      </c>
      <c r="Z385">
        <v>10.95</v>
      </c>
      <c r="AA385">
        <v>14.17</v>
      </c>
      <c r="AB385">
        <v>11.65</v>
      </c>
      <c r="AC385">
        <v>13.31</v>
      </c>
      <c r="AD385">
        <v>12.23</v>
      </c>
      <c r="AE385">
        <v>10.89</v>
      </c>
      <c r="AF385">
        <v>8.7200000000000006</v>
      </c>
      <c r="AG385">
        <v>8.8000000000000007</v>
      </c>
    </row>
    <row r="386" spans="1:33" x14ac:dyDescent="0.3">
      <c r="M386"/>
    </row>
    <row r="387" spans="1:33" x14ac:dyDescent="0.3">
      <c r="A387" t="s">
        <v>39</v>
      </c>
      <c r="M387"/>
    </row>
    <row r="388" spans="1:33" x14ac:dyDescent="0.3">
      <c r="A388" t="s">
        <v>35</v>
      </c>
      <c r="B388" s="20">
        <v>100</v>
      </c>
      <c r="C388" s="20">
        <v>100</v>
      </c>
      <c r="D388" s="20">
        <v>100</v>
      </c>
      <c r="E388" s="20">
        <v>100</v>
      </c>
      <c r="F388" s="20">
        <v>100</v>
      </c>
      <c r="G388" s="20">
        <v>100</v>
      </c>
      <c r="H388" s="20">
        <v>100</v>
      </c>
      <c r="I388" s="20">
        <v>100</v>
      </c>
      <c r="J388" s="20">
        <v>100</v>
      </c>
      <c r="K388" s="20">
        <v>100</v>
      </c>
      <c r="L388" s="20">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row>
    <row r="389" spans="1:33" x14ac:dyDescent="0.3">
      <c r="A389" t="s">
        <v>36</v>
      </c>
      <c r="B389" s="20">
        <v>67.52</v>
      </c>
      <c r="C389" s="20">
        <v>69.36</v>
      </c>
      <c r="D389" s="20">
        <v>63.33</v>
      </c>
      <c r="E389" s="20">
        <v>69.67</v>
      </c>
      <c r="F389" s="20">
        <v>67.81</v>
      </c>
      <c r="G389" s="20">
        <v>75.89</v>
      </c>
      <c r="H389" s="20">
        <v>78.099999999999994</v>
      </c>
      <c r="I389" s="20">
        <v>84.67</v>
      </c>
      <c r="J389" s="20">
        <v>78.819999999999993</v>
      </c>
      <c r="K389" s="20">
        <v>78.569999999999993</v>
      </c>
      <c r="L389" s="20">
        <v>81.040000000000006</v>
      </c>
      <c r="M389">
        <v>82.86</v>
      </c>
      <c r="N389">
        <v>82.48</v>
      </c>
      <c r="O389">
        <v>80.81</v>
      </c>
      <c r="P389">
        <v>80.010000000000005</v>
      </c>
      <c r="Q389">
        <v>83.95</v>
      </c>
      <c r="R389">
        <v>82.63</v>
      </c>
      <c r="S389">
        <v>77.81</v>
      </c>
      <c r="T389">
        <v>80.430000000000007</v>
      </c>
      <c r="U389">
        <v>81.540000000000006</v>
      </c>
      <c r="V389">
        <v>82.9</v>
      </c>
      <c r="W389">
        <v>84.89</v>
      </c>
      <c r="X389">
        <v>83.21</v>
      </c>
      <c r="Y389">
        <v>89.11</v>
      </c>
      <c r="Z389">
        <v>74.17</v>
      </c>
      <c r="AA389">
        <v>79.52</v>
      </c>
      <c r="AB389">
        <v>76.72</v>
      </c>
      <c r="AC389">
        <v>80.099999999999994</v>
      </c>
      <c r="AD389">
        <v>84.68</v>
      </c>
      <c r="AE389">
        <v>77.569999999999993</v>
      </c>
      <c r="AF389">
        <v>89.66</v>
      </c>
      <c r="AG389">
        <v>80.739999999999995</v>
      </c>
    </row>
    <row r="390" spans="1:33" x14ac:dyDescent="0.3">
      <c r="A390" t="s">
        <v>37</v>
      </c>
      <c r="B390" s="20">
        <v>2.71</v>
      </c>
      <c r="C390" s="20">
        <v>7.74</v>
      </c>
      <c r="D390" s="20">
        <v>6.66</v>
      </c>
      <c r="E390" s="20">
        <v>0.39</v>
      </c>
      <c r="F390" s="20">
        <v>6.77</v>
      </c>
      <c r="G390" s="20">
        <v>5.28</v>
      </c>
      <c r="H390" s="20">
        <v>6.32</v>
      </c>
      <c r="I390" s="20">
        <v>4.42</v>
      </c>
      <c r="J390" s="20">
        <v>5.75</v>
      </c>
      <c r="K390" s="20">
        <v>4.6399999999999997</v>
      </c>
      <c r="L390" s="20">
        <v>4.28</v>
      </c>
      <c r="M390">
        <v>2.4300000000000002</v>
      </c>
      <c r="N390">
        <v>3.68</v>
      </c>
      <c r="O390">
        <v>5.77</v>
      </c>
      <c r="P390">
        <v>4.5199999999999996</v>
      </c>
      <c r="Q390">
        <v>2.48</v>
      </c>
      <c r="R390">
        <v>2.4300000000000002</v>
      </c>
      <c r="S390">
        <v>3.51</v>
      </c>
      <c r="T390">
        <v>2.54</v>
      </c>
      <c r="U390">
        <v>5.59</v>
      </c>
      <c r="V390">
        <v>4.63</v>
      </c>
      <c r="W390">
        <v>3.22</v>
      </c>
      <c r="X390">
        <v>3.52</v>
      </c>
      <c r="Y390">
        <v>1.88</v>
      </c>
      <c r="Z390">
        <v>15.06</v>
      </c>
      <c r="AA390">
        <v>8.08</v>
      </c>
      <c r="AB390">
        <v>11.28</v>
      </c>
      <c r="AC390">
        <v>12.68</v>
      </c>
      <c r="AD390">
        <v>5.79</v>
      </c>
      <c r="AE390">
        <v>10.28</v>
      </c>
      <c r="AF390">
        <v>3.95</v>
      </c>
      <c r="AG390">
        <v>7.1</v>
      </c>
    </row>
    <row r="391" spans="1:33" x14ac:dyDescent="0.3">
      <c r="A391" t="s">
        <v>38</v>
      </c>
      <c r="B391" s="20">
        <v>29.78</v>
      </c>
      <c r="C391" s="20">
        <v>22.89</v>
      </c>
      <c r="D391" s="20">
        <v>30</v>
      </c>
      <c r="E391" s="20">
        <v>29.94</v>
      </c>
      <c r="F391" s="20">
        <v>25.41</v>
      </c>
      <c r="G391" s="20">
        <v>18.829999999999998</v>
      </c>
      <c r="H391" s="20">
        <v>15.58</v>
      </c>
      <c r="I391" s="20">
        <v>10.91</v>
      </c>
      <c r="J391" s="20">
        <v>15.42</v>
      </c>
      <c r="K391" s="20">
        <v>16.79</v>
      </c>
      <c r="L391" s="20">
        <v>14.68</v>
      </c>
      <c r="M391">
        <v>14.71</v>
      </c>
      <c r="N391">
        <v>13.84</v>
      </c>
      <c r="O391">
        <v>13.42</v>
      </c>
      <c r="P391">
        <v>15.47</v>
      </c>
      <c r="Q391">
        <v>13.57</v>
      </c>
      <c r="R391">
        <v>14.94</v>
      </c>
      <c r="S391">
        <v>18.670000000000002</v>
      </c>
      <c r="T391">
        <v>17.03</v>
      </c>
      <c r="U391">
        <v>12.87</v>
      </c>
      <c r="V391">
        <v>12.47</v>
      </c>
      <c r="W391">
        <v>11.88</v>
      </c>
      <c r="X391">
        <v>13.27</v>
      </c>
      <c r="Y391">
        <v>9.01</v>
      </c>
      <c r="Z391">
        <v>10.77</v>
      </c>
      <c r="AA391">
        <v>12.4</v>
      </c>
      <c r="AB391">
        <v>12</v>
      </c>
      <c r="AC391">
        <v>7.22</v>
      </c>
      <c r="AD391">
        <v>9.5299999999999994</v>
      </c>
      <c r="AE391">
        <v>12.15</v>
      </c>
      <c r="AF391">
        <v>6.39</v>
      </c>
      <c r="AG391">
        <v>12.16</v>
      </c>
    </row>
    <row r="392" spans="1:33" x14ac:dyDescent="0.3">
      <c r="M392"/>
    </row>
    <row r="393" spans="1:33" x14ac:dyDescent="0.3">
      <c r="M393"/>
    </row>
    <row r="394" spans="1:33" x14ac:dyDescent="0.3">
      <c r="A394" t="s">
        <v>5</v>
      </c>
      <c r="M394"/>
    </row>
    <row r="395" spans="1:33" x14ac:dyDescent="0.3">
      <c r="A395" t="s">
        <v>28</v>
      </c>
      <c r="M395"/>
    </row>
    <row r="396" spans="1:33" x14ac:dyDescent="0.3">
      <c r="A396" t="s">
        <v>27</v>
      </c>
      <c r="M396"/>
    </row>
    <row r="397" spans="1:33" x14ac:dyDescent="0.3">
      <c r="A397" t="s">
        <v>8</v>
      </c>
      <c r="B397" s="58">
        <v>44562</v>
      </c>
      <c r="C397" s="58">
        <v>44593</v>
      </c>
      <c r="D397" s="58">
        <v>44621</v>
      </c>
      <c r="E397" s="58">
        <v>44652</v>
      </c>
      <c r="F397" s="58">
        <v>44682</v>
      </c>
      <c r="G397" s="58">
        <v>44713</v>
      </c>
      <c r="H397" s="58">
        <v>44743</v>
      </c>
      <c r="I397" s="58">
        <v>44774</v>
      </c>
      <c r="J397" s="58">
        <v>44805</v>
      </c>
      <c r="K397" s="58">
        <v>44835</v>
      </c>
      <c r="L397" s="58">
        <v>44866</v>
      </c>
      <c r="M397" s="1">
        <v>44896</v>
      </c>
      <c r="N397" s="1">
        <v>44927</v>
      </c>
      <c r="O397" s="1">
        <v>44958</v>
      </c>
      <c r="P397" s="1">
        <v>44986</v>
      </c>
      <c r="Q397" s="1">
        <v>45017</v>
      </c>
      <c r="R397" s="1">
        <v>45047</v>
      </c>
      <c r="S397" s="1">
        <v>45078</v>
      </c>
      <c r="T397" s="1">
        <v>45108</v>
      </c>
      <c r="U397" s="1">
        <v>45139</v>
      </c>
      <c r="V397" s="1">
        <v>45170</v>
      </c>
      <c r="W397" s="1">
        <v>45200</v>
      </c>
      <c r="X397" s="1">
        <v>45231</v>
      </c>
      <c r="Y397" s="1">
        <v>45261</v>
      </c>
      <c r="Z397" s="1">
        <v>45292</v>
      </c>
      <c r="AA397" s="1">
        <v>45323</v>
      </c>
      <c r="AB397" s="1">
        <v>45352</v>
      </c>
      <c r="AC397" s="1">
        <v>45383</v>
      </c>
      <c r="AD397" s="1">
        <v>45413</v>
      </c>
      <c r="AE397" s="1">
        <v>45444</v>
      </c>
      <c r="AF397" s="1">
        <v>45474</v>
      </c>
      <c r="AG397" s="1">
        <v>45505</v>
      </c>
    </row>
    <row r="398" spans="1:33" x14ac:dyDescent="0.3">
      <c r="A398" t="s">
        <v>29</v>
      </c>
      <c r="M398"/>
    </row>
    <row r="399" spans="1:33" x14ac:dyDescent="0.3">
      <c r="A399" t="s">
        <v>30</v>
      </c>
      <c r="B399" s="20">
        <v>100</v>
      </c>
      <c r="C399" s="20">
        <v>100</v>
      </c>
      <c r="D399" s="20">
        <v>100</v>
      </c>
      <c r="E399" s="20">
        <v>100</v>
      </c>
      <c r="F399" s="20">
        <v>100</v>
      </c>
      <c r="G399" s="20">
        <v>100</v>
      </c>
      <c r="H399" s="20">
        <v>100</v>
      </c>
      <c r="I399" s="20">
        <v>100</v>
      </c>
      <c r="J399" s="20">
        <v>100</v>
      </c>
      <c r="K399" s="20">
        <v>100</v>
      </c>
      <c r="L399" s="20">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row>
    <row r="400" spans="1:33" x14ac:dyDescent="0.3">
      <c r="A400" t="s">
        <v>31</v>
      </c>
      <c r="B400" s="20">
        <v>65.91</v>
      </c>
      <c r="C400" s="20">
        <v>64.599999999999994</v>
      </c>
      <c r="D400" s="20">
        <v>74.040000000000006</v>
      </c>
      <c r="E400" s="20">
        <v>68.98</v>
      </c>
      <c r="F400" s="20">
        <v>72.069999999999993</v>
      </c>
      <c r="G400" s="20">
        <v>71.62</v>
      </c>
      <c r="H400" s="20">
        <v>74.290000000000006</v>
      </c>
      <c r="I400" s="20">
        <v>76.48</v>
      </c>
      <c r="J400" s="20">
        <v>74.83</v>
      </c>
      <c r="K400" s="20">
        <v>73.430000000000007</v>
      </c>
      <c r="L400" s="20">
        <v>78.260000000000005</v>
      </c>
      <c r="M400">
        <v>80.09</v>
      </c>
      <c r="N400">
        <v>80.09</v>
      </c>
      <c r="O400">
        <v>75.540000000000006</v>
      </c>
      <c r="P400">
        <v>77.55</v>
      </c>
      <c r="Q400">
        <v>77.98</v>
      </c>
      <c r="R400">
        <v>79.099999999999994</v>
      </c>
      <c r="S400">
        <v>80.02</v>
      </c>
      <c r="T400">
        <v>74.63</v>
      </c>
      <c r="U400">
        <v>77.959999999999994</v>
      </c>
      <c r="V400">
        <v>73.41</v>
      </c>
      <c r="W400">
        <v>75.489999999999995</v>
      </c>
      <c r="X400">
        <v>77.069999999999993</v>
      </c>
      <c r="Y400">
        <v>77.78</v>
      </c>
      <c r="Z400">
        <v>75.44</v>
      </c>
      <c r="AA400">
        <v>70.12</v>
      </c>
      <c r="AB400">
        <v>79.27</v>
      </c>
      <c r="AC400">
        <v>78.75</v>
      </c>
      <c r="AD400">
        <v>77.400000000000006</v>
      </c>
      <c r="AE400">
        <v>75.540000000000006</v>
      </c>
      <c r="AF400">
        <v>81.53</v>
      </c>
      <c r="AG400">
        <v>84.72</v>
      </c>
    </row>
    <row r="401" spans="1:33" x14ac:dyDescent="0.3">
      <c r="A401" t="s">
        <v>32</v>
      </c>
      <c r="B401" s="20">
        <v>2.0299999999999998</v>
      </c>
      <c r="C401" s="20">
        <v>3.92</v>
      </c>
      <c r="D401" s="20">
        <v>2.5</v>
      </c>
      <c r="E401" s="20">
        <v>1.17</v>
      </c>
      <c r="F401" s="20">
        <v>1.28</v>
      </c>
      <c r="G401" s="20">
        <v>4.41</v>
      </c>
      <c r="H401" s="20">
        <v>6.61</v>
      </c>
      <c r="I401" s="20">
        <v>8.35</v>
      </c>
      <c r="J401" s="20">
        <v>8.52</v>
      </c>
      <c r="K401" s="20">
        <v>9.51</v>
      </c>
      <c r="L401" s="20">
        <v>8.02</v>
      </c>
      <c r="M401">
        <v>6.65</v>
      </c>
      <c r="N401">
        <v>6.49</v>
      </c>
      <c r="O401">
        <v>7.63</v>
      </c>
      <c r="P401">
        <v>7.62</v>
      </c>
      <c r="Q401">
        <v>6.93</v>
      </c>
      <c r="R401">
        <v>9.59</v>
      </c>
      <c r="S401">
        <v>7.37</v>
      </c>
      <c r="T401">
        <v>8.3699999999999992</v>
      </c>
      <c r="U401">
        <v>8.07</v>
      </c>
      <c r="V401">
        <v>9.07</v>
      </c>
      <c r="W401">
        <v>6.47</v>
      </c>
      <c r="X401">
        <v>6.46</v>
      </c>
      <c r="Y401">
        <v>4.84</v>
      </c>
      <c r="Z401">
        <v>8.69</v>
      </c>
      <c r="AA401">
        <v>12.74</v>
      </c>
      <c r="AB401">
        <v>8.2200000000000006</v>
      </c>
      <c r="AC401">
        <v>7.74</v>
      </c>
      <c r="AD401">
        <v>11.16</v>
      </c>
      <c r="AE401">
        <v>5.63</v>
      </c>
      <c r="AF401">
        <v>9.1300000000000008</v>
      </c>
      <c r="AG401">
        <v>4.3099999999999996</v>
      </c>
    </row>
    <row r="402" spans="1:33" x14ac:dyDescent="0.3">
      <c r="A402" t="s">
        <v>33</v>
      </c>
      <c r="B402" s="20">
        <v>32.049999999999997</v>
      </c>
      <c r="C402" s="20">
        <v>31.48</v>
      </c>
      <c r="D402" s="20">
        <v>23.46</v>
      </c>
      <c r="E402" s="20">
        <v>29.85</v>
      </c>
      <c r="F402" s="20">
        <v>26.65</v>
      </c>
      <c r="G402" s="20">
        <v>23.97</v>
      </c>
      <c r="H402" s="20">
        <v>19.09</v>
      </c>
      <c r="I402" s="20">
        <v>15.17</v>
      </c>
      <c r="J402" s="20">
        <v>16.64</v>
      </c>
      <c r="K402" s="20">
        <v>17.059999999999999</v>
      </c>
      <c r="L402" s="20">
        <v>13.72</v>
      </c>
      <c r="M402">
        <v>13.26</v>
      </c>
      <c r="N402">
        <v>13.42</v>
      </c>
      <c r="O402">
        <v>16.82</v>
      </c>
      <c r="P402">
        <v>14.83</v>
      </c>
      <c r="Q402">
        <v>15.09</v>
      </c>
      <c r="R402">
        <v>11.31</v>
      </c>
      <c r="S402">
        <v>12.6</v>
      </c>
      <c r="T402">
        <v>17</v>
      </c>
      <c r="U402">
        <v>13.97</v>
      </c>
      <c r="V402">
        <v>17.510000000000002</v>
      </c>
      <c r="W402">
        <v>18.04</v>
      </c>
      <c r="X402">
        <v>16.47</v>
      </c>
      <c r="Y402">
        <v>17.39</v>
      </c>
      <c r="Z402">
        <v>15.87</v>
      </c>
      <c r="AA402">
        <v>17.149999999999999</v>
      </c>
      <c r="AB402">
        <v>12.5</v>
      </c>
      <c r="AC402">
        <v>13.52</v>
      </c>
      <c r="AD402">
        <v>11.44</v>
      </c>
      <c r="AE402">
        <v>18.829999999999998</v>
      </c>
      <c r="AF402">
        <v>9.34</v>
      </c>
      <c r="AG402">
        <v>10.98</v>
      </c>
    </row>
    <row r="403" spans="1:33" x14ac:dyDescent="0.3">
      <c r="M403"/>
    </row>
    <row r="404" spans="1:33" x14ac:dyDescent="0.3">
      <c r="A404" t="s">
        <v>34</v>
      </c>
      <c r="M404"/>
    </row>
    <row r="405" spans="1:33" x14ac:dyDescent="0.3">
      <c r="A405" t="s">
        <v>35</v>
      </c>
      <c r="B405" s="20">
        <v>100</v>
      </c>
      <c r="C405" s="20">
        <v>100</v>
      </c>
      <c r="D405" s="20">
        <v>100</v>
      </c>
      <c r="E405" s="20">
        <v>100</v>
      </c>
      <c r="F405" s="20">
        <v>100</v>
      </c>
      <c r="G405" s="20">
        <v>100</v>
      </c>
      <c r="H405" s="20">
        <v>100</v>
      </c>
      <c r="I405" s="20">
        <v>100</v>
      </c>
      <c r="J405" s="20">
        <v>100</v>
      </c>
      <c r="K405" s="20">
        <v>100</v>
      </c>
      <c r="L405" s="20">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row>
    <row r="406" spans="1:33" x14ac:dyDescent="0.3">
      <c r="A406" t="s">
        <v>36</v>
      </c>
      <c r="B406" s="20">
        <v>69.400000000000006</v>
      </c>
      <c r="C406" s="20">
        <v>71.27</v>
      </c>
      <c r="D406" s="20">
        <v>72.989999999999995</v>
      </c>
      <c r="E406" s="20">
        <v>73.02</v>
      </c>
      <c r="F406" s="20">
        <v>78.19</v>
      </c>
      <c r="G406" s="20">
        <v>77.77</v>
      </c>
      <c r="H406" s="20">
        <v>77.48</v>
      </c>
      <c r="I406" s="20">
        <v>78.430000000000007</v>
      </c>
      <c r="J406" s="20">
        <v>78.010000000000005</v>
      </c>
      <c r="K406" s="20">
        <v>80.41</v>
      </c>
      <c r="L406" s="20">
        <v>78.91</v>
      </c>
      <c r="M406">
        <v>82.36</v>
      </c>
      <c r="N406">
        <v>83.46</v>
      </c>
      <c r="O406">
        <v>79.88</v>
      </c>
      <c r="P406">
        <v>80.33</v>
      </c>
      <c r="Q406">
        <v>81.540000000000006</v>
      </c>
      <c r="R406">
        <v>79.92</v>
      </c>
      <c r="S406">
        <v>81.66</v>
      </c>
      <c r="T406">
        <v>80.95</v>
      </c>
      <c r="U406">
        <v>81.67</v>
      </c>
      <c r="V406">
        <v>80.62</v>
      </c>
      <c r="W406">
        <v>81.86</v>
      </c>
      <c r="X406">
        <v>81.77</v>
      </c>
      <c r="Y406">
        <v>82.85</v>
      </c>
      <c r="Z406">
        <v>82.56</v>
      </c>
      <c r="AA406">
        <v>80.06</v>
      </c>
      <c r="AB406">
        <v>83.13</v>
      </c>
      <c r="AC406">
        <v>82.23</v>
      </c>
      <c r="AD406">
        <v>83.38</v>
      </c>
      <c r="AE406">
        <v>85.64</v>
      </c>
      <c r="AF406">
        <v>87.64</v>
      </c>
      <c r="AG406">
        <v>89.34</v>
      </c>
    </row>
    <row r="407" spans="1:33" x14ac:dyDescent="0.3">
      <c r="A407" t="s">
        <v>37</v>
      </c>
      <c r="B407" s="20">
        <v>0.66</v>
      </c>
      <c r="C407" s="20">
        <v>1.18</v>
      </c>
      <c r="D407" s="20">
        <v>0.35</v>
      </c>
      <c r="E407" s="20">
        <v>0.31</v>
      </c>
      <c r="F407" s="20">
        <v>0.53</v>
      </c>
      <c r="G407" s="20">
        <v>1.06</v>
      </c>
      <c r="H407" s="20">
        <v>3.31</v>
      </c>
      <c r="I407" s="20">
        <v>3.35</v>
      </c>
      <c r="J407" s="20">
        <v>2.98</v>
      </c>
      <c r="K407" s="20">
        <v>3.75</v>
      </c>
      <c r="L407" s="20">
        <v>4.04</v>
      </c>
      <c r="M407">
        <v>3.23</v>
      </c>
      <c r="N407">
        <v>3.5</v>
      </c>
      <c r="O407">
        <v>4.7300000000000004</v>
      </c>
      <c r="P407">
        <v>5.72</v>
      </c>
      <c r="Q407">
        <v>5.61</v>
      </c>
      <c r="R407">
        <v>4.5199999999999996</v>
      </c>
      <c r="S407">
        <v>4.04</v>
      </c>
      <c r="T407">
        <v>5.96</v>
      </c>
      <c r="U407">
        <v>4.1900000000000004</v>
      </c>
      <c r="V407">
        <v>3.97</v>
      </c>
      <c r="W407">
        <v>4</v>
      </c>
      <c r="X407">
        <v>3.3</v>
      </c>
      <c r="Y407">
        <v>3.13</v>
      </c>
      <c r="Z407">
        <v>4.1500000000000004</v>
      </c>
      <c r="AA407">
        <v>4.67</v>
      </c>
      <c r="AB407">
        <v>2.2200000000000002</v>
      </c>
      <c r="AC407">
        <v>3.56</v>
      </c>
      <c r="AD407">
        <v>2.82</v>
      </c>
      <c r="AE407">
        <v>3.1</v>
      </c>
      <c r="AF407">
        <v>1.75</v>
      </c>
      <c r="AG407">
        <v>1.72</v>
      </c>
    </row>
    <row r="408" spans="1:33" x14ac:dyDescent="0.3">
      <c r="A408" t="s">
        <v>38</v>
      </c>
      <c r="B408" s="20">
        <v>29.94</v>
      </c>
      <c r="C408" s="20">
        <v>27.55</v>
      </c>
      <c r="D408" s="20">
        <v>26.66</v>
      </c>
      <c r="E408" s="20">
        <v>26.67</v>
      </c>
      <c r="F408" s="20">
        <v>21.28</v>
      </c>
      <c r="G408" s="20">
        <v>21.17</v>
      </c>
      <c r="H408" s="20">
        <v>19.21</v>
      </c>
      <c r="I408" s="20">
        <v>18.23</v>
      </c>
      <c r="J408" s="20">
        <v>19.010000000000002</v>
      </c>
      <c r="K408" s="20">
        <v>15.84</v>
      </c>
      <c r="L408" s="20">
        <v>17.059999999999999</v>
      </c>
      <c r="M408">
        <v>14.41</v>
      </c>
      <c r="N408">
        <v>13.04</v>
      </c>
      <c r="O408">
        <v>15.39</v>
      </c>
      <c r="P408">
        <v>13.95</v>
      </c>
      <c r="Q408">
        <v>12.84</v>
      </c>
      <c r="R408">
        <v>15.56</v>
      </c>
      <c r="S408">
        <v>14.31</v>
      </c>
      <c r="T408">
        <v>13.09</v>
      </c>
      <c r="U408">
        <v>14.15</v>
      </c>
      <c r="V408">
        <v>15.41</v>
      </c>
      <c r="W408">
        <v>14.14</v>
      </c>
      <c r="X408">
        <v>14.92</v>
      </c>
      <c r="Y408">
        <v>14.02</v>
      </c>
      <c r="Z408">
        <v>13.29</v>
      </c>
      <c r="AA408">
        <v>15.28</v>
      </c>
      <c r="AB408">
        <v>14.65</v>
      </c>
      <c r="AC408">
        <v>14.21</v>
      </c>
      <c r="AD408">
        <v>13.8</v>
      </c>
      <c r="AE408">
        <v>11.26</v>
      </c>
      <c r="AF408">
        <v>10.61</v>
      </c>
      <c r="AG408">
        <v>8.94</v>
      </c>
    </row>
    <row r="409" spans="1:33" x14ac:dyDescent="0.3">
      <c r="M409"/>
    </row>
    <row r="410" spans="1:33" x14ac:dyDescent="0.3">
      <c r="A410" t="s">
        <v>39</v>
      </c>
      <c r="M410"/>
    </row>
    <row r="411" spans="1:33" x14ac:dyDescent="0.3">
      <c r="A411" t="s">
        <v>35</v>
      </c>
      <c r="B411" s="20">
        <v>100</v>
      </c>
      <c r="C411" s="20">
        <v>100</v>
      </c>
      <c r="D411" s="20">
        <v>100</v>
      </c>
      <c r="E411" s="20">
        <v>100</v>
      </c>
      <c r="F411" s="20">
        <v>100</v>
      </c>
      <c r="G411" s="20">
        <v>100</v>
      </c>
      <c r="H411" s="20">
        <v>100</v>
      </c>
      <c r="I411" s="20">
        <v>100</v>
      </c>
      <c r="J411" s="20">
        <v>100</v>
      </c>
      <c r="K411" s="20">
        <v>100</v>
      </c>
      <c r="L411" s="20">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row>
    <row r="412" spans="1:33" x14ac:dyDescent="0.3">
      <c r="A412" t="s">
        <v>36</v>
      </c>
      <c r="B412" s="20">
        <v>64.58</v>
      </c>
      <c r="C412" s="20">
        <v>69.19</v>
      </c>
      <c r="D412" s="20">
        <v>69.709999999999994</v>
      </c>
      <c r="E412" s="20">
        <v>70.37</v>
      </c>
      <c r="F412" s="20">
        <v>73.44</v>
      </c>
      <c r="G412" s="20">
        <v>68.55</v>
      </c>
      <c r="H412" s="20">
        <v>71.239999999999995</v>
      </c>
      <c r="I412" s="20">
        <v>75.430000000000007</v>
      </c>
      <c r="J412" s="20">
        <v>73.38</v>
      </c>
      <c r="K412" s="20">
        <v>76.290000000000006</v>
      </c>
      <c r="L412" s="20">
        <v>76.38</v>
      </c>
      <c r="M412">
        <v>79.47</v>
      </c>
      <c r="N412">
        <v>76.150000000000006</v>
      </c>
      <c r="O412">
        <v>75.540000000000006</v>
      </c>
      <c r="P412">
        <v>72.72</v>
      </c>
      <c r="Q412">
        <v>82.22</v>
      </c>
      <c r="R412">
        <v>75.87</v>
      </c>
      <c r="S412">
        <v>74.27</v>
      </c>
      <c r="T412">
        <v>76.25</v>
      </c>
      <c r="U412">
        <v>75.89</v>
      </c>
      <c r="V412">
        <v>74.900000000000006</v>
      </c>
      <c r="W412">
        <v>81.87</v>
      </c>
      <c r="X412">
        <v>81.87</v>
      </c>
      <c r="Y412">
        <v>81.02</v>
      </c>
      <c r="Z412">
        <v>78.209999999999994</v>
      </c>
      <c r="AA412">
        <v>85.23</v>
      </c>
      <c r="AB412">
        <v>85.82</v>
      </c>
      <c r="AC412">
        <v>84.75</v>
      </c>
      <c r="AD412">
        <v>79.790000000000006</v>
      </c>
      <c r="AE412">
        <v>85.24</v>
      </c>
      <c r="AF412">
        <v>76.77</v>
      </c>
      <c r="AG412">
        <v>79.34</v>
      </c>
    </row>
    <row r="413" spans="1:33" x14ac:dyDescent="0.3">
      <c r="A413" t="s">
        <v>37</v>
      </c>
      <c r="B413" s="20">
        <v>1.74</v>
      </c>
      <c r="C413" s="20">
        <v>1.27</v>
      </c>
      <c r="D413" s="20">
        <v>0.3</v>
      </c>
      <c r="E413" s="20">
        <v>0.7</v>
      </c>
      <c r="F413" s="20">
        <v>0.56000000000000005</v>
      </c>
      <c r="G413" s="20">
        <v>6.06</v>
      </c>
      <c r="H413" s="20">
        <v>7.81</v>
      </c>
      <c r="I413" s="20">
        <v>4.97</v>
      </c>
      <c r="J413" s="20">
        <v>6.9</v>
      </c>
      <c r="K413" s="20">
        <v>7.76</v>
      </c>
      <c r="L413" s="20">
        <v>3.57</v>
      </c>
      <c r="M413">
        <v>3.6</v>
      </c>
      <c r="N413">
        <v>6.05</v>
      </c>
      <c r="O413">
        <v>6.17</v>
      </c>
      <c r="P413">
        <v>9.16</v>
      </c>
      <c r="Q413">
        <v>2.94</v>
      </c>
      <c r="R413">
        <v>6.15</v>
      </c>
      <c r="S413">
        <v>4.75</v>
      </c>
      <c r="T413">
        <v>7.96</v>
      </c>
      <c r="U413">
        <v>7.03</v>
      </c>
      <c r="V413">
        <v>8.76</v>
      </c>
      <c r="W413">
        <v>2.62</v>
      </c>
      <c r="X413">
        <v>3.73</v>
      </c>
      <c r="Y413">
        <v>5.77</v>
      </c>
      <c r="Z413">
        <v>4.22</v>
      </c>
      <c r="AA413">
        <v>3.48</v>
      </c>
      <c r="AB413">
        <v>1.3</v>
      </c>
      <c r="AC413">
        <v>2.71</v>
      </c>
      <c r="AD413">
        <v>1.42</v>
      </c>
      <c r="AE413">
        <v>3.3</v>
      </c>
      <c r="AF413">
        <v>12.09</v>
      </c>
      <c r="AG413">
        <v>6.22</v>
      </c>
    </row>
    <row r="414" spans="1:33" x14ac:dyDescent="0.3">
      <c r="A414" t="s">
        <v>38</v>
      </c>
      <c r="B414" s="20">
        <v>33.68</v>
      </c>
      <c r="C414" s="20">
        <v>29.54</v>
      </c>
      <c r="D414" s="20">
        <v>29.99</v>
      </c>
      <c r="E414" s="20">
        <v>28.92</v>
      </c>
      <c r="F414" s="20">
        <v>26</v>
      </c>
      <c r="G414" s="20">
        <v>25.39</v>
      </c>
      <c r="H414" s="20">
        <v>20.95</v>
      </c>
      <c r="I414" s="20">
        <v>19.600000000000001</v>
      </c>
      <c r="J414" s="20">
        <v>19.72</v>
      </c>
      <c r="K414" s="20">
        <v>15.94</v>
      </c>
      <c r="L414" s="20">
        <v>20.05</v>
      </c>
      <c r="M414">
        <v>16.940000000000001</v>
      </c>
      <c r="N414">
        <v>17.8</v>
      </c>
      <c r="O414">
        <v>18.29</v>
      </c>
      <c r="P414">
        <v>18.13</v>
      </c>
      <c r="Q414">
        <v>14.84</v>
      </c>
      <c r="R414">
        <v>17.98</v>
      </c>
      <c r="S414">
        <v>20.98</v>
      </c>
      <c r="T414">
        <v>15.79</v>
      </c>
      <c r="U414">
        <v>17.079999999999998</v>
      </c>
      <c r="V414">
        <v>16.34</v>
      </c>
      <c r="W414">
        <v>15.5</v>
      </c>
      <c r="X414">
        <v>14.4</v>
      </c>
      <c r="Y414">
        <v>13.21</v>
      </c>
      <c r="Z414">
        <v>17.57</v>
      </c>
      <c r="AA414">
        <v>11.29</v>
      </c>
      <c r="AB414">
        <v>12.88</v>
      </c>
      <c r="AC414">
        <v>12.54</v>
      </c>
      <c r="AD414">
        <v>18.79</v>
      </c>
      <c r="AE414">
        <v>11.47</v>
      </c>
      <c r="AF414">
        <v>11.13</v>
      </c>
      <c r="AG414">
        <v>14.45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8" ma:contentTypeDescription="Crear nuevo documento." ma:contentTypeScope="" ma:versionID="911d9878aac2f51a258d3e5e38741105">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2b8819959007fbe76807db22a56267c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8AFA65-BCF3-4212-9232-01A7B9BC98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BAE0EE-F8C3-4549-89A6-B7E84F13180B}">
  <ds:schemaRefs>
    <ds:schemaRef ds:uri="http://purl.org/dc/dcmitype/"/>
    <ds:schemaRef ds:uri="http://schemas.microsoft.com/office/infopath/2007/PartnerControls"/>
    <ds:schemaRef ds:uri="724c4985-e433-4d2c-9697-e180992b402a"/>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8be3414b-2ef9-485f-84d6-269f1d6f703b"/>
    <ds:schemaRef ds:uri="http://www.w3.org/XML/1998/namespace"/>
  </ds:schemaRefs>
</ds:datastoreItem>
</file>

<file path=customXml/itemProps3.xml><?xml version="1.0" encoding="utf-8"?>
<ds:datastoreItem xmlns:ds="http://schemas.openxmlformats.org/officeDocument/2006/customXml" ds:itemID="{D1E66425-1C2A-4BD4-A9D4-19839655665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Extra</vt:lpstr>
      <vt:lpstr>O. Virgen </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Promocion aceites agosto 2024</dc:title>
  <dc:subject/>
  <dc:creator>RAMÍREZ, DARLENE (MBMAT)</dc:creator>
  <cp:keywords/>
  <dc:description/>
  <cp:lastModifiedBy>Martín Rodríguez, Pascual</cp:lastModifiedBy>
  <cp:revision/>
  <cp:lastPrinted>2024-11-12T15:18:29Z</cp:lastPrinted>
  <dcterms:created xsi:type="dcterms:W3CDTF">2018-06-15T07:55:04Z</dcterms:created>
  <dcterms:modified xsi:type="dcterms:W3CDTF">2025-02-06T08:24:17Z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2022-12-14T14:13:10Z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bcbf2f7c-b5a0-4775-b4ec-82789e4fb106</vt:lpwstr>
  </property>
  <property fmtid="{D5CDD505-2E9C-101B-9397-08002B2CF9AE}" pid="10" name="MSIP_Label_3741da7a-79c1-417c-b408-16c0bfe99fca_ContentBits">
    <vt:lpwstr>0</vt:lpwstr>
  </property>
</Properties>
</file>