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Tamara.Sanchez\Downloads\"/>
    </mc:Choice>
  </mc:AlternateContent>
  <xr:revisionPtr revIDLastSave="0" documentId="13_ncr:1_{A31FDCCF-0B96-4914-9DE0-93CBDDC6BB69}" xr6:coauthVersionLast="47" xr6:coauthVersionMax="47" xr10:uidLastSave="{00000000-0000-0000-0000-000000000000}"/>
  <bookViews>
    <workbookView showSheetTabs="0" xWindow="28680" yWindow="-120" windowWidth="29040" windowHeight="15840" tabRatio="806" xr2:uid="{00000000-000D-0000-FFFF-FFFF00000000}"/>
  </bookViews>
  <sheets>
    <sheet name="PORTADA" sheetId="13" r:id="rId1"/>
    <sheet name="Conclusiones" sheetId="17" r:id="rId2"/>
    <sheet name="VARIABLES" sheetId="14" r:id="rId3"/>
    <sheet name="METODOLOGÍA" sheetId="15" r:id="rId4"/>
    <sheet name="KPI_DATOS" sheetId="3" state="hidden" r:id="rId5"/>
    <sheet name="Desplegables" sheetId="16" state="hidden" r:id="rId6"/>
    <sheet name="PERFIL_DATOS" sheetId="7" state="hidden" r:id="rId7"/>
    <sheet name="MOTIVOS_DATOS" sheetId="10" state="hidden" r:id="rId8"/>
    <sheet name="KPI" sheetId="5" r:id="rId9"/>
    <sheet name="PERFIL" sheetId="8" r:id="rId10"/>
    <sheet name="MOTIVOS" sheetId="9" r:id="rId11"/>
  </sheets>
  <definedNames>
    <definedName name="_GoBack" localSheetId="10">MOTIVOS!$A$23</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8" l="1"/>
  <c r="B6" i="5"/>
  <c r="D7" i="9" l="1"/>
  <c r="B7" i="9"/>
  <c r="A8" i="8" l="1"/>
  <c r="A16" i="5" l="1"/>
  <c r="A15" i="5"/>
  <c r="A36" i="5"/>
  <c r="D7" i="5"/>
  <c r="A30" i="5"/>
  <c r="A47" i="5"/>
  <c r="A510" i="3"/>
  <c r="A480" i="3"/>
  <c r="A475" i="3"/>
  <c r="A42" i="5"/>
  <c r="A436" i="3"/>
  <c r="A444" i="3"/>
  <c r="A415" i="3"/>
  <c r="A457" i="3"/>
  <c r="E9" i="8"/>
  <c r="A38" i="5"/>
  <c r="A14" i="5"/>
  <c r="A8" i="5"/>
  <c r="D9" i="8"/>
  <c r="A53" i="5"/>
  <c r="A22" i="5"/>
  <c r="I7" i="5"/>
  <c r="A17" i="5"/>
  <c r="I9" i="8"/>
  <c r="A50" i="5"/>
  <c r="A318" i="3"/>
  <c r="A330" i="3"/>
  <c r="A315" i="3"/>
  <c r="A304" i="3"/>
  <c r="A339" i="3"/>
  <c r="A300" i="3"/>
  <c r="A292" i="3"/>
  <c r="A313" i="3"/>
  <c r="F9" i="8"/>
  <c r="A40" i="5"/>
  <c r="A21" i="5"/>
  <c r="A39" i="5"/>
  <c r="A24" i="5"/>
  <c r="A32" i="5"/>
  <c r="A35" i="5"/>
  <c r="K7" i="5"/>
  <c r="A57" i="5"/>
  <c r="A33" i="5"/>
  <c r="A572" i="3"/>
  <c r="A545" i="3"/>
  <c r="A534" i="3"/>
  <c r="A546" i="3"/>
  <c r="A527" i="3"/>
  <c r="A554" i="3"/>
  <c r="A543" i="3"/>
  <c r="A532" i="3"/>
  <c r="A540" i="3"/>
  <c r="A544" i="3"/>
  <c r="A536" i="3"/>
  <c r="A559" i="3"/>
  <c r="A533" i="3"/>
  <c r="A537" i="3"/>
  <c r="A560" i="3"/>
  <c r="A541" i="3"/>
  <c r="A530" i="3"/>
  <c r="A525" i="3"/>
  <c r="A25" i="5"/>
  <c r="A28" i="5"/>
  <c r="A46" i="5"/>
  <c r="A11" i="5"/>
  <c r="A23" i="5"/>
  <c r="A48" i="5"/>
  <c r="C9" i="8"/>
  <c r="A223" i="3"/>
  <c r="A220" i="3"/>
  <c r="A193" i="3"/>
  <c r="A176" i="3"/>
  <c r="A198" i="3"/>
  <c r="A181" i="3"/>
  <c r="A206" i="3"/>
  <c r="A192" i="3"/>
  <c r="A189" i="3"/>
  <c r="A211" i="3"/>
  <c r="A197" i="3"/>
  <c r="A183" i="3"/>
  <c r="A180" i="3"/>
  <c r="A226" i="3"/>
  <c r="A222" i="3"/>
  <c r="A219" i="3"/>
  <c r="A208" i="3"/>
  <c r="A205" i="3"/>
  <c r="A224" i="3"/>
  <c r="A174" i="3"/>
  <c r="A216" i="3"/>
  <c r="A196" i="3"/>
  <c r="A194" i="3"/>
  <c r="A43" i="5"/>
  <c r="A9" i="5"/>
  <c r="H7" i="5"/>
  <c r="A52" i="5"/>
  <c r="A12" i="5"/>
  <c r="A45" i="3"/>
  <c r="A37" i="3"/>
  <c r="A4" i="3"/>
  <c r="A17" i="3"/>
  <c r="A31" i="3"/>
  <c r="A12" i="3"/>
  <c r="A25" i="3"/>
  <c r="A9" i="3"/>
  <c r="A28" i="3"/>
  <c r="A20" i="3"/>
  <c r="A33" i="3"/>
  <c r="A3" i="3"/>
  <c r="A59" i="3"/>
  <c r="A10" i="3"/>
  <c r="A41" i="3"/>
  <c r="A11" i="3"/>
  <c r="A57" i="3"/>
  <c r="A30" i="3"/>
  <c r="A19" i="3"/>
  <c r="A16" i="3"/>
  <c r="A27" i="3"/>
  <c r="A52" i="3"/>
  <c r="A48" i="3"/>
  <c r="A43" i="3"/>
  <c r="A42" i="3"/>
  <c r="A18" i="5"/>
  <c r="A353" i="3"/>
  <c r="A379" i="3"/>
  <c r="A349" i="3"/>
  <c r="A361" i="3"/>
  <c r="A350" i="3"/>
  <c r="A392" i="3"/>
  <c r="A376" i="3"/>
  <c r="A400" i="3"/>
  <c r="A373" i="3"/>
  <c r="A365" i="3"/>
  <c r="A389" i="3"/>
  <c r="A362" i="3"/>
  <c r="A391" i="3"/>
  <c r="A367" i="3"/>
  <c r="A351" i="3"/>
  <c r="A375" i="3"/>
  <c r="A356" i="3"/>
  <c r="A385" i="3"/>
  <c r="A374" i="3"/>
  <c r="A372" i="3"/>
  <c r="A398" i="3"/>
  <c r="A390" i="3"/>
  <c r="A371" i="3"/>
  <c r="A360" i="3"/>
  <c r="A383" i="3"/>
  <c r="A393" i="3"/>
  <c r="A382" i="3"/>
  <c r="A31" i="5"/>
  <c r="A54" i="5"/>
  <c r="A37" i="5"/>
  <c r="A92" i="3"/>
  <c r="A74" i="3"/>
  <c r="A103" i="3"/>
  <c r="A81" i="3"/>
  <c r="A72" i="3"/>
  <c r="A64" i="3"/>
  <c r="A90" i="3"/>
  <c r="A70" i="3"/>
  <c r="A80" i="3"/>
  <c r="A69" i="3"/>
  <c r="A61" i="3"/>
  <c r="A111" i="3"/>
  <c r="A78" i="3"/>
  <c r="A96" i="3"/>
  <c r="A85" i="3"/>
  <c r="A68" i="3"/>
  <c r="A113" i="3"/>
  <c r="A105" i="3"/>
  <c r="A95" i="3"/>
  <c r="A98" i="3"/>
  <c r="A82" i="3"/>
  <c r="A115" i="3"/>
  <c r="A112" i="3"/>
  <c r="A76" i="3"/>
  <c r="A110" i="3"/>
  <c r="A34" i="5"/>
  <c r="A29" i="5"/>
  <c r="A58" i="5"/>
  <c r="G7" i="5"/>
  <c r="J9" i="8"/>
  <c r="A20" i="5"/>
  <c r="K9" i="8"/>
  <c r="A49" i="5"/>
  <c r="A260" i="3"/>
  <c r="A278" i="3"/>
  <c r="A279" i="3"/>
  <c r="A268" i="3"/>
  <c r="A233" i="3"/>
  <c r="A240" i="3"/>
  <c r="A276" i="3"/>
  <c r="A241" i="3"/>
  <c r="A264" i="3"/>
  <c r="A256" i="3"/>
  <c r="A248" i="3"/>
  <c r="A237" i="3"/>
  <c r="A257" i="3"/>
  <c r="A238" i="3"/>
  <c r="A261" i="3"/>
  <c r="A287" i="3"/>
  <c r="A250" i="3"/>
  <c r="A242" i="3"/>
  <c r="A258" i="3"/>
  <c r="A247" i="3"/>
  <c r="A239" i="3"/>
  <c r="A231" i="3"/>
  <c r="A243" i="3"/>
  <c r="A263" i="3"/>
  <c r="A262" i="3"/>
  <c r="A282" i="3"/>
  <c r="A266" i="3"/>
  <c r="A255" i="3"/>
  <c r="A244" i="3"/>
  <c r="A236" i="3"/>
  <c r="C7" i="5"/>
  <c r="J7" i="5"/>
  <c r="G9" i="8"/>
  <c r="H9" i="8"/>
  <c r="E7" i="5"/>
  <c r="A26" i="5"/>
  <c r="A3261" i="7"/>
  <c r="A3195" i="7"/>
  <c r="A3257" i="7"/>
  <c r="A3251" i="7"/>
  <c r="A3123" i="7"/>
  <c r="A3000" i="7"/>
  <c r="A2382" i="7"/>
  <c r="A2126" i="7"/>
  <c r="A1870" i="7"/>
  <c r="A2549" i="7"/>
  <c r="A2293" i="7"/>
  <c r="A2165" i="7"/>
  <c r="A2037" i="7"/>
  <c r="A1909" i="7"/>
  <c r="A3303" i="7"/>
  <c r="A2396" i="7"/>
  <c r="A2268" i="7"/>
  <c r="A2012" i="7"/>
  <c r="A1884" i="7"/>
  <c r="A1756" i="7"/>
  <c r="A2051" i="7"/>
  <c r="A1837" i="7"/>
  <c r="A1835" i="7"/>
  <c r="A3028" i="7"/>
  <c r="A2796" i="7"/>
  <c r="A3015" i="7"/>
  <c r="A2538" i="7"/>
  <c r="A2282" i="7"/>
  <c r="A2154" i="7"/>
  <c r="A1898" i="7"/>
  <c r="A2449" i="7"/>
  <c r="A1937" i="7"/>
  <c r="A1725" i="7"/>
  <c r="A1761" i="7"/>
  <c r="A2040" i="7"/>
  <c r="A1912" i="7"/>
  <c r="A2207" i="7"/>
  <c r="A2824" i="7"/>
  <c r="A1798" i="7"/>
  <c r="A3304" i="7"/>
  <c r="A3307" i="7"/>
  <c r="A3300" i="7"/>
  <c r="A3112" i="7"/>
  <c r="A2945" i="7"/>
  <c r="A2689" i="7"/>
  <c r="A2494" i="7"/>
  <c r="A1726" i="7"/>
  <c r="A2533" i="7"/>
  <c r="A2149" i="7"/>
  <c r="A1893" i="7"/>
  <c r="A1706" i="7"/>
  <c r="A2998" i="7"/>
  <c r="A2703" i="7"/>
  <c r="A2380" i="7"/>
  <c r="A1996" i="7"/>
  <c r="A1740" i="7"/>
  <c r="A2547" i="7"/>
  <c r="A2163" i="7"/>
  <c r="A1735" i="7"/>
  <c r="A3140" i="7"/>
  <c r="A3012" i="7"/>
  <c r="A2717" i="7"/>
  <c r="A2138" i="7"/>
  <c r="A2177" i="7"/>
  <c r="A2049" i="7"/>
  <c r="A1821" i="7"/>
  <c r="A1819" i="7"/>
  <c r="A3154" i="7"/>
  <c r="A3026" i="7"/>
  <c r="A3007" i="7"/>
  <c r="A2536" i="7"/>
  <c r="A2408" i="7"/>
  <c r="A1768" i="7"/>
  <c r="A1935" i="7"/>
  <c r="A2630" i="7"/>
  <c r="A1717" i="7"/>
  <c r="A2936" i="7"/>
  <c r="A2808" i="7"/>
  <c r="A2617" i="7"/>
  <c r="A2166" i="7"/>
  <c r="A3263" i="7"/>
  <c r="A3163" i="7"/>
  <c r="A3278" i="7"/>
  <c r="A3035" i="7"/>
  <c r="A2801" i="7"/>
  <c r="A2673" i="7"/>
  <c r="A1838" i="7"/>
  <c r="A2389" i="7"/>
  <c r="A1877" i="7"/>
  <c r="A1697" i="7"/>
  <c r="A2878" i="7"/>
  <c r="A2492" i="7"/>
  <c r="A2236" i="7"/>
  <c r="A1980" i="7"/>
  <c r="A1724" i="7"/>
  <c r="A2531" i="7"/>
  <c r="A2403" i="7"/>
  <c r="A1891" i="7"/>
  <c r="A1704" i="7"/>
  <c r="A1711" i="7"/>
  <c r="A2996" i="7"/>
  <c r="A2892" i="7"/>
  <c r="A2957" i="7"/>
  <c r="A2701" i="7"/>
  <c r="A2378" i="7"/>
  <c r="A2122" i="7"/>
  <c r="A1738" i="7"/>
  <c r="A2289" i="7"/>
  <c r="A1905" i="7"/>
  <c r="A3287" i="7"/>
  <c r="A2715" i="7"/>
  <c r="A1880" i="7"/>
  <c r="A2047" i="7"/>
  <c r="A1803" i="7"/>
  <c r="A3024" i="7"/>
  <c r="A2792" i="7"/>
  <c r="A2999" i="7"/>
  <c r="A2534" i="7"/>
  <c r="A2278" i="7"/>
  <c r="A2022" i="7"/>
  <c r="A1766" i="7"/>
  <c r="A3275" i="7"/>
  <c r="A3147" i="7"/>
  <c r="A3209" i="7"/>
  <c r="A3268" i="7"/>
  <c r="A3269" i="7"/>
  <c r="A3141" i="7"/>
  <c r="A3203" i="7"/>
  <c r="A1822" i="7"/>
  <c r="A2373" i="7"/>
  <c r="A2117" i="7"/>
  <c r="A1861" i="7"/>
  <c r="A1681" i="7"/>
  <c r="A3101" i="7"/>
  <c r="A1688" i="7"/>
  <c r="A3108" i="7"/>
  <c r="A2876" i="7"/>
  <c r="A2941" i="7"/>
  <c r="A2362" i="7"/>
  <c r="A2234" i="7"/>
  <c r="A1978" i="7"/>
  <c r="A2401" i="7"/>
  <c r="A2017" i="7"/>
  <c r="A1889" i="7"/>
  <c r="A1702" i="7"/>
  <c r="A2955" i="7"/>
  <c r="A2699" i="7"/>
  <c r="A2376" i="7"/>
  <c r="A2248" i="7"/>
  <c r="A2120" i="7"/>
  <c r="A1864" i="7"/>
  <c r="A2543" i="7"/>
  <c r="A2287" i="7"/>
  <c r="A1903" i="7"/>
  <c r="A3281" i="7"/>
  <c r="A3136" i="7"/>
  <c r="A2969" i="7"/>
  <c r="A2262" i="7"/>
  <c r="A1878" i="7"/>
  <c r="A1750" i="7"/>
  <c r="A3197" i="7"/>
  <c r="A3256" i="7"/>
  <c r="A3193" i="7"/>
  <c r="A3253" i="7"/>
  <c r="A3210" i="7"/>
  <c r="A2897" i="7"/>
  <c r="A2690" i="7"/>
  <c r="A2446" i="7"/>
  <c r="A1806" i="7"/>
  <c r="A2638" i="7"/>
  <c r="A2357" i="7"/>
  <c r="A2101" i="7"/>
  <c r="A1665" i="7"/>
  <c r="A2460" i="7"/>
  <c r="A1820" i="7"/>
  <c r="A2115" i="7"/>
  <c r="A1987" i="7"/>
  <c r="A1679" i="7"/>
  <c r="A3085" i="7"/>
  <c r="A2474" i="7"/>
  <c r="A2672" i="7"/>
  <c r="A2129" i="7"/>
  <c r="A1693" i="7"/>
  <c r="A2939" i="7"/>
  <c r="A2683" i="7"/>
  <c r="A2488" i="7"/>
  <c r="A2360" i="7"/>
  <c r="A2232" i="7"/>
  <c r="A2104" i="7"/>
  <c r="A1720" i="7"/>
  <c r="A2143" i="7"/>
  <c r="A1887" i="7"/>
  <c r="A1700" i="7"/>
  <c r="A3113" i="7"/>
  <c r="A2953" i="7"/>
  <c r="A2825" i="7"/>
  <c r="A2374" i="7"/>
  <c r="A1990" i="7"/>
  <c r="A3302" i="7"/>
  <c r="A3299" i="7"/>
  <c r="A2816" i="7"/>
  <c r="A2302" i="7"/>
  <c r="A1790" i="7"/>
  <c r="A1815" i="7"/>
  <c r="A2958" i="7"/>
  <c r="A2895" i="7"/>
  <c r="A2060" i="7"/>
  <c r="A1932" i="7"/>
  <c r="A1804" i="7"/>
  <c r="A1843" i="7"/>
  <c r="A2972" i="7"/>
  <c r="A3001" i="7"/>
  <c r="A1818" i="7"/>
  <c r="A2369" i="7"/>
  <c r="A1857" i="7"/>
  <c r="A1677" i="7"/>
  <c r="A3282" i="7"/>
  <c r="A2990" i="7"/>
  <c r="A2795" i="7"/>
  <c r="A1832" i="7"/>
  <c r="A2383" i="7"/>
  <c r="A2255" i="7"/>
  <c r="A2127" i="7"/>
  <c r="A1999" i="7"/>
  <c r="A1871" i="7"/>
  <c r="A1691" i="7"/>
  <c r="A2809" i="7"/>
  <c r="A2681" i="7"/>
  <c r="A2486" i="7"/>
  <c r="A2358" i="7"/>
  <c r="A2230" i="7"/>
  <c r="A1718" i="7"/>
  <c r="A3277" i="7"/>
  <c r="A3273" i="7"/>
  <c r="A3145" i="7"/>
  <c r="A3205" i="7"/>
  <c r="A3198" i="7"/>
  <c r="A3016" i="7"/>
  <c r="A2912" i="7"/>
  <c r="A2526" i="7"/>
  <c r="A2398" i="7"/>
  <c r="A2270" i="7"/>
  <c r="A2014" i="7"/>
  <c r="A1886" i="7"/>
  <c r="A1758" i="7"/>
  <c r="A2053" i="7"/>
  <c r="A1795" i="7"/>
  <c r="A3158" i="7"/>
  <c r="A3030" i="7"/>
  <c r="A3023" i="7"/>
  <c r="A2540" i="7"/>
  <c r="A2156" i="7"/>
  <c r="A2028" i="7"/>
  <c r="A1900" i="7"/>
  <c r="A2714" i="7"/>
  <c r="A2451" i="7"/>
  <c r="A1769" i="7"/>
  <c r="A2940" i="7"/>
  <c r="A2554" i="7"/>
  <c r="A2170" i="7"/>
  <c r="A2042" i="7"/>
  <c r="A1914" i="7"/>
  <c r="A2465" i="7"/>
  <c r="A3194" i="7"/>
  <c r="A2826" i="7"/>
  <c r="A3105" i="7"/>
  <c r="A2891" i="7"/>
  <c r="A2440" i="7"/>
  <c r="A1800" i="7"/>
  <c r="A2095" i="7"/>
  <c r="A2712" i="7"/>
  <c r="A2968" i="7"/>
  <c r="A2840" i="7"/>
  <c r="A1814" i="7"/>
  <c r="A2800" i="7"/>
  <c r="A2158" i="7"/>
  <c r="A2172" i="7"/>
  <c r="A2828" i="7"/>
  <c r="A2097" i="7"/>
  <c r="A2842" i="7"/>
  <c r="A2111" i="7"/>
  <c r="A2214" i="7"/>
  <c r="A2445" i="7"/>
  <c r="A2317" i="7"/>
  <c r="A2724" i="7"/>
  <c r="A3038" i="7"/>
  <c r="A2806" i="7"/>
  <c r="A2615" i="7"/>
  <c r="A2292" i="7"/>
  <c r="A2036" i="7"/>
  <c r="A1908" i="7"/>
  <c r="A1780" i="7"/>
  <c r="A2459" i="7"/>
  <c r="A2726" i="7"/>
  <c r="A1777" i="7"/>
  <c r="A1833" i="7"/>
  <c r="A2948" i="7"/>
  <c r="A2978" i="7"/>
  <c r="A2629" i="7"/>
  <c r="A1922" i="7"/>
  <c r="A1794" i="7"/>
  <c r="A2473" i="7"/>
  <c r="A1791" i="7"/>
  <c r="A2946" i="7"/>
  <c r="A2818" i="7"/>
  <c r="A2883" i="7"/>
  <c r="A2700" i="7"/>
  <c r="A2471" i="7"/>
  <c r="A2215" i="7"/>
  <c r="A1941" i="7"/>
  <c r="A1983" i="7"/>
  <c r="A2045" i="7"/>
  <c r="A1829" i="7"/>
  <c r="A1787" i="7"/>
  <c r="A3150" i="7"/>
  <c r="A3022" i="7"/>
  <c r="A2918" i="7"/>
  <c r="A2727" i="7"/>
  <c r="A2532" i="7"/>
  <c r="A2020" i="7"/>
  <c r="A1892" i="7"/>
  <c r="A2443" i="7"/>
  <c r="A1931" i="7"/>
  <c r="A1737" i="7"/>
  <c r="A2546" i="7"/>
  <c r="A2290" i="7"/>
  <c r="A2034" i="7"/>
  <c r="A1778" i="7"/>
  <c r="A2457" i="7"/>
  <c r="A3162" i="7"/>
  <c r="A2544" i="7"/>
  <c r="A2288" i="7"/>
  <c r="A2032" i="7"/>
  <c r="A1904" i="7"/>
  <c r="A1943" i="7"/>
  <c r="A1749" i="7"/>
  <c r="A1801" i="7"/>
  <c r="A2678" i="7"/>
  <c r="A2879" i="7"/>
  <c r="A1916" i="7"/>
  <c r="A1930" i="7"/>
  <c r="A2541" i="7"/>
  <c r="A2029" i="7"/>
  <c r="A1901" i="7"/>
  <c r="A3271" i="7"/>
  <c r="A2967" i="7"/>
  <c r="A2388" i="7"/>
  <c r="A2260" i="7"/>
  <c r="A2132" i="7"/>
  <c r="A2004" i="7"/>
  <c r="A1748" i="7"/>
  <c r="A2299" i="7"/>
  <c r="A1915" i="7"/>
  <c r="A1813" i="7"/>
  <c r="A3148" i="7"/>
  <c r="A2725" i="7"/>
  <c r="A2402" i="7"/>
  <c r="A2146" i="7"/>
  <c r="A2018" i="7"/>
  <c r="A1890" i="7"/>
  <c r="A2441" i="7"/>
  <c r="A2313" i="7"/>
  <c r="A1929" i="7"/>
  <c r="A1827" i="7"/>
  <c r="A1729" i="7"/>
  <c r="A3018" i="7"/>
  <c r="A2723" i="7"/>
  <c r="A2528" i="7"/>
  <c r="A2400" i="7"/>
  <c r="A1888" i="7"/>
  <c r="A1760" i="7"/>
  <c r="A2439" i="7"/>
  <c r="A2055" i="7"/>
  <c r="A3155" i="7"/>
  <c r="A1774" i="7"/>
  <c r="A1741" i="7"/>
  <c r="A1788" i="7"/>
  <c r="A2628" i="7"/>
  <c r="A1668" i="7"/>
  <c r="A1830" i="7"/>
  <c r="A2397" i="7"/>
  <c r="A2269" i="7"/>
  <c r="A2141" i="7"/>
  <c r="A2013" i="7"/>
  <c r="A1885" i="7"/>
  <c r="A1698" i="7"/>
  <c r="A1705" i="7"/>
  <c r="A3097" i="7"/>
  <c r="A2951" i="7"/>
  <c r="A2823" i="7"/>
  <c r="A2372" i="7"/>
  <c r="A2244" i="7"/>
  <c r="A2116" i="7"/>
  <c r="A1988" i="7"/>
  <c r="A1860" i="7"/>
  <c r="A1732" i="7"/>
  <c r="A2539" i="7"/>
  <c r="A2283" i="7"/>
  <c r="A2155" i="7"/>
  <c r="A2027" i="7"/>
  <c r="A1712" i="7"/>
  <c r="A3265" i="7"/>
  <c r="A3132" i="7"/>
  <c r="A3004" i="7"/>
  <c r="A2965" i="7"/>
  <c r="A2837" i="7"/>
  <c r="A2709" i="7"/>
  <c r="A2386" i="7"/>
  <c r="A1874" i="7"/>
  <c r="A2553" i="7"/>
  <c r="A2041" i="7"/>
  <c r="A1913" i="7"/>
  <c r="A1759" i="7"/>
  <c r="A1797" i="7"/>
  <c r="A3002" i="7"/>
  <c r="A2898" i="7"/>
  <c r="A2707" i="7"/>
  <c r="A2256" i="7"/>
  <c r="A2128" i="7"/>
  <c r="A2000" i="7"/>
  <c r="A1744" i="7"/>
  <c r="A2039" i="7"/>
  <c r="A1751" i="7"/>
  <c r="A1781" i="7"/>
  <c r="A3286" i="7"/>
  <c r="A1785" i="7"/>
  <c r="A1799" i="7"/>
  <c r="A2637" i="7"/>
  <c r="A1682" i="7"/>
  <c r="A1689" i="7"/>
  <c r="A3102" i="7"/>
  <c r="A2935" i="7"/>
  <c r="A2484" i="7"/>
  <c r="A2228" i="7"/>
  <c r="A2100" i="7"/>
  <c r="A1844" i="7"/>
  <c r="A2395" i="7"/>
  <c r="A2267" i="7"/>
  <c r="A2011" i="7"/>
  <c r="A1883" i="7"/>
  <c r="A1696" i="7"/>
  <c r="A1703" i="7"/>
  <c r="A2884" i="7"/>
  <c r="A2949" i="7"/>
  <c r="A2821" i="7"/>
  <c r="A2242" i="7"/>
  <c r="A1858" i="7"/>
  <c r="A2281" i="7"/>
  <c r="A2153" i="7"/>
  <c r="A1897" i="7"/>
  <c r="A1710" i="7"/>
  <c r="A1723" i="7"/>
  <c r="A2987" i="7"/>
  <c r="A2947" i="7"/>
  <c r="A2819" i="7"/>
  <c r="A2496" i="7"/>
  <c r="A2112" i="7"/>
  <c r="A1984" i="7"/>
  <c r="A1856" i="7"/>
  <c r="A1728" i="7"/>
  <c r="A2279" i="7"/>
  <c r="A2151" i="7"/>
  <c r="A2023" i="7"/>
  <c r="A1895" i="7"/>
  <c r="A1715" i="7"/>
  <c r="A3289" i="7"/>
  <c r="A2453" i="7"/>
  <c r="A2467" i="7"/>
  <c r="A2993" i="7"/>
  <c r="A2495" i="7"/>
  <c r="A2493" i="7"/>
  <c r="A2365" i="7"/>
  <c r="A2237" i="7"/>
  <c r="A2109" i="7"/>
  <c r="A1981" i="7"/>
  <c r="A1853" i="7"/>
  <c r="A1666" i="7"/>
  <c r="A1673" i="7"/>
  <c r="A3266" i="7"/>
  <c r="A2791" i="7"/>
  <c r="A3041" i="7"/>
  <c r="A2468" i="7"/>
  <c r="A1828" i="7"/>
  <c r="A2379" i="7"/>
  <c r="A2251" i="7"/>
  <c r="A1995" i="7"/>
  <c r="A1680" i="7"/>
  <c r="A2933" i="7"/>
  <c r="A2805" i="7"/>
  <c r="A2677" i="7"/>
  <c r="A1842" i="7"/>
  <c r="A2393" i="7"/>
  <c r="A2265" i="7"/>
  <c r="A1694" i="7"/>
  <c r="A1701" i="7"/>
  <c r="A3127" i="7"/>
  <c r="A3043" i="7"/>
  <c r="A2224" i="7"/>
  <c r="A1840" i="7"/>
  <c r="A2720" i="7"/>
  <c r="A2391" i="7"/>
  <c r="A2007" i="7"/>
  <c r="A1879" i="7"/>
  <c r="A1692" i="7"/>
  <c r="A3161" i="7"/>
  <c r="A2353" i="7"/>
  <c r="A2456" i="7"/>
  <c r="A2367" i="7"/>
  <c r="A2470" i="7"/>
  <c r="A2696" i="7"/>
  <c r="A1823" i="7"/>
  <c r="A3021" i="7"/>
  <c r="A2984" i="7"/>
  <c r="A2452" i="7"/>
  <c r="A1812" i="7"/>
  <c r="A2686" i="7"/>
  <c r="A2363" i="7"/>
  <c r="A1979" i="7"/>
  <c r="A1851" i="7"/>
  <c r="A1671" i="7"/>
  <c r="A3260" i="7"/>
  <c r="A2789" i="7"/>
  <c r="A3033" i="7"/>
  <c r="A1826" i="7"/>
  <c r="A1865" i="7"/>
  <c r="A1678" i="7"/>
  <c r="A1685" i="7"/>
  <c r="A3082" i="7"/>
  <c r="A2988" i="7"/>
  <c r="A3025" i="7"/>
  <c r="A2464" i="7"/>
  <c r="A2208" i="7"/>
  <c r="A1676" i="7"/>
  <c r="A1683" i="7"/>
  <c r="A3199" i="7"/>
  <c r="A2928" i="7"/>
  <c r="A2286" i="7"/>
  <c r="A2970" i="7"/>
  <c r="A2239" i="7"/>
  <c r="A3003" i="7"/>
  <c r="A2461" i="7"/>
  <c r="A2676" i="7"/>
  <c r="A2950" i="7"/>
  <c r="A2308" i="7"/>
  <c r="A2052" i="7"/>
  <c r="A1924" i="7"/>
  <c r="A1796" i="7"/>
  <c r="A2475" i="7"/>
  <c r="A2219" i="7"/>
  <c r="A2091" i="7"/>
  <c r="A2680" i="7"/>
  <c r="A1807" i="7"/>
  <c r="A3218" i="7"/>
  <c r="A3013" i="7"/>
  <c r="A2901" i="7"/>
  <c r="A2722" i="7"/>
  <c r="A2450" i="7"/>
  <c r="A1810" i="7"/>
  <c r="A2361" i="7"/>
  <c r="A2233" i="7"/>
  <c r="A2105" i="7"/>
  <c r="A1977" i="7"/>
  <c r="A1849" i="7"/>
  <c r="A1662" i="7"/>
  <c r="A3212" i="7"/>
  <c r="A2962" i="7"/>
  <c r="A2834" i="7"/>
  <c r="A3005" i="7"/>
  <c r="A2706" i="7"/>
  <c r="A2448" i="7"/>
  <c r="A2320" i="7"/>
  <c r="A1936" i="7"/>
  <c r="A2359" i="7"/>
  <c r="A2103" i="7"/>
  <c r="A1667" i="7"/>
  <c r="A56" i="5"/>
  <c r="A44" i="5"/>
  <c r="A1426" i="7"/>
  <c r="A1298" i="7"/>
  <c r="A1170" i="7"/>
  <c r="A1505" i="7"/>
  <c r="A1249" i="7"/>
  <c r="A1054" i="7"/>
  <c r="A798" i="7"/>
  <c r="A670" i="7"/>
  <c r="A414" i="7"/>
  <c r="A1039" i="7"/>
  <c r="A911" i="7"/>
  <c r="A783" i="7"/>
  <c r="A655" i="7"/>
  <c r="A527" i="7"/>
  <c r="A40" i="7"/>
  <c r="A135" i="7"/>
  <c r="A1536" i="7"/>
  <c r="A1280" i="7"/>
  <c r="A1615" i="7"/>
  <c r="A1359" i="7"/>
  <c r="A1036" i="7"/>
  <c r="A908" i="7"/>
  <c r="A780" i="7"/>
  <c r="A652" i="7"/>
  <c r="A396" i="7"/>
  <c r="A1021" i="7"/>
  <c r="A509" i="7"/>
  <c r="A381" i="7"/>
  <c r="A253" i="7"/>
  <c r="A1262" i="7"/>
  <c r="A1597" i="7"/>
  <c r="A1341" i="7"/>
  <c r="A250" i="7"/>
  <c r="A1003" i="7"/>
  <c r="A491" i="7"/>
  <c r="A363" i="7"/>
  <c r="A235" i="7"/>
  <c r="A1500" i="7"/>
  <c r="A1244" i="7"/>
  <c r="A1116" i="7"/>
  <c r="A1579" i="7"/>
  <c r="A1000" i="7"/>
  <c r="A744" i="7"/>
  <c r="A488" i="7"/>
  <c r="A729" i="7"/>
  <c r="A601" i="7"/>
  <c r="A473" i="7"/>
  <c r="A114" i="7"/>
  <c r="A209" i="7"/>
  <c r="A1594" i="7"/>
  <c r="A1466" i="7"/>
  <c r="A1338" i="7"/>
  <c r="A1417" i="7"/>
  <c r="A1289" i="7"/>
  <c r="A823" i="7"/>
  <c r="A695" i="7"/>
  <c r="A80" i="7"/>
  <c r="A1112" i="7"/>
  <c r="A1191" i="7"/>
  <c r="A996" i="7"/>
  <c r="A740" i="7"/>
  <c r="A484" i="7"/>
  <c r="A228" i="7"/>
  <c r="A469" i="7"/>
  <c r="A1065" i="7"/>
  <c r="A77" i="7"/>
  <c r="A1606" i="7"/>
  <c r="A1478" i="7"/>
  <c r="A1350" i="7"/>
  <c r="A1222" i="7"/>
  <c r="A1301" i="7"/>
  <c r="A1173" i="7"/>
  <c r="A978" i="7"/>
  <c r="A594" i="7"/>
  <c r="A963" i="7"/>
  <c r="A220" i="7"/>
  <c r="A187" i="7"/>
  <c r="A59" i="7"/>
  <c r="A497" i="7"/>
  <c r="A89" i="7"/>
  <c r="A1443" i="7"/>
  <c r="A1133" i="7"/>
  <c r="A1460" i="7"/>
  <c r="A960" i="7"/>
  <c r="A817" i="7"/>
  <c r="A1267" i="7"/>
  <c r="A1057" i="7"/>
  <c r="A58" i="7"/>
  <c r="A416" i="7"/>
  <c r="A656" i="7"/>
  <c r="A513" i="7"/>
  <c r="A1617" i="7"/>
  <c r="A1038" i="7"/>
  <c r="A910" i="7"/>
  <c r="A782" i="7"/>
  <c r="A526" i="7"/>
  <c r="A1023" i="7"/>
  <c r="A767" i="7"/>
  <c r="A383" i="7"/>
  <c r="A255" i="7"/>
  <c r="A1392" i="7"/>
  <c r="A1599" i="7"/>
  <c r="A1343" i="7"/>
  <c r="A1020" i="7"/>
  <c r="A892" i="7"/>
  <c r="A1005" i="7"/>
  <c r="A877" i="7"/>
  <c r="A749" i="7"/>
  <c r="A493" i="7"/>
  <c r="A237" i="7"/>
  <c r="A1502" i="7"/>
  <c r="A1246" i="7"/>
  <c r="A1118" i="7"/>
  <c r="A1581" i="7"/>
  <c r="A1453" i="7"/>
  <c r="A1002" i="7"/>
  <c r="A874" i="7"/>
  <c r="A746" i="7"/>
  <c r="A731" i="7"/>
  <c r="A603" i="7"/>
  <c r="A116" i="7"/>
  <c r="A83" i="7"/>
  <c r="A1484" i="7"/>
  <c r="A1356" i="7"/>
  <c r="A1228" i="7"/>
  <c r="A1307" i="7"/>
  <c r="A984" i="7"/>
  <c r="A600" i="7"/>
  <c r="A472" i="7"/>
  <c r="A969" i="7"/>
  <c r="A585" i="7"/>
  <c r="A226" i="7"/>
  <c r="A65" i="7"/>
  <c r="A1066" i="7"/>
  <c r="A1529" i="7"/>
  <c r="A1401" i="7"/>
  <c r="A1273" i="7"/>
  <c r="A694" i="7"/>
  <c r="A1063" i="7"/>
  <c r="A807" i="7"/>
  <c r="A551" i="7"/>
  <c r="A423" i="7"/>
  <c r="A192" i="7"/>
  <c r="A64" i="7"/>
  <c r="A1480" i="7"/>
  <c r="A1303" i="7"/>
  <c r="A1175" i="7"/>
  <c r="A596" i="7"/>
  <c r="A468" i="7"/>
  <c r="A1125" i="7"/>
  <c r="A837" i="7"/>
  <c r="A94" i="7"/>
  <c r="A61" i="7"/>
  <c r="A1462" i="7"/>
  <c r="A1413" i="7"/>
  <c r="A834" i="7"/>
  <c r="A1071" i="7"/>
  <c r="A435" i="7"/>
  <c r="A204" i="7"/>
  <c r="A880" i="7"/>
  <c r="A737" i="7"/>
  <c r="A832" i="7"/>
  <c r="A1572" i="7"/>
  <c r="A1619" i="7"/>
  <c r="A528" i="7"/>
  <c r="A385" i="7"/>
  <c r="A1601" i="7"/>
  <c r="A1473" i="7"/>
  <c r="A1345" i="7"/>
  <c r="A1022" i="7"/>
  <c r="A894" i="7"/>
  <c r="A766" i="7"/>
  <c r="A382" i="7"/>
  <c r="A254" i="7"/>
  <c r="A1007" i="7"/>
  <c r="A239" i="7"/>
  <c r="A136" i="7"/>
  <c r="A103" i="7"/>
  <c r="A1504" i="7"/>
  <c r="A1248" i="7"/>
  <c r="A1120" i="7"/>
  <c r="A1583" i="7"/>
  <c r="A1455" i="7"/>
  <c r="A492" i="7"/>
  <c r="A989" i="7"/>
  <c r="A1115" i="7"/>
  <c r="A118" i="7"/>
  <c r="A213" i="7"/>
  <c r="A85" i="7"/>
  <c r="A1614" i="7"/>
  <c r="A1486" i="7"/>
  <c r="A1437" i="7"/>
  <c r="A1181" i="7"/>
  <c r="A730" i="7"/>
  <c r="A971" i="7"/>
  <c r="A843" i="7"/>
  <c r="A587" i="7"/>
  <c r="A195" i="7"/>
  <c r="A1596" i="7"/>
  <c r="A1468" i="7"/>
  <c r="A1340" i="7"/>
  <c r="A1291" i="7"/>
  <c r="A840" i="7"/>
  <c r="A584" i="7"/>
  <c r="A825" i="7"/>
  <c r="A697" i="7"/>
  <c r="A210" i="7"/>
  <c r="A1306" i="7"/>
  <c r="A1178" i="7"/>
  <c r="A1513" i="7"/>
  <c r="A1257" i="7"/>
  <c r="A1062" i="7"/>
  <c r="A678" i="7"/>
  <c r="A422" i="7"/>
  <c r="A1047" i="7"/>
  <c r="A919" i="7"/>
  <c r="A535" i="7"/>
  <c r="A48" i="7"/>
  <c r="A143" i="7"/>
  <c r="A1592" i="7"/>
  <c r="A1464" i="7"/>
  <c r="A1336" i="7"/>
  <c r="A1415" i="7"/>
  <c r="A836" i="7"/>
  <c r="A821" i="7"/>
  <c r="A437" i="7"/>
  <c r="A45" i="7"/>
  <c r="A1190" i="7"/>
  <c r="A1525" i="7"/>
  <c r="A818" i="7"/>
  <c r="A690" i="7"/>
  <c r="A1059" i="7"/>
  <c r="A803" i="7"/>
  <c r="A675" i="7"/>
  <c r="A547" i="7"/>
  <c r="A419" i="7"/>
  <c r="A188" i="7"/>
  <c r="A60" i="7"/>
  <c r="A241" i="7"/>
  <c r="A609" i="7"/>
  <c r="A1620" i="7"/>
  <c r="A1187" i="7"/>
  <c r="A201" i="7"/>
  <c r="A1444" i="7"/>
  <c r="A801" i="7"/>
  <c r="A47" i="7"/>
  <c r="A1251" i="7"/>
  <c r="A1041" i="7"/>
  <c r="A42" i="7"/>
  <c r="A400" i="7"/>
  <c r="A257" i="7"/>
  <c r="A1506" i="7"/>
  <c r="A1378" i="7"/>
  <c r="A1122" i="7"/>
  <c r="A1585" i="7"/>
  <c r="A1457" i="7"/>
  <c r="A1006" i="7"/>
  <c r="A494" i="7"/>
  <c r="A366" i="7"/>
  <c r="A238" i="7"/>
  <c r="A991" i="7"/>
  <c r="A1131" i="7"/>
  <c r="A120" i="7"/>
  <c r="A1616" i="7"/>
  <c r="A1488" i="7"/>
  <c r="A1360" i="7"/>
  <c r="A1232" i="7"/>
  <c r="A1183" i="7"/>
  <c r="A988" i="7"/>
  <c r="A732" i="7"/>
  <c r="A604" i="7"/>
  <c r="A476" i="7"/>
  <c r="A589" i="7"/>
  <c r="A1598" i="7"/>
  <c r="A1470" i="7"/>
  <c r="A1293" i="7"/>
  <c r="A970" i="7"/>
  <c r="A842" i="7"/>
  <c r="A1127" i="7"/>
  <c r="A212" i="7"/>
  <c r="A84" i="7"/>
  <c r="A1580" i="7"/>
  <c r="A1452" i="7"/>
  <c r="A1531" i="7"/>
  <c r="A1403" i="7"/>
  <c r="A824" i="7"/>
  <c r="A696" i="7"/>
  <c r="A681" i="7"/>
  <c r="A553" i="7"/>
  <c r="A425" i="7"/>
  <c r="A194" i="7"/>
  <c r="A33" i="7"/>
  <c r="A1418" i="7"/>
  <c r="A1241" i="7"/>
  <c r="A790" i="7"/>
  <c r="A534" i="7"/>
  <c r="A406" i="7"/>
  <c r="A1031" i="7"/>
  <c r="A391" i="7"/>
  <c r="A263" i="7"/>
  <c r="A32" i="7"/>
  <c r="A127" i="7"/>
  <c r="A1576" i="7"/>
  <c r="A1448" i="7"/>
  <c r="A1527" i="7"/>
  <c r="A1399" i="7"/>
  <c r="A1271" i="7"/>
  <c r="A820" i="7"/>
  <c r="A1061" i="7"/>
  <c r="A805" i="7"/>
  <c r="A677" i="7"/>
  <c r="A549" i="7"/>
  <c r="A190" i="7"/>
  <c r="A62" i="7"/>
  <c r="A1430" i="7"/>
  <c r="A1302" i="7"/>
  <c r="A1509" i="7"/>
  <c r="A1381" i="7"/>
  <c r="A1253" i="7"/>
  <c r="A1058" i="7"/>
  <c r="A802" i="7"/>
  <c r="A546" i="7"/>
  <c r="A1043" i="7"/>
  <c r="A915" i="7"/>
  <c r="A787" i="7"/>
  <c r="A531" i="7"/>
  <c r="A44" i="7"/>
  <c r="A1347" i="7"/>
  <c r="A256" i="7"/>
  <c r="A1124" i="7"/>
  <c r="A1427" i="7"/>
  <c r="A218" i="7"/>
  <c r="A433" i="7"/>
  <c r="A1316" i="7"/>
  <c r="A673" i="7"/>
  <c r="A913" i="7"/>
  <c r="A137" i="7"/>
  <c r="A1363" i="7"/>
  <c r="A1234" i="7"/>
  <c r="A1106" i="7"/>
  <c r="A1569" i="7"/>
  <c r="A1441" i="7"/>
  <c r="A1313" i="7"/>
  <c r="A1185" i="7"/>
  <c r="A990" i="7"/>
  <c r="A606" i="7"/>
  <c r="A478" i="7"/>
  <c r="A975" i="7"/>
  <c r="A1117" i="7"/>
  <c r="A104" i="7"/>
  <c r="A199" i="7"/>
  <c r="A71" i="7"/>
  <c r="A1600" i="7"/>
  <c r="A1472" i="7"/>
  <c r="A1344" i="7"/>
  <c r="A1423" i="7"/>
  <c r="A1295" i="7"/>
  <c r="A1167" i="7"/>
  <c r="A214" i="7"/>
  <c r="A181" i="7"/>
  <c r="A53" i="7"/>
  <c r="A1070" i="7"/>
  <c r="A1405" i="7"/>
  <c r="A1119" i="7"/>
  <c r="A826" i="7"/>
  <c r="A811" i="7"/>
  <c r="A683" i="7"/>
  <c r="A427" i="7"/>
  <c r="A35" i="7"/>
  <c r="A1436" i="7"/>
  <c r="A1515" i="7"/>
  <c r="A1259" i="7"/>
  <c r="A1064" i="7"/>
  <c r="A808" i="7"/>
  <c r="A424" i="7"/>
  <c r="A793" i="7"/>
  <c r="A665" i="7"/>
  <c r="A409" i="7"/>
  <c r="A145" i="7"/>
  <c r="A1530" i="7"/>
  <c r="A1402" i="7"/>
  <c r="A1274" i="7"/>
  <c r="A1609" i="7"/>
  <c r="A1481" i="7"/>
  <c r="A1225" i="7"/>
  <c r="A1030" i="7"/>
  <c r="A902" i="7"/>
  <c r="A887" i="7"/>
  <c r="A1432" i="7"/>
  <c r="A1304" i="7"/>
  <c r="A1176" i="7"/>
  <c r="A1255" i="7"/>
  <c r="A1060" i="7"/>
  <c r="A804" i="7"/>
  <c r="A676" i="7"/>
  <c r="A548" i="7"/>
  <c r="A1045" i="7"/>
  <c r="A917" i="7"/>
  <c r="A533" i="7"/>
  <c r="A46" i="7"/>
  <c r="A141" i="7"/>
  <c r="A1286" i="7"/>
  <c r="A1621" i="7"/>
  <c r="A1493" i="7"/>
  <c r="A1365" i="7"/>
  <c r="A1042" i="7"/>
  <c r="A914" i="7"/>
  <c r="A786" i="7"/>
  <c r="A530" i="7"/>
  <c r="A402" i="7"/>
  <c r="A899" i="7"/>
  <c r="A771" i="7"/>
  <c r="A643" i="7"/>
  <c r="A259" i="7"/>
  <c r="A123" i="7"/>
  <c r="A1009" i="7"/>
  <c r="A496" i="7"/>
  <c r="A1364" i="7"/>
  <c r="A1539" i="7"/>
  <c r="A1188" i="7"/>
  <c r="A688" i="7"/>
  <c r="A1428" i="7"/>
  <c r="A928" i="7"/>
  <c r="A785" i="7"/>
  <c r="A41" i="7"/>
  <c r="A1235" i="7"/>
  <c r="A1025" i="7"/>
  <c r="A1602" i="7"/>
  <c r="A1474" i="7"/>
  <c r="A1346" i="7"/>
  <c r="A1425" i="7"/>
  <c r="A1297" i="7"/>
  <c r="A974" i="7"/>
  <c r="A590" i="7"/>
  <c r="A831" i="7"/>
  <c r="A88" i="7"/>
  <c r="A183" i="7"/>
  <c r="A55" i="7"/>
  <c r="A1584" i="7"/>
  <c r="A1456" i="7"/>
  <c r="A1328" i="7"/>
  <c r="A1072" i="7"/>
  <c r="A1535" i="7"/>
  <c r="A1407" i="7"/>
  <c r="A1279" i="7"/>
  <c r="A828" i="7"/>
  <c r="A1113" i="7"/>
  <c r="A813" i="7"/>
  <c r="A429" i="7"/>
  <c r="A198" i="7"/>
  <c r="A70" i="7"/>
  <c r="A1438" i="7"/>
  <c r="A1517" i="7"/>
  <c r="A1389" i="7"/>
  <c r="A810" i="7"/>
  <c r="A682" i="7"/>
  <c r="A426" i="7"/>
  <c r="A1051" i="7"/>
  <c r="A923" i="7"/>
  <c r="A539" i="7"/>
  <c r="A411" i="7"/>
  <c r="A147" i="7"/>
  <c r="A1292" i="7"/>
  <c r="A1164" i="7"/>
  <c r="A1499" i="7"/>
  <c r="A1371" i="7"/>
  <c r="A1243" i="7"/>
  <c r="A1048" i="7"/>
  <c r="A920" i="7"/>
  <c r="A792" i="7"/>
  <c r="A664" i="7"/>
  <c r="A536" i="7"/>
  <c r="A408" i="7"/>
  <c r="A1033" i="7"/>
  <c r="A905" i="7"/>
  <c r="A777" i="7"/>
  <c r="A649" i="7"/>
  <c r="A521" i="7"/>
  <c r="A1514" i="7"/>
  <c r="A1258" i="7"/>
  <c r="A1130" i="7"/>
  <c r="A886" i="7"/>
  <c r="A758" i="7"/>
  <c r="A502" i="7"/>
  <c r="A246" i="7"/>
  <c r="A999" i="7"/>
  <c r="A487" i="7"/>
  <c r="A231" i="7"/>
  <c r="A128" i="7"/>
  <c r="A223" i="7"/>
  <c r="A1288" i="7"/>
  <c r="A1623" i="7"/>
  <c r="A1495" i="7"/>
  <c r="A1367" i="7"/>
  <c r="A1044" i="7"/>
  <c r="A660" i="7"/>
  <c r="A532" i="7"/>
  <c r="A404" i="7"/>
  <c r="A773" i="7"/>
  <c r="A517" i="7"/>
  <c r="A389" i="7"/>
  <c r="A125" i="7"/>
  <c r="A1270" i="7"/>
  <c r="A1605" i="7"/>
  <c r="A1477" i="7"/>
  <c r="A1221" i="7"/>
  <c r="A770" i="7"/>
  <c r="A514" i="7"/>
  <c r="A386" i="7"/>
  <c r="A258" i="7"/>
  <c r="A1011" i="7"/>
  <c r="A755" i="7"/>
  <c r="A627" i="7"/>
  <c r="A499" i="7"/>
  <c r="A371" i="7"/>
  <c r="A243" i="7"/>
  <c r="A107" i="7"/>
  <c r="A1524" i="7"/>
  <c r="A881" i="7"/>
  <c r="A1459" i="7"/>
  <c r="A1236" i="7"/>
  <c r="A736" i="7"/>
  <c r="A1171" i="7"/>
  <c r="A185" i="7"/>
  <c r="A417" i="7"/>
  <c r="A1300" i="7"/>
  <c r="A800" i="7"/>
  <c r="A1040" i="7"/>
  <c r="A897" i="7"/>
  <c r="A1314" i="7"/>
  <c r="A1186" i="7"/>
  <c r="A1521" i="7"/>
  <c r="A1265" i="7"/>
  <c r="A1105" i="7"/>
  <c r="A814" i="7"/>
  <c r="A430" i="7"/>
  <c r="A1055" i="7"/>
  <c r="A927" i="7"/>
  <c r="A799" i="7"/>
  <c r="A415" i="7"/>
  <c r="A56" i="7"/>
  <c r="A1424" i="7"/>
  <c r="A1296" i="7"/>
  <c r="A1168" i="7"/>
  <c r="A1375" i="7"/>
  <c r="A1247" i="7"/>
  <c r="A1052" i="7"/>
  <c r="A924" i="7"/>
  <c r="A796" i="7"/>
  <c r="A540" i="7"/>
  <c r="A412" i="7"/>
  <c r="A1037" i="7"/>
  <c r="A909" i="7"/>
  <c r="A525" i="7"/>
  <c r="A397" i="7"/>
  <c r="A38" i="7"/>
  <c r="A133" i="7"/>
  <c r="A5" i="7"/>
  <c r="A1534" i="7"/>
  <c r="A1406" i="7"/>
  <c r="A1613" i="7"/>
  <c r="A1485" i="7"/>
  <c r="A1357" i="7"/>
  <c r="A1229" i="7"/>
  <c r="A1034" i="7"/>
  <c r="A906" i="7"/>
  <c r="A778" i="7"/>
  <c r="A394" i="7"/>
  <c r="A1019" i="7"/>
  <c r="A635" i="7"/>
  <c r="A251" i="7"/>
  <c r="A1388" i="7"/>
  <c r="A1260" i="7"/>
  <c r="A1132" i="7"/>
  <c r="A1595" i="7"/>
  <c r="A1467" i="7"/>
  <c r="A888" i="7"/>
  <c r="A760" i="7"/>
  <c r="A632" i="7"/>
  <c r="A504" i="7"/>
  <c r="A248" i="7"/>
  <c r="A873" i="7"/>
  <c r="A745" i="7"/>
  <c r="A489" i="7"/>
  <c r="A233" i="7"/>
  <c r="A130" i="7"/>
  <c r="A1354" i="7"/>
  <c r="A1226" i="7"/>
  <c r="A1433" i="7"/>
  <c r="A1305" i="7"/>
  <c r="A1177" i="7"/>
  <c r="A598" i="7"/>
  <c r="A967" i="7"/>
  <c r="A583" i="7"/>
  <c r="A224" i="7"/>
  <c r="A191" i="7"/>
  <c r="A1512" i="7"/>
  <c r="A1256" i="7"/>
  <c r="A1335" i="7"/>
  <c r="A884" i="7"/>
  <c r="A500" i="7"/>
  <c r="A372" i="7"/>
  <c r="A741" i="7"/>
  <c r="A485" i="7"/>
  <c r="A357" i="7"/>
  <c r="A229" i="7"/>
  <c r="A126" i="7"/>
  <c r="A221" i="7"/>
  <c r="A1622" i="7"/>
  <c r="A1238" i="7"/>
  <c r="A1110" i="7"/>
  <c r="A1445" i="7"/>
  <c r="A1189" i="7"/>
  <c r="A994" i="7"/>
  <c r="A738" i="7"/>
  <c r="A610" i="7"/>
  <c r="A482" i="7"/>
  <c r="A595" i="7"/>
  <c r="A467" i="7"/>
  <c r="A203" i="7"/>
  <c r="A625" i="7"/>
  <c r="A993" i="7"/>
  <c r="A1571" i="7"/>
  <c r="A480" i="7"/>
  <c r="A1348" i="7"/>
  <c r="A1588" i="7"/>
  <c r="A186" i="7"/>
  <c r="A544" i="7"/>
  <c r="A401" i="7"/>
  <c r="A784" i="7"/>
  <c r="A1281" i="7"/>
  <c r="A1129" i="7"/>
  <c r="A72" i="7"/>
  <c r="A428" i="7"/>
  <c r="A1166" i="7"/>
  <c r="A666" i="7"/>
  <c r="A523" i="7"/>
  <c r="A1404" i="7"/>
  <c r="A904" i="7"/>
  <c r="A761" i="7"/>
  <c r="A1626" i="7"/>
  <c r="A983" i="7"/>
  <c r="A207" i="7"/>
  <c r="A1351" i="7"/>
  <c r="A1589" i="7"/>
  <c r="A498" i="7"/>
  <c r="A1586" i="7"/>
  <c r="A1391" i="7"/>
  <c r="A395" i="7"/>
  <c r="A1276" i="7"/>
  <c r="A776" i="7"/>
  <c r="A1498" i="7"/>
  <c r="A998" i="7"/>
  <c r="A1223" i="7"/>
  <c r="A227" i="7"/>
  <c r="A833" i="7"/>
  <c r="A1172" i="7"/>
  <c r="A815" i="7"/>
  <c r="A39" i="7"/>
  <c r="A1501" i="7"/>
  <c r="A410" i="7"/>
  <c r="A505" i="7"/>
  <c r="A1028" i="7"/>
  <c r="A885" i="7"/>
  <c r="A242" i="7"/>
  <c r="A124" i="7"/>
  <c r="A672" i="7"/>
  <c r="A830" i="7"/>
  <c r="A687" i="7"/>
  <c r="A925" i="7"/>
  <c r="A377" i="7"/>
  <c r="A1242" i="7"/>
  <c r="A742" i="7"/>
  <c r="A599" i="7"/>
  <c r="A1400" i="7"/>
  <c r="A900" i="7"/>
  <c r="A757" i="7"/>
  <c r="A219" i="7"/>
  <c r="A122" i="7"/>
  <c r="A1283" i="7"/>
  <c r="A529" i="7"/>
  <c r="A797" i="7"/>
  <c r="A1245" i="7"/>
  <c r="A1035" i="7"/>
  <c r="A1483" i="7"/>
  <c r="A392" i="7"/>
  <c r="A249" i="7"/>
  <c r="A1114" i="7"/>
  <c r="A1510" i="7"/>
  <c r="A91" i="7"/>
  <c r="A1412" i="7"/>
  <c r="A1074" i="7"/>
  <c r="A1312" i="7"/>
  <c r="A812" i="7"/>
  <c r="A669" i="7"/>
  <c r="A1050" i="7"/>
  <c r="A907" i="7"/>
  <c r="A146" i="7"/>
  <c r="A1577" i="7"/>
  <c r="A486" i="7"/>
  <c r="A644" i="7"/>
  <c r="A501" i="7"/>
  <c r="A1396" i="7"/>
  <c r="A74" i="7"/>
  <c r="A1537" i="7"/>
  <c r="A1184" i="7"/>
  <c r="A541" i="7"/>
  <c r="A1422" i="7"/>
  <c r="A922" i="7"/>
  <c r="A3" i="7"/>
  <c r="A1449" i="7"/>
  <c r="A1069" i="7"/>
  <c r="A1254" i="7"/>
  <c r="A754" i="7"/>
  <c r="A769" i="7"/>
  <c r="A1409" i="7"/>
  <c r="A200" i="7"/>
  <c r="A413" i="7"/>
  <c r="A794" i="7"/>
  <c r="A651" i="7"/>
  <c r="A1532" i="7"/>
  <c r="A889" i="7"/>
  <c r="A113" i="7"/>
  <c r="A1321" i="7"/>
  <c r="A112" i="7"/>
  <c r="A1479" i="7"/>
  <c r="A245" i="7"/>
  <c r="A1126" i="7"/>
  <c r="A483" i="7"/>
  <c r="A753" i="7"/>
  <c r="A432" i="7"/>
  <c r="A45" i="5"/>
  <c r="A41" i="5"/>
  <c r="A27" i="5"/>
  <c r="A55" i="5"/>
  <c r="F7" i="5"/>
  <c r="A4839" i="7"/>
  <c r="A4711" i="7"/>
  <c r="A4588" i="7"/>
  <c r="A4313" i="7"/>
  <c r="A4335" i="7"/>
  <c r="A4158" i="7"/>
  <c r="A4395" i="7"/>
  <c r="A3706" i="7"/>
  <c r="A3564" i="7"/>
  <c r="A3746" i="7"/>
  <c r="A4714" i="7"/>
  <c r="A4821" i="7"/>
  <c r="A4693" i="7"/>
  <c r="A4570" i="7"/>
  <c r="A4268" i="7"/>
  <c r="A4140" i="7"/>
  <c r="A4322" i="7"/>
  <c r="A3689" i="7"/>
  <c r="A3561" i="7"/>
  <c r="A3884" i="7"/>
  <c r="A3418" i="7"/>
  <c r="A3315" i="7"/>
  <c r="A4941" i="7"/>
  <c r="A4824" i="7"/>
  <c r="A4552" i="7"/>
  <c r="A4424" i="7"/>
  <c r="A4391" i="7"/>
  <c r="A4593" i="7"/>
  <c r="A4141" i="7"/>
  <c r="A3671" i="7"/>
  <c r="A3543" i="7"/>
  <c r="A3415" i="7"/>
  <c r="A3656" i="7"/>
  <c r="A3400" i="7"/>
  <c r="A3734" i="7"/>
  <c r="A4806" i="7"/>
  <c r="A4785" i="7"/>
  <c r="A4657" i="7"/>
  <c r="A4534" i="7"/>
  <c r="A4406" i="7"/>
  <c r="A4318" i="7"/>
  <c r="A4409" i="7"/>
  <c r="A4191" i="7"/>
  <c r="A3899" i="7"/>
  <c r="A3771" i="7"/>
  <c r="A3525" i="7"/>
  <c r="A3397" i="7"/>
  <c r="A3716" i="7"/>
  <c r="A3638" i="7"/>
  <c r="A3510" i="7"/>
  <c r="A3382" i="7"/>
  <c r="A3328" i="7"/>
  <c r="A4788" i="7"/>
  <c r="A4660" i="7"/>
  <c r="A4767" i="7"/>
  <c r="A4265" i="7"/>
  <c r="A4397" i="7"/>
  <c r="A4145" i="7"/>
  <c r="A4009" i="7"/>
  <c r="A3881" i="7"/>
  <c r="A3635" i="7"/>
  <c r="A3379" i="7"/>
  <c r="A3620" i="7"/>
  <c r="A3492" i="7"/>
  <c r="A3364" i="7"/>
  <c r="A3310" i="7"/>
  <c r="A4770" i="7"/>
  <c r="A4900" i="7"/>
  <c r="A4749" i="7"/>
  <c r="A4626" i="7"/>
  <c r="A4247" i="7"/>
  <c r="A4643" i="7"/>
  <c r="A4647" i="7"/>
  <c r="A4196" i="7"/>
  <c r="A4324" i="7"/>
  <c r="A4100" i="7"/>
  <c r="A4119" i="7"/>
  <c r="A3991" i="7"/>
  <c r="A3872" i="7"/>
  <c r="A3617" i="7"/>
  <c r="A3489" i="7"/>
  <c r="A3361" i="7"/>
  <c r="A3602" i="7"/>
  <c r="A3474" i="7"/>
  <c r="A4736" i="7"/>
  <c r="A4592" i="7"/>
  <c r="A4213" i="7"/>
  <c r="A4339" i="7"/>
  <c r="A4066" i="7"/>
  <c r="A4085" i="7"/>
  <c r="A3829" i="7"/>
  <c r="A3583" i="7"/>
  <c r="A3455" i="7"/>
  <c r="A3696" i="7"/>
  <c r="A3568" i="7"/>
  <c r="A4947" i="7"/>
  <c r="A4809" i="7"/>
  <c r="A4558" i="7"/>
  <c r="A4376" i="7"/>
  <c r="A4128" i="7"/>
  <c r="A4000" i="7"/>
  <c r="A3891" i="7"/>
  <c r="A3645" i="7"/>
  <c r="A3517" i="7"/>
  <c r="A3389" i="7"/>
  <c r="A3502" i="7"/>
  <c r="A3374" i="7"/>
  <c r="A3320" i="7"/>
  <c r="A4844" i="7"/>
  <c r="A4716" i="7"/>
  <c r="A4823" i="7"/>
  <c r="A4695" i="7"/>
  <c r="A4649" i="7"/>
  <c r="A4270" i="7"/>
  <c r="A4331" i="7"/>
  <c r="A4065" i="7"/>
  <c r="A3809" i="7"/>
  <c r="A3691" i="7"/>
  <c r="A3707" i="7"/>
  <c r="A3676" i="7"/>
  <c r="A3548" i="7"/>
  <c r="A3420" i="7"/>
  <c r="A3317" i="7"/>
  <c r="A4677" i="7"/>
  <c r="A4554" i="7"/>
  <c r="A4493" i="7"/>
  <c r="A4252" i="7"/>
  <c r="A4609" i="7"/>
  <c r="A4169" i="7"/>
  <c r="A3900" i="7"/>
  <c r="A3673" i="7"/>
  <c r="A3417" i="7"/>
  <c r="A3756" i="7"/>
  <c r="A3658" i="7"/>
  <c r="A3402" i="7"/>
  <c r="A3750" i="7"/>
  <c r="A4808" i="7"/>
  <c r="A4680" i="7"/>
  <c r="A4787" i="7"/>
  <c r="A4659" i="7"/>
  <c r="A4408" i="7"/>
  <c r="A4327" i="7"/>
  <c r="A4423" i="7"/>
  <c r="A4417" i="7"/>
  <c r="A4234" i="7"/>
  <c r="A4475" i="7"/>
  <c r="A4143" i="7"/>
  <c r="A4133" i="7"/>
  <c r="A3901" i="7"/>
  <c r="A3655" i="7"/>
  <c r="A3640" i="7"/>
  <c r="A3384" i="7"/>
  <c r="A3722" i="7"/>
  <c r="A4790" i="7"/>
  <c r="A4662" i="7"/>
  <c r="A4769" i="7"/>
  <c r="A4646" i="7"/>
  <c r="A4348" i="7"/>
  <c r="A4344" i="7"/>
  <c r="A3992" i="7"/>
  <c r="A3637" i="7"/>
  <c r="A3509" i="7"/>
  <c r="A3802" i="7"/>
  <c r="A3494" i="7"/>
  <c r="A3366" i="7"/>
  <c r="A3312" i="7"/>
  <c r="A4889" i="7"/>
  <c r="A4772" i="7"/>
  <c r="A4628" i="7"/>
  <c r="A4469" i="7"/>
  <c r="A4249" i="7"/>
  <c r="A4277" i="7"/>
  <c r="A4273" i="7"/>
  <c r="A4333" i="7"/>
  <c r="A4121" i="7"/>
  <c r="A3865" i="7"/>
  <c r="A3888" i="7"/>
  <c r="A3619" i="7"/>
  <c r="A3491" i="7"/>
  <c r="A3363" i="7"/>
  <c r="A3604" i="7"/>
  <c r="A3476" i="7"/>
  <c r="A3348" i="7"/>
  <c r="A4950" i="7"/>
  <c r="A4180" i="7"/>
  <c r="A4084" i="7"/>
  <c r="A4103" i="7"/>
  <c r="A3755" i="7"/>
  <c r="A3473" i="7"/>
  <c r="A3345" i="7"/>
  <c r="A3733" i="7"/>
  <c r="A3586" i="7"/>
  <c r="A3458" i="7"/>
  <c r="A3330" i="7"/>
  <c r="A4720" i="7"/>
  <c r="A4655" i="7"/>
  <c r="A4275" i="7"/>
  <c r="A4287" i="7"/>
  <c r="A4146" i="7"/>
  <c r="A3567" i="7"/>
  <c r="A3680" i="7"/>
  <c r="A3552" i="7"/>
  <c r="A3321" i="7"/>
  <c r="A4814" i="7"/>
  <c r="A4686" i="7"/>
  <c r="A4665" i="7"/>
  <c r="A4542" i="7"/>
  <c r="A4259" i="7"/>
  <c r="A4316" i="7"/>
  <c r="A4312" i="7"/>
  <c r="A4208" i="7"/>
  <c r="A4372" i="7"/>
  <c r="A4112" i="7"/>
  <c r="A4171" i="7"/>
  <c r="A3875" i="7"/>
  <c r="A3810" i="7"/>
  <c r="A3501" i="7"/>
  <c r="A3373" i="7"/>
  <c r="A3711" i="7"/>
  <c r="A3614" i="7"/>
  <c r="A3486" i="7"/>
  <c r="A3358" i="7"/>
  <c r="A4700" i="7"/>
  <c r="A4807" i="7"/>
  <c r="A4556" i="7"/>
  <c r="A4428" i="7"/>
  <c r="A4495" i="7"/>
  <c r="A4254" i="7"/>
  <c r="A4625" i="7"/>
  <c r="A4185" i="7"/>
  <c r="A3772" i="7"/>
  <c r="A3660" i="7"/>
  <c r="A3532" i="7"/>
  <c r="A3404" i="7"/>
  <c r="A4810" i="7"/>
  <c r="A4789" i="7"/>
  <c r="A4661" i="7"/>
  <c r="A4538" i="7"/>
  <c r="A4425" i="7"/>
  <c r="A4236" i="7"/>
  <c r="A4483" i="7"/>
  <c r="A4161" i="7"/>
  <c r="A3657" i="7"/>
  <c r="A3401" i="7"/>
  <c r="A3724" i="7"/>
  <c r="A3642" i="7"/>
  <c r="A3514" i="7"/>
  <c r="A3386" i="7"/>
  <c r="A3738" i="7"/>
  <c r="A4792" i="7"/>
  <c r="A4664" i="7"/>
  <c r="A4771" i="7"/>
  <c r="A4648" i="7"/>
  <c r="A4613" i="7"/>
  <c r="A4269" i="7"/>
  <c r="A4353" i="7"/>
  <c r="A4218" i="7"/>
  <c r="A4411" i="7"/>
  <c r="A3885" i="7"/>
  <c r="A3639" i="7"/>
  <c r="A3496" i="7"/>
  <c r="A3314" i="7"/>
  <c r="A4891" i="7"/>
  <c r="A4774" i="7"/>
  <c r="A4753" i="7"/>
  <c r="A4477" i="7"/>
  <c r="A4251" i="7"/>
  <c r="A4200" i="7"/>
  <c r="A4340" i="7"/>
  <c r="A3976" i="7"/>
  <c r="A3867" i="7"/>
  <c r="A3493" i="7"/>
  <c r="A3606" i="7"/>
  <c r="A3478" i="7"/>
  <c r="A3350" i="7"/>
  <c r="A4952" i="7"/>
  <c r="A4405" i="7"/>
  <c r="A4233" i="7"/>
  <c r="A4535" i="7"/>
  <c r="A4182" i="7"/>
  <c r="A4886" i="7"/>
  <c r="A4086" i="7"/>
  <c r="A4105" i="7"/>
  <c r="A3977" i="7"/>
  <c r="A3760" i="7"/>
  <c r="A3347" i="7"/>
  <c r="A3588" i="7"/>
  <c r="A3460" i="7"/>
  <c r="A3332" i="7"/>
  <c r="A4934" i="7"/>
  <c r="A4845" i="7"/>
  <c r="A4717" i="7"/>
  <c r="A4594" i="7"/>
  <c r="A4336" i="7"/>
  <c r="A4346" i="7"/>
  <c r="A4358" i="7"/>
  <c r="A3585" i="7"/>
  <c r="A3457" i="7"/>
  <c r="A3329" i="7"/>
  <c r="A3698" i="7"/>
  <c r="A4949" i="7"/>
  <c r="A4811" i="7"/>
  <c r="A4683" i="7"/>
  <c r="A4432" i="7"/>
  <c r="A4541" i="7"/>
  <c r="A4258" i="7"/>
  <c r="A4130" i="7"/>
  <c r="A3906" i="7"/>
  <c r="A3679" i="7"/>
  <c r="A3551" i="7"/>
  <c r="A3423" i="7"/>
  <c r="A3804" i="7"/>
  <c r="A3664" i="7"/>
  <c r="A3536" i="7"/>
  <c r="A3408" i="7"/>
  <c r="A4798" i="7"/>
  <c r="A4670" i="7"/>
  <c r="A4654" i="7"/>
  <c r="A4878" i="7"/>
  <c r="A4243" i="7"/>
  <c r="A4611" i="7"/>
  <c r="A4615" i="7"/>
  <c r="A4192" i="7"/>
  <c r="A4308" i="7"/>
  <c r="A4115" i="7"/>
  <c r="A3613" i="7"/>
  <c r="A3485" i="7"/>
  <c r="A3357" i="7"/>
  <c r="A3768" i="7"/>
  <c r="A3598" i="7"/>
  <c r="A3470" i="7"/>
  <c r="A4320" i="7"/>
  <c r="A4812" i="7"/>
  <c r="A4791" i="7"/>
  <c r="A4663" i="7"/>
  <c r="A4540" i="7"/>
  <c r="A4412" i="7"/>
  <c r="A4497" i="7"/>
  <c r="A4151" i="7"/>
  <c r="A3905" i="7"/>
  <c r="A3403" i="7"/>
  <c r="A3644" i="7"/>
  <c r="A3388" i="7"/>
  <c r="A4666" i="7"/>
  <c r="A4773" i="7"/>
  <c r="A4650" i="7"/>
  <c r="A4629" i="7"/>
  <c r="A4271" i="7"/>
  <c r="A4220" i="7"/>
  <c r="A4419" i="7"/>
  <c r="A3996" i="7"/>
  <c r="A4157" i="7"/>
  <c r="A3887" i="7"/>
  <c r="A3759" i="7"/>
  <c r="A3641" i="7"/>
  <c r="A3385" i="7"/>
  <c r="A3626" i="7"/>
  <c r="A3498" i="7"/>
  <c r="A3316" i="7"/>
  <c r="A4893" i="7"/>
  <c r="A4776" i="7"/>
  <c r="A4632" i="7"/>
  <c r="A4253" i="7"/>
  <c r="A4293" i="7"/>
  <c r="A4349" i="7"/>
  <c r="A4106" i="7"/>
  <c r="A3978" i="7"/>
  <c r="A3762" i="7"/>
  <c r="A3495" i="7"/>
  <c r="A3480" i="7"/>
  <c r="A3352" i="7"/>
  <c r="A4875" i="7"/>
  <c r="A4737" i="7"/>
  <c r="A4413" i="7"/>
  <c r="A4235" i="7"/>
  <c r="A4547" i="7"/>
  <c r="A4551" i="7"/>
  <c r="A4184" i="7"/>
  <c r="A4276" i="7"/>
  <c r="A3979" i="7"/>
  <c r="A3605" i="7"/>
  <c r="A3477" i="7"/>
  <c r="A3349" i="7"/>
  <c r="A3741" i="7"/>
  <c r="A3590" i="7"/>
  <c r="A3462" i="7"/>
  <c r="A4936" i="7"/>
  <c r="A4596" i="7"/>
  <c r="A4355" i="7"/>
  <c r="A4166" i="7"/>
  <c r="A4089" i="7"/>
  <c r="A3459" i="7"/>
  <c r="A3331" i="7"/>
  <c r="A3700" i="7"/>
  <c r="A3572" i="7"/>
  <c r="A3878" i="7"/>
  <c r="A4701" i="7"/>
  <c r="A4578" i="7"/>
  <c r="A4199" i="7"/>
  <c r="A4282" i="7"/>
  <c r="A4294" i="7"/>
  <c r="A4148" i="7"/>
  <c r="A4071" i="7"/>
  <c r="A3815" i="7"/>
  <c r="A3697" i="7"/>
  <c r="A3569" i="7"/>
  <c r="A3682" i="7"/>
  <c r="A3554" i="7"/>
  <c r="A4933" i="7"/>
  <c r="A4816" i="7"/>
  <c r="A4795" i="7"/>
  <c r="A4667" i="7"/>
  <c r="A4544" i="7"/>
  <c r="A4242" i="7"/>
  <c r="A4529" i="7"/>
  <c r="A4165" i="7"/>
  <c r="A3890" i="7"/>
  <c r="A3909" i="7"/>
  <c r="A3407" i="7"/>
  <c r="A3736" i="7"/>
  <c r="A3648" i="7"/>
  <c r="A3392" i="7"/>
  <c r="A3860" i="7"/>
  <c r="A4899" i="7"/>
  <c r="A4761" i="7"/>
  <c r="A4638" i="7"/>
  <c r="A4533" i="7"/>
  <c r="A4394" i="7"/>
  <c r="A4487" i="7"/>
  <c r="A4176" i="7"/>
  <c r="A4619" i="7"/>
  <c r="A4080" i="7"/>
  <c r="A4099" i="7"/>
  <c r="A3597" i="7"/>
  <c r="A3469" i="7"/>
  <c r="A3341" i="7"/>
  <c r="A3725" i="7"/>
  <c r="A3582" i="7"/>
  <c r="A3454" i="7"/>
  <c r="A3766" i="7"/>
  <c r="A4668" i="7"/>
  <c r="A4775" i="7"/>
  <c r="A4652" i="7"/>
  <c r="A4645" i="7"/>
  <c r="A4279" i="7"/>
  <c r="A4222" i="7"/>
  <c r="A4427" i="7"/>
  <c r="A4126" i="7"/>
  <c r="A4173" i="7"/>
  <c r="A4017" i="7"/>
  <c r="A3889" i="7"/>
  <c r="A3761" i="7"/>
  <c r="A3643" i="7"/>
  <c r="A3515" i="7"/>
  <c r="A3387" i="7"/>
  <c r="A3628" i="7"/>
  <c r="A4895" i="7"/>
  <c r="A4890" i="7"/>
  <c r="A4757" i="7"/>
  <c r="A4634" i="7"/>
  <c r="A4255" i="7"/>
  <c r="A4300" i="7"/>
  <c r="A4296" i="7"/>
  <c r="A4108" i="7"/>
  <c r="A3999" i="7"/>
  <c r="A3871" i="7"/>
  <c r="A3625" i="7"/>
  <c r="A3354" i="7"/>
  <c r="A4956" i="7"/>
  <c r="A4760" i="7"/>
  <c r="A4739" i="7"/>
  <c r="A4616" i="7"/>
  <c r="A4488" i="7"/>
  <c r="A4563" i="7"/>
  <c r="A4567" i="7"/>
  <c r="A4186" i="7"/>
  <c r="A4109" i="7"/>
  <c r="A3479" i="7"/>
  <c r="A3592" i="7"/>
  <c r="A3464" i="7"/>
  <c r="A3336" i="7"/>
  <c r="A4938" i="7"/>
  <c r="A4742" i="7"/>
  <c r="A4721" i="7"/>
  <c r="A4598" i="7"/>
  <c r="A4470" i="7"/>
  <c r="A4219" i="7"/>
  <c r="A4168" i="7"/>
  <c r="A4555" i="7"/>
  <c r="A4072" i="7"/>
  <c r="A4091" i="7"/>
  <c r="A3589" i="7"/>
  <c r="A3574" i="7"/>
  <c r="A3726" i="7"/>
  <c r="A4724" i="7"/>
  <c r="A4831" i="7"/>
  <c r="A4703" i="7"/>
  <c r="A4580" i="7"/>
  <c r="A4281" i="7"/>
  <c r="A4291" i="7"/>
  <c r="A4303" i="7"/>
  <c r="A4150" i="7"/>
  <c r="A4363" i="7"/>
  <c r="A4073" i="7"/>
  <c r="A3817" i="7"/>
  <c r="A3571" i="7"/>
  <c r="A3684" i="7"/>
  <c r="A3556" i="7"/>
  <c r="A3325" i="7"/>
  <c r="A4951" i="7"/>
  <c r="A4706" i="7"/>
  <c r="A4813" i="7"/>
  <c r="A4685" i="7"/>
  <c r="A4434" i="7"/>
  <c r="A4569" i="7"/>
  <c r="A4557" i="7"/>
  <c r="A4132" i="7"/>
  <c r="A4290" i="7"/>
  <c r="A3908" i="7"/>
  <c r="A3681" i="7"/>
  <c r="A3820" i="7"/>
  <c r="A3862" i="7"/>
  <c r="A4672" i="7"/>
  <c r="A4779" i="7"/>
  <c r="A4528" i="7"/>
  <c r="A4295" i="7"/>
  <c r="A4389" i="7"/>
  <c r="A4385" i="7"/>
  <c r="A4226" i="7"/>
  <c r="A4135" i="7"/>
  <c r="A4021" i="7"/>
  <c r="A3893" i="7"/>
  <c r="A3647" i="7"/>
  <c r="A3391" i="7"/>
  <c r="A3882" i="7"/>
  <c r="A3632" i="7"/>
  <c r="A3504" i="7"/>
  <c r="A3376" i="7"/>
  <c r="A3322" i="7"/>
  <c r="A4883" i="7"/>
  <c r="A4766" i="7"/>
  <c r="A4745" i="7"/>
  <c r="A4622" i="7"/>
  <c r="A4494" i="7"/>
  <c r="A4384" i="7"/>
  <c r="A4330" i="7"/>
  <c r="A4342" i="7"/>
  <c r="A4160" i="7"/>
  <c r="A4491" i="7"/>
  <c r="A4064" i="7"/>
  <c r="A4083" i="7"/>
  <c r="A3715" i="7"/>
  <c r="A3694" i="7"/>
  <c r="A3566" i="7"/>
  <c r="A4897" i="7"/>
  <c r="A4898" i="7"/>
  <c r="A4636" i="7"/>
  <c r="A4257" i="7"/>
  <c r="A4305" i="7"/>
  <c r="A4110" i="7"/>
  <c r="A3982" i="7"/>
  <c r="A4139" i="7"/>
  <c r="A4001" i="7"/>
  <c r="A3873" i="7"/>
  <c r="A3499" i="7"/>
  <c r="A3612" i="7"/>
  <c r="A3484" i="7"/>
  <c r="A3356" i="7"/>
  <c r="A4958" i="7"/>
  <c r="A4762" i="7"/>
  <c r="A4741" i="7"/>
  <c r="A4618" i="7"/>
  <c r="A4490" i="7"/>
  <c r="A4579" i="7"/>
  <c r="A4188" i="7"/>
  <c r="A4292" i="7"/>
  <c r="A4092" i="7"/>
  <c r="A3481" i="7"/>
  <c r="A3353" i="7"/>
  <c r="A3466" i="7"/>
  <c r="A3338" i="7"/>
  <c r="A4940" i="7"/>
  <c r="A4880" i="7"/>
  <c r="A4723" i="7"/>
  <c r="A4600" i="7"/>
  <c r="A4472" i="7"/>
  <c r="A4221" i="7"/>
  <c r="A4383" i="7"/>
  <c r="A4571" i="7"/>
  <c r="A4074" i="7"/>
  <c r="A4093" i="7"/>
  <c r="A3735" i="7"/>
  <c r="A3591" i="7"/>
  <c r="A3335" i="7"/>
  <c r="A3576" i="7"/>
  <c r="A3742" i="7"/>
  <c r="A4726" i="7"/>
  <c r="A4833" i="7"/>
  <c r="A4705" i="7"/>
  <c r="A4582" i="7"/>
  <c r="A4310" i="7"/>
  <c r="A4075" i="7"/>
  <c r="A3701" i="7"/>
  <c r="A3573" i="7"/>
  <c r="A3686" i="7"/>
  <c r="A3558" i="7"/>
  <c r="A3327" i="7"/>
  <c r="A4708" i="7"/>
  <c r="A4436" i="7"/>
  <c r="A4585" i="7"/>
  <c r="A4573" i="7"/>
  <c r="A4262" i="7"/>
  <c r="A4134" i="7"/>
  <c r="A4299" i="7"/>
  <c r="A3910" i="7"/>
  <c r="A3683" i="7"/>
  <c r="A3555" i="7"/>
  <c r="A3668" i="7"/>
  <c r="A3540" i="7"/>
  <c r="A3412" i="7"/>
  <c r="A4935" i="7"/>
  <c r="A4818" i="7"/>
  <c r="A4690" i="7"/>
  <c r="A4797" i="7"/>
  <c r="A4669" i="7"/>
  <c r="A4366" i="7"/>
  <c r="A4020" i="7"/>
  <c r="A3892" i="7"/>
  <c r="A3911" i="7"/>
  <c r="A3665" i="7"/>
  <c r="A3537" i="7"/>
  <c r="A3650" i="7"/>
  <c r="A3522" i="7"/>
  <c r="A3394" i="7"/>
  <c r="A4901" i="7"/>
  <c r="A4656" i="7"/>
  <c r="A4640" i="7"/>
  <c r="A4261" i="7"/>
  <c r="A4325" i="7"/>
  <c r="A4321" i="7"/>
  <c r="A4381" i="7"/>
  <c r="A4114" i="7"/>
  <c r="A3986" i="7"/>
  <c r="A4005" i="7"/>
  <c r="A3503" i="7"/>
  <c r="A3375" i="7"/>
  <c r="A3616" i="7"/>
  <c r="A3488" i="7"/>
  <c r="A3360" i="7"/>
  <c r="A4946" i="7"/>
  <c r="A4750" i="7"/>
  <c r="A4606" i="7"/>
  <c r="A4478" i="7"/>
  <c r="A4195" i="7"/>
  <c r="A4278" i="7"/>
  <c r="A4144" i="7"/>
  <c r="A4067" i="7"/>
  <c r="A3693" i="7"/>
  <c r="A3565" i="7"/>
  <c r="A3708" i="7"/>
  <c r="A3678" i="7"/>
  <c r="A3550" i="7"/>
  <c r="A3422" i="7"/>
  <c r="A4960" i="7"/>
  <c r="A4764" i="7"/>
  <c r="A4876" i="7"/>
  <c r="A4492" i="7"/>
  <c r="A4437" i="7"/>
  <c r="A4241" i="7"/>
  <c r="A4595" i="7"/>
  <c r="A4190" i="7"/>
  <c r="A4094" i="7"/>
  <c r="A4113" i="7"/>
  <c r="A3611" i="7"/>
  <c r="A3753" i="7"/>
  <c r="A3596" i="7"/>
  <c r="A3468" i="7"/>
  <c r="A3340" i="7"/>
  <c r="A4942" i="7"/>
  <c r="A4725" i="7"/>
  <c r="A4602" i="7"/>
  <c r="A4474" i="7"/>
  <c r="A4368" i="7"/>
  <c r="A4390" i="7"/>
  <c r="A4587" i="7"/>
  <c r="A4076" i="7"/>
  <c r="A4095" i="7"/>
  <c r="A3593" i="7"/>
  <c r="A3465" i="7"/>
  <c r="A3578" i="7"/>
  <c r="A4707" i="7"/>
  <c r="A4584" i="7"/>
  <c r="A4297" i="7"/>
  <c r="A4205" i="7"/>
  <c r="A4307" i="7"/>
  <c r="A4319" i="7"/>
  <c r="A4154" i="7"/>
  <c r="A3703" i="7"/>
  <c r="A3822" i="7"/>
  <c r="A3688" i="7"/>
  <c r="A3560" i="7"/>
  <c r="A3714" i="7"/>
  <c r="A4838" i="7"/>
  <c r="A4710" i="7"/>
  <c r="A4817" i="7"/>
  <c r="A4689" i="7"/>
  <c r="A4566" i="7"/>
  <c r="A4438" i="7"/>
  <c r="A4575" i="7"/>
  <c r="A4601" i="7"/>
  <c r="A3912" i="7"/>
  <c r="A3557" i="7"/>
  <c r="A3414" i="7"/>
  <c r="A3311" i="7"/>
  <c r="A4937" i="7"/>
  <c r="A4820" i="7"/>
  <c r="A4692" i="7"/>
  <c r="A4799" i="7"/>
  <c r="A4671" i="7"/>
  <c r="A4548" i="7"/>
  <c r="A4420" i="7"/>
  <c r="A4375" i="7"/>
  <c r="A4471" i="7"/>
  <c r="A4246" i="7"/>
  <c r="A4561" i="7"/>
  <c r="A4022" i="7"/>
  <c r="A3667" i="7"/>
  <c r="A3539" i="7"/>
  <c r="A3411" i="7"/>
  <c r="A3744" i="7"/>
  <c r="A3652" i="7"/>
  <c r="A3524" i="7"/>
  <c r="A3396" i="7"/>
  <c r="A4674" i="7"/>
  <c r="A4530" i="7"/>
  <c r="A4402" i="7"/>
  <c r="A4302" i="7"/>
  <c r="A4396" i="7"/>
  <c r="A4392" i="7"/>
  <c r="A4228" i="7"/>
  <c r="A4163" i="7"/>
  <c r="A4023" i="7"/>
  <c r="A3895" i="7"/>
  <c r="A3767" i="7"/>
  <c r="A3649" i="7"/>
  <c r="A3521" i="7"/>
  <c r="A3393" i="7"/>
  <c r="A3709" i="7"/>
  <c r="A3378" i="7"/>
  <c r="A3324" i="7"/>
  <c r="A4768" i="7"/>
  <c r="A4892" i="7"/>
  <c r="A4747" i="7"/>
  <c r="A4496" i="7"/>
  <c r="A4245" i="7"/>
  <c r="A4631" i="7"/>
  <c r="A4194" i="7"/>
  <c r="A4317" i="7"/>
  <c r="A4098" i="7"/>
  <c r="A3989" i="7"/>
  <c r="A3861" i="7"/>
  <c r="A3615" i="7"/>
  <c r="A3487" i="7"/>
  <c r="A3359" i="7"/>
  <c r="A3600" i="7"/>
  <c r="A3472" i="7"/>
  <c r="A3344" i="7"/>
  <c r="A4734" i="7"/>
  <c r="A4713" i="7"/>
  <c r="A4537" i="7"/>
  <c r="A4641" i="7"/>
  <c r="A4274" i="7"/>
  <c r="A3904" i="7"/>
  <c r="A3421" i="7"/>
  <c r="A3662" i="7"/>
  <c r="A3534" i="7"/>
  <c r="A3406" i="7"/>
  <c r="A4748" i="7"/>
  <c r="A4476" i="7"/>
  <c r="A4377" i="7"/>
  <c r="A4225" i="7"/>
  <c r="A4399" i="7"/>
  <c r="A4174" i="7"/>
  <c r="A4078" i="7"/>
  <c r="A4097" i="7"/>
  <c r="A3595" i="7"/>
  <c r="A3467" i="7"/>
  <c r="A3721" i="7"/>
  <c r="A3580" i="7"/>
  <c r="A4730" i="7"/>
  <c r="A4837" i="7"/>
  <c r="A4709" i="7"/>
  <c r="A4304" i="7"/>
  <c r="A4207" i="7"/>
  <c r="A4314" i="7"/>
  <c r="A4386" i="7"/>
  <c r="A4079" i="7"/>
  <c r="A3823" i="7"/>
  <c r="A3705" i="7"/>
  <c r="A3577" i="7"/>
  <c r="A3690" i="7"/>
  <c r="A3562" i="7"/>
  <c r="A4957" i="7"/>
  <c r="A4712" i="7"/>
  <c r="A4819" i="7"/>
  <c r="A4568" i="7"/>
  <c r="A4591" i="7"/>
  <c r="A4266" i="7"/>
  <c r="A4138" i="7"/>
  <c r="A4315" i="7"/>
  <c r="A3805" i="7"/>
  <c r="A3559" i="7"/>
  <c r="A3868" i="7"/>
  <c r="A3313" i="7"/>
  <c r="A4939" i="7"/>
  <c r="A4822" i="7"/>
  <c r="A4673" i="7"/>
  <c r="A4550" i="7"/>
  <c r="A4422" i="7"/>
  <c r="A4382" i="7"/>
  <c r="A4479" i="7"/>
  <c r="A4473" i="7"/>
  <c r="A4577" i="7"/>
  <c r="A4024" i="7"/>
  <c r="A3896" i="7"/>
  <c r="A3915" i="7"/>
  <c r="A3669" i="7"/>
  <c r="A3654" i="7"/>
  <c r="A3718" i="7"/>
  <c r="A4804" i="7"/>
  <c r="A4783" i="7"/>
  <c r="A4404" i="7"/>
  <c r="A4407" i="7"/>
  <c r="A4230" i="7"/>
  <c r="A4006" i="7"/>
  <c r="A4025" i="7"/>
  <c r="A3523" i="7"/>
  <c r="A3395" i="7"/>
  <c r="A3636" i="7"/>
  <c r="A3508" i="7"/>
  <c r="A4903" i="7"/>
  <c r="A4786" i="7"/>
  <c r="A4658" i="7"/>
  <c r="A4565" i="7"/>
  <c r="A4263" i="7"/>
  <c r="A4332" i="7"/>
  <c r="A4212" i="7"/>
  <c r="A4116" i="7"/>
  <c r="A3988" i="7"/>
  <c r="A3879" i="7"/>
  <c r="A3633" i="7"/>
  <c r="A3505" i="7"/>
  <c r="A3377" i="7"/>
  <c r="A3490" i="7"/>
  <c r="A3362" i="7"/>
  <c r="A4731" i="7"/>
  <c r="A4608" i="7"/>
  <c r="A4480" i="7"/>
  <c r="A4393" i="7"/>
  <c r="A4229" i="7"/>
  <c r="A4178" i="7"/>
  <c r="A4635" i="7"/>
  <c r="A4082" i="7"/>
  <c r="A4101" i="7"/>
  <c r="A3751" i="7"/>
  <c r="A3471" i="7"/>
  <c r="A3343" i="7"/>
  <c r="A3456" i="7"/>
  <c r="A4574" i="7"/>
  <c r="A4350" i="7"/>
  <c r="A4240" i="7"/>
  <c r="A4016" i="7"/>
  <c r="A4193" i="7"/>
  <c r="A3907" i="7"/>
  <c r="A3661" i="7"/>
  <c r="A3732" i="7"/>
  <c r="A3646" i="7"/>
  <c r="A3390" i="7"/>
  <c r="A577" i="3"/>
  <c r="A619" i="3"/>
  <c r="A611" i="3"/>
  <c r="A603" i="3"/>
  <c r="A584" i="3"/>
  <c r="A615" i="3"/>
  <c r="A627" i="3"/>
  <c r="A608" i="3"/>
  <c r="A600" i="3"/>
  <c r="A581" i="3"/>
  <c r="A623" i="3"/>
  <c r="A612" i="3"/>
  <c r="A616" i="3"/>
  <c r="A605" i="3"/>
  <c r="A597" i="3"/>
  <c r="A589" i="3"/>
  <c r="A578" i="3"/>
  <c r="A620" i="3"/>
  <c r="A613" i="3"/>
  <c r="A602" i="3"/>
  <c r="A594" i="3"/>
  <c r="A574" i="3"/>
  <c r="A610" i="3"/>
  <c r="A591" i="3"/>
  <c r="A583" i="3"/>
  <c r="A575" i="3"/>
  <c r="A601" i="3"/>
  <c r="A582" i="3"/>
  <c r="A624" i="3"/>
  <c r="A599" i="3"/>
  <c r="A588" i="3"/>
  <c r="A580" i="3"/>
  <c r="A609" i="3"/>
  <c r="A590" i="3"/>
  <c r="A579" i="3"/>
  <c r="A621" i="3"/>
  <c r="A625" i="3"/>
  <c r="A617" i="3"/>
  <c r="A598" i="3"/>
  <c r="A587" i="3"/>
  <c r="A618" i="3"/>
  <c r="A622" i="3"/>
  <c r="A614" i="3"/>
  <c r="A606" i="3"/>
  <c r="A595" i="3"/>
  <c r="A626" i="3"/>
  <c r="A607" i="3"/>
  <c r="A10" i="5"/>
  <c r="A19" i="5"/>
  <c r="A51" i="5"/>
  <c r="A13" i="5"/>
  <c r="A157" i="3"/>
  <c r="A148" i="3"/>
  <c r="A129" i="3"/>
  <c r="A138" i="3"/>
  <c r="A168" i="3"/>
  <c r="A160" i="3"/>
  <c r="A151" i="3"/>
  <c r="A156" i="3"/>
  <c r="A137" i="3"/>
  <c r="A118" i="3"/>
  <c r="A122" i="3"/>
  <c r="A173" i="3"/>
  <c r="A164" i="3"/>
  <c r="A145" i="3"/>
  <c r="A126" i="3"/>
  <c r="A123" i="3"/>
  <c r="A130" i="3"/>
  <c r="A167" i="3"/>
  <c r="A159" i="3"/>
  <c r="A153" i="3"/>
  <c r="A134" i="3"/>
  <c r="A131" i="3"/>
  <c r="A120" i="3"/>
  <c r="A117" i="3"/>
  <c r="A154" i="3"/>
  <c r="A172" i="3"/>
  <c r="A161" i="3"/>
  <c r="A142" i="3"/>
  <c r="A139" i="3"/>
  <c r="A128" i="3"/>
  <c r="A125" i="3"/>
  <c r="A170" i="3"/>
  <c r="A162" i="3"/>
  <c r="A146" i="3"/>
  <c r="A150" i="3"/>
  <c r="A147" i="3"/>
  <c r="A136" i="3"/>
  <c r="A133" i="3"/>
  <c r="A124" i="3"/>
  <c r="A155" i="3"/>
  <c r="A141" i="3"/>
  <c r="A127" i="3"/>
  <c r="A132" i="3"/>
  <c r="A166" i="3"/>
  <c r="A158" i="3"/>
  <c r="A152" i="3"/>
  <c r="A149" i="3"/>
  <c r="A135" i="3"/>
  <c r="A121" i="3"/>
  <c r="A171" i="3"/>
  <c r="A163" i="3"/>
  <c r="J9" i="9"/>
  <c r="E9" i="9"/>
  <c r="K9" i="9"/>
  <c r="C9" i="9"/>
  <c r="A394" i="10"/>
  <c r="A408" i="10"/>
  <c r="A332" i="10"/>
  <c r="A371" i="10"/>
  <c r="A399" i="10"/>
  <c r="A391" i="10"/>
  <c r="A342" i="10"/>
  <c r="A398" i="10"/>
  <c r="A386" i="10"/>
  <c r="A359" i="10"/>
  <c r="A344" i="10"/>
  <c r="A374" i="10"/>
  <c r="A355" i="10"/>
  <c r="A409" i="10"/>
  <c r="A345" i="10"/>
  <c r="A343" i="10"/>
  <c r="A364" i="10"/>
  <c r="A370" i="10"/>
  <c r="A393" i="10"/>
  <c r="A407" i="10"/>
  <c r="I9" i="9"/>
  <c r="H9" i="9"/>
  <c r="D9" i="9"/>
  <c r="F9" i="9"/>
  <c r="A105" i="10"/>
  <c r="A63" i="10"/>
  <c r="A91" i="10"/>
  <c r="A48" i="10"/>
  <c r="A52" i="10"/>
  <c r="A13" i="10"/>
  <c r="A90" i="10"/>
  <c r="A87" i="10"/>
  <c r="A68" i="10"/>
  <c r="A85" i="10"/>
  <c r="A109" i="10"/>
  <c r="A107" i="10"/>
  <c r="A83" i="10"/>
  <c r="A9" i="10"/>
  <c r="A39" i="10"/>
  <c r="A3" i="10"/>
  <c r="A70" i="10"/>
  <c r="A129" i="10"/>
  <c r="A42" i="10"/>
  <c r="A43" i="10"/>
  <c r="A6" i="10"/>
  <c r="A126" i="10"/>
  <c r="A185" i="10"/>
  <c r="A181" i="10"/>
  <c r="A179" i="10"/>
  <c r="A244" i="10"/>
  <c r="A146" i="10"/>
  <c r="A216" i="10"/>
  <c r="A222" i="10"/>
  <c r="A159" i="10"/>
  <c r="A172" i="10"/>
  <c r="A235" i="10"/>
  <c r="A200" i="10"/>
  <c r="A149" i="10"/>
  <c r="A153" i="10"/>
  <c r="A156" i="10"/>
  <c r="A219" i="10"/>
  <c r="A184" i="10"/>
  <c r="A176" i="10"/>
  <c r="A230" i="10"/>
  <c r="A166" i="10"/>
  <c r="A163" i="10"/>
  <c r="A232" i="10"/>
  <c r="A206" i="10"/>
  <c r="A180" i="10"/>
  <c r="A168" i="10"/>
  <c r="A208" i="10"/>
  <c r="A142" i="10"/>
  <c r="A218" i="10"/>
  <c r="A152" i="10"/>
  <c r="G9" i="9"/>
  <c r="A150" i="10" l="1"/>
  <c r="A72" i="10"/>
  <c r="A120" i="10"/>
  <c r="A130" i="10"/>
  <c r="A4586" i="7"/>
  <c r="A3826" i="7"/>
  <c r="A4564" i="7"/>
  <c r="A4371" i="7"/>
  <c r="A4018" i="7"/>
  <c r="A3990" i="7"/>
  <c r="A4027" i="7"/>
  <c r="A361" i="7"/>
  <c r="A368" i="7"/>
  <c r="A98" i="7"/>
  <c r="A2835" i="7"/>
  <c r="A1896" i="7"/>
  <c r="A268" i="10"/>
  <c r="A15" i="10"/>
  <c r="A4172" i="7"/>
  <c r="A4620" i="7"/>
  <c r="A4796" i="7"/>
  <c r="A23" i="7"/>
  <c r="A95" i="7"/>
  <c r="A2979" i="7"/>
  <c r="A2931" i="7"/>
  <c r="A2621" i="7"/>
  <c r="A2881" i="7"/>
  <c r="A2218" i="7"/>
  <c r="A2952" i="7"/>
  <c r="A397" i="3"/>
  <c r="A201" i="3"/>
  <c r="A266" i="10"/>
  <c r="A65" i="10"/>
  <c r="A4815" i="7"/>
  <c r="A3610" i="7"/>
  <c r="A3601" i="7"/>
  <c r="A3807" i="7"/>
  <c r="A617" i="7"/>
  <c r="A1511" i="7"/>
  <c r="A1376" i="7"/>
  <c r="A1520" i="7"/>
  <c r="A1429" i="7"/>
  <c r="A2836" i="7"/>
  <c r="A3046" i="7"/>
  <c r="A1789" i="7"/>
  <c r="A1792" i="7"/>
  <c r="A1772" i="7"/>
  <c r="A2257" i="7"/>
  <c r="A2229" i="7"/>
  <c r="A2829" i="7"/>
  <c r="A3291" i="7"/>
  <c r="A18" i="3"/>
  <c r="A267" i="10"/>
  <c r="A231" i="10"/>
  <c r="A329" i="10"/>
  <c r="A3983" i="7"/>
  <c r="A3980" i="7"/>
  <c r="A4732" i="7"/>
  <c r="A2226" i="7"/>
  <c r="A1945" i="7"/>
  <c r="A2371" i="7"/>
  <c r="A1736" i="7"/>
  <c r="A1722" i="7"/>
  <c r="A2008" i="7"/>
  <c r="A2894" i="7"/>
  <c r="A75" i="3"/>
  <c r="A6" i="3"/>
  <c r="A186" i="3"/>
  <c r="A301" i="3"/>
  <c r="A505" i="3"/>
  <c r="A175" i="10"/>
  <c r="A362" i="10"/>
  <c r="A3984" i="7"/>
  <c r="A1377" i="7"/>
  <c r="A2916" i="7"/>
  <c r="A2171" i="7"/>
  <c r="A3264" i="7"/>
  <c r="A3217" i="7"/>
  <c r="A3093" i="7"/>
  <c r="A2277" i="7"/>
  <c r="A1767" i="7"/>
  <c r="A246" i="3"/>
  <c r="A23" i="3"/>
  <c r="A196" i="10"/>
  <c r="A209" i="10"/>
  <c r="A53" i="10"/>
  <c r="A352" i="10"/>
  <c r="A169" i="3"/>
  <c r="A4360" i="7"/>
  <c r="A3365" i="7"/>
  <c r="A4341" i="7"/>
  <c r="A1333" i="7"/>
  <c r="A976" i="7"/>
  <c r="A972" i="7"/>
  <c r="A734" i="7"/>
  <c r="A973" i="7"/>
  <c r="A2173" i="7"/>
  <c r="A2472" i="7"/>
  <c r="A2355" i="7"/>
  <c r="A2006" i="7"/>
  <c r="A1875" i="7"/>
  <c r="A2175" i="7"/>
  <c r="A1779" i="7"/>
  <c r="A568" i="3"/>
  <c r="A276" i="10"/>
  <c r="A134" i="10"/>
  <c r="A4007" i="7"/>
  <c r="A3541" i="7"/>
  <c r="A4352" i="7"/>
  <c r="A3812" i="7"/>
  <c r="A1339" i="7"/>
  <c r="A102" i="7"/>
  <c r="A2956" i="7"/>
  <c r="A2406" i="7"/>
  <c r="A190" i="3"/>
  <c r="A331" i="3"/>
  <c r="A77" i="10"/>
  <c r="A380" i="10"/>
  <c r="A1337" i="7"/>
  <c r="A2139" i="7"/>
  <c r="A2614" i="7"/>
  <c r="A3151" i="7"/>
  <c r="A249" i="3"/>
  <c r="A3603" i="7"/>
  <c r="A24" i="7"/>
  <c r="A3086" i="7"/>
  <c r="A2820" i="7"/>
  <c r="A272" i="10"/>
  <c r="A271" i="10"/>
  <c r="A628" i="7"/>
  <c r="A1018" i="7"/>
  <c r="A2620" i="7"/>
  <c r="A3207" i="7"/>
  <c r="A2315" i="7"/>
  <c r="A2301" i="7"/>
  <c r="A2304" i="7"/>
  <c r="A2934" i="7"/>
  <c r="A2209" i="7"/>
  <c r="A147" i="10"/>
  <c r="A245" i="10"/>
  <c r="A62" i="10"/>
  <c r="A139" i="10"/>
  <c r="A17" i="10"/>
  <c r="A119" i="3"/>
  <c r="A604" i="3"/>
  <c r="A4825" i="7"/>
  <c r="A3618" i="7"/>
  <c r="A4137" i="7"/>
  <c r="A4691" i="7"/>
  <c r="A4944" i="7"/>
  <c r="A4256" i="7"/>
  <c r="A4004" i="7"/>
  <c r="A151" i="10"/>
  <c r="A36" i="10"/>
  <c r="A115" i="10"/>
  <c r="A585" i="3"/>
  <c r="A573" i="3"/>
  <c r="A3599" i="7"/>
  <c r="A4175" i="7"/>
  <c r="A3542" i="7"/>
  <c r="A4365" i="7"/>
  <c r="A3870" i="7"/>
  <c r="A3699" i="7"/>
  <c r="A3461" i="7"/>
  <c r="A4217" i="7"/>
  <c r="A4758" i="7"/>
  <c r="A4755" i="7"/>
  <c r="A3516" i="7"/>
  <c r="A4284" i="7"/>
  <c r="A3902" i="7"/>
  <c r="A4267" i="7"/>
  <c r="A4805" i="7"/>
  <c r="A4118" i="7"/>
  <c r="A4489" i="7"/>
  <c r="A174" i="10"/>
  <c r="A59" i="10"/>
  <c r="A113" i="10"/>
  <c r="A22" i="10"/>
  <c r="A328" i="10"/>
  <c r="A140" i="3"/>
  <c r="A165" i="3"/>
  <c r="A4752" i="7"/>
  <c r="A4388" i="7"/>
  <c r="A4765" i="7"/>
  <c r="A3710" i="7"/>
  <c r="A4532" i="7"/>
  <c r="A4885" i="7"/>
  <c r="A3670" i="7"/>
  <c r="A4746" i="7"/>
  <c r="A3483" i="7"/>
  <c r="A3806" i="7"/>
  <c r="A4879" i="7"/>
  <c r="A4206" i="7"/>
  <c r="A3538" i="7"/>
  <c r="A4090" i="7"/>
  <c r="A4127" i="7"/>
  <c r="A3747" i="7"/>
  <c r="A3535" i="7"/>
  <c r="A162" i="10"/>
  <c r="A167" i="10"/>
  <c r="A253" i="10"/>
  <c r="A158" i="10"/>
  <c r="A228" i="10"/>
  <c r="A227" i="10"/>
  <c r="A183" i="10"/>
  <c r="A20" i="10"/>
  <c r="A138" i="10"/>
  <c r="A31" i="10"/>
  <c r="A5" i="10"/>
  <c r="A51" i="10"/>
  <c r="A369" i="10"/>
  <c r="A144" i="3"/>
  <c r="A596" i="3"/>
  <c r="A593" i="3"/>
  <c r="A592" i="3"/>
  <c r="A3518" i="7"/>
  <c r="A3830" i="7"/>
  <c r="A628" i="3"/>
  <c r="A4328" i="7"/>
  <c r="A3748" i="7"/>
  <c r="A3544" i="7"/>
  <c r="A4152" i="7"/>
  <c r="A4111" i="7"/>
  <c r="A4429" i="7"/>
  <c r="A4562" i="7"/>
  <c r="A4362" i="7"/>
  <c r="A3607" i="7"/>
  <c r="A3369" i="7"/>
  <c r="A4227" i="7"/>
  <c r="A4107" i="7"/>
  <c r="A4553" i="7"/>
  <c r="A4738" i="7"/>
  <c r="A4735" i="7"/>
  <c r="A3547" i="7"/>
  <c r="A611" i="7"/>
  <c r="A608" i="7"/>
  <c r="A772" i="7"/>
  <c r="A36" i="7"/>
  <c r="A520" i="7"/>
  <c r="A1370" i="7"/>
  <c r="A1016" i="7"/>
  <c r="A1516" i="7"/>
  <c r="A1278" i="7"/>
  <c r="A593" i="7"/>
  <c r="A1465" i="7"/>
  <c r="A518" i="7"/>
  <c r="A662" i="7"/>
  <c r="A69" i="7"/>
  <c r="A1250" i="7"/>
  <c r="A964" i="7"/>
  <c r="A751" i="7"/>
  <c r="A1394" i="7"/>
  <c r="A1447" i="7"/>
  <c r="A762" i="7"/>
  <c r="A217" i="10"/>
  <c r="A161" i="10"/>
  <c r="A141" i="10"/>
  <c r="A270" i="10"/>
  <c r="A157" i="10"/>
  <c r="A148" i="10"/>
  <c r="A47" i="10"/>
  <c r="A30" i="10"/>
  <c r="A28" i="10"/>
  <c r="A24" i="10"/>
  <c r="A37" i="10"/>
  <c r="A78" i="10"/>
  <c r="A392" i="10"/>
  <c r="A401" i="10"/>
  <c r="A346" i="10"/>
  <c r="A586" i="3"/>
  <c r="A3651" i="7"/>
  <c r="A3413" i="7"/>
  <c r="A4183" i="7"/>
  <c r="A3672" i="7"/>
  <c r="A3914" i="7"/>
  <c r="A3743" i="7"/>
  <c r="A3506" i="7"/>
  <c r="A4136" i="7"/>
  <c r="A4881" i="7"/>
  <c r="A4418" i="7"/>
  <c r="A242" i="10"/>
  <c r="A93" i="10"/>
  <c r="A86" i="10"/>
  <c r="A131" i="10"/>
  <c r="A366" i="10"/>
  <c r="A412" i="10"/>
  <c r="A3405" i="7"/>
  <c r="A4155" i="7"/>
  <c r="A3729" i="7"/>
  <c r="A3803" i="7"/>
  <c r="A3337" i="7"/>
  <c r="A3319" i="7"/>
  <c r="A3811" i="7"/>
  <c r="A4653" i="7"/>
  <c r="A3631" i="7"/>
  <c r="A4210" i="7"/>
  <c r="A4203" i="7"/>
  <c r="A3702" i="7"/>
  <c r="A3981" i="7"/>
  <c r="A4237" i="7"/>
  <c r="A3727" i="7"/>
  <c r="A4367" i="7"/>
  <c r="A4433" i="7"/>
  <c r="A4560" i="7"/>
  <c r="A3621" i="7"/>
  <c r="A4122" i="7"/>
  <c r="A3629" i="7"/>
  <c r="A4482" i="7"/>
  <c r="A3993" i="7"/>
  <c r="A3527" i="7"/>
  <c r="A4028" i="7"/>
  <c r="A3763" i="7"/>
  <c r="A4830" i="7"/>
  <c r="A4843" i="7"/>
  <c r="A4415" i="7"/>
  <c r="A4696" i="7"/>
  <c r="A373" i="7"/>
  <c r="A1227" i="7"/>
  <c r="A882" i="7"/>
  <c r="A1330" i="7"/>
  <c r="A1461" i="7"/>
  <c r="A1284" i="7"/>
  <c r="A75" i="7"/>
  <c r="A781" i="7"/>
  <c r="A543" i="7"/>
  <c r="A657" i="7"/>
  <c r="A1411" i="7"/>
  <c r="A12" i="7"/>
  <c r="A916" i="7"/>
  <c r="A1416" i="7"/>
  <c r="A393" i="7"/>
  <c r="A180" i="7"/>
  <c r="A90" i="7"/>
  <c r="A759" i="7"/>
  <c r="A537" i="7"/>
  <c r="A680" i="7"/>
  <c r="A1533" i="7"/>
  <c r="A86" i="7"/>
  <c r="A418" i="7"/>
  <c r="A1046" i="7"/>
  <c r="A586" i="7"/>
  <c r="A1439" i="7"/>
  <c r="A215" i="7"/>
  <c r="A206" i="7"/>
  <c r="A49" i="7"/>
  <c r="A1121" i="7"/>
  <c r="A193" i="7"/>
  <c r="A1489" i="7"/>
  <c r="A597" i="7"/>
  <c r="A765" i="7"/>
  <c r="A1660" i="7"/>
  <c r="A1808" i="7"/>
  <c r="A2211" i="7"/>
  <c r="A1687" i="7"/>
  <c r="A2691" i="7"/>
  <c r="A1730" i="7"/>
  <c r="A2693" i="7"/>
  <c r="A1716" i="7"/>
  <c r="A2679" i="7"/>
  <c r="A1731" i="7"/>
  <c r="A2893" i="7"/>
  <c r="A2455" i="7"/>
  <c r="A1663" i="7"/>
  <c r="A2684" i="7"/>
  <c r="A1845" i="7"/>
  <c r="A2159" i="7"/>
  <c r="A2145" i="7"/>
  <c r="A3152" i="7"/>
  <c r="A2478" i="7"/>
  <c r="A2708" i="7"/>
  <c r="A1754" i="7"/>
  <c r="A3133" i="7"/>
  <c r="A245" i="3"/>
  <c r="A215" i="3"/>
  <c r="A1607" i="7"/>
  <c r="A1355" i="7"/>
  <c r="A1010" i="7"/>
  <c r="A1458" i="7"/>
  <c r="A1519" i="7"/>
  <c r="A961" i="7"/>
  <c r="A1029" i="7"/>
  <c r="A545" i="7"/>
  <c r="A1383" i="7"/>
  <c r="A1015" i="7"/>
  <c r="A1107" i="7"/>
  <c r="A73" i="7"/>
  <c r="A674" i="7"/>
  <c r="A1342" i="7"/>
  <c r="A689" i="7"/>
  <c r="A1435" i="7"/>
  <c r="A654" i="7"/>
  <c r="A1496" i="7"/>
  <c r="A1231" i="7"/>
  <c r="A1863" i="7"/>
  <c r="A1940" i="7"/>
  <c r="A2623" i="7"/>
  <c r="A1911" i="7"/>
  <c r="A1899" i="7"/>
  <c r="A1714" i="7"/>
  <c r="A1757" i="7"/>
  <c r="A2716" i="7"/>
  <c r="A1659" i="7"/>
  <c r="A1783" i="7"/>
  <c r="A1918" i="7"/>
  <c r="A2387" i="7"/>
  <c r="A2476" i="7"/>
  <c r="A1752" i="7"/>
  <c r="A2024" i="7"/>
  <c r="A1982" i="7"/>
  <c r="A2896" i="7"/>
  <c r="A116" i="3"/>
  <c r="A67" i="3"/>
  <c r="A203" i="3"/>
  <c r="A3334" i="7"/>
  <c r="A3623" i="7"/>
  <c r="A4177" i="7"/>
  <c r="A3737" i="7"/>
  <c r="A3995" i="7"/>
  <c r="A3757" i="7"/>
  <c r="A4030" i="7"/>
  <c r="A4003" i="7"/>
  <c r="A4102" i="7"/>
  <c r="A3622" i="7"/>
  <c r="A4008" i="7"/>
  <c r="A4621" i="7"/>
  <c r="A1440" i="7"/>
  <c r="A995" i="7"/>
  <c r="A142" i="7"/>
  <c r="A354" i="7"/>
  <c r="A997" i="7"/>
  <c r="A982" i="7"/>
  <c r="A522" i="7"/>
  <c r="A105" i="7"/>
  <c r="A9" i="7"/>
  <c r="A515" i="7"/>
  <c r="A658" i="7"/>
  <c r="A144" i="7"/>
  <c r="A1353" i="7"/>
  <c r="A1326" i="7"/>
  <c r="A588" i="7"/>
  <c r="A1497" i="7"/>
  <c r="A66" i="7"/>
  <c r="A1275" i="7"/>
  <c r="A1446" i="7"/>
  <c r="A407" i="7"/>
  <c r="A550" i="7"/>
  <c r="A1419" i="7"/>
  <c r="A733" i="7"/>
  <c r="A876" i="7"/>
  <c r="A495" i="7"/>
  <c r="A15" i="7"/>
  <c r="A1590" i="7"/>
  <c r="A1352" i="7"/>
  <c r="A234" i="7"/>
  <c r="A1325" i="7"/>
  <c r="A101" i="7"/>
  <c r="A1507" i="7"/>
  <c r="A1624" i="7"/>
  <c r="A966" i="7"/>
  <c r="A2822" i="7"/>
  <c r="A3077" i="7"/>
  <c r="A2096" i="7"/>
  <c r="A2098" i="7"/>
  <c r="A1997" i="7"/>
  <c r="A2980" i="7"/>
  <c r="A1855" i="7"/>
  <c r="A2710" i="7"/>
  <c r="A1786" i="7"/>
  <c r="A1733" i="7"/>
  <c r="A3211" i="7"/>
  <c r="A2102" i="7"/>
  <c r="A2046" i="7"/>
  <c r="A2243" i="7"/>
  <c r="A2960" i="7"/>
  <c r="A3252" i="7"/>
  <c r="A3206" i="7"/>
  <c r="A1805" i="7"/>
  <c r="A2843" i="7"/>
  <c r="A1866" i="7"/>
  <c r="A2815" i="7"/>
  <c r="A3219" i="7"/>
  <c r="A2794" i="7"/>
  <c r="A2124" i="7"/>
  <c r="A2021" i="7"/>
  <c r="A3129" i="7"/>
  <c r="A272" i="3"/>
  <c r="A114" i="3"/>
  <c r="A346" i="3"/>
  <c r="A357" i="3"/>
  <c r="A38" i="3"/>
  <c r="A4179" i="7"/>
  <c r="A4894" i="7"/>
  <c r="A3416" i="7"/>
  <c r="A4326" i="7"/>
  <c r="A4603" i="7"/>
  <c r="A4802" i="7"/>
  <c r="A4378" i="7"/>
  <c r="A4888" i="7"/>
  <c r="A3581" i="7"/>
  <c r="A4131" i="7"/>
  <c r="A4374" i="7"/>
  <c r="A3500" i="7"/>
  <c r="A4688" i="7"/>
  <c r="A4354" i="7"/>
  <c r="A3513" i="7"/>
  <c r="A3987" i="7"/>
  <c r="A4164" i="7"/>
  <c r="A4357" i="7"/>
  <c r="A4197" i="7"/>
  <c r="A4751" i="7"/>
  <c r="A3512" i="7"/>
  <c r="A4826" i="7"/>
  <c r="A4142" i="7"/>
  <c r="A3346" i="7"/>
  <c r="A3863" i="7"/>
  <c r="A3898" i="7"/>
  <c r="A54" i="7"/>
  <c r="A1573" i="7"/>
  <c r="A244" i="7"/>
  <c r="A1610" i="7"/>
  <c r="A1503" i="7"/>
  <c r="A121" i="7"/>
  <c r="A1604" i="7"/>
  <c r="A261" i="7"/>
  <c r="A405" i="7"/>
  <c r="A50" i="7"/>
  <c r="A930" i="7"/>
  <c r="A692" i="7"/>
  <c r="A179" i="7"/>
  <c r="A1165" i="7"/>
  <c r="A1574" i="7"/>
  <c r="A1075" i="7"/>
  <c r="A1004" i="7"/>
  <c r="A76" i="7"/>
  <c r="A1285" i="7"/>
  <c r="A679" i="7"/>
  <c r="A822" i="7"/>
  <c r="A1322" i="7"/>
  <c r="A1410" i="7"/>
  <c r="A2322" i="7"/>
  <c r="A2121" i="7"/>
  <c r="A2135" i="7"/>
  <c r="A2137" i="7"/>
  <c r="A2212" i="7"/>
  <c r="A2240" i="7"/>
  <c r="A2882" i="7"/>
  <c r="A2167" i="7"/>
  <c r="A2900" i="7"/>
  <c r="A1944" i="7"/>
  <c r="A3039" i="7"/>
  <c r="A3047" i="7"/>
  <c r="A2905" i="7"/>
  <c r="A1928" i="7"/>
  <c r="A2113" i="7"/>
  <c r="A3274" i="7"/>
  <c r="A3106" i="7"/>
  <c r="A2685" i="7"/>
  <c r="A1695" i="7"/>
  <c r="A2971" i="7"/>
  <c r="A2943" i="7"/>
  <c r="A2266" i="7"/>
  <c r="A2252" i="7"/>
  <c r="A2238" i="7"/>
  <c r="A2463" i="7"/>
  <c r="A280" i="3"/>
  <c r="A77" i="3"/>
  <c r="A35" i="3"/>
  <c r="A179" i="3"/>
  <c r="A571" i="3"/>
  <c r="A2225" i="7"/>
  <c r="A2247" i="7"/>
  <c r="A2354" i="7"/>
  <c r="A2542" i="7"/>
  <c r="A2272" i="7"/>
  <c r="A2162" i="7"/>
  <c r="A3115" i="7"/>
  <c r="A2050" i="7"/>
  <c r="A3029" i="7"/>
  <c r="A1925" i="7"/>
  <c r="A2977" i="7"/>
  <c r="A2241" i="7"/>
  <c r="A3215" i="7"/>
  <c r="A3292" i="7"/>
  <c r="A2485" i="7"/>
  <c r="A2150" i="7"/>
  <c r="A2136" i="7"/>
  <c r="A2108" i="7"/>
  <c r="A2005" i="7"/>
  <c r="A62" i="3"/>
  <c r="A369" i="3"/>
  <c r="A34" i="3"/>
  <c r="A3764" i="7"/>
  <c r="A3827" i="7"/>
  <c r="A3497" i="7"/>
  <c r="A4722" i="7"/>
  <c r="A4539" i="7"/>
  <c r="A3997" i="7"/>
  <c r="A4630" i="7"/>
  <c r="A4403" i="7"/>
  <c r="A4536" i="7"/>
  <c r="A3886" i="7"/>
  <c r="A3653" i="7"/>
  <c r="A4232" i="7"/>
  <c r="A4678" i="7"/>
  <c r="A4675" i="7"/>
  <c r="A3916" i="7"/>
  <c r="A1032" i="7"/>
  <c r="A18" i="7"/>
  <c r="A684" i="7"/>
  <c r="A1550" i="7"/>
  <c r="A1611" i="7"/>
  <c r="A1263" i="7"/>
  <c r="A182" i="7"/>
  <c r="A1395" i="7"/>
  <c r="A768" i="7"/>
  <c r="A1001" i="7"/>
  <c r="A763" i="7"/>
  <c r="A668" i="7"/>
  <c r="A359" i="7"/>
  <c r="A661" i="7"/>
  <c r="A503" i="7"/>
  <c r="A646" i="7"/>
  <c r="A1277" i="7"/>
  <c r="A591" i="7"/>
  <c r="A481" i="7"/>
  <c r="A29" i="7"/>
  <c r="A1421" i="7"/>
  <c r="A197" i="7"/>
  <c r="A752" i="7"/>
  <c r="A1397" i="7"/>
  <c r="A1434" i="7"/>
  <c r="A1522" i="7"/>
  <c r="A592" i="7"/>
  <c r="A1380" i="7"/>
  <c r="A475" i="7"/>
  <c r="A618" i="7"/>
  <c r="A380" i="7"/>
  <c r="A640" i="7"/>
  <c r="A747" i="7"/>
  <c r="A890" i="7"/>
  <c r="A2487" i="7"/>
  <c r="A2375" i="7"/>
  <c r="A2377" i="7"/>
  <c r="A2466" i="7"/>
  <c r="A3084" i="7"/>
  <c r="A2482" i="7"/>
  <c r="A2481" i="7"/>
  <c r="A2407" i="7"/>
  <c r="A3114" i="7"/>
  <c r="A3130" i="7"/>
  <c r="A3118" i="7"/>
  <c r="A1802" i="7"/>
  <c r="A2164" i="7"/>
  <c r="A2061" i="7"/>
  <c r="A3090" i="7"/>
  <c r="A2444" i="7"/>
  <c r="A1707" i="7"/>
  <c r="A2641" i="7"/>
  <c r="A1992" i="7"/>
  <c r="A2920" i="7"/>
  <c r="A2250" i="7"/>
  <c r="A2222" i="7"/>
  <c r="A2447" i="7"/>
  <c r="A3126" i="7"/>
  <c r="A1809" i="7"/>
  <c r="A1784" i="7"/>
  <c r="A1770" i="7"/>
  <c r="A1765" i="7"/>
  <c r="A355" i="3"/>
  <c r="A381" i="3"/>
  <c r="A320" i="3"/>
  <c r="A3769" i="7"/>
  <c r="A4401" i="7"/>
  <c r="A4387" i="7"/>
  <c r="A4896" i="7"/>
  <c r="A3549" i="7"/>
  <c r="A4159" i="7"/>
  <c r="A3913" i="7"/>
  <c r="A3717" i="7"/>
  <c r="A3985" i="7"/>
  <c r="A4763" i="7"/>
  <c r="A4546" i="7"/>
  <c r="A4559" i="7"/>
  <c r="A4298" i="7"/>
  <c r="A4170" i="7"/>
  <c r="A4211" i="7"/>
  <c r="A3765" i="7"/>
  <c r="A4800" i="7"/>
  <c r="A4359" i="7"/>
  <c r="A3323" i="7"/>
  <c r="A3587" i="7"/>
  <c r="A3608" i="7"/>
  <c r="A4485" i="7"/>
  <c r="A3659" i="7"/>
  <c r="A4684" i="7"/>
  <c r="A4756" i="7"/>
  <c r="A3818" i="7"/>
  <c r="A4334" i="7"/>
  <c r="A4828" i="7"/>
  <c r="A4216" i="7"/>
  <c r="A4426" i="7"/>
  <c r="A388" i="7"/>
  <c r="A1017" i="7"/>
  <c r="A471" i="7"/>
  <c r="A109" i="7"/>
  <c r="A370" i="7"/>
  <c r="A1366" i="7"/>
  <c r="A1128" i="7"/>
  <c r="A470" i="7"/>
  <c r="A891" i="7"/>
  <c r="A883" i="7"/>
  <c r="A1026" i="7"/>
  <c r="A1526" i="7"/>
  <c r="A788" i="7"/>
  <c r="A630" i="7"/>
  <c r="A1027" i="7"/>
  <c r="A1362" i="7"/>
  <c r="A918" i="7"/>
  <c r="A1311" i="7"/>
  <c r="A87" i="7"/>
  <c r="A434" i="7"/>
  <c r="A1287" i="7"/>
  <c r="A602" i="7"/>
  <c r="A841" i="7"/>
  <c r="A508" i="7"/>
  <c r="A875" i="7"/>
  <c r="A399" i="7"/>
  <c r="A542" i="7"/>
  <c r="A1669" i="7"/>
  <c r="A2692" i="7"/>
  <c r="A3258" i="7"/>
  <c r="A2442" i="7"/>
  <c r="A3103" i="7"/>
  <c r="A3137" i="7"/>
  <c r="A2535" i="7"/>
  <c r="A2537" i="7"/>
  <c r="A3201" i="7"/>
  <c r="A3143" i="7"/>
  <c r="A2530" i="7"/>
  <c r="A3134" i="7"/>
  <c r="A2404" i="7"/>
  <c r="A3031" i="7"/>
  <c r="A2298" i="7"/>
  <c r="A3153" i="7"/>
  <c r="A3202" i="7"/>
  <c r="A3305" i="7"/>
  <c r="A1686" i="7"/>
  <c r="A1672" i="7"/>
  <c r="A3259" i="7"/>
  <c r="A2031" i="7"/>
  <c r="A2106" i="7"/>
  <c r="A2092" i="7"/>
  <c r="A3010" i="7"/>
  <c r="A2682" i="7"/>
  <c r="A1926" i="7"/>
  <c r="A1743" i="7"/>
  <c r="A260" i="10"/>
  <c r="A197" i="10"/>
  <c r="A215" i="10"/>
  <c r="A220" i="10"/>
  <c r="A119" i="10"/>
  <c r="A614" i="7"/>
  <c r="A20" i="7"/>
  <c r="A968" i="7"/>
  <c r="A2640" i="7"/>
  <c r="A482" i="3"/>
  <c r="A258" i="10"/>
  <c r="A214" i="10"/>
  <c r="A236" i="10"/>
  <c r="A57" i="10"/>
  <c r="A50" i="10"/>
  <c r="A102" i="10"/>
  <c r="A116" i="10"/>
  <c r="A26" i="10"/>
  <c r="A414" i="10"/>
  <c r="A403" i="10"/>
  <c r="A350" i="10"/>
  <c r="A1169" i="7"/>
  <c r="A986" i="7"/>
  <c r="A265" i="3"/>
  <c r="A203" i="10"/>
  <c r="A96" i="10"/>
  <c r="A379" i="7"/>
  <c r="A351" i="7"/>
  <c r="A638" i="7"/>
  <c r="A2974" i="7"/>
  <c r="A345" i="3"/>
  <c r="A76" i="10"/>
  <c r="A117" i="10"/>
  <c r="A127" i="10"/>
  <c r="A21" i="10"/>
  <c r="A54" i="10"/>
  <c r="A379" i="10"/>
  <c r="A400" i="10"/>
  <c r="A4607" i="7"/>
  <c r="A19" i="7"/>
  <c r="A1379" i="7"/>
  <c r="A134" i="7"/>
  <c r="A524" i="7"/>
  <c r="A2235" i="7"/>
  <c r="A2356" i="7"/>
  <c r="A2295" i="7"/>
  <c r="A2297" i="7"/>
  <c r="A2274" i="7"/>
  <c r="A2907" i="7"/>
  <c r="A2059" i="7"/>
  <c r="A1939" i="7"/>
  <c r="A2227" i="7"/>
  <c r="A2213" i="7"/>
  <c r="A2527" i="7"/>
  <c r="A2841" i="7"/>
  <c r="A1719" i="7"/>
  <c r="A2033" i="7"/>
  <c r="A2633" i="7"/>
  <c r="A2619" i="7"/>
  <c r="A251" i="3"/>
  <c r="A191" i="10"/>
  <c r="A250" i="10"/>
  <c r="A32" i="10"/>
  <c r="A7" i="10"/>
  <c r="A182" i="10"/>
  <c r="A255" i="10"/>
  <c r="A143" i="10"/>
  <c r="A187" i="10"/>
  <c r="A213" i="10"/>
  <c r="A110" i="10"/>
  <c r="A114" i="10"/>
  <c r="A125" i="10"/>
  <c r="A99" i="10"/>
  <c r="A49" i="10"/>
  <c r="A33" i="10"/>
  <c r="A10" i="10"/>
  <c r="A98" i="10"/>
  <c r="A356" i="10"/>
  <c r="A4945" i="7"/>
  <c r="A4623" i="7"/>
  <c r="A4162" i="7"/>
  <c r="A355" i="7"/>
  <c r="A376" i="7"/>
  <c r="A615" i="7"/>
  <c r="A1324" i="7"/>
  <c r="A1179" i="7"/>
  <c r="A636" i="7"/>
  <c r="A2622" i="7"/>
  <c r="A2625" i="7"/>
  <c r="A1934" i="7"/>
  <c r="A2904" i="7"/>
  <c r="A3110" i="7"/>
  <c r="A1782" i="7"/>
  <c r="A3089" i="7"/>
  <c r="A2026" i="7"/>
  <c r="A2975" i="7"/>
  <c r="A25" i="10"/>
  <c r="A11" i="10"/>
  <c r="A410" i="10"/>
  <c r="A4011" i="7"/>
  <c r="A411" i="10"/>
  <c r="A27" i="7"/>
  <c r="A205" i="7"/>
  <c r="A2194" i="7"/>
  <c r="A2025" i="7"/>
  <c r="A2694" i="7"/>
  <c r="A2307" i="7"/>
  <c r="A283" i="3"/>
  <c r="A205" i="10"/>
  <c r="A265" i="10"/>
  <c r="A89" i="10"/>
  <c r="A38" i="10"/>
  <c r="A64" i="10"/>
  <c r="A4014" i="7"/>
  <c r="A3563" i="7"/>
  <c r="A1310" i="7"/>
  <c r="A11" i="7"/>
  <c r="A980" i="7"/>
  <c r="A362" i="7"/>
  <c r="A6" i="7"/>
  <c r="A1920" i="7"/>
  <c r="A3078" i="7"/>
  <c r="A1919" i="7"/>
  <c r="A2294" i="7"/>
  <c r="A2922" i="7"/>
  <c r="A2908" i="7"/>
  <c r="A2626" i="7"/>
  <c r="A3142" i="7"/>
  <c r="A3128" i="7"/>
  <c r="A273" i="10"/>
  <c r="A211" i="10"/>
  <c r="A192" i="10"/>
  <c r="A224" i="10"/>
  <c r="A238" i="10"/>
  <c r="A277" i="10"/>
  <c r="A202" i="10"/>
  <c r="A243" i="10"/>
  <c r="A118" i="10"/>
  <c r="A67" i="10"/>
  <c r="A12" i="10"/>
  <c r="A104" i="10"/>
  <c r="A14" i="10"/>
  <c r="A80" i="10"/>
  <c r="A406" i="10"/>
  <c r="A372" i="10"/>
  <c r="A382" i="10"/>
  <c r="A4599" i="7"/>
  <c r="A3752" i="7"/>
  <c r="A374" i="7"/>
  <c r="A1320" i="7"/>
  <c r="A895" i="7"/>
  <c r="A3081" i="7"/>
  <c r="A3011" i="7"/>
  <c r="A290" i="3"/>
  <c r="A2610" i="7"/>
  <c r="A2201" i="7"/>
  <c r="A3758" i="7"/>
  <c r="A4715" i="7"/>
  <c r="A648" i="7"/>
  <c r="A25" i="7"/>
  <c r="A115" i="7"/>
  <c r="A364" i="7"/>
  <c r="A369" i="7"/>
  <c r="A222" i="7"/>
  <c r="A365" i="7"/>
  <c r="A99" i="7"/>
  <c r="A637" i="7"/>
  <c r="A2982" i="7"/>
  <c r="A3283" i="7"/>
  <c r="A2223" i="7"/>
  <c r="A3204" i="7"/>
  <c r="A285" i="3"/>
  <c r="A284" i="3"/>
  <c r="A370" i="3"/>
  <c r="A171" i="10"/>
  <c r="A190" i="10"/>
  <c r="A207" i="10"/>
  <c r="A229" i="10"/>
  <c r="A225" i="10"/>
  <c r="A254" i="10"/>
  <c r="A169" i="10"/>
  <c r="A103" i="10"/>
  <c r="A135" i="10"/>
  <c r="A97" i="10"/>
  <c r="A338" i="10"/>
  <c r="A378" i="10"/>
  <c r="A331" i="10"/>
  <c r="A4728" i="7"/>
  <c r="A4012" i="7"/>
  <c r="A4481" i="7"/>
  <c r="A1382" i="7"/>
  <c r="A979" i="7"/>
  <c r="A2616" i="7"/>
  <c r="A2118" i="7"/>
  <c r="A2168" i="7"/>
  <c r="A84" i="3"/>
  <c r="A189" i="10"/>
  <c r="A212" i="10"/>
  <c r="A56" i="10"/>
  <c r="A16" i="10"/>
  <c r="A121" i="10"/>
  <c r="A75" i="10"/>
  <c r="A3745" i="7"/>
  <c r="A3695" i="7"/>
  <c r="A4733" i="7"/>
  <c r="A3545" i="7"/>
  <c r="A4019" i="7"/>
  <c r="A3828" i="7"/>
  <c r="A4644" i="7"/>
  <c r="A3917" i="7"/>
  <c r="A1317" i="7"/>
  <c r="A30" i="7"/>
  <c r="A16" i="7"/>
  <c r="A17" i="7"/>
  <c r="A1318" i="7"/>
  <c r="A748" i="7"/>
  <c r="A367" i="7"/>
  <c r="A1315" i="7"/>
  <c r="A962" i="7"/>
  <c r="A616" i="7"/>
  <c r="A2635" i="7"/>
  <c r="A2909" i="7"/>
  <c r="A2462" i="7"/>
  <c r="A3080" i="7"/>
  <c r="A2938" i="7"/>
  <c r="A252" i="10"/>
  <c r="A18" i="10"/>
  <c r="A325" i="10"/>
  <c r="A384" i="10"/>
  <c r="A354" i="10"/>
  <c r="A363" i="10"/>
  <c r="A336" i="10"/>
  <c r="A981" i="7"/>
  <c r="A49" i="3"/>
  <c r="A144" i="10"/>
  <c r="A160" i="10"/>
  <c r="A194" i="10"/>
  <c r="A101" i="10"/>
  <c r="A358" i="10"/>
  <c r="A4370" i="7"/>
  <c r="A3368" i="7"/>
  <c r="A4754" i="7"/>
  <c r="A4029" i="7"/>
  <c r="A4329" i="7"/>
  <c r="A626" i="7"/>
  <c r="A629" i="7"/>
  <c r="A650" i="7"/>
  <c r="A247" i="7"/>
  <c r="A622" i="7"/>
  <c r="A693" i="7"/>
  <c r="A623" i="7"/>
  <c r="A110" i="7"/>
  <c r="A3083" i="7"/>
  <c r="A226" i="10"/>
  <c r="A240" i="10"/>
  <c r="A264" i="10"/>
  <c r="A108" i="10"/>
  <c r="A94" i="10"/>
  <c r="A74" i="10"/>
  <c r="A34" i="10"/>
  <c r="A8" i="10"/>
  <c r="A291" i="10"/>
  <c r="A337" i="10"/>
  <c r="A322" i="10"/>
  <c r="A290" i="10"/>
  <c r="A347" i="10"/>
  <c r="A326" i="10"/>
  <c r="A385" i="10"/>
  <c r="A330" i="10"/>
  <c r="A285" i="10"/>
  <c r="A4032" i="7"/>
  <c r="A3594" i="7"/>
  <c r="A4013" i="7"/>
  <c r="A4198" i="7"/>
  <c r="A3381" i="7"/>
  <c r="A4120" i="7"/>
  <c r="A4681" i="7"/>
  <c r="A3825" i="7"/>
  <c r="A4323" i="7"/>
  <c r="A1331" i="7"/>
  <c r="A178" i="7"/>
  <c r="A1387" i="7"/>
  <c r="A806" i="7"/>
  <c r="A189" i="7"/>
  <c r="A728" i="7"/>
  <c r="A204" i="10"/>
  <c r="A195" i="10"/>
  <c r="A223" i="10"/>
  <c r="A188" i="10"/>
  <c r="A112" i="10"/>
  <c r="A84" i="10"/>
  <c r="A4" i="10"/>
  <c r="A40" i="10"/>
  <c r="A348" i="10"/>
  <c r="A340" i="10"/>
  <c r="A390" i="10"/>
  <c r="A143" i="3"/>
  <c r="A4841" i="7"/>
  <c r="A4264" i="7"/>
  <c r="A4125" i="7"/>
  <c r="A4096" i="7"/>
  <c r="A4031" i="7"/>
  <c r="A1268" i="7"/>
  <c r="A1540" i="7"/>
  <c r="A353" i="7"/>
  <c r="A13" i="7"/>
  <c r="A57" i="7"/>
  <c r="A612" i="7"/>
  <c r="A2483" i="7"/>
  <c r="A1989" i="7"/>
  <c r="A2303" i="7"/>
  <c r="A1753" i="7"/>
  <c r="A2889" i="7"/>
  <c r="A275" i="10"/>
  <c r="A233" i="10"/>
  <c r="A237" i="10"/>
  <c r="A278" i="10"/>
  <c r="A69" i="10"/>
  <c r="A41" i="10"/>
  <c r="A404" i="10"/>
  <c r="A173" i="10"/>
  <c r="A81" i="10"/>
  <c r="A29" i="10"/>
  <c r="A23" i="10"/>
  <c r="A299" i="10"/>
  <c r="A388" i="10"/>
  <c r="A368" i="10"/>
  <c r="A339" i="10"/>
  <c r="A319" i="10"/>
  <c r="A353" i="10"/>
  <c r="A341" i="10"/>
  <c r="A377" i="10"/>
  <c r="A295" i="10"/>
  <c r="A351" i="10"/>
  <c r="A316" i="10"/>
  <c r="A287" i="10"/>
  <c r="A311" i="10"/>
  <c r="A373" i="10"/>
  <c r="A3533" i="7"/>
  <c r="A4513" i="7"/>
  <c r="A3380" i="7"/>
  <c r="A3897" i="7"/>
  <c r="A4921" i="7"/>
  <c r="A4248" i="7"/>
  <c r="A4694" i="7"/>
  <c r="A3431" i="7"/>
  <c r="A3932" i="7"/>
  <c r="A4458" i="7"/>
  <c r="A3452" i="7"/>
  <c r="A3969" i="7"/>
  <c r="A3677" i="7"/>
  <c r="A4041" i="7"/>
  <c r="A4589" i="7"/>
  <c r="A3575" i="7"/>
  <c r="A4835" i="7"/>
  <c r="A4904" i="7"/>
  <c r="A3409" i="7"/>
  <c r="A4181" i="7"/>
  <c r="A3430" i="7"/>
  <c r="A3947" i="7"/>
  <c r="A4922" i="7"/>
  <c r="A4744" i="7"/>
  <c r="A3880" i="7"/>
  <c r="A4508" i="7"/>
  <c r="A4917" i="7"/>
  <c r="A4260" i="7"/>
  <c r="A3443" i="7"/>
  <c r="A3944" i="7"/>
  <c r="A3778" i="7"/>
  <c r="A4778" i="7"/>
  <c r="A4416" i="7"/>
  <c r="A3426" i="7"/>
  <c r="A3943" i="7"/>
  <c r="A4918" i="7"/>
  <c r="A4740" i="7"/>
  <c r="A3848" i="7"/>
  <c r="A4504" i="7"/>
  <c r="A4015" i="7"/>
  <c r="A3754" i="7"/>
  <c r="A3777" i="7"/>
  <c r="A4777" i="7"/>
  <c r="A4034" i="7"/>
  <c r="A3570" i="7"/>
  <c r="A4087" i="7"/>
  <c r="A3849" i="7"/>
  <c r="A4531" i="7"/>
  <c r="A4873" i="7"/>
  <c r="A4874" i="7"/>
  <c r="A3383" i="7"/>
  <c r="A4410" i="7"/>
  <c r="A3921" i="7"/>
  <c r="A4521" i="7"/>
  <c r="A3439" i="7"/>
  <c r="A4347" i="7"/>
  <c r="A4699" i="7"/>
  <c r="A3956" i="7"/>
  <c r="A3874" i="7"/>
  <c r="A4581" i="7"/>
  <c r="A4923" i="7"/>
  <c r="A4250" i="7"/>
  <c r="A3433" i="7"/>
  <c r="A3692" i="7"/>
  <c r="A3934" i="7"/>
  <c r="A4460" i="7"/>
  <c r="A303" i="7"/>
  <c r="A21" i="7"/>
  <c r="A282" i="7"/>
  <c r="A1148" i="7"/>
  <c r="A633" i="7"/>
  <c r="A1193" i="7"/>
  <c r="A285" i="7"/>
  <c r="A945" i="7"/>
  <c r="A851" i="7"/>
  <c r="A1494" i="7"/>
  <c r="A613" i="7"/>
  <c r="A756" i="7"/>
  <c r="A455" i="7"/>
  <c r="A1098" i="7"/>
  <c r="A686" i="7"/>
  <c r="A1147" i="7"/>
  <c r="A1654" i="7"/>
  <c r="A1627" i="7"/>
  <c r="A298" i="7"/>
  <c r="A165" i="7"/>
  <c r="A941" i="7"/>
  <c r="A1135" i="7"/>
  <c r="A703" i="7"/>
  <c r="A846" i="7"/>
  <c r="A156" i="7"/>
  <c r="A274" i="7"/>
  <c r="A1560" i="7"/>
  <c r="A1180" i="7"/>
  <c r="A299" i="7"/>
  <c r="A442" i="7"/>
  <c r="A1143" i="7"/>
  <c r="A847" i="7"/>
  <c r="A1490" i="7"/>
  <c r="A1556" i="7"/>
  <c r="A336" i="7"/>
  <c r="A275" i="7"/>
  <c r="A903" i="7"/>
  <c r="A1546" i="7"/>
  <c r="A443" i="7"/>
  <c r="A1086" i="7"/>
  <c r="A1101" i="7"/>
  <c r="A348" i="7"/>
  <c r="A1201" i="7"/>
  <c r="A1634" i="7"/>
  <c r="A1555" i="7"/>
  <c r="A562" i="7"/>
  <c r="A1653" i="7"/>
  <c r="A324" i="7"/>
  <c r="A1230" i="7"/>
  <c r="A349" i="7"/>
  <c r="A106" i="7"/>
  <c r="A512" i="7"/>
  <c r="A563" i="7"/>
  <c r="A706" i="7"/>
  <c r="A1206" i="7"/>
  <c r="A325" i="7"/>
  <c r="A1559" i="7"/>
  <c r="A310" i="7"/>
  <c r="A1612" i="7"/>
  <c r="A1374" i="7"/>
  <c r="A1136" i="7"/>
  <c r="A398" i="7"/>
  <c r="A1156" i="7"/>
  <c r="A835" i="7"/>
  <c r="A1240" i="7"/>
  <c r="A439" i="7"/>
  <c r="A582" i="7"/>
  <c r="A1082" i="7"/>
  <c r="A1083" i="7"/>
  <c r="A360" i="7"/>
  <c r="A1451" i="7"/>
  <c r="A4" i="7"/>
  <c r="A1213" i="7"/>
  <c r="A1646" i="7"/>
  <c r="A1408" i="7"/>
  <c r="A2771" i="7"/>
  <c r="A2773" i="7"/>
  <c r="A2759" i="7"/>
  <c r="A1793" i="7"/>
  <c r="A2342" i="7"/>
  <c r="A2592" i="7"/>
  <c r="A2659" i="7"/>
  <c r="A2608" i="7"/>
  <c r="A2661" i="7"/>
  <c r="A2647" i="7"/>
  <c r="A1657" i="7"/>
  <c r="A2574" i="7"/>
  <c r="A3060" i="7"/>
  <c r="A1699" i="7"/>
  <c r="A2675" i="7"/>
  <c r="A2736" i="7"/>
  <c r="A2624" i="7"/>
  <c r="A2663" i="7"/>
  <c r="A2702" i="7"/>
  <c r="A3196" i="7"/>
  <c r="A1746" i="7"/>
  <c r="A2695" i="7"/>
  <c r="A1841" i="7"/>
  <c r="A1721" i="7"/>
  <c r="A2618" i="7"/>
  <c r="A2595" i="7"/>
  <c r="A2634" i="7"/>
  <c r="A2597" i="7"/>
  <c r="A1771" i="7"/>
  <c r="A2555" i="7"/>
  <c r="A2583" i="7"/>
  <c r="A3224" i="7"/>
  <c r="A3164" i="7"/>
  <c r="A2429" i="7"/>
  <c r="A2058" i="7"/>
  <c r="A3280" i="7"/>
  <c r="A2343" i="7"/>
  <c r="A2432" i="7"/>
  <c r="A3050" i="7"/>
  <c r="A2345" i="7"/>
  <c r="A2434" i="7"/>
  <c r="A3052" i="7"/>
  <c r="A2331" i="7"/>
  <c r="A2420" i="7"/>
  <c r="A2454" i="7"/>
  <c r="A3072" i="7"/>
  <c r="A2351" i="7"/>
  <c r="A3058" i="7"/>
  <c r="A2337" i="7"/>
  <c r="A2426" i="7"/>
  <c r="A3044" i="7"/>
  <c r="A2323" i="7"/>
  <c r="A2412" i="7"/>
  <c r="A2309" i="7"/>
  <c r="A2656" i="7"/>
  <c r="A2667" i="7"/>
  <c r="A2734" i="7"/>
  <c r="A2653" i="7"/>
  <c r="A2639" i="7"/>
  <c r="A3230" i="7"/>
  <c r="A1976" i="7"/>
  <c r="A1873" i="7"/>
  <c r="A1962" i="7"/>
  <c r="A2925" i="7"/>
  <c r="A1859" i="7"/>
  <c r="A1948" i="7"/>
  <c r="A2911" i="7"/>
  <c r="A3184" i="7"/>
  <c r="A2890" i="7"/>
  <c r="A2131" i="7"/>
  <c r="A2220" i="7"/>
  <c r="A2862" i="7"/>
  <c r="A2206" i="7"/>
  <c r="A2848" i="7"/>
  <c r="A3306" i="7"/>
  <c r="A2431" i="7"/>
  <c r="A2520" i="7"/>
  <c r="A3138" i="7"/>
  <c r="A2417" i="7"/>
  <c r="A2506" i="7"/>
  <c r="A3124" i="7"/>
  <c r="A3096" i="7"/>
  <c r="A3225" i="7"/>
  <c r="A2745" i="7"/>
  <c r="A2731" i="7"/>
  <c r="A1763" i="7"/>
  <c r="A1713" i="7"/>
  <c r="A3294" i="7"/>
  <c r="A3179" i="7"/>
  <c r="A2054" i="7"/>
  <c r="A1951" i="7"/>
  <c r="A3071" i="7"/>
  <c r="A1923" i="7"/>
  <c r="A1998" i="7"/>
  <c r="A2961" i="7"/>
  <c r="A3248" i="7"/>
  <c r="A232" i="3"/>
  <c r="A234" i="3"/>
  <c r="A267" i="3"/>
  <c r="A286" i="3"/>
  <c r="A65" i="3"/>
  <c r="A93" i="3"/>
  <c r="A99" i="3"/>
  <c r="A97" i="3"/>
  <c r="A100" i="3"/>
  <c r="A66" i="3"/>
  <c r="A348" i="3"/>
  <c r="A358" i="3"/>
  <c r="A50" i="3"/>
  <c r="A13" i="3"/>
  <c r="A22" i="3"/>
  <c r="A39" i="3"/>
  <c r="A53" i="3"/>
  <c r="A225" i="3"/>
  <c r="A188" i="3"/>
  <c r="A195" i="3"/>
  <c r="A519" i="3"/>
  <c r="A563" i="3"/>
  <c r="A562" i="3"/>
  <c r="A565" i="3"/>
  <c r="A523" i="3"/>
  <c r="A321" i="3"/>
  <c r="A306" i="3"/>
  <c r="A325" i="3"/>
  <c r="A289" i="3"/>
  <c r="A446" i="3"/>
  <c r="A447" i="3"/>
  <c r="A453" i="3"/>
  <c r="A422" i="3"/>
  <c r="A407" i="3"/>
  <c r="A418" i="3"/>
  <c r="A429" i="3"/>
  <c r="A451" i="3"/>
  <c r="A493" i="3"/>
  <c r="A496" i="3"/>
  <c r="A507" i="3"/>
  <c r="A484" i="3"/>
  <c r="A514" i="3"/>
  <c r="A511" i="3"/>
  <c r="A263" i="10"/>
  <c r="A170" i="10"/>
  <c r="A269" i="10"/>
  <c r="A27" i="10"/>
  <c r="A281" i="10"/>
  <c r="A305" i="10"/>
  <c r="A324" i="10"/>
  <c r="A297" i="10"/>
  <c r="A303" i="10"/>
  <c r="A389" i="10"/>
  <c r="A576" i="3"/>
  <c r="A4718" i="7"/>
  <c r="A3770" i="7"/>
  <c r="A4514" i="7"/>
  <c r="A4311" i="7"/>
  <c r="A3787" i="7"/>
  <c r="A3838" i="7"/>
  <c r="A4060" i="7"/>
  <c r="A3876" i="7"/>
  <c r="A3795" i="7"/>
  <c r="A4525" i="7"/>
  <c r="A4862" i="7"/>
  <c r="A4902" i="7"/>
  <c r="A3894" i="7"/>
  <c r="A3931" i="7"/>
  <c r="A4955" i="7"/>
  <c r="A3966" i="7"/>
  <c r="A3939" i="7"/>
  <c r="A4784" i="7"/>
  <c r="A4545" i="7"/>
  <c r="A3836" i="7"/>
  <c r="A4038" i="7"/>
  <c r="A4288" i="7"/>
  <c r="A3837" i="7"/>
  <c r="A3609" i="7"/>
  <c r="A4869" i="7"/>
  <c r="A3371" i="7"/>
  <c r="A3936" i="7"/>
  <c r="A3799" i="7"/>
  <c r="A4834" i="7"/>
  <c r="A3333" i="7"/>
  <c r="A4421" i="7"/>
  <c r="A4272" i="7"/>
  <c r="A3833" i="7"/>
  <c r="A4868" i="7"/>
  <c r="A4865" i="7"/>
  <c r="A3367" i="7"/>
  <c r="A4439" i="7"/>
  <c r="A4929" i="7"/>
  <c r="A4283" i="7"/>
  <c r="A3940" i="7"/>
  <c r="A4466" i="7"/>
  <c r="A3704" i="7"/>
  <c r="A4280" i="7"/>
  <c r="A3511" i="7"/>
  <c r="A4049" i="7"/>
  <c r="A4445" i="7"/>
  <c r="A4827" i="7"/>
  <c r="A4610" i="7"/>
  <c r="A3883" i="7"/>
  <c r="A4907" i="7"/>
  <c r="A3918" i="7"/>
  <c r="A4444" i="7"/>
  <c r="A4380" i="7"/>
  <c r="A3719" i="7"/>
  <c r="A4351" i="7"/>
  <c r="A3786" i="7"/>
  <c r="A4516" i="7"/>
  <c r="A3789" i="7"/>
  <c r="A3854" i="7"/>
  <c r="A4062" i="7"/>
  <c r="A1476" i="7"/>
  <c r="A516" i="7"/>
  <c r="A446" i="7"/>
  <c r="A264" i="7"/>
  <c r="A867" i="7"/>
  <c r="A1373" i="7"/>
  <c r="A267" i="7"/>
  <c r="A958" i="7"/>
  <c r="A14" i="7"/>
  <c r="A167" i="7"/>
  <c r="A1155" i="7"/>
  <c r="A217" i="7"/>
  <c r="A1384" i="7"/>
  <c r="A726" i="7"/>
  <c r="A148" i="7"/>
  <c r="A266" i="7"/>
  <c r="A1552" i="7"/>
  <c r="A671" i="7"/>
  <c r="A140" i="7"/>
  <c r="A1349" i="7"/>
  <c r="A901" i="7"/>
  <c r="A1544" i="7"/>
  <c r="A743" i="7"/>
  <c r="A1386" i="7"/>
  <c r="A283" i="7"/>
  <c r="A1093" i="7"/>
  <c r="A1587" i="7"/>
  <c r="A111" i="7"/>
  <c r="A1308" i="7"/>
  <c r="A570" i="7"/>
  <c r="A332" i="7"/>
  <c r="A1618" i="7"/>
  <c r="A138" i="7"/>
  <c r="A403" i="7"/>
  <c r="A1637" i="7"/>
  <c r="A308" i="7"/>
  <c r="A809" i="7"/>
  <c r="A952" i="7"/>
  <c r="A571" i="7"/>
  <c r="A714" i="7"/>
  <c r="A1214" i="7"/>
  <c r="A333" i="7"/>
  <c r="A1567" i="7"/>
  <c r="A1329" i="7"/>
  <c r="A944" i="7"/>
  <c r="A384" i="7"/>
  <c r="A309" i="7"/>
  <c r="A452" i="7"/>
  <c r="A1543" i="7"/>
  <c r="A176" i="7"/>
  <c r="A294" i="7"/>
  <c r="A1385" i="7"/>
  <c r="A177" i="7"/>
  <c r="A953" i="7"/>
  <c r="A1163" i="7"/>
  <c r="A715" i="7"/>
  <c r="A858" i="7"/>
  <c r="A1358" i="7"/>
  <c r="A477" i="7"/>
  <c r="A620" i="7"/>
  <c r="A1123" i="7"/>
  <c r="A1603" i="7"/>
  <c r="A691" i="7"/>
  <c r="A1334" i="7"/>
  <c r="A453" i="7"/>
  <c r="A1096" i="7"/>
  <c r="A295" i="7"/>
  <c r="A438" i="7"/>
  <c r="A1073" i="7"/>
  <c r="A859" i="7"/>
  <c r="A621" i="7"/>
  <c r="A764" i="7"/>
  <c r="A1264" i="7"/>
  <c r="A273" i="7"/>
  <c r="A725" i="7"/>
  <c r="A868" i="7"/>
  <c r="A1368" i="7"/>
  <c r="A567" i="7"/>
  <c r="A710" i="7"/>
  <c r="A1210" i="7"/>
  <c r="A345" i="7"/>
  <c r="A132" i="7"/>
  <c r="A117" i="7"/>
  <c r="A893" i="7"/>
  <c r="A1847" i="7"/>
  <c r="A2899" i="7"/>
  <c r="A1938" i="7"/>
  <c r="A2887" i="7"/>
  <c r="A2568" i="7"/>
  <c r="A2300" i="7"/>
  <c r="A1824" i="7"/>
  <c r="A2787" i="7"/>
  <c r="A1664" i="7"/>
  <c r="A2775" i="7"/>
  <c r="A2339" i="7"/>
  <c r="A2803" i="7"/>
  <c r="A3049" i="7"/>
  <c r="A1708" i="7"/>
  <c r="A2807" i="7"/>
  <c r="A2665" i="7"/>
  <c r="A2668" i="7"/>
  <c r="A1872" i="7"/>
  <c r="A2793" i="7"/>
  <c r="A1811" i="7"/>
  <c r="A1762" i="7"/>
  <c r="A2711" i="7"/>
  <c r="A1739" i="7"/>
  <c r="A1958" i="7"/>
  <c r="A2572" i="7"/>
  <c r="A2611" i="7"/>
  <c r="A1817" i="7"/>
  <c r="A2588" i="7"/>
  <c r="A2613" i="7"/>
  <c r="A2650" i="7"/>
  <c r="A2599" i="7"/>
  <c r="A2557" i="7"/>
  <c r="A3121" i="7"/>
  <c r="A3165" i="7"/>
  <c r="A2578" i="7"/>
  <c r="A3178" i="7"/>
  <c r="A2594" i="7"/>
  <c r="A3180" i="7"/>
  <c r="A2548" i="7"/>
  <c r="A3166" i="7"/>
  <c r="A2186" i="7"/>
  <c r="A3221" i="7"/>
  <c r="A2985" i="7"/>
  <c r="A3228" i="7"/>
  <c r="A2479" i="7"/>
  <c r="A2642" i="7"/>
  <c r="A3172" i="7"/>
  <c r="A2437" i="7"/>
  <c r="A3144" i="7"/>
  <c r="A1846" i="7"/>
  <c r="A1684" i="7"/>
  <c r="A1670" i="7"/>
  <c r="A2781" i="7"/>
  <c r="A1656" i="7"/>
  <c r="A2767" i="7"/>
  <c r="A2612" i="7"/>
  <c r="A2753" i="7"/>
  <c r="A3171" i="7"/>
  <c r="A3243" i="7"/>
  <c r="A2760" i="7"/>
  <c r="A2015" i="7"/>
  <c r="A2746" i="7"/>
  <c r="A2001" i="7"/>
  <c r="A2090" i="7"/>
  <c r="A2076" i="7"/>
  <c r="A3053" i="7"/>
  <c r="A1973" i="7"/>
  <c r="A2062" i="7"/>
  <c r="A2997" i="7"/>
  <c r="A3125" i="7"/>
  <c r="A2390" i="7"/>
  <c r="A3008" i="7"/>
  <c r="A2994" i="7"/>
  <c r="A2273" i="7"/>
  <c r="A3091" i="7"/>
  <c r="A2259" i="7"/>
  <c r="A2348" i="7"/>
  <c r="A3027" i="7"/>
  <c r="A2245" i="7"/>
  <c r="A2334" i="7"/>
  <c r="A2976" i="7"/>
  <c r="A3247" i="7"/>
  <c r="A2601" i="7"/>
  <c r="A2558" i="7"/>
  <c r="A2587" i="7"/>
  <c r="A2545" i="7"/>
  <c r="A2573" i="7"/>
  <c r="A3233" i="7"/>
  <c r="A2559" i="7"/>
  <c r="A3175" i="7"/>
  <c r="A2517" i="7"/>
  <c r="A3087" i="7"/>
  <c r="A3308" i="7"/>
  <c r="A3222" i="7"/>
  <c r="A1910" i="7"/>
  <c r="A2873" i="7"/>
  <c r="A2859" i="7"/>
  <c r="A1882" i="7"/>
  <c r="A2845" i="7"/>
  <c r="A1868" i="7"/>
  <c r="A2831" i="7"/>
  <c r="A1854" i="7"/>
  <c r="A2817" i="7"/>
  <c r="A3235" i="7"/>
  <c r="A2182" i="7"/>
  <c r="A2079" i="7"/>
  <c r="A2810" i="7"/>
  <c r="A2065" i="7"/>
  <c r="A2140" i="7"/>
  <c r="A2782" i="7"/>
  <c r="A2768" i="7"/>
  <c r="A3189" i="7"/>
  <c r="A253" i="3"/>
  <c r="A275" i="3"/>
  <c r="A87" i="3"/>
  <c r="A104" i="3"/>
  <c r="A108" i="3"/>
  <c r="A378" i="3"/>
  <c r="A347" i="3"/>
  <c r="A394" i="3"/>
  <c r="A352" i="3"/>
  <c r="A7" i="3"/>
  <c r="A15" i="3"/>
  <c r="A24" i="3"/>
  <c r="A47" i="3"/>
  <c r="A191" i="3"/>
  <c r="A229" i="3"/>
  <c r="A521" i="3"/>
  <c r="A551" i="3"/>
  <c r="A520" i="3"/>
  <c r="A531" i="3"/>
  <c r="A295" i="3"/>
  <c r="A314" i="3"/>
  <c r="A336" i="3"/>
  <c r="A316" i="3"/>
  <c r="A327" i="3"/>
  <c r="A288" i="3"/>
  <c r="A454" i="3"/>
  <c r="A458" i="3"/>
  <c r="A411" i="3"/>
  <c r="A441" i="3"/>
  <c r="A426" i="3"/>
  <c r="A448" i="3"/>
  <c r="A512" i="3"/>
  <c r="A490" i="3"/>
  <c r="A504" i="3"/>
  <c r="A465" i="3"/>
  <c r="A503" i="3"/>
  <c r="A500" i="3"/>
  <c r="A463" i="3"/>
  <c r="A154" i="10"/>
  <c r="A241" i="10"/>
  <c r="A249" i="10"/>
  <c r="A145" i="10"/>
  <c r="A165" i="10"/>
  <c r="A198" i="10"/>
  <c r="A256" i="10"/>
  <c r="A239" i="10"/>
  <c r="A106" i="10"/>
  <c r="A55" i="10"/>
  <c r="A122" i="10"/>
  <c r="A19" i="10"/>
  <c r="A45" i="10"/>
  <c r="A44" i="10"/>
  <c r="A318" i="10"/>
  <c r="A304" i="10"/>
  <c r="A280" i="10"/>
  <c r="A293" i="10"/>
  <c r="A405" i="10"/>
  <c r="A298" i="10"/>
  <c r="A286" i="10"/>
  <c r="A307" i="10"/>
  <c r="A283" i="10"/>
  <c r="A320" i="10"/>
  <c r="A289" i="10"/>
  <c r="A376" i="10"/>
  <c r="A416" i="10"/>
  <c r="A3796" i="7"/>
  <c r="A3779" i="7"/>
  <c r="A4441" i="7"/>
  <c r="A4846" i="7"/>
  <c r="A4859" i="7"/>
  <c r="A4642" i="7"/>
  <c r="A3398" i="7"/>
  <c r="A3687" i="7"/>
  <c r="A3449" i="7"/>
  <c r="A3950" i="7"/>
  <c r="A3923" i="7"/>
  <c r="A4930" i="7"/>
  <c r="A3856" i="7"/>
  <c r="A4451" i="7"/>
  <c r="A4781" i="7"/>
  <c r="A4059" i="7"/>
  <c r="A3821" i="7"/>
  <c r="A4856" i="7"/>
  <c r="A4853" i="7"/>
  <c r="A3355" i="7"/>
  <c r="A4639" i="7"/>
  <c r="A3877" i="7"/>
  <c r="A4244" i="7"/>
  <c r="A3427" i="7"/>
  <c r="A4687" i="7"/>
  <c r="A3928" i="7"/>
  <c r="A4454" i="7"/>
  <c r="A3448" i="7"/>
  <c r="A3965" i="7"/>
  <c r="A3808" i="7"/>
  <c r="A4583" i="7"/>
  <c r="A4759" i="7"/>
  <c r="A4910" i="7"/>
  <c r="A3410" i="7"/>
  <c r="A3927" i="7"/>
  <c r="A3962" i="7"/>
  <c r="A3482" i="7"/>
  <c r="A3318" i="7"/>
  <c r="A4369" i="7"/>
  <c r="A4906" i="7"/>
  <c r="A3924" i="7"/>
  <c r="A4450" i="7"/>
  <c r="A3444" i="7"/>
  <c r="A3961" i="7"/>
  <c r="A3776" i="7"/>
  <c r="A3834" i="7"/>
  <c r="A4522" i="7"/>
  <c r="A4033" i="7"/>
  <c r="A4343" i="7"/>
  <c r="A3840" i="7"/>
  <c r="A4068" i="7"/>
  <c r="A4147" i="7"/>
  <c r="A4931" i="7"/>
  <c r="A4651" i="7"/>
  <c r="A3816" i="7"/>
  <c r="A3974" i="7"/>
  <c r="A4500" i="7"/>
  <c r="A3773" i="7"/>
  <c r="A4046" i="7"/>
  <c r="A4572" i="7"/>
  <c r="A4286" i="7"/>
  <c r="A4864" i="7"/>
  <c r="A3451" i="7"/>
  <c r="A230" i="7"/>
  <c r="A1294" i="7"/>
  <c r="A1523" i="7"/>
  <c r="A779" i="7"/>
  <c r="A431" i="7"/>
  <c r="A940" i="7"/>
  <c r="A149" i="7"/>
  <c r="A63" i="7"/>
  <c r="A1528" i="7"/>
  <c r="A1013" i="7"/>
  <c r="A943" i="7"/>
  <c r="A108" i="7"/>
  <c r="A1139" i="7"/>
  <c r="A93" i="7"/>
  <c r="A869" i="7"/>
  <c r="A1012" i="7"/>
  <c r="A711" i="7"/>
  <c r="A854" i="7"/>
  <c r="A942" i="7"/>
  <c r="A1442" i="7"/>
  <c r="A1239" i="7"/>
  <c r="A871" i="7"/>
  <c r="A1014" i="7"/>
  <c r="A554" i="7"/>
  <c r="A1645" i="7"/>
  <c r="A316" i="7"/>
  <c r="A959" i="7"/>
  <c r="A1299" i="7"/>
  <c r="A10" i="7"/>
  <c r="A387" i="7"/>
  <c r="A174" i="7"/>
  <c r="A292" i="7"/>
  <c r="A936" i="7"/>
  <c r="A555" i="7"/>
  <c r="A698" i="7"/>
  <c r="A1198" i="7"/>
  <c r="A317" i="7"/>
  <c r="A460" i="7"/>
  <c r="A1551" i="7"/>
  <c r="A154" i="7"/>
  <c r="A816" i="7"/>
  <c r="A1174" i="7"/>
  <c r="A293" i="7"/>
  <c r="A436" i="7"/>
  <c r="A160" i="7"/>
  <c r="A278" i="7"/>
  <c r="A1369" i="7"/>
  <c r="A161" i="7"/>
  <c r="A937" i="7"/>
  <c r="A1103" i="7"/>
  <c r="A699" i="7"/>
  <c r="A461" i="7"/>
  <c r="A1104" i="7"/>
  <c r="A977" i="7"/>
  <c r="A1475" i="7"/>
  <c r="A580" i="7"/>
  <c r="A1080" i="7"/>
  <c r="A279" i="7"/>
  <c r="A82" i="7"/>
  <c r="A1111" i="7"/>
  <c r="A67" i="7"/>
  <c r="A605" i="7"/>
  <c r="A510" i="7"/>
  <c r="A43" i="7"/>
  <c r="A819" i="7"/>
  <c r="A581" i="7"/>
  <c r="A724" i="7"/>
  <c r="A1224" i="7"/>
  <c r="A566" i="7"/>
  <c r="A344" i="7"/>
  <c r="A211" i="7"/>
  <c r="A987" i="7"/>
  <c r="A1197" i="7"/>
  <c r="A1630" i="7"/>
  <c r="A511" i="7"/>
  <c r="A1154" i="7"/>
  <c r="A865" i="7"/>
  <c r="A92" i="7"/>
  <c r="A1109" i="7"/>
  <c r="A853" i="7"/>
  <c r="A838" i="7"/>
  <c r="A378" i="7"/>
  <c r="A1469" i="7"/>
  <c r="A22" i="7"/>
  <c r="A7" i="7"/>
  <c r="A926" i="7"/>
  <c r="A1975" i="7"/>
  <c r="A2064" i="7"/>
  <c r="A2066" i="7"/>
  <c r="A1963" i="7"/>
  <c r="A1949" i="7"/>
  <c r="A2942" i="7"/>
  <c r="A1952" i="7"/>
  <c r="A2915" i="7"/>
  <c r="A1954" i="7"/>
  <c r="A2917" i="7"/>
  <c r="A2903" i="7"/>
  <c r="A3088" i="7"/>
  <c r="A2428" i="7"/>
  <c r="A1968" i="7"/>
  <c r="A1881" i="7"/>
  <c r="A1970" i="7"/>
  <c r="A1867" i="7"/>
  <c r="A1956" i="7"/>
  <c r="A2919" i="7"/>
  <c r="A3276" i="7"/>
  <c r="A2556" i="7"/>
  <c r="A1986" i="7"/>
  <c r="A1972" i="7"/>
  <c r="A1869" i="7"/>
  <c r="A1675" i="7"/>
  <c r="A2963" i="7"/>
  <c r="A2002" i="7"/>
  <c r="A2751" i="7"/>
  <c r="A2566" i="7"/>
  <c r="A2851" i="7"/>
  <c r="A2582" i="7"/>
  <c r="A2853" i="7"/>
  <c r="A1773" i="7"/>
  <c r="A1876" i="7"/>
  <c r="A2839" i="7"/>
  <c r="A2921" i="7"/>
  <c r="A1776" i="7"/>
  <c r="A2739" i="7"/>
  <c r="A2741" i="7"/>
  <c r="A2596" i="7"/>
  <c r="A1764" i="7"/>
  <c r="A2086" i="7"/>
  <c r="A1955" i="7"/>
  <c r="A1831" i="7"/>
  <c r="A2627" i="7"/>
  <c r="A2564" i="7"/>
  <c r="A2604" i="7"/>
  <c r="A1745" i="7"/>
  <c r="A2666" i="7"/>
  <c r="A3293" i="7"/>
  <c r="A2649" i="7"/>
  <c r="A2590" i="7"/>
  <c r="A2652" i="7"/>
  <c r="A2607" i="7"/>
  <c r="A2660" i="7"/>
  <c r="A2602" i="7"/>
  <c r="A2593" i="7"/>
  <c r="A3270" i="7"/>
  <c r="A1974" i="7"/>
  <c r="A2937" i="7"/>
  <c r="A1960" i="7"/>
  <c r="A2923" i="7"/>
  <c r="A1946" i="7"/>
  <c r="A2632" i="7"/>
  <c r="A3240" i="7"/>
  <c r="A2246" i="7"/>
  <c r="A2888" i="7"/>
  <c r="A2874" i="7"/>
  <c r="A2860" i="7"/>
  <c r="A2204" i="7"/>
  <c r="A2846" i="7"/>
  <c r="A2190" i="7"/>
  <c r="A2832" i="7"/>
  <c r="A3290" i="7"/>
  <c r="A2518" i="7"/>
  <c r="A2415" i="7"/>
  <c r="A2504" i="7"/>
  <c r="A3122" i="7"/>
  <c r="A2490" i="7"/>
  <c r="A3094" i="7"/>
  <c r="A2729" i="7"/>
  <c r="A2580" i="7"/>
  <c r="A1755" i="7"/>
  <c r="A2687" i="7"/>
  <c r="A2704" i="7"/>
  <c r="A2038" i="7"/>
  <c r="A3063" i="7"/>
  <c r="A1921" i="7"/>
  <c r="A2010" i="7"/>
  <c r="A2973" i="7"/>
  <c r="A1907" i="7"/>
  <c r="A2959" i="7"/>
  <c r="A3232" i="7"/>
  <c r="A2310" i="7"/>
  <c r="A2296" i="7"/>
  <c r="A2193" i="7"/>
  <c r="A2924" i="7"/>
  <c r="A2179" i="7"/>
  <c r="A2910" i="7"/>
  <c r="A2254" i="7"/>
  <c r="A3188" i="7"/>
  <c r="A3167" i="7"/>
  <c r="A271" i="3"/>
  <c r="A101" i="3"/>
  <c r="A86" i="3"/>
  <c r="A401" i="3"/>
  <c r="A388" i="3"/>
  <c r="A399" i="3"/>
  <c r="A21" i="3"/>
  <c r="A29" i="3"/>
  <c r="A36" i="3"/>
  <c r="A26" i="3"/>
  <c r="A177" i="3"/>
  <c r="A200" i="3"/>
  <c r="A548" i="3"/>
  <c r="A570" i="3"/>
  <c r="A539" i="3"/>
  <c r="A542" i="3"/>
  <c r="A553" i="3"/>
  <c r="A303" i="3"/>
  <c r="A333" i="3"/>
  <c r="A324" i="3"/>
  <c r="A335" i="3"/>
  <c r="A338" i="3"/>
  <c r="A299" i="3"/>
  <c r="A439" i="3"/>
  <c r="A416" i="3"/>
  <c r="A430" i="3"/>
  <c r="A404" i="3"/>
  <c r="A423" i="3"/>
  <c r="A437" i="3"/>
  <c r="A462" i="3"/>
  <c r="A501" i="3"/>
  <c r="A515" i="3"/>
  <c r="A492" i="3"/>
  <c r="A489" i="3"/>
  <c r="A497" i="3"/>
  <c r="A471" i="3"/>
  <c r="A210" i="10"/>
  <c r="A201" i="10"/>
  <c r="A261" i="10"/>
  <c r="A186" i="10"/>
  <c r="A155" i="10"/>
  <c r="A274" i="10"/>
  <c r="A177" i="10"/>
  <c r="A178" i="10"/>
  <c r="A247" i="10"/>
  <c r="A257" i="10"/>
  <c r="A46" i="10"/>
  <c r="A100" i="10"/>
  <c r="A58" i="10"/>
  <c r="A73" i="10"/>
  <c r="A88" i="10"/>
  <c r="A137" i="10"/>
  <c r="A136" i="10"/>
  <c r="A35" i="10"/>
  <c r="A61" i="10"/>
  <c r="A133" i="10"/>
  <c r="A334" i="10"/>
  <c r="A301" i="10"/>
  <c r="A310" i="10"/>
  <c r="A313" i="10"/>
  <c r="A381" i="10"/>
  <c r="A375" i="10"/>
  <c r="A312" i="10"/>
  <c r="A302" i="10"/>
  <c r="A4447" i="7"/>
  <c r="A4914" i="7"/>
  <c r="A4503" i="7"/>
  <c r="A3526" i="7"/>
  <c r="A4043" i="7"/>
  <c r="A4605" i="7"/>
  <c r="A4840" i="7"/>
  <c r="A4156" i="7"/>
  <c r="A3339" i="7"/>
  <c r="A4604" i="7"/>
  <c r="A4051" i="7"/>
  <c r="A4511" i="7"/>
  <c r="A4627" i="7"/>
  <c r="A4167" i="7"/>
  <c r="A3432" i="7"/>
  <c r="A3949" i="7"/>
  <c r="A4924" i="7"/>
  <c r="A3739" i="7"/>
  <c r="A4301" i="7"/>
  <c r="A4743" i="7"/>
  <c r="A3920" i="7"/>
  <c r="A3782" i="7"/>
  <c r="A3783" i="7"/>
  <c r="A4457" i="7"/>
  <c r="A4056" i="7"/>
  <c r="A4361" i="7"/>
  <c r="A3855" i="7"/>
  <c r="A3627" i="7"/>
  <c r="A3453" i="7"/>
  <c r="A4002" i="7"/>
  <c r="A4055" i="7"/>
  <c r="A4543" i="7"/>
  <c r="A4852" i="7"/>
  <c r="A4849" i="7"/>
  <c r="A3351" i="7"/>
  <c r="A4501" i="7"/>
  <c r="A3372" i="7"/>
  <c r="A4373" i="7"/>
  <c r="A4913" i="7"/>
  <c r="A4782" i="7"/>
  <c r="A3774" i="7"/>
  <c r="A4052" i="7"/>
  <c r="A4345" i="7"/>
  <c r="A3851" i="7"/>
  <c r="A4202" i="7"/>
  <c r="A4882" i="7"/>
  <c r="A4124" i="7"/>
  <c r="A3342" i="7"/>
  <c r="A3859" i="7"/>
  <c r="A4915" i="7"/>
  <c r="A4704" i="7"/>
  <c r="A4523" i="7"/>
  <c r="A3958" i="7"/>
  <c r="A4484" i="7"/>
  <c r="A3529" i="7"/>
  <c r="A3813" i="7"/>
  <c r="A4848" i="7"/>
  <c r="A4861" i="7"/>
  <c r="A4149" i="7"/>
  <c r="A4597" i="7"/>
  <c r="A4925" i="7"/>
  <c r="A4698" i="7"/>
  <c r="A3435" i="7"/>
  <c r="A3630" i="7"/>
  <c r="A4189" i="7"/>
  <c r="A4430" i="7"/>
  <c r="A3440" i="7"/>
  <c r="A3957" i="7"/>
  <c r="A4932" i="7"/>
  <c r="A3507" i="7"/>
  <c r="A3528" i="7"/>
  <c r="A4045" i="7"/>
  <c r="A4842" i="7"/>
  <c r="A3579" i="7"/>
  <c r="A465" i="7"/>
  <c r="A912" i="7"/>
  <c r="A131" i="7"/>
  <c r="A574" i="7"/>
  <c r="A240" i="7"/>
  <c r="A727" i="7"/>
  <c r="A1151" i="7"/>
  <c r="A1635" i="7"/>
  <c r="A705" i="7"/>
  <c r="A1203" i="7"/>
  <c r="A1149" i="7"/>
  <c r="A1207" i="7"/>
  <c r="A1640" i="7"/>
  <c r="A839" i="7"/>
  <c r="A1482" i="7"/>
  <c r="A166" i="7"/>
  <c r="A284" i="7"/>
  <c r="A151" i="7"/>
  <c r="A1570" i="7"/>
  <c r="A158" i="7"/>
  <c r="A276" i="7"/>
  <c r="A1209" i="7"/>
  <c r="A1642" i="7"/>
  <c r="A1420" i="7"/>
  <c r="A1182" i="7"/>
  <c r="A301" i="7"/>
  <c r="A444" i="7"/>
  <c r="A1077" i="7"/>
  <c r="A26" i="7"/>
  <c r="A1158" i="7"/>
  <c r="A277" i="7"/>
  <c r="A420" i="7"/>
  <c r="A262" i="7"/>
  <c r="A921" i="7"/>
  <c r="A1564" i="7"/>
  <c r="A445" i="7"/>
  <c r="A1088" i="7"/>
  <c r="A350" i="7"/>
  <c r="A272" i="7"/>
  <c r="A849" i="7"/>
  <c r="A659" i="7"/>
  <c r="A421" i="7"/>
  <c r="A564" i="7"/>
  <c r="A1655" i="7"/>
  <c r="A1081" i="7"/>
  <c r="A51" i="7"/>
  <c r="A827" i="7"/>
  <c r="A1491" i="7"/>
  <c r="A561" i="7"/>
  <c r="A946" i="7"/>
  <c r="A565" i="7"/>
  <c r="A708" i="7"/>
  <c r="A1208" i="7"/>
  <c r="A1641" i="7"/>
  <c r="A328" i="7"/>
  <c r="A1138" i="7"/>
  <c r="A170" i="7"/>
  <c r="A171" i="7"/>
  <c r="A947" i="7"/>
  <c r="A1157" i="7"/>
  <c r="A709" i="7"/>
  <c r="A852" i="7"/>
  <c r="A1194" i="7"/>
  <c r="A329" i="7"/>
  <c r="A1563" i="7"/>
  <c r="A639" i="7"/>
  <c r="A1282" i="7"/>
  <c r="A577" i="7"/>
  <c r="A1008" i="7"/>
  <c r="A338" i="7"/>
  <c r="A506" i="7"/>
  <c r="A150" i="7"/>
  <c r="A268" i="7"/>
  <c r="A1554" i="7"/>
  <c r="A2192" i="7"/>
  <c r="A2180" i="7"/>
  <c r="A2077" i="7"/>
  <c r="A2328" i="7"/>
  <c r="A2197" i="7"/>
  <c r="A1991" i="7"/>
  <c r="A2080" i="7"/>
  <c r="A3069" i="7"/>
  <c r="A1993" i="7"/>
  <c r="A2082" i="7"/>
  <c r="A2068" i="7"/>
  <c r="A1965" i="7"/>
  <c r="A2738" i="7"/>
  <c r="A2009" i="7"/>
  <c r="A2740" i="7"/>
  <c r="A2084" i="7"/>
  <c r="A3095" i="7"/>
  <c r="A3174" i="7"/>
  <c r="A2754" i="7"/>
  <c r="A2114" i="7"/>
  <c r="A2756" i="7"/>
  <c r="A2742" i="7"/>
  <c r="A2718" i="7"/>
  <c r="A2770" i="7"/>
  <c r="A2130" i="7"/>
  <c r="A2772" i="7"/>
  <c r="A2758" i="7"/>
  <c r="A1816" i="7"/>
  <c r="A1927" i="7"/>
  <c r="A2016" i="7"/>
  <c r="A2981" i="7"/>
  <c r="A2867" i="7"/>
  <c r="A1906" i="7"/>
  <c r="A2869" i="7"/>
  <c r="A2598" i="7"/>
  <c r="A2855" i="7"/>
  <c r="A3111" i="7"/>
  <c r="A2044" i="7"/>
  <c r="A1775" i="7"/>
  <c r="A2755" i="7"/>
  <c r="A2757" i="7"/>
  <c r="A2743" i="7"/>
  <c r="A2083" i="7"/>
  <c r="A2777" i="7"/>
  <c r="A1839" i="7"/>
  <c r="A2763" i="7"/>
  <c r="A1825" i="7"/>
  <c r="A2749" i="7"/>
  <c r="A2735" i="7"/>
  <c r="A2721" i="7"/>
  <c r="A3139" i="7"/>
  <c r="A2744" i="7"/>
  <c r="A2088" i="7"/>
  <c r="A1985" i="7"/>
  <c r="A2074" i="7"/>
  <c r="A3045" i="7"/>
  <c r="A1971" i="7"/>
  <c r="A2991" i="7"/>
  <c r="A1957" i="7"/>
  <c r="A3099" i="7"/>
  <c r="A3296" i="7"/>
  <c r="A3181" i="7"/>
  <c r="A2271" i="7"/>
  <c r="A3075" i="7"/>
  <c r="A2346" i="7"/>
  <c r="A3019" i="7"/>
  <c r="A2332" i="7"/>
  <c r="A2318" i="7"/>
  <c r="A3231" i="7"/>
  <c r="A2585" i="7"/>
  <c r="A2571" i="7"/>
  <c r="A3223" i="7"/>
  <c r="A2529" i="7"/>
  <c r="A3109" i="7"/>
  <c r="A3169" i="7"/>
  <c r="A2515" i="7"/>
  <c r="A3073" i="7"/>
  <c r="A3298" i="7"/>
  <c r="A2501" i="7"/>
  <c r="A3017" i="7"/>
  <c r="A3250" i="7"/>
  <c r="A1894" i="7"/>
  <c r="A2857" i="7"/>
  <c r="A1727" i="7"/>
  <c r="A1852" i="7"/>
  <c r="A1690" i="7"/>
  <c r="A2063" i="7"/>
  <c r="A2152" i="7"/>
  <c r="A2780" i="7"/>
  <c r="A2035" i="7"/>
  <c r="A2766" i="7"/>
  <c r="A2110" i="7"/>
  <c r="A2752" i="7"/>
  <c r="A3173" i="7"/>
  <c r="A3245" i="7"/>
  <c r="A2438" i="7"/>
  <c r="A3056" i="7"/>
  <c r="A2335" i="7"/>
  <c r="A2424" i="7"/>
  <c r="A3042" i="7"/>
  <c r="A2321" i="7"/>
  <c r="A2410" i="7"/>
  <c r="A3014" i="7"/>
  <c r="A3295" i="7"/>
  <c r="A273" i="3"/>
  <c r="A269" i="3"/>
  <c r="A107" i="3"/>
  <c r="A63" i="3"/>
  <c r="A106" i="3"/>
  <c r="A364" i="3"/>
  <c r="A386" i="3"/>
  <c r="A368" i="3"/>
  <c r="A32" i="3"/>
  <c r="A40" i="3"/>
  <c r="A199" i="3"/>
  <c r="A204" i="3"/>
  <c r="A228" i="3"/>
  <c r="A230" i="3"/>
  <c r="A552" i="3"/>
  <c r="A518" i="3"/>
  <c r="A528" i="3"/>
  <c r="A550" i="3"/>
  <c r="A561" i="3"/>
  <c r="A516" i="3"/>
  <c r="A311" i="3"/>
  <c r="A319" i="3"/>
  <c r="A297" i="3"/>
  <c r="A343" i="3"/>
  <c r="A293" i="3"/>
  <c r="A296" i="3"/>
  <c r="A450" i="3"/>
  <c r="A427" i="3"/>
  <c r="A449" i="3"/>
  <c r="A412" i="3"/>
  <c r="A434" i="3"/>
  <c r="A417" i="3"/>
  <c r="A455" i="3"/>
  <c r="A481" i="3"/>
  <c r="A459" i="3"/>
  <c r="A473" i="3"/>
  <c r="A478" i="3"/>
  <c r="A486" i="3"/>
  <c r="A460" i="3"/>
  <c r="A479" i="3"/>
  <c r="A248" i="10"/>
  <c r="A111" i="10"/>
  <c r="A124" i="10"/>
  <c r="A71" i="10"/>
  <c r="A282" i="10"/>
  <c r="A306" i="10"/>
  <c r="A367" i="10"/>
  <c r="A296" i="10"/>
  <c r="A323" i="10"/>
  <c r="A321" i="10"/>
  <c r="A314" i="10"/>
  <c r="A309" i="10"/>
  <c r="A396" i="10"/>
  <c r="A397" i="10"/>
  <c r="A4035" i="7"/>
  <c r="A3845" i="7"/>
  <c r="A4499" i="7"/>
  <c r="A4912" i="7"/>
  <c r="A3933" i="7"/>
  <c r="A4617" i="7"/>
  <c r="A4727" i="7"/>
  <c r="A4462" i="7"/>
  <c r="A3852" i="7"/>
  <c r="A4040" i="7"/>
  <c r="A4077" i="7"/>
  <c r="A3780" i="7"/>
  <c r="A3839" i="7"/>
  <c r="A4048" i="7"/>
  <c r="A4187" i="7"/>
  <c r="A4549" i="7"/>
  <c r="A4463" i="7"/>
  <c r="A3445" i="7"/>
  <c r="A3713" i="7"/>
  <c r="A3946" i="7"/>
  <c r="A4239" i="7"/>
  <c r="A3794" i="7"/>
  <c r="A4780" i="7"/>
  <c r="A4884" i="7"/>
  <c r="A4870" i="7"/>
  <c r="A3666" i="7"/>
  <c r="A3428" i="7"/>
  <c r="A3945" i="7"/>
  <c r="A4201" i="7"/>
  <c r="A4920" i="7"/>
  <c r="A3731" i="7"/>
  <c r="A4285" i="7"/>
  <c r="A3864" i="7"/>
  <c r="A4506" i="7"/>
  <c r="A3843" i="7"/>
  <c r="A3663" i="7"/>
  <c r="A3441" i="7"/>
  <c r="A3942" i="7"/>
  <c r="A4468" i="7"/>
  <c r="A4954" i="7"/>
  <c r="A4289" i="7"/>
  <c r="A3728" i="7"/>
  <c r="A3798" i="7"/>
  <c r="A3797" i="7"/>
  <c r="A4832" i="7"/>
  <c r="A4612" i="7"/>
  <c r="A4123" i="7"/>
  <c r="A4909" i="7"/>
  <c r="A4682" i="7"/>
  <c r="A3419" i="7"/>
  <c r="A4679" i="7"/>
  <c r="A4414" i="7"/>
  <c r="A3424" i="7"/>
  <c r="A3941" i="7"/>
  <c r="A4916" i="7"/>
  <c r="A4519" i="7"/>
  <c r="A4518" i="7"/>
  <c r="A3791" i="7"/>
  <c r="A3866" i="7"/>
  <c r="A4887" i="7"/>
  <c r="A4214" i="7"/>
  <c r="A4129" i="7"/>
  <c r="A3935" i="7"/>
  <c r="A4633" i="7"/>
  <c r="A4959" i="7"/>
  <c r="A556" i="7"/>
  <c r="A896" i="7"/>
  <c r="A358" i="7"/>
  <c r="A1144" i="7"/>
  <c r="A559" i="7"/>
  <c r="A1205" i="7"/>
  <c r="A1089" i="7"/>
  <c r="A870" i="7"/>
  <c r="A79" i="7"/>
  <c r="A538" i="7"/>
  <c r="A260" i="7"/>
  <c r="A848" i="7"/>
  <c r="A1636" i="7"/>
  <c r="A339" i="7"/>
  <c r="A507" i="7"/>
  <c r="A1150" i="7"/>
  <c r="A269" i="7"/>
  <c r="A560" i="7"/>
  <c r="A642" i="7"/>
  <c r="A1142" i="7"/>
  <c r="A129" i="7"/>
  <c r="A1548" i="7"/>
  <c r="A667" i="7"/>
  <c r="A572" i="7"/>
  <c r="A216" i="7"/>
  <c r="A334" i="7"/>
  <c r="A721" i="7"/>
  <c r="A1219" i="7"/>
  <c r="A1639" i="7"/>
  <c r="A390" i="7"/>
  <c r="A1049" i="7"/>
  <c r="A954" i="7"/>
  <c r="A1454" i="7"/>
  <c r="A573" i="7"/>
  <c r="A716" i="7"/>
  <c r="A1216" i="7"/>
  <c r="A335" i="7"/>
  <c r="A992" i="7"/>
  <c r="A1192" i="7"/>
  <c r="A1625" i="7"/>
  <c r="A312" i="7"/>
  <c r="A955" i="7"/>
  <c r="A717" i="7"/>
  <c r="A860" i="7"/>
  <c r="A479" i="7"/>
  <c r="A704" i="7"/>
  <c r="A155" i="7"/>
  <c r="A931" i="7"/>
  <c r="A1137" i="7"/>
  <c r="A313" i="7"/>
  <c r="A456" i="7"/>
  <c r="A1547" i="7"/>
  <c r="A100" i="7"/>
  <c r="A1309" i="7"/>
  <c r="A861" i="7"/>
  <c r="A1266" i="7"/>
  <c r="A288" i="7"/>
  <c r="A1332" i="7"/>
  <c r="A457" i="7"/>
  <c r="A1100" i="7"/>
  <c r="A1099" i="7"/>
  <c r="A1215" i="7"/>
  <c r="A1648" i="7"/>
  <c r="A720" i="7"/>
  <c r="A1508" i="7"/>
  <c r="A323" i="7"/>
  <c r="A466" i="7"/>
  <c r="A1557" i="7"/>
  <c r="A1319" i="7"/>
  <c r="A175" i="7"/>
  <c r="A951" i="7"/>
  <c r="A1161" i="7"/>
  <c r="A872" i="7"/>
  <c r="A1372" i="7"/>
  <c r="A634" i="7"/>
  <c r="A1134" i="7"/>
  <c r="A1487" i="7"/>
  <c r="A2231" i="7"/>
  <c r="A2964" i="7"/>
  <c r="A2205" i="7"/>
  <c r="A2119" i="7"/>
  <c r="A2850" i="7"/>
  <c r="A2210" i="7"/>
  <c r="A2852" i="7"/>
  <c r="A2107" i="7"/>
  <c r="A2196" i="7"/>
  <c r="A2838" i="7"/>
  <c r="A2093" i="7"/>
  <c r="A2325" i="7"/>
  <c r="A2866" i="7"/>
  <c r="A2868" i="7"/>
  <c r="A2123" i="7"/>
  <c r="A2854" i="7"/>
  <c r="A2870" i="7"/>
  <c r="A2125" i="7"/>
  <c r="A2651" i="7"/>
  <c r="A2730" i="7"/>
  <c r="A2169" i="7"/>
  <c r="A2258" i="7"/>
  <c r="A2886" i="7"/>
  <c r="A2779" i="7"/>
  <c r="A2144" i="7"/>
  <c r="A2786" i="7"/>
  <c r="A2057" i="7"/>
  <c r="A2788" i="7"/>
  <c r="A2043" i="7"/>
  <c r="A2774" i="7"/>
  <c r="A2992" i="7"/>
  <c r="A1917" i="7"/>
  <c r="A2648" i="7"/>
  <c r="A2664" i="7"/>
  <c r="A2885" i="7"/>
  <c r="A2871" i="7"/>
  <c r="A2856" i="7"/>
  <c r="A1942" i="7"/>
  <c r="A2600" i="7"/>
  <c r="A2877" i="7"/>
  <c r="A2662" i="7"/>
  <c r="A2863" i="7"/>
  <c r="A2644" i="7"/>
  <c r="A2849" i="7"/>
  <c r="A3267" i="7"/>
  <c r="A3208" i="7"/>
  <c r="A2872" i="7"/>
  <c r="A2216" i="7"/>
  <c r="A2858" i="7"/>
  <c r="A2202" i="7"/>
  <c r="A2844" i="7"/>
  <c r="A2099" i="7"/>
  <c r="A2188" i="7"/>
  <c r="A2830" i="7"/>
  <c r="A2085" i="7"/>
  <c r="A2174" i="7"/>
  <c r="A3237" i="7"/>
  <c r="A2502" i="7"/>
  <c r="A3120" i="7"/>
  <c r="A2399" i="7"/>
  <c r="A2385" i="7"/>
  <c r="A3092" i="7"/>
  <c r="A3064" i="7"/>
  <c r="A2713" i="7"/>
  <c r="A1747" i="7"/>
  <c r="A1709" i="7"/>
  <c r="A2688" i="7"/>
  <c r="A2671" i="7"/>
  <c r="A2576" i="7"/>
  <c r="A2657" i="7"/>
  <c r="A3262" i="7"/>
  <c r="A1994" i="7"/>
  <c r="A1966" i="7"/>
  <c r="A2929" i="7"/>
  <c r="A3216" i="7"/>
  <c r="A3288" i="7"/>
  <c r="A2191" i="7"/>
  <c r="A2280" i="7"/>
  <c r="A2880" i="7"/>
  <c r="A3301" i="7"/>
  <c r="A3186" i="7"/>
  <c r="A2552" i="7"/>
  <c r="A3170" i="7"/>
  <c r="A3156" i="7"/>
  <c r="A2435" i="7"/>
  <c r="A2524" i="7"/>
  <c r="A2421" i="7"/>
  <c r="A2510" i="7"/>
  <c r="A281" i="3"/>
  <c r="A109" i="3"/>
  <c r="A60" i="3"/>
  <c r="A73" i="3"/>
  <c r="A380" i="3"/>
  <c r="A396" i="3"/>
  <c r="A46" i="3"/>
  <c r="A213" i="3"/>
  <c r="A207" i="3"/>
  <c r="A214" i="3"/>
  <c r="A209" i="3"/>
  <c r="A517" i="3"/>
  <c r="A547" i="3"/>
  <c r="A558" i="3"/>
  <c r="A569" i="3"/>
  <c r="A538" i="3"/>
  <c r="A322" i="3"/>
  <c r="A294" i="3"/>
  <c r="A332" i="3"/>
  <c r="A307" i="3"/>
  <c r="A329" i="3"/>
  <c r="A408" i="3"/>
  <c r="A435" i="3"/>
  <c r="A431" i="3"/>
  <c r="A406" i="3"/>
  <c r="A405" i="3"/>
  <c r="A461" i="3"/>
  <c r="A470" i="3"/>
  <c r="A483" i="3"/>
  <c r="A468" i="3"/>
  <c r="A498" i="3"/>
  <c r="A292" i="10"/>
  <c r="A413" i="10"/>
  <c r="A4446" i="7"/>
  <c r="A3973" i="7"/>
  <c r="A4948" i="7"/>
  <c r="A3842" i="7"/>
  <c r="A4459" i="7"/>
  <c r="A4061" i="7"/>
  <c r="A3730" i="7"/>
  <c r="A4858" i="7"/>
  <c r="A4855" i="7"/>
  <c r="A3788" i="7"/>
  <c r="A4590" i="7"/>
  <c r="A4117" i="7"/>
  <c r="A4453" i="7"/>
  <c r="A4919" i="7"/>
  <c r="A3429" i="7"/>
  <c r="A4306" i="7"/>
  <c r="A3930" i="7"/>
  <c r="A4456" i="7"/>
  <c r="A3450" i="7"/>
  <c r="A3967" i="7"/>
  <c r="A4223" i="7"/>
  <c r="A3824" i="7"/>
  <c r="A3437" i="7"/>
  <c r="A4338" i="7"/>
  <c r="A4729" i="7"/>
  <c r="A3712" i="7"/>
  <c r="A4512" i="7"/>
  <c r="A4039" i="7"/>
  <c r="A3309" i="7"/>
  <c r="A3801" i="7"/>
  <c r="A4836" i="7"/>
  <c r="A4309" i="7"/>
  <c r="A3519" i="7"/>
  <c r="A4443" i="7"/>
  <c r="A4036" i="7"/>
  <c r="A3835" i="7"/>
  <c r="A4872" i="7"/>
  <c r="A4867" i="7"/>
  <c r="A3971" i="7"/>
  <c r="A3781" i="7"/>
  <c r="A4449" i="7"/>
  <c r="A4829" i="7"/>
  <c r="A4070" i="7"/>
  <c r="A3869" i="7"/>
  <c r="A3925" i="7"/>
  <c r="A3723" i="7"/>
  <c r="A3475" i="7"/>
  <c r="A3832" i="7"/>
  <c r="A4502" i="7"/>
  <c r="A3775" i="7"/>
  <c r="A4069" i="7"/>
  <c r="A3847" i="7"/>
  <c r="A4515" i="7"/>
  <c r="A4871" i="7"/>
  <c r="A4908" i="7"/>
  <c r="A3919" i="7"/>
  <c r="A4505" i="7"/>
  <c r="A4943" i="7"/>
  <c r="A3938" i="7"/>
  <c r="A4464" i="7"/>
  <c r="A3858" i="7"/>
  <c r="A4337" i="7"/>
  <c r="A4467" i="7"/>
  <c r="A4026" i="7"/>
  <c r="A3546" i="7"/>
  <c r="A4063" i="7"/>
  <c r="A4860" i="7"/>
  <c r="A1647" i="7"/>
  <c r="A343" i="7"/>
  <c r="A702" i="7"/>
  <c r="A1638" i="7"/>
  <c r="A1568" i="7"/>
  <c r="A1053" i="7"/>
  <c r="A855" i="7"/>
  <c r="A1629" i="7"/>
  <c r="A289" i="7"/>
  <c r="A304" i="7"/>
  <c r="A1463" i="7"/>
  <c r="A96" i="7"/>
  <c r="A1141" i="7"/>
  <c r="A97" i="7"/>
  <c r="A1631" i="7"/>
  <c r="A184" i="7"/>
  <c r="A302" i="7"/>
  <c r="A1393" i="7"/>
  <c r="A1651" i="7"/>
  <c r="A1024" i="7"/>
  <c r="A34" i="7"/>
  <c r="A795" i="7"/>
  <c r="A938" i="7"/>
  <c r="A557" i="7"/>
  <c r="A700" i="7"/>
  <c r="A1200" i="7"/>
  <c r="A319" i="7"/>
  <c r="A462" i="7"/>
  <c r="A1553" i="7"/>
  <c r="A305" i="7"/>
  <c r="A864" i="7"/>
  <c r="A1652" i="7"/>
  <c r="A1414" i="7"/>
  <c r="A375" i="7"/>
  <c r="A296" i="7"/>
  <c r="A163" i="7"/>
  <c r="A939" i="7"/>
  <c r="A1582" i="7"/>
  <c r="A701" i="7"/>
  <c r="A844" i="7"/>
  <c r="A463" i="7"/>
  <c r="A576" i="7"/>
  <c r="A1492" i="7"/>
  <c r="A139" i="7"/>
  <c r="A1558" i="7"/>
  <c r="A519" i="7"/>
  <c r="A1162" i="7"/>
  <c r="A297" i="7"/>
  <c r="A440" i="7"/>
  <c r="A845" i="7"/>
  <c r="A607" i="7"/>
  <c r="A750" i="7"/>
  <c r="A1204" i="7"/>
  <c r="A1269" i="7"/>
  <c r="A663" i="7"/>
  <c r="A441" i="7"/>
  <c r="A1084" i="7"/>
  <c r="A1085" i="7"/>
  <c r="A346" i="7"/>
  <c r="A1199" i="7"/>
  <c r="A1632" i="7"/>
  <c r="A449" i="7"/>
  <c r="A322" i="7"/>
  <c r="A965" i="7"/>
  <c r="A1608" i="7"/>
  <c r="A950" i="7"/>
  <c r="A1450" i="7"/>
  <c r="A347" i="7"/>
  <c r="A490" i="7"/>
  <c r="A252" i="7"/>
  <c r="A119" i="7"/>
  <c r="A1538" i="7"/>
  <c r="A1220" i="7"/>
  <c r="A451" i="7"/>
  <c r="A1094" i="7"/>
  <c r="A356" i="7"/>
  <c r="A1095" i="7"/>
  <c r="A81" i="7"/>
  <c r="A857" i="7"/>
  <c r="A619" i="7"/>
  <c r="A168" i="7"/>
  <c r="A286" i="7"/>
  <c r="A3066" i="7"/>
  <c r="A3068" i="7"/>
  <c r="A2347" i="7"/>
  <c r="A2436" i="7"/>
  <c r="A3054" i="7"/>
  <c r="A2333" i="7"/>
  <c r="A2336" i="7"/>
  <c r="A2249" i="7"/>
  <c r="A2338" i="7"/>
  <c r="A2989" i="7"/>
  <c r="A2324" i="7"/>
  <c r="A2966" i="7"/>
  <c r="A2221" i="7"/>
  <c r="A3074" i="7"/>
  <c r="A2414" i="7"/>
  <c r="A2263" i="7"/>
  <c r="A2352" i="7"/>
  <c r="A3051" i="7"/>
  <c r="A2340" i="7"/>
  <c r="A2995" i="7"/>
  <c r="A3234" i="7"/>
  <c r="A2368" i="7"/>
  <c r="A2370" i="7"/>
  <c r="A3059" i="7"/>
  <c r="A2253" i="7"/>
  <c r="A1661" i="7"/>
  <c r="A2609" i="7"/>
  <c r="A2384" i="7"/>
  <c r="A2737" i="7"/>
  <c r="A2183" i="7"/>
  <c r="A2914" i="7"/>
  <c r="A2185" i="7"/>
  <c r="A2902" i="7"/>
  <c r="A2157" i="7"/>
  <c r="A1902" i="7"/>
  <c r="A2071" i="7"/>
  <c r="A2160" i="7"/>
  <c r="A2802" i="7"/>
  <c r="A2073" i="7"/>
  <c r="A2804" i="7"/>
  <c r="A2148" i="7"/>
  <c r="A2790" i="7"/>
  <c r="A2072" i="7"/>
  <c r="A1959" i="7"/>
  <c r="A2048" i="7"/>
  <c r="A1961" i="7"/>
  <c r="A1947" i="7"/>
  <c r="A3055" i="7"/>
  <c r="A1933" i="7"/>
  <c r="A2814" i="7"/>
  <c r="A2070" i="7"/>
  <c r="A1967" i="7"/>
  <c r="A2056" i="7"/>
  <c r="A1953" i="7"/>
  <c r="A3079" i="7"/>
  <c r="A3149" i="7"/>
  <c r="A3067" i="7"/>
  <c r="A2344" i="7"/>
  <c r="A2330" i="7"/>
  <c r="A2316" i="7"/>
  <c r="A2944" i="7"/>
  <c r="A3236" i="7"/>
  <c r="A2569" i="7"/>
  <c r="A3159" i="7"/>
  <c r="A2513" i="7"/>
  <c r="A3065" i="7"/>
  <c r="A2499" i="7"/>
  <c r="A3009" i="7"/>
  <c r="A3244" i="7"/>
  <c r="A3190" i="7"/>
  <c r="A2827" i="7"/>
  <c r="A1850" i="7"/>
  <c r="A2813" i="7"/>
  <c r="A1836" i="7"/>
  <c r="A2799" i="7"/>
  <c r="A1674" i="7"/>
  <c r="A2785" i="7"/>
  <c r="A2778" i="7"/>
  <c r="A2764" i="7"/>
  <c r="A2019" i="7"/>
  <c r="A2750" i="7"/>
  <c r="A2094" i="7"/>
  <c r="A3117" i="7"/>
  <c r="A3157" i="7"/>
  <c r="A3229" i="7"/>
  <c r="A2422" i="7"/>
  <c r="A3040" i="7"/>
  <c r="A2319" i="7"/>
  <c r="A2305" i="7"/>
  <c r="A2394" i="7"/>
  <c r="A2291" i="7"/>
  <c r="A2366" i="7"/>
  <c r="A2986" i="7"/>
  <c r="A3279" i="7"/>
  <c r="A2636" i="7"/>
  <c r="A2698" i="7"/>
  <c r="A2605" i="7"/>
  <c r="A2586" i="7"/>
  <c r="A2591" i="7"/>
  <c r="A2577" i="7"/>
  <c r="A3249" i="7"/>
  <c r="A3254" i="7"/>
  <c r="A252" i="3"/>
  <c r="A277" i="3"/>
  <c r="A94" i="3"/>
  <c r="A71" i="3"/>
  <c r="A88" i="3"/>
  <c r="A83" i="3"/>
  <c r="A366" i="3"/>
  <c r="A377" i="3"/>
  <c r="A354" i="3"/>
  <c r="A384" i="3"/>
  <c r="A387" i="3"/>
  <c r="A56" i="3"/>
  <c r="A54" i="3"/>
  <c r="A221" i="3"/>
  <c r="A217" i="3"/>
  <c r="A218" i="3"/>
  <c r="A182" i="3"/>
  <c r="A529" i="3"/>
  <c r="A564" i="3"/>
  <c r="A555" i="3"/>
  <c r="A524" i="3"/>
  <c r="A549" i="3"/>
  <c r="M7" i="5"/>
  <c r="A341" i="3"/>
  <c r="A305" i="3"/>
  <c r="A312" i="3"/>
  <c r="A326" i="3"/>
  <c r="A337" i="3"/>
  <c r="A419" i="3"/>
  <c r="A443" i="3"/>
  <c r="A420" i="3"/>
  <c r="A456" i="3"/>
  <c r="A425" i="3"/>
  <c r="A402" i="3"/>
  <c r="A424" i="3"/>
  <c r="A466" i="3"/>
  <c r="A472" i="3"/>
  <c r="A494" i="3"/>
  <c r="A513" i="3"/>
  <c r="A487" i="3"/>
  <c r="A509" i="3"/>
  <c r="A259" i="10"/>
  <c r="A193" i="10"/>
  <c r="A221" i="10"/>
  <c r="A251" i="10"/>
  <c r="A234" i="10"/>
  <c r="A140" i="10"/>
  <c r="A132" i="10"/>
  <c r="A128" i="10"/>
  <c r="A66" i="10"/>
  <c r="A79" i="10"/>
  <c r="A315" i="10"/>
  <c r="A284" i="10"/>
  <c r="A360" i="10"/>
  <c r="A279" i="10"/>
  <c r="A288" i="10"/>
  <c r="A415" i="10"/>
  <c r="A395" i="10"/>
  <c r="A383" i="10"/>
  <c r="A357" i="10"/>
  <c r="A333" i="10"/>
  <c r="A3584" i="7"/>
  <c r="A4676" i="7"/>
  <c r="A4440" i="7"/>
  <c r="A3434" i="7"/>
  <c r="A3951" i="7"/>
  <c r="A4926" i="7"/>
  <c r="A3784" i="7"/>
  <c r="A3970" i="7"/>
  <c r="A3846" i="7"/>
  <c r="A3785" i="7"/>
  <c r="A4465" i="7"/>
  <c r="A4058" i="7"/>
  <c r="A3857" i="7"/>
  <c r="A4857" i="7"/>
  <c r="A3929" i="7"/>
  <c r="A4953" i="7"/>
  <c r="A3463" i="7"/>
  <c r="A3749" i="7"/>
  <c r="A3964" i="7"/>
  <c r="A3425" i="7"/>
  <c r="A3926" i="7"/>
  <c r="A4452" i="7"/>
  <c r="A3446" i="7"/>
  <c r="A3963" i="7"/>
  <c r="A3792" i="7"/>
  <c r="A4356" i="7"/>
  <c r="A3850" i="7"/>
  <c r="A3998" i="7"/>
  <c r="A4524" i="7"/>
  <c r="A4455" i="7"/>
  <c r="A4719" i="7"/>
  <c r="A3960" i="7"/>
  <c r="A4486" i="7"/>
  <c r="A4794" i="7"/>
  <c r="A3531" i="7"/>
  <c r="A3968" i="7"/>
  <c r="A4526" i="7"/>
  <c r="A4053" i="7"/>
  <c r="A4527" i="7"/>
  <c r="A3814" i="7"/>
  <c r="A3831" i="7"/>
  <c r="A4866" i="7"/>
  <c r="A4863" i="7"/>
  <c r="A4104" i="7"/>
  <c r="A3624" i="7"/>
  <c r="A4153" i="7"/>
  <c r="A3903" i="7"/>
  <c r="A4431" i="7"/>
  <c r="A4927" i="7"/>
  <c r="A3675" i="7"/>
  <c r="A3922" i="7"/>
  <c r="A4448" i="7"/>
  <c r="A3975" i="7"/>
  <c r="A4231" i="7"/>
  <c r="A3720" i="7"/>
  <c r="A4010" i="7"/>
  <c r="A3530" i="7"/>
  <c r="A4047" i="7"/>
  <c r="A4398" i="7"/>
  <c r="A4637" i="7"/>
  <c r="A4435" i="7"/>
  <c r="A4461" i="7"/>
  <c r="A4905" i="7"/>
  <c r="A3674" i="7"/>
  <c r="A4442" i="7"/>
  <c r="A3436" i="7"/>
  <c r="A3953" i="7"/>
  <c r="A4209" i="7"/>
  <c r="A4928" i="7"/>
  <c r="A1145" i="7"/>
  <c r="A1272" i="7"/>
  <c r="A1202" i="7"/>
  <c r="A641" i="7"/>
  <c r="A337" i="7"/>
  <c r="A1591" i="7"/>
  <c r="A342" i="7"/>
  <c r="A225" i="7"/>
  <c r="A1211" i="7"/>
  <c r="A1644" i="7"/>
  <c r="A287" i="7"/>
  <c r="A202" i="7"/>
  <c r="A898" i="7"/>
  <c r="A1398" i="7"/>
  <c r="A1160" i="7"/>
  <c r="A1593" i="7"/>
  <c r="A162" i="7"/>
  <c r="A280" i="7"/>
  <c r="A1067" i="7"/>
  <c r="A1566" i="7"/>
  <c r="A685" i="7"/>
  <c r="A447" i="7"/>
  <c r="A1090" i="7"/>
  <c r="A448" i="7"/>
  <c r="A1542" i="7"/>
  <c r="A1146" i="7"/>
  <c r="A281" i="7"/>
  <c r="A68" i="7"/>
  <c r="A1097" i="7"/>
  <c r="A829" i="7"/>
  <c r="A1076" i="7"/>
  <c r="A948" i="7"/>
  <c r="A647" i="7"/>
  <c r="A1290" i="7"/>
  <c r="A568" i="7"/>
  <c r="A1068" i="7"/>
  <c r="A330" i="7"/>
  <c r="A735" i="7"/>
  <c r="A878" i="7"/>
  <c r="A321" i="7"/>
  <c r="A306" i="7"/>
  <c r="A173" i="7"/>
  <c r="A949" i="7"/>
  <c r="A1159" i="7"/>
  <c r="A791" i="7"/>
  <c r="A934" i="7"/>
  <c r="A569" i="7"/>
  <c r="A712" i="7"/>
  <c r="A1212" i="7"/>
  <c r="A331" i="7"/>
  <c r="A474" i="7"/>
  <c r="A1565" i="7"/>
  <c r="A236" i="7"/>
  <c r="A1327" i="7"/>
  <c r="A879" i="7"/>
  <c r="A153" i="7"/>
  <c r="A307" i="7"/>
  <c r="A450" i="7"/>
  <c r="A1541" i="7"/>
  <c r="A159" i="7"/>
  <c r="A935" i="7"/>
  <c r="A1087" i="7"/>
  <c r="A1578" i="7"/>
  <c r="A713" i="7"/>
  <c r="A856" i="7"/>
  <c r="A1471" i="7"/>
  <c r="A1233" i="7"/>
  <c r="A579" i="7"/>
  <c r="A722" i="7"/>
  <c r="A341" i="7"/>
  <c r="A1575" i="7"/>
  <c r="A208" i="7"/>
  <c r="A326" i="7"/>
  <c r="A985" i="7"/>
  <c r="A1195" i="7"/>
  <c r="A1628" i="7"/>
  <c r="A1390" i="7"/>
  <c r="A1152" i="7"/>
  <c r="A271" i="7"/>
  <c r="A2489" i="7"/>
  <c r="A3182" i="7"/>
  <c r="A2314" i="7"/>
  <c r="A3220" i="7"/>
  <c r="A3070" i="7"/>
  <c r="A2349" i="7"/>
  <c r="A3032" i="7"/>
  <c r="A2480" i="7"/>
  <c r="A3098" i="7"/>
  <c r="A3100" i="7"/>
  <c r="A3160" i="7"/>
  <c r="A2409" i="7"/>
  <c r="A2498" i="7"/>
  <c r="A3116" i="7"/>
  <c r="A2381" i="7"/>
  <c r="A2606" i="7"/>
  <c r="A3214" i="7"/>
  <c r="A2423" i="7"/>
  <c r="A2512" i="7"/>
  <c r="A2425" i="7"/>
  <c r="A2514" i="7"/>
  <c r="A2411" i="7"/>
  <c r="A2500" i="7"/>
  <c r="A2311" i="7"/>
  <c r="A3020" i="7"/>
  <c r="A3006" i="7"/>
  <c r="A2285" i="7"/>
  <c r="A2728" i="7"/>
  <c r="A2865" i="7"/>
  <c r="A2199" i="7"/>
  <c r="A2930" i="7"/>
  <c r="A2932" i="7"/>
  <c r="A2187" i="7"/>
  <c r="A2276" i="7"/>
  <c r="A3037" i="7"/>
  <c r="A2030" i="7"/>
  <c r="A2087" i="7"/>
  <c r="A2176" i="7"/>
  <c r="A2089" i="7"/>
  <c r="A2178" i="7"/>
  <c r="A2075" i="7"/>
  <c r="A2200" i="7"/>
  <c r="A2069" i="7"/>
  <c r="A2198" i="7"/>
  <c r="A2184" i="7"/>
  <c r="A2081" i="7"/>
  <c r="A2812" i="7"/>
  <c r="A2067" i="7"/>
  <c r="A2798" i="7"/>
  <c r="A2142" i="7"/>
  <c r="A2784" i="7"/>
  <c r="A3104" i="7"/>
  <c r="A2458" i="7"/>
  <c r="A3076" i="7"/>
  <c r="A3062" i="7"/>
  <c r="A2341" i="7"/>
  <c r="A2430" i="7"/>
  <c r="A3048" i="7"/>
  <c r="A3177" i="7"/>
  <c r="A1734" i="7"/>
  <c r="A2697" i="7"/>
  <c r="A2669" i="7"/>
  <c r="A2560" i="7"/>
  <c r="A2655" i="7"/>
  <c r="A3246" i="7"/>
  <c r="A3131" i="7"/>
  <c r="A1964" i="7"/>
  <c r="A2927" i="7"/>
  <c r="A1950" i="7"/>
  <c r="A2913" i="7"/>
  <c r="A3200" i="7"/>
  <c r="A3272" i="7"/>
  <c r="A2264" i="7"/>
  <c r="A2906" i="7"/>
  <c r="A2161" i="7"/>
  <c r="A2147" i="7"/>
  <c r="A2133" i="7"/>
  <c r="A2864" i="7"/>
  <c r="A3285" i="7"/>
  <c r="A3135" i="7"/>
  <c r="A2550" i="7"/>
  <c r="A3168" i="7"/>
  <c r="A2433" i="7"/>
  <c r="A2522" i="7"/>
  <c r="A2419" i="7"/>
  <c r="A2508" i="7"/>
  <c r="A2405" i="7"/>
  <c r="A3241" i="7"/>
  <c r="A2761" i="7"/>
  <c r="A2747" i="7"/>
  <c r="A2733" i="7"/>
  <c r="A2719" i="7"/>
  <c r="A1742" i="7"/>
  <c r="A2705" i="7"/>
  <c r="A235" i="3"/>
  <c r="A254" i="3"/>
  <c r="A270" i="3"/>
  <c r="A102" i="3"/>
  <c r="A91" i="3"/>
  <c r="A395" i="3"/>
  <c r="A51" i="3"/>
  <c r="A55" i="3"/>
  <c r="A58" i="3"/>
  <c r="A8" i="3"/>
  <c r="A14" i="3"/>
  <c r="A227" i="3"/>
  <c r="A178" i="3"/>
  <c r="A187" i="3"/>
  <c r="A185" i="3"/>
  <c r="A556" i="3"/>
  <c r="A522" i="3"/>
  <c r="A535" i="3"/>
  <c r="A344" i="3"/>
  <c r="A291" i="3"/>
  <c r="A340" i="3"/>
  <c r="A309" i="3"/>
  <c r="A323" i="3"/>
  <c r="A334" i="3"/>
  <c r="A308" i="3"/>
  <c r="A438" i="3"/>
  <c r="A409" i="3"/>
  <c r="A445" i="3"/>
  <c r="A414" i="3"/>
  <c r="A452" i="3"/>
  <c r="A413" i="3"/>
  <c r="A432" i="3"/>
  <c r="A477" i="3"/>
  <c r="A508" i="3"/>
  <c r="A469" i="3"/>
  <c r="A491" i="3"/>
  <c r="A502" i="3"/>
  <c r="A476" i="3"/>
  <c r="A506" i="3"/>
  <c r="A467" i="3"/>
  <c r="A246" i="10"/>
  <c r="A199" i="10"/>
  <c r="A262" i="10"/>
  <c r="A164" i="10"/>
  <c r="A92" i="10"/>
  <c r="A123" i="10"/>
  <c r="A60" i="10"/>
  <c r="A82" i="10"/>
  <c r="A95" i="10"/>
  <c r="A294" i="10"/>
  <c r="A402" i="10"/>
  <c r="A308" i="10"/>
  <c r="A361" i="10"/>
  <c r="A327" i="10"/>
  <c r="A365" i="10"/>
  <c r="A349" i="10"/>
  <c r="A300" i="10"/>
  <c r="A317" i="10"/>
  <c r="A335" i="10"/>
  <c r="A387" i="10"/>
  <c r="A629" i="3"/>
  <c r="A4697" i="7"/>
  <c r="A3954" i="7"/>
  <c r="A3326" i="7"/>
  <c r="A4801" i="7"/>
  <c r="A4042" i="7"/>
  <c r="A3844" i="7"/>
  <c r="A3841" i="7"/>
  <c r="A4624" i="7"/>
  <c r="A3634" i="7"/>
  <c r="A3685" i="7"/>
  <c r="A3447" i="7"/>
  <c r="A4379" i="7"/>
  <c r="A3948" i="7"/>
  <c r="A3740" i="7"/>
  <c r="A4057" i="7"/>
  <c r="A3819" i="7"/>
  <c r="A4854" i="7"/>
  <c r="A4851" i="7"/>
  <c r="A4517" i="7"/>
  <c r="A3438" i="7"/>
  <c r="A3955" i="7"/>
  <c r="A3553" i="7"/>
  <c r="A3790" i="7"/>
  <c r="A4054" i="7"/>
  <c r="A3853" i="7"/>
  <c r="A4877" i="7"/>
  <c r="A4204" i="7"/>
  <c r="A3952" i="7"/>
  <c r="A4510" i="7"/>
  <c r="A3520" i="7"/>
  <c r="A4037" i="7"/>
  <c r="A4850" i="7"/>
  <c r="A4847" i="7"/>
  <c r="A4088" i="7"/>
  <c r="A4614" i="7"/>
  <c r="A3370" i="7"/>
  <c r="A4364" i="7"/>
  <c r="A4911" i="7"/>
  <c r="A4238" i="7"/>
  <c r="A3442" i="7"/>
  <c r="A3959" i="7"/>
  <c r="A4215" i="7"/>
  <c r="A3994" i="7"/>
  <c r="A4520" i="7"/>
  <c r="A3793" i="7"/>
  <c r="A4509" i="7"/>
  <c r="A4793" i="7"/>
  <c r="A4050" i="7"/>
  <c r="A4576" i="7"/>
  <c r="A4400" i="7"/>
  <c r="A3399" i="7"/>
  <c r="A3937" i="7"/>
  <c r="A4961" i="7"/>
  <c r="A4224" i="7"/>
  <c r="A4702" i="7"/>
  <c r="A4507" i="7"/>
  <c r="A3800" i="7"/>
  <c r="A3972" i="7"/>
  <c r="A4498" i="7"/>
  <c r="A4803" i="7"/>
  <c r="A4044" i="7"/>
  <c r="A4081" i="7"/>
  <c r="A31" i="7"/>
  <c r="A318" i="7"/>
  <c r="A739" i="7"/>
  <c r="A1108" i="7"/>
  <c r="A164" i="7"/>
  <c r="A300" i="7"/>
  <c r="A169" i="7"/>
  <c r="A723" i="7"/>
  <c r="A866" i="7"/>
  <c r="A327" i="7"/>
  <c r="A1561" i="7"/>
  <c r="A653" i="7"/>
  <c r="A558" i="7"/>
  <c r="A1649" i="7"/>
  <c r="A320" i="7"/>
  <c r="A645" i="7"/>
  <c r="A265" i="7"/>
  <c r="A52" i="7"/>
  <c r="A1261" i="7"/>
  <c r="A37" i="7"/>
  <c r="A956" i="7"/>
  <c r="A575" i="7"/>
  <c r="A718" i="7"/>
  <c r="A1218" i="7"/>
  <c r="A28" i="7"/>
  <c r="A1237" i="7"/>
  <c r="A789" i="7"/>
  <c r="A932" i="7"/>
  <c r="A631" i="7"/>
  <c r="A774" i="7"/>
  <c r="A552" i="7"/>
  <c r="A1643" i="7"/>
  <c r="A196" i="7"/>
  <c r="A314" i="7"/>
  <c r="A957" i="7"/>
  <c r="A719" i="7"/>
  <c r="A862" i="7"/>
  <c r="A1056" i="7"/>
  <c r="A624" i="7"/>
  <c r="A172" i="7"/>
  <c r="A290" i="7"/>
  <c r="A157" i="7"/>
  <c r="A933" i="7"/>
  <c r="A1153" i="7"/>
  <c r="A775" i="7"/>
  <c r="A1196" i="7"/>
  <c r="A315" i="7"/>
  <c r="A458" i="7"/>
  <c r="A1549" i="7"/>
  <c r="A1091" i="7"/>
  <c r="A863" i="7"/>
  <c r="A464" i="7"/>
  <c r="A1252" i="7"/>
  <c r="A291" i="7"/>
  <c r="A78" i="7"/>
  <c r="A1079" i="7"/>
  <c r="A1562" i="7"/>
  <c r="A459" i="7"/>
  <c r="A1102" i="7"/>
  <c r="A8" i="7"/>
  <c r="A1217" i="7"/>
  <c r="A1650" i="7"/>
  <c r="A929" i="7"/>
  <c r="A1092" i="7"/>
  <c r="A578" i="7"/>
  <c r="A1078" i="7"/>
  <c r="A340" i="7"/>
  <c r="A1431" i="7"/>
  <c r="A152" i="7"/>
  <c r="A270" i="7"/>
  <c r="A1361" i="7"/>
  <c r="A352" i="7"/>
  <c r="A1140" i="7"/>
  <c r="A707" i="7"/>
  <c r="A850" i="7"/>
  <c r="A311" i="7"/>
  <c r="A454" i="7"/>
  <c r="A1545" i="7"/>
  <c r="A232" i="7"/>
  <c r="A1323" i="7"/>
  <c r="A1518" i="7"/>
  <c r="A1633" i="7"/>
  <c r="A2654" i="7"/>
  <c r="A2643" i="7"/>
  <c r="A2670" i="7"/>
  <c r="A2645" i="7"/>
  <c r="A2732" i="7"/>
  <c r="A2631" i="7"/>
  <c r="A2503" i="7"/>
  <c r="A2505" i="7"/>
  <c r="A2491" i="7"/>
  <c r="A3226" i="7"/>
  <c r="A2477" i="7"/>
  <c r="A2519" i="7"/>
  <c r="A2521" i="7"/>
  <c r="A3119" i="7"/>
  <c r="A2507" i="7"/>
  <c r="A2658" i="7"/>
  <c r="A2563" i="7"/>
  <c r="A3191" i="7"/>
  <c r="A2565" i="7"/>
  <c r="A2523" i="7"/>
  <c r="A2509" i="7"/>
  <c r="A2551" i="7"/>
  <c r="A2579" i="7"/>
  <c r="A3255" i="7"/>
  <c r="A2581" i="7"/>
  <c r="A2567" i="7"/>
  <c r="A2525" i="7"/>
  <c r="A2765" i="7"/>
  <c r="A3227" i="7"/>
  <c r="A3146" i="7"/>
  <c r="A2427" i="7"/>
  <c r="A2516" i="7"/>
  <c r="A2413" i="7"/>
  <c r="A2327" i="7"/>
  <c r="A2416" i="7"/>
  <c r="A3034" i="7"/>
  <c r="A2329" i="7"/>
  <c r="A2418" i="7"/>
  <c r="A3036" i="7"/>
  <c r="A1969" i="7"/>
  <c r="A2217" i="7"/>
  <c r="A2306" i="7"/>
  <c r="A2203" i="7"/>
  <c r="A2189" i="7"/>
  <c r="A2326" i="7"/>
  <c r="A2312" i="7"/>
  <c r="A2954" i="7"/>
  <c r="A2195" i="7"/>
  <c r="A2284" i="7"/>
  <c r="A2926" i="7"/>
  <c r="A2181" i="7"/>
  <c r="A3183" i="7"/>
  <c r="A2983" i="7"/>
  <c r="A2511" i="7"/>
  <c r="A3057" i="7"/>
  <c r="A2497" i="7"/>
  <c r="A3242" i="7"/>
  <c r="A2674" i="7"/>
  <c r="A2469" i="7"/>
  <c r="A2562" i="7"/>
  <c r="A3176" i="7"/>
  <c r="A1862" i="7"/>
  <c r="A1848" i="7"/>
  <c r="A2811" i="7"/>
  <c r="A1834" i="7"/>
  <c r="A2797" i="7"/>
  <c r="A2783" i="7"/>
  <c r="A1658" i="7"/>
  <c r="A2769" i="7"/>
  <c r="A3187" i="7"/>
  <c r="A2134" i="7"/>
  <c r="A2776" i="7"/>
  <c r="A2762" i="7"/>
  <c r="A2748" i="7"/>
  <c r="A2003" i="7"/>
  <c r="A2078" i="7"/>
  <c r="A3061" i="7"/>
  <c r="A3213" i="7"/>
  <c r="A2392" i="7"/>
  <c r="A2275" i="7"/>
  <c r="A2364" i="7"/>
  <c r="A3107" i="7"/>
  <c r="A2261" i="7"/>
  <c r="A2350" i="7"/>
  <c r="A3284" i="7"/>
  <c r="A2603" i="7"/>
  <c r="A2570" i="7"/>
  <c r="A2589" i="7"/>
  <c r="A3297" i="7"/>
  <c r="A2575" i="7"/>
  <c r="A3239" i="7"/>
  <c r="A2561" i="7"/>
  <c r="A3185" i="7"/>
  <c r="A3238" i="7"/>
  <c r="A2584" i="7"/>
  <c r="A2875" i="7"/>
  <c r="A2646" i="7"/>
  <c r="A2861" i="7"/>
  <c r="A2847" i="7"/>
  <c r="A2833" i="7"/>
  <c r="A3192" i="7"/>
  <c r="A274" i="3"/>
  <c r="A259" i="3"/>
  <c r="A79" i="3"/>
  <c r="A89" i="3"/>
  <c r="A363" i="3"/>
  <c r="A359" i="3"/>
  <c r="A44" i="3"/>
  <c r="A5" i="3"/>
  <c r="A202" i="3"/>
  <c r="A210" i="3"/>
  <c r="A175" i="3"/>
  <c r="A184" i="3"/>
  <c r="A212" i="3"/>
  <c r="A567" i="3"/>
  <c r="A566" i="3"/>
  <c r="A557" i="3"/>
  <c r="A526" i="3"/>
  <c r="A302" i="3"/>
  <c r="A310" i="3"/>
  <c r="A298" i="3"/>
  <c r="A317" i="3"/>
  <c r="A328" i="3"/>
  <c r="A342" i="3"/>
  <c r="A428" i="3"/>
  <c r="A442" i="3"/>
  <c r="A403" i="3"/>
  <c r="A433" i="3"/>
  <c r="A410" i="3"/>
  <c r="A421" i="3"/>
  <c r="A440" i="3"/>
  <c r="A485" i="3"/>
  <c r="A474" i="3"/>
  <c r="A488" i="3"/>
  <c r="A499" i="3"/>
  <c r="A495" i="3"/>
  <c r="A464" i="3"/>
  <c r="E10" i="8" l="1"/>
  <c r="H12" i="8"/>
  <c r="D10" i="8"/>
  <c r="I10" i="8"/>
  <c r="F10" i="8"/>
  <c r="H10" i="8"/>
  <c r="K10" i="8"/>
  <c r="J10" i="8"/>
  <c r="C10" i="8"/>
  <c r="G10" i="8"/>
  <c r="E13" i="8"/>
  <c r="F12" i="8"/>
  <c r="F11" i="8"/>
  <c r="I12" i="8"/>
  <c r="C13" i="8"/>
  <c r="D13" i="8"/>
  <c r="D11" i="8"/>
  <c r="D12" i="8"/>
  <c r="K13" i="8"/>
  <c r="H13" i="8"/>
  <c r="J12" i="8"/>
  <c r="J13" i="8"/>
  <c r="I11" i="8"/>
  <c r="G11" i="8"/>
  <c r="F13" i="8"/>
  <c r="C12" i="8"/>
  <c r="C11" i="8"/>
  <c r="J11" i="8"/>
  <c r="D15" i="9"/>
  <c r="I13" i="8"/>
  <c r="E12" i="8"/>
  <c r="G12" i="8"/>
  <c r="H11" i="8"/>
  <c r="K12" i="8"/>
  <c r="G13" i="8"/>
  <c r="K11" i="8"/>
  <c r="E11" i="8"/>
  <c r="K45" i="9"/>
  <c r="G37" i="9"/>
  <c r="F22" i="9"/>
  <c r="G10" i="9"/>
  <c r="C14" i="9"/>
  <c r="H12" i="9"/>
  <c r="H14" i="9"/>
  <c r="G12" i="9"/>
  <c r="E55" i="9"/>
  <c r="K13" i="9"/>
  <c r="H13" i="9"/>
  <c r="H49" i="9"/>
  <c r="I19" i="9"/>
  <c r="F36" i="9"/>
  <c r="C25" i="9"/>
  <c r="I14" i="9"/>
  <c r="G43" i="9"/>
  <c r="H11" i="9"/>
  <c r="C52" i="9"/>
  <c r="F13" i="9"/>
  <c r="K16" i="9"/>
  <c r="J23" i="9"/>
  <c r="J33" i="9"/>
  <c r="C13" i="9"/>
  <c r="K27" i="9"/>
  <c r="H10" i="9"/>
  <c r="D21" i="9"/>
  <c r="F12" i="9"/>
  <c r="C11" i="9"/>
  <c r="J16" i="9"/>
  <c r="I11" i="9"/>
  <c r="I10" i="9"/>
  <c r="J20" i="9"/>
  <c r="I24" i="9"/>
  <c r="C12" i="9"/>
  <c r="D12" i="9"/>
  <c r="J10" i="9"/>
  <c r="C10" i="9"/>
  <c r="I17" i="9"/>
  <c r="C46" i="9"/>
  <c r="F16" i="9"/>
  <c r="K11" i="9"/>
  <c r="D32" i="9"/>
  <c r="H48" i="9"/>
  <c r="E10" i="9"/>
  <c r="K12" i="9"/>
  <c r="K14" i="9"/>
  <c r="F21" i="9"/>
  <c r="E11" i="9"/>
  <c r="H34" i="9"/>
  <c r="I38" i="9"/>
  <c r="E42" i="9"/>
  <c r="E12" i="9"/>
  <c r="C28" i="9"/>
  <c r="D16" i="9"/>
  <c r="I12" i="9"/>
  <c r="J11" i="9"/>
  <c r="H31" i="9"/>
  <c r="E14" i="9"/>
  <c r="K42" i="9"/>
  <c r="D13" i="9"/>
  <c r="J13" i="9"/>
  <c r="E20" i="9"/>
  <c r="H27" i="9"/>
  <c r="I33" i="9"/>
  <c r="K10" i="9"/>
  <c r="G13" i="9"/>
  <c r="K53" i="9"/>
  <c r="G16" i="9"/>
  <c r="F10" i="9"/>
  <c r="F14" i="9"/>
  <c r="D14" i="9"/>
  <c r="F11" i="9"/>
  <c r="J14" i="9"/>
  <c r="G34" i="9"/>
  <c r="K24" i="9"/>
  <c r="G14" i="9"/>
  <c r="E13" i="9"/>
  <c r="J12" i="9"/>
  <c r="D11" i="9"/>
  <c r="E36" i="9"/>
  <c r="F24" i="9"/>
  <c r="D10" i="9"/>
  <c r="D19" i="9"/>
  <c r="I13" i="9"/>
  <c r="J35" i="9"/>
  <c r="J53" i="9"/>
  <c r="H18" i="9"/>
  <c r="C15" i="9"/>
  <c r="E40" i="9"/>
  <c r="F27" i="9"/>
  <c r="C49" i="9"/>
  <c r="G11" i="9"/>
  <c r="D25" i="9"/>
  <c r="C36" i="9"/>
  <c r="C32" i="9"/>
  <c r="D31" i="9"/>
  <c r="E32" i="9"/>
  <c r="H43" i="9"/>
  <c r="F38" i="9"/>
  <c r="I41" i="9"/>
  <c r="D35" i="9"/>
  <c r="I54" i="9"/>
  <c r="G40" i="9"/>
  <c r="E24" i="9"/>
  <c r="E21" i="9"/>
  <c r="J18" i="9"/>
  <c r="G24" i="9"/>
  <c r="C16" i="9"/>
  <c r="C43" i="9"/>
  <c r="G32" i="9"/>
  <c r="I34" i="9"/>
  <c r="D40" i="9"/>
  <c r="D17" i="9"/>
  <c r="G22" i="9"/>
  <c r="F54" i="9"/>
  <c r="D28" i="9"/>
  <c r="K47" i="9"/>
  <c r="I53" i="9"/>
  <c r="D38" i="9"/>
  <c r="I16" i="9"/>
  <c r="E46" i="9"/>
  <c r="G28" i="9"/>
  <c r="J32" i="9"/>
  <c r="H53" i="9"/>
  <c r="H28" i="9"/>
  <c r="C33" i="9"/>
  <c r="D26" i="9"/>
  <c r="J17" i="9"/>
  <c r="K18" i="9"/>
  <c r="C55" i="9"/>
  <c r="F42" i="9"/>
  <c r="G31" i="9"/>
  <c r="K29" i="9"/>
  <c r="F19" i="9"/>
  <c r="D23" i="9"/>
  <c r="D42" i="9"/>
  <c r="C48" i="9"/>
  <c r="K34" i="9"/>
  <c r="E15" i="9"/>
  <c r="H29" i="9"/>
  <c r="K41" i="9"/>
  <c r="K23" i="9"/>
  <c r="G25" i="9"/>
  <c r="I21" i="9"/>
  <c r="K30" i="9"/>
  <c r="J40" i="9"/>
  <c r="G50" i="9"/>
  <c r="F31" i="9"/>
  <c r="G15" i="9"/>
  <c r="J54" i="9"/>
  <c r="F51" i="9"/>
  <c r="G51" i="9"/>
  <c r="J19" i="9"/>
  <c r="G33" i="9"/>
  <c r="J46" i="9"/>
  <c r="G17" i="9"/>
  <c r="J52" i="9"/>
  <c r="I43" i="9"/>
  <c r="I29" i="9"/>
  <c r="G29" i="9"/>
  <c r="D49" i="9"/>
  <c r="G44" i="9"/>
  <c r="C30" i="9"/>
  <c r="J51" i="9"/>
  <c r="C35" i="9"/>
  <c r="I52" i="9"/>
  <c r="J30" i="9"/>
  <c r="E53" i="9"/>
  <c r="G39" i="9"/>
  <c r="C51" i="9"/>
  <c r="I18" i="9"/>
  <c r="I26" i="9"/>
  <c r="D43" i="9"/>
  <c r="E49" i="9"/>
  <c r="C34" i="9"/>
  <c r="E33" i="9"/>
  <c r="H22" i="9"/>
  <c r="K17" i="9"/>
  <c r="F44" i="9"/>
  <c r="F15" i="9"/>
  <c r="H24" i="9"/>
  <c r="E23" i="9"/>
  <c r="I42" i="9"/>
  <c r="F23" i="9"/>
  <c r="K19" i="9"/>
  <c r="F31" i="5"/>
  <c r="K37" i="9"/>
  <c r="C22" i="9"/>
  <c r="C40" i="9"/>
  <c r="E54" i="9"/>
  <c r="F40" i="9"/>
  <c r="E48" i="9"/>
  <c r="D47" i="9"/>
  <c r="E39" i="9"/>
  <c r="J45" i="9"/>
  <c r="I51" i="9"/>
  <c r="D54" i="9"/>
  <c r="C21" i="9"/>
  <c r="H32" i="9"/>
  <c r="I30" i="9"/>
  <c r="H30" i="9"/>
  <c r="K48" i="9"/>
  <c r="K51" i="9"/>
  <c r="H54" i="9"/>
  <c r="F26" i="9"/>
  <c r="H44" i="9"/>
  <c r="K20" i="9"/>
  <c r="F37" i="9"/>
  <c r="K22" i="9"/>
  <c r="G19" i="9"/>
  <c r="G55" i="9"/>
  <c r="E51" i="9"/>
  <c r="E47" i="9"/>
  <c r="I25" i="9"/>
  <c r="C38" i="9"/>
  <c r="K55" i="9"/>
  <c r="G46" i="9"/>
  <c r="H55" i="9"/>
  <c r="C31" i="9"/>
  <c r="G38" i="9"/>
  <c r="H45" i="9"/>
  <c r="E28" i="9"/>
  <c r="J47" i="9"/>
  <c r="H37" i="9"/>
  <c r="G45" i="9"/>
  <c r="H16" i="9"/>
  <c r="D34" i="9"/>
  <c r="H42" i="9"/>
  <c r="J24" i="9"/>
  <c r="E18" i="9"/>
  <c r="J15" i="9"/>
  <c r="E30" i="9"/>
  <c r="G54" i="9"/>
  <c r="E22" i="9"/>
  <c r="D20" i="9"/>
  <c r="F47" i="9"/>
  <c r="J36" i="9"/>
  <c r="H36" i="9"/>
  <c r="F55" i="9"/>
  <c r="C54" i="9"/>
  <c r="D33" i="9"/>
  <c r="C50" i="9"/>
  <c r="E29" i="9"/>
  <c r="J25" i="9"/>
  <c r="I50" i="9"/>
  <c r="D30" i="9"/>
  <c r="H52" i="9"/>
  <c r="F49" i="9"/>
  <c r="H33" i="9"/>
  <c r="D27" i="9"/>
  <c r="I27" i="9"/>
  <c r="D24" i="9"/>
  <c r="E25" i="9"/>
  <c r="E37" i="9"/>
  <c r="H41" i="9"/>
  <c r="G49" i="9"/>
  <c r="F48" i="9"/>
  <c r="I36" i="9"/>
  <c r="D48" i="9"/>
  <c r="D53" i="9"/>
  <c r="J55" i="9"/>
  <c r="H17" i="9"/>
  <c r="I23" i="9"/>
  <c r="K50" i="9"/>
  <c r="J48" i="9"/>
  <c r="H40" i="9"/>
  <c r="J28" i="9"/>
  <c r="J38" i="9"/>
  <c r="J34" i="9"/>
  <c r="D52" i="9"/>
  <c r="K38" i="9"/>
  <c r="I20" i="9"/>
  <c r="H39" i="9"/>
  <c r="D39" i="9"/>
  <c r="I39" i="9"/>
  <c r="H38" i="9"/>
  <c r="J43" i="9"/>
  <c r="K21" i="9"/>
  <c r="F25" i="9"/>
  <c r="H35" i="9"/>
  <c r="K54" i="9"/>
  <c r="F28" i="9"/>
  <c r="K33" i="9"/>
  <c r="J42" i="9"/>
  <c r="G23" i="9"/>
  <c r="J50" i="9"/>
  <c r="I22" i="9"/>
  <c r="H25" i="9"/>
  <c r="E34" i="9"/>
  <c r="C45" i="9"/>
  <c r="I47" i="9"/>
  <c r="F39" i="9"/>
  <c r="K15" i="9"/>
  <c r="K49" i="9"/>
  <c r="H15" i="9"/>
  <c r="G21" i="9"/>
  <c r="C47" i="9"/>
  <c r="F34" i="9"/>
  <c r="H26" i="9"/>
  <c r="I44" i="9"/>
  <c r="E52" i="9"/>
  <c r="I46" i="9"/>
  <c r="F17" i="9"/>
  <c r="J29" i="9"/>
  <c r="I28" i="9"/>
  <c r="I15" i="9"/>
  <c r="C42" i="9"/>
  <c r="C24" i="9"/>
  <c r="G26" i="9"/>
  <c r="F18" i="9"/>
  <c r="E41" i="9"/>
  <c r="C19" i="9"/>
  <c r="K31" i="9"/>
  <c r="J21" i="9"/>
  <c r="D29" i="9"/>
  <c r="C53" i="9"/>
  <c r="F52" i="9"/>
  <c r="H19" i="9"/>
  <c r="F45" i="9"/>
  <c r="K46" i="9"/>
  <c r="F30" i="9"/>
  <c r="I31" i="9"/>
  <c r="K44" i="9"/>
  <c r="G42" i="9"/>
  <c r="C20" i="9"/>
  <c r="G30" i="9"/>
  <c r="E17" i="9"/>
  <c r="H51" i="9"/>
  <c r="C29" i="9"/>
  <c r="F41" i="9"/>
  <c r="I48" i="9"/>
  <c r="J26" i="9"/>
  <c r="K40" i="9"/>
  <c r="J44" i="9"/>
  <c r="K25" i="9"/>
  <c r="F43" i="9"/>
  <c r="K32" i="9"/>
  <c r="F35" i="9"/>
  <c r="G47" i="9"/>
  <c r="K39" i="9"/>
  <c r="H50" i="9"/>
  <c r="E44" i="9"/>
  <c r="D51" i="9"/>
  <c r="F33" i="9"/>
  <c r="C44" i="9"/>
  <c r="J49" i="9"/>
  <c r="E35" i="9"/>
  <c r="I37" i="9"/>
  <c r="F20" i="9"/>
  <c r="C18" i="9"/>
  <c r="G48" i="9"/>
  <c r="J39" i="9"/>
  <c r="C37" i="9"/>
  <c r="G27" i="9"/>
  <c r="K28" i="9"/>
  <c r="D50" i="9"/>
  <c r="I45" i="9"/>
  <c r="E16" i="9"/>
  <c r="K36" i="9"/>
  <c r="G53" i="9"/>
  <c r="G35" i="9"/>
  <c r="J22" i="9"/>
  <c r="J37" i="9"/>
  <c r="D41" i="9"/>
  <c r="C17" i="9"/>
  <c r="H21" i="9"/>
  <c r="E26" i="9"/>
  <c r="D55" i="9"/>
  <c r="K35" i="9"/>
  <c r="E45" i="9"/>
  <c r="I55" i="9"/>
  <c r="D45" i="9"/>
  <c r="D18" i="9"/>
  <c r="C39" i="9"/>
  <c r="E27" i="9"/>
  <c r="J31" i="9"/>
  <c r="D37" i="9"/>
  <c r="F53" i="9"/>
  <c r="I32" i="9"/>
  <c r="H46" i="9"/>
  <c r="K43" i="9"/>
  <c r="H47" i="9"/>
  <c r="G20" i="9"/>
  <c r="E38" i="9"/>
  <c r="C41" i="9"/>
  <c r="I49" i="9"/>
  <c r="E43" i="9"/>
  <c r="H23" i="9"/>
  <c r="F32" i="9"/>
  <c r="F29" i="9"/>
  <c r="D46" i="9"/>
  <c r="F46" i="9"/>
  <c r="J27" i="9"/>
  <c r="G36" i="9"/>
  <c r="G41" i="9"/>
  <c r="C27" i="9"/>
  <c r="F50" i="9"/>
  <c r="C23" i="9"/>
  <c r="D22" i="9"/>
  <c r="E50" i="9"/>
  <c r="E31" i="9"/>
  <c r="D36" i="9"/>
  <c r="J41" i="9"/>
  <c r="E19" i="9"/>
  <c r="D44" i="9"/>
  <c r="I40" i="9"/>
  <c r="G18" i="9"/>
  <c r="K52" i="9"/>
  <c r="C26" i="9"/>
  <c r="G52" i="9"/>
  <c r="I35" i="9"/>
  <c r="K26" i="9"/>
  <c r="H20" i="9"/>
  <c r="C57" i="5"/>
  <c r="H24" i="5"/>
  <c r="H29" i="8"/>
  <c r="C37" i="5"/>
  <c r="D18" i="5"/>
  <c r="J42" i="5"/>
  <c r="C50" i="5"/>
  <c r="K27" i="5"/>
  <c r="J16" i="5"/>
  <c r="I37" i="5"/>
  <c r="G57" i="5"/>
  <c r="G51" i="5"/>
  <c r="K24" i="5"/>
  <c r="I31" i="5"/>
  <c r="K51" i="5"/>
  <c r="J35" i="5"/>
  <c r="C15" i="5"/>
  <c r="K47" i="5"/>
  <c r="G21" i="5"/>
  <c r="E33" i="5"/>
  <c r="H62" i="5"/>
  <c r="C63" i="5"/>
  <c r="G63" i="5"/>
  <c r="I60" i="5"/>
  <c r="C60" i="5"/>
  <c r="E63" i="5"/>
  <c r="J60" i="5"/>
  <c r="C58" i="5"/>
  <c r="E45" i="5"/>
  <c r="J55" i="5"/>
  <c r="D17" i="5"/>
  <c r="I17" i="5"/>
  <c r="G9" i="5"/>
  <c r="J26" i="5"/>
  <c r="F30" i="5"/>
  <c r="D30" i="5"/>
  <c r="J22" i="5"/>
  <c r="E22" i="5"/>
  <c r="H32" i="5"/>
  <c r="K32" i="5"/>
  <c r="J48" i="5"/>
  <c r="K48" i="5"/>
  <c r="F52" i="5"/>
  <c r="F12" i="5"/>
  <c r="I34" i="5"/>
  <c r="K38" i="5"/>
  <c r="F14" i="5"/>
  <c r="J46" i="5"/>
  <c r="I54" i="5"/>
  <c r="E29" i="5"/>
  <c r="D56" i="5"/>
  <c r="C56" i="5"/>
  <c r="C10" i="5"/>
  <c r="K40" i="5"/>
  <c r="H39" i="5"/>
  <c r="F43" i="5"/>
  <c r="C27" i="8"/>
  <c r="C17" i="8"/>
  <c r="D29" i="8"/>
  <c r="G33" i="8"/>
  <c r="E16" i="8"/>
  <c r="H30" i="8"/>
  <c r="I22" i="8"/>
  <c r="C20" i="8"/>
  <c r="F16" i="8"/>
  <c r="I23" i="8"/>
  <c r="D15" i="8"/>
  <c r="C31" i="8"/>
  <c r="K15" i="8"/>
  <c r="J25" i="8"/>
  <c r="E17" i="8"/>
  <c r="K34" i="8"/>
  <c r="K26" i="8"/>
  <c r="H33" i="8"/>
  <c r="I31" i="8"/>
  <c r="I28" i="8"/>
  <c r="K36" i="8"/>
  <c r="H21" i="8"/>
  <c r="I38" i="8"/>
  <c r="J24" i="8"/>
  <c r="E25" i="8"/>
  <c r="J37" i="8"/>
  <c r="J28" i="8"/>
  <c r="E28" i="8"/>
  <c r="C13" i="5"/>
  <c r="C53" i="5"/>
  <c r="G25" i="5"/>
  <c r="K28" i="5"/>
  <c r="K11" i="5"/>
  <c r="D23" i="5"/>
  <c r="F20" i="5"/>
  <c r="D49" i="5"/>
  <c r="H49" i="5"/>
  <c r="D44" i="5"/>
  <c r="D41" i="5"/>
  <c r="H27" i="5"/>
  <c r="K42" i="5"/>
  <c r="I36" i="5"/>
  <c r="K50" i="5"/>
  <c r="F57" i="5"/>
  <c r="D19" i="5"/>
  <c r="E51" i="5"/>
  <c r="C16" i="5"/>
  <c r="G16" i="5"/>
  <c r="G8" i="5"/>
  <c r="H37" i="5"/>
  <c r="I42" i="5"/>
  <c r="I57" i="5"/>
  <c r="G31" i="5"/>
  <c r="J19" i="5"/>
  <c r="C51" i="5"/>
  <c r="D16" i="5"/>
  <c r="F36" i="5"/>
  <c r="K36" i="5"/>
  <c r="J8" i="5"/>
  <c r="I8" i="5"/>
  <c r="K35" i="5"/>
  <c r="K37" i="5"/>
  <c r="G37" i="5"/>
  <c r="K15" i="5"/>
  <c r="F47" i="5"/>
  <c r="J21" i="5"/>
  <c r="I33" i="5"/>
  <c r="I61" i="5"/>
  <c r="F60" i="5"/>
  <c r="D61" i="5"/>
  <c r="H63" i="5"/>
  <c r="I59" i="5"/>
  <c r="C64" i="5"/>
  <c r="K62" i="5"/>
  <c r="F58" i="5"/>
  <c r="J45" i="5"/>
  <c r="C55" i="5"/>
  <c r="K17" i="5"/>
  <c r="H17" i="5"/>
  <c r="E9" i="5"/>
  <c r="F9" i="5"/>
  <c r="D26" i="5"/>
  <c r="E30" i="5"/>
  <c r="D22" i="5"/>
  <c r="C32" i="5"/>
  <c r="E48" i="5"/>
  <c r="C52" i="5"/>
  <c r="I12" i="5"/>
  <c r="K34" i="5"/>
  <c r="H34" i="5"/>
  <c r="G38" i="5"/>
  <c r="E14" i="5"/>
  <c r="K46" i="5"/>
  <c r="F46" i="5"/>
  <c r="J54" i="5"/>
  <c r="H29" i="5"/>
  <c r="E56" i="5"/>
  <c r="K10" i="5"/>
  <c r="J40" i="5"/>
  <c r="K39" i="5"/>
  <c r="D43" i="5"/>
  <c r="J15" i="8"/>
  <c r="D16" i="8"/>
  <c r="I17" i="8"/>
  <c r="K22" i="8"/>
  <c r="F35" i="8"/>
  <c r="J22" i="8"/>
  <c r="F23" i="8"/>
  <c r="H38" i="8"/>
  <c r="E23" i="8"/>
  <c r="H22" i="8"/>
  <c r="G26" i="8"/>
  <c r="K28" i="8"/>
  <c r="C15" i="8"/>
  <c r="J14" i="8"/>
  <c r="J17" i="8"/>
  <c r="F30" i="8"/>
  <c r="F27" i="8"/>
  <c r="K20" i="8"/>
  <c r="G17" i="8"/>
  <c r="D33" i="8"/>
  <c r="D38" i="8"/>
  <c r="G32" i="8"/>
  <c r="C23" i="8"/>
  <c r="D32" i="8"/>
  <c r="E20" i="8"/>
  <c r="C34" i="8"/>
  <c r="I36" i="8"/>
  <c r="H13" i="5"/>
  <c r="I13" i="5"/>
  <c r="I53" i="5"/>
  <c r="I25" i="5"/>
  <c r="G28" i="5"/>
  <c r="C28" i="5"/>
  <c r="F11" i="5"/>
  <c r="C23" i="5"/>
  <c r="H20" i="5"/>
  <c r="E49" i="5"/>
  <c r="H44" i="5"/>
  <c r="G41" i="5"/>
  <c r="G27" i="5"/>
  <c r="D36" i="5"/>
  <c r="K18" i="5"/>
  <c r="H16" i="5"/>
  <c r="C42" i="5"/>
  <c r="F18" i="5"/>
  <c r="C36" i="5"/>
  <c r="I50" i="5"/>
  <c r="F24" i="5"/>
  <c r="E57" i="5"/>
  <c r="J18" i="5"/>
  <c r="F42" i="5"/>
  <c r="D50" i="5"/>
  <c r="D24" i="5"/>
  <c r="H57" i="5"/>
  <c r="G18" i="5"/>
  <c r="H31" i="5"/>
  <c r="E31" i="5"/>
  <c r="H19" i="5"/>
  <c r="I51" i="5"/>
  <c r="F16" i="5"/>
  <c r="H36" i="5"/>
  <c r="H8" i="5"/>
  <c r="C8" i="5"/>
  <c r="C35" i="5"/>
  <c r="D35" i="5"/>
  <c r="F37" i="5"/>
  <c r="J47" i="5"/>
  <c r="I21" i="5"/>
  <c r="G33" i="5"/>
  <c r="J62" i="5"/>
  <c r="H61" i="5"/>
  <c r="E64" i="5"/>
  <c r="I63" i="5"/>
  <c r="D63" i="5"/>
  <c r="G62" i="5"/>
  <c r="E61" i="5"/>
  <c r="E58" i="5"/>
  <c r="G45" i="5"/>
  <c r="K55" i="5"/>
  <c r="G17" i="5"/>
  <c r="H9" i="5"/>
  <c r="F26" i="5"/>
  <c r="E26" i="5"/>
  <c r="J30" i="5"/>
  <c r="K22" i="5"/>
  <c r="J32" i="5"/>
  <c r="D48" i="5"/>
  <c r="G52" i="5"/>
  <c r="G12" i="5"/>
  <c r="G34" i="5"/>
  <c r="I38" i="5"/>
  <c r="H38" i="5"/>
  <c r="G14" i="5"/>
  <c r="E46" i="5"/>
  <c r="H54" i="5"/>
  <c r="D29" i="5"/>
  <c r="G56" i="5"/>
  <c r="D10" i="5"/>
  <c r="D40" i="5"/>
  <c r="I39" i="5"/>
  <c r="G43" i="5"/>
  <c r="I24" i="8"/>
  <c r="I19" i="8"/>
  <c r="J38" i="8"/>
  <c r="J26" i="8"/>
  <c r="G38" i="8"/>
  <c r="F14" i="8"/>
  <c r="E18" i="8"/>
  <c r="C25" i="8"/>
  <c r="H24" i="8"/>
  <c r="D18" i="8"/>
  <c r="E22" i="8"/>
  <c r="I34" i="8"/>
  <c r="I32" i="8"/>
  <c r="K23" i="8"/>
  <c r="D14" i="8"/>
  <c r="K35" i="8"/>
  <c r="K19" i="8"/>
  <c r="C37" i="8"/>
  <c r="G28" i="8"/>
  <c r="I16" i="8"/>
  <c r="D36" i="8"/>
  <c r="F25" i="8"/>
  <c r="G15" i="8"/>
  <c r="H26" i="8"/>
  <c r="G35" i="8"/>
  <c r="F31" i="8"/>
  <c r="E33" i="8"/>
  <c r="K13" i="5"/>
  <c r="K53" i="5"/>
  <c r="J25" i="5"/>
  <c r="J28" i="5"/>
  <c r="C11" i="5"/>
  <c r="H11" i="5"/>
  <c r="F23" i="5"/>
  <c r="K20" i="5"/>
  <c r="C49" i="5"/>
  <c r="G44" i="5"/>
  <c r="F41" i="5"/>
  <c r="F27" i="5"/>
  <c r="F8" i="5"/>
  <c r="H42" i="5"/>
  <c r="F50" i="5"/>
  <c r="G24" i="5"/>
  <c r="J57" i="5"/>
  <c r="C18" i="5"/>
  <c r="J31" i="5"/>
  <c r="I19" i="5"/>
  <c r="J51" i="5"/>
  <c r="E16" i="5"/>
  <c r="G36" i="5"/>
  <c r="G35" i="5"/>
  <c r="E37" i="5"/>
  <c r="D15" i="5"/>
  <c r="I47" i="5"/>
  <c r="K21" i="5"/>
  <c r="C21" i="5"/>
  <c r="H33" i="5"/>
  <c r="K64" i="5"/>
  <c r="K60" i="5"/>
  <c r="E60" i="5"/>
  <c r="F64" i="5"/>
  <c r="H59" i="5"/>
  <c r="E59" i="5"/>
  <c r="D60" i="5"/>
  <c r="H58" i="5"/>
  <c r="G58" i="5"/>
  <c r="H45" i="5"/>
  <c r="G55" i="5"/>
  <c r="I9" i="5"/>
  <c r="G26" i="5"/>
  <c r="I30" i="5"/>
  <c r="H22" i="5"/>
  <c r="D32" i="5"/>
  <c r="F48" i="5"/>
  <c r="J52" i="5"/>
  <c r="C12" i="5"/>
  <c r="F34" i="5"/>
  <c r="F38" i="5"/>
  <c r="D14" i="5"/>
  <c r="D46" i="5"/>
  <c r="E54" i="5"/>
  <c r="C54" i="5"/>
  <c r="C29" i="5"/>
  <c r="H56" i="5"/>
  <c r="I10" i="5"/>
  <c r="G40" i="5"/>
  <c r="G39" i="5"/>
  <c r="K43" i="5"/>
  <c r="M43" i="5" s="1"/>
  <c r="I37" i="8"/>
  <c r="F18" i="8"/>
  <c r="K17" i="8"/>
  <c r="F17" i="8"/>
  <c r="H36" i="8"/>
  <c r="G30" i="8"/>
  <c r="G37" i="8"/>
  <c r="D34" i="8"/>
  <c r="C18" i="8"/>
  <c r="J18" i="8"/>
  <c r="H15" i="8"/>
  <c r="K37" i="8"/>
  <c r="I33" i="8"/>
  <c r="H25" i="8"/>
  <c r="G29" i="8"/>
  <c r="C22" i="8"/>
  <c r="F15" i="8"/>
  <c r="J21" i="8"/>
  <c r="C29" i="8"/>
  <c r="G22" i="8"/>
  <c r="I18" i="8"/>
  <c r="I20" i="8"/>
  <c r="J30" i="8"/>
  <c r="H23" i="8"/>
  <c r="D37" i="8"/>
  <c r="D26" i="8"/>
  <c r="J34" i="8"/>
  <c r="C26" i="8"/>
  <c r="J27" i="8"/>
  <c r="F13" i="5"/>
  <c r="F53" i="5"/>
  <c r="E25" i="5"/>
  <c r="I28" i="5"/>
  <c r="D11" i="5"/>
  <c r="G11" i="5"/>
  <c r="H23" i="5"/>
  <c r="J20" i="5"/>
  <c r="G49" i="5"/>
  <c r="E44" i="5"/>
  <c r="I41" i="5"/>
  <c r="I27" i="5"/>
  <c r="F51" i="5"/>
  <c r="I15" i="5"/>
  <c r="C47" i="5"/>
  <c r="E21" i="5"/>
  <c r="J33" i="5"/>
  <c r="G64" i="5"/>
  <c r="I64" i="5"/>
  <c r="F62" i="5"/>
  <c r="H60" i="5"/>
  <c r="J59" i="5"/>
  <c r="H64" i="5"/>
  <c r="J64" i="5"/>
  <c r="J58" i="5"/>
  <c r="F45" i="5"/>
  <c r="H55" i="5"/>
  <c r="J17" i="5"/>
  <c r="J9" i="5"/>
  <c r="C26" i="5"/>
  <c r="H30" i="5"/>
  <c r="C22" i="5"/>
  <c r="E32" i="5"/>
  <c r="I48" i="5"/>
  <c r="I52" i="5"/>
  <c r="J12" i="5"/>
  <c r="J34" i="5"/>
  <c r="E38" i="5"/>
  <c r="H14" i="5"/>
  <c r="C14" i="5"/>
  <c r="G46" i="5"/>
  <c r="D54" i="5"/>
  <c r="G29" i="5"/>
  <c r="J56" i="5"/>
  <c r="E10" i="5"/>
  <c r="E40" i="5"/>
  <c r="F39" i="5"/>
  <c r="C43" i="5"/>
  <c r="E37" i="8"/>
  <c r="E15" i="8"/>
  <c r="G25" i="8"/>
  <c r="H19" i="8"/>
  <c r="J16" i="8"/>
  <c r="E34" i="8"/>
  <c r="I35" i="8"/>
  <c r="D21" i="8"/>
  <c r="G34" i="8"/>
  <c r="K24" i="8"/>
  <c r="K18" i="8"/>
  <c r="D28" i="8"/>
  <c r="E26" i="8"/>
  <c r="F21" i="8"/>
  <c r="F36" i="8"/>
  <c r="I21" i="8"/>
  <c r="G23" i="8"/>
  <c r="G19" i="8"/>
  <c r="E29" i="8"/>
  <c r="C30" i="8"/>
  <c r="F20" i="8"/>
  <c r="H32" i="8"/>
  <c r="H17" i="8"/>
  <c r="I14" i="8"/>
  <c r="K30" i="8"/>
  <c r="F19" i="8"/>
  <c r="F32" i="8"/>
  <c r="K31" i="8"/>
  <c r="D13" i="5"/>
  <c r="E53" i="5"/>
  <c r="H25" i="5"/>
  <c r="D28" i="5"/>
  <c r="J11" i="5"/>
  <c r="J23" i="5"/>
  <c r="E20" i="5"/>
  <c r="J49" i="5"/>
  <c r="F44" i="5"/>
  <c r="E41" i="5"/>
  <c r="C41" i="5"/>
  <c r="J27" i="5"/>
  <c r="C31" i="5"/>
  <c r="G19" i="5"/>
  <c r="E35" i="5"/>
  <c r="G15" i="5"/>
  <c r="E15" i="5"/>
  <c r="D47" i="5"/>
  <c r="F21" i="5"/>
  <c r="K33" i="5"/>
  <c r="D33" i="5"/>
  <c r="D62" i="5"/>
  <c r="C61" i="5"/>
  <c r="C59" i="5"/>
  <c r="I62" i="5"/>
  <c r="F63" i="5"/>
  <c r="D64" i="5"/>
  <c r="J10" i="5"/>
  <c r="D58" i="5"/>
  <c r="C45" i="5"/>
  <c r="E55" i="5"/>
  <c r="E17" i="5"/>
  <c r="D9" i="5"/>
  <c r="I26" i="5"/>
  <c r="G30" i="5"/>
  <c r="F22" i="5"/>
  <c r="G32" i="5"/>
  <c r="C48" i="5"/>
  <c r="D52" i="5"/>
  <c r="E52" i="5"/>
  <c r="K12" i="5"/>
  <c r="E34" i="5"/>
  <c r="D38" i="5"/>
  <c r="I14" i="5"/>
  <c r="C46" i="5"/>
  <c r="G54" i="5"/>
  <c r="I29" i="5"/>
  <c r="F56" i="5"/>
  <c r="G10" i="5"/>
  <c r="F40" i="5"/>
  <c r="H40" i="5"/>
  <c r="D39" i="5"/>
  <c r="E43" i="5"/>
  <c r="H28" i="8"/>
  <c r="F38" i="8"/>
  <c r="K32" i="8"/>
  <c r="F34" i="8"/>
  <c r="E31" i="8"/>
  <c r="I30" i="8"/>
  <c r="D24" i="8"/>
  <c r="C38" i="8"/>
  <c r="K14" i="8"/>
  <c r="D19" i="8"/>
  <c r="D35" i="8"/>
  <c r="K38" i="8"/>
  <c r="E19" i="8"/>
  <c r="G14" i="8"/>
  <c r="H18" i="8"/>
  <c r="E21" i="8"/>
  <c r="C28" i="8"/>
  <c r="F33" i="8"/>
  <c r="J35" i="8"/>
  <c r="D23" i="8"/>
  <c r="K29" i="8"/>
  <c r="D31" i="8"/>
  <c r="D25" i="8"/>
  <c r="I27" i="8"/>
  <c r="I29" i="8"/>
  <c r="I25" i="8"/>
  <c r="H27" i="8"/>
  <c r="G31" i="8"/>
  <c r="J32" i="8"/>
  <c r="D22" i="8"/>
  <c r="E13" i="5"/>
  <c r="J53" i="5"/>
  <c r="D53" i="5"/>
  <c r="F25" i="5"/>
  <c r="E28" i="5"/>
  <c r="I11" i="5"/>
  <c r="G23" i="5"/>
  <c r="K23" i="5"/>
  <c r="I20" i="5"/>
  <c r="F49" i="5"/>
  <c r="K44" i="5"/>
  <c r="H41" i="5"/>
  <c r="D27" i="5"/>
  <c r="C19" i="5"/>
  <c r="F35" i="5"/>
  <c r="C24" i="5"/>
  <c r="K8" i="5"/>
  <c r="D42" i="5"/>
  <c r="G42" i="5"/>
  <c r="H50" i="5"/>
  <c r="J24" i="5"/>
  <c r="K57" i="5"/>
  <c r="H18" i="5"/>
  <c r="I18" i="5"/>
  <c r="K31" i="5"/>
  <c r="F19" i="5"/>
  <c r="K19" i="5"/>
  <c r="M19" i="5" s="1"/>
  <c r="D51" i="5"/>
  <c r="K16" i="5"/>
  <c r="E36" i="5"/>
  <c r="D8" i="5"/>
  <c r="H35" i="5"/>
  <c r="J37" i="5"/>
  <c r="F15" i="5"/>
  <c r="J15" i="5"/>
  <c r="E47" i="5"/>
  <c r="D21" i="5"/>
  <c r="C33" i="5"/>
  <c r="F59" i="5"/>
  <c r="D59" i="5"/>
  <c r="K59" i="5"/>
  <c r="K61" i="5"/>
  <c r="G61" i="5"/>
  <c r="F61" i="5"/>
  <c r="F55" i="5"/>
  <c r="I58" i="5"/>
  <c r="K45" i="5"/>
  <c r="D55" i="5"/>
  <c r="C17" i="5"/>
  <c r="C9" i="5"/>
  <c r="K26" i="5"/>
  <c r="C30" i="5"/>
  <c r="I22" i="5"/>
  <c r="I32" i="5"/>
  <c r="H48" i="5"/>
  <c r="K52" i="5"/>
  <c r="H12" i="5"/>
  <c r="C34" i="5"/>
  <c r="J38" i="5"/>
  <c r="K14" i="5"/>
  <c r="M14" i="5" s="1"/>
  <c r="I46" i="5"/>
  <c r="F54" i="5"/>
  <c r="J29" i="5"/>
  <c r="I56" i="5"/>
  <c r="F10" i="5"/>
  <c r="I40" i="5"/>
  <c r="E39" i="5"/>
  <c r="I43" i="5"/>
  <c r="J43" i="5"/>
  <c r="C16" i="8"/>
  <c r="C14" i="8"/>
  <c r="J36" i="8"/>
  <c r="J19" i="8"/>
  <c r="C33" i="8"/>
  <c r="C24" i="8"/>
  <c r="D27" i="8"/>
  <c r="K25" i="8"/>
  <c r="E35" i="8"/>
  <c r="I26" i="8"/>
  <c r="J20" i="8"/>
  <c r="C35" i="8"/>
  <c r="C32" i="8"/>
  <c r="F26" i="8"/>
  <c r="K16" i="8"/>
  <c r="E32" i="8"/>
  <c r="H34" i="8"/>
  <c r="J33" i="8"/>
  <c r="D30" i="8"/>
  <c r="K33" i="8"/>
  <c r="C36" i="8"/>
  <c r="G24" i="8"/>
  <c r="G36" i="8"/>
  <c r="K27" i="8"/>
  <c r="E36" i="8"/>
  <c r="H31" i="8"/>
  <c r="G16" i="8"/>
  <c r="J29" i="8"/>
  <c r="J13" i="5"/>
  <c r="G53" i="5"/>
  <c r="K25" i="5"/>
  <c r="F28" i="5"/>
  <c r="E11" i="5"/>
  <c r="E23" i="5"/>
  <c r="G20" i="5"/>
  <c r="I49" i="5"/>
  <c r="I44" i="5"/>
  <c r="J44" i="5"/>
  <c r="J41" i="5"/>
  <c r="C27" i="5"/>
  <c r="E27" i="5"/>
  <c r="G50" i="5"/>
  <c r="E42" i="5"/>
  <c r="J50" i="5"/>
  <c r="E50" i="5"/>
  <c r="I24" i="5"/>
  <c r="E24" i="5"/>
  <c r="D57" i="5"/>
  <c r="E18" i="5"/>
  <c r="D31" i="5"/>
  <c r="E19" i="5"/>
  <c r="H51" i="5"/>
  <c r="I16" i="5"/>
  <c r="J36" i="5"/>
  <c r="E8" i="5"/>
  <c r="I35" i="5"/>
  <c r="D37" i="5"/>
  <c r="H15" i="5"/>
  <c r="H47" i="5"/>
  <c r="G47" i="5"/>
  <c r="H21" i="5"/>
  <c r="F33" i="5"/>
  <c r="K63" i="5"/>
  <c r="G60" i="5"/>
  <c r="G59" i="5"/>
  <c r="E62" i="5"/>
  <c r="J61" i="5"/>
  <c r="J63" i="5"/>
  <c r="C62" i="5"/>
  <c r="K58" i="5"/>
  <c r="D45" i="5"/>
  <c r="I45" i="5"/>
  <c r="I55" i="5"/>
  <c r="F17" i="5"/>
  <c r="K9" i="5"/>
  <c r="H26" i="5"/>
  <c r="K30" i="5"/>
  <c r="G22" i="5"/>
  <c r="F32" i="5"/>
  <c r="G48" i="5"/>
  <c r="H52" i="5"/>
  <c r="E12" i="5"/>
  <c r="D12" i="5"/>
  <c r="D34" i="5"/>
  <c r="C38" i="5"/>
  <c r="J14" i="5"/>
  <c r="H46" i="5"/>
  <c r="K54" i="5"/>
  <c r="K29" i="5"/>
  <c r="F29" i="5"/>
  <c r="K56" i="5"/>
  <c r="H10" i="5"/>
  <c r="C40" i="5"/>
  <c r="C39" i="5"/>
  <c r="J39" i="5"/>
  <c r="H43" i="5"/>
  <c r="F37" i="8"/>
  <c r="C19" i="8"/>
  <c r="G20" i="8"/>
  <c r="G21" i="8"/>
  <c r="H14" i="8"/>
  <c r="E38" i="8"/>
  <c r="F29" i="8"/>
  <c r="D17" i="8"/>
  <c r="H35" i="8"/>
  <c r="J31" i="8"/>
  <c r="I15" i="8"/>
  <c r="H37" i="8"/>
  <c r="C21" i="8"/>
  <c r="F28" i="8"/>
  <c r="H20" i="8"/>
  <c r="F24" i="8"/>
  <c r="J23" i="8"/>
  <c r="E30" i="8"/>
  <c r="H16" i="8"/>
  <c r="F22" i="8"/>
  <c r="E27" i="8"/>
  <c r="E24" i="8"/>
  <c r="D20" i="8"/>
  <c r="G27" i="8"/>
  <c r="E14" i="8"/>
  <c r="K21" i="8"/>
  <c r="G18" i="8"/>
  <c r="G13" i="5"/>
  <c r="H53" i="5"/>
  <c r="C25" i="5"/>
  <c r="D25" i="5"/>
  <c r="H28" i="5"/>
  <c r="I23" i="5"/>
  <c r="C20" i="5"/>
  <c r="D20" i="5"/>
  <c r="K49" i="5"/>
  <c r="C44" i="5"/>
  <c r="K41" i="5"/>
  <c r="M21" i="5" l="1"/>
  <c r="M57" i="5"/>
  <c r="M8" i="5"/>
  <c r="M9" i="5"/>
  <c r="M31" i="5"/>
  <c r="M52" i="5"/>
  <c r="M16" i="5"/>
  <c r="M27" i="5"/>
  <c r="M41" i="5"/>
  <c r="M58" i="5"/>
  <c r="M49" i="5"/>
  <c r="M33" i="5"/>
  <c r="M61" i="5"/>
  <c r="M30" i="5"/>
  <c r="M29" i="5"/>
  <c r="M54" i="5"/>
  <c r="M63" i="5"/>
  <c r="M25" i="5"/>
  <c r="M26" i="5"/>
  <c r="M44" i="5"/>
  <c r="M51" i="5"/>
  <c r="M59" i="5"/>
  <c r="M53" i="5"/>
  <c r="M18" i="5"/>
  <c r="M23" i="5"/>
  <c r="M13" i="5"/>
  <c r="M56" i="5"/>
  <c r="M12" i="5"/>
  <c r="M17" i="5"/>
  <c r="M37" i="5"/>
  <c r="M40" i="5"/>
  <c r="M38" i="5"/>
  <c r="M60" i="5"/>
  <c r="M20" i="5"/>
  <c r="M46" i="5"/>
  <c r="M35" i="5"/>
  <c r="M24" i="5"/>
  <c r="M64" i="5"/>
  <c r="M55" i="5"/>
  <c r="M39" i="5"/>
  <c r="M45" i="5"/>
  <c r="M50" i="5"/>
  <c r="M22" i="5"/>
  <c r="M10" i="5"/>
  <c r="M62" i="5"/>
  <c r="M36" i="5"/>
  <c r="M48" i="5"/>
  <c r="M47" i="5"/>
  <c r="M34" i="5"/>
  <c r="M42" i="5"/>
  <c r="M11" i="5"/>
  <c r="M15" i="5"/>
  <c r="M28" i="5"/>
  <c r="M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tc={EB5382FD-5EB3-4AB6-BC75-1CC84F8E7E7C}</author>
  </authors>
  <commentList>
    <comment ref="M7" authorId="0" shapeId="0" xr:uid="{EB5382FD-5EB3-4AB6-BC75-1CC84F8E7E7C}">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<sst xmlns="http://schemas.openxmlformats.org/spreadsheetml/2006/main" count="19813" uniqueCount="260">
  <si>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</si>
  <si>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</si>
  <si>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</si>
  <si>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</si>
  <si>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</si>
  <si>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</si>
  <si>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</si>
  <si>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</si>
  <si>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</si>
  <si>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</si>
  <si>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</si>
  <si>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</si>
  <si>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</si>
  <si>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</si>
  <si>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</si>
  <si>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</si>
  <si>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</si>
  <si>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</si>
  <si>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</si>
  <si>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</si>
  <si>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</si>
  <si>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</si>
  <si>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</si>
  <si>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</si>
  <si>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</si>
  <si>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</si>
  <si>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</si>
  <si>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</si>
  <si>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</si>
  <si>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</si>
  <si>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</si>
  <si>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</si>
  <si>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</si>
  <si>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</si>
  <si>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</si>
  <si>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</si>
  <si>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</si>
  <si>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</si>
  <si>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</si>
  <si>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</si>
  <si>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</si>
  <si>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</si>
  <si>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</si>
  <si>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</si>
  <si>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</si>
  <si>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</si>
  <si>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</si>
  <si>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</si>
  <si>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</si>
  <si>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</si>
  <si>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</si>
  <si>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</si>
  <si>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</si>
  <si>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</si>
  <si>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</si>
  <si>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</si>
  <si>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</si>
  <si>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</si>
  <si>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</si>
  <si>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</si>
  <si>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</si>
  <si>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</si>
  <si>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</si>
  <si>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</si>
  <si>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</si>
  <si>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</si>
  <si>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</si>
  <si>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</si>
  <si>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</si>
  <si>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</si>
  <si>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</si>
  <si>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</si>
  <si>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</si>
  <si>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</si>
  <si>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</si>
  <si>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</si>
  <si>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</si>
  <si>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</si>
  <si>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Resto</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</si>
  <si>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</si>
  <si>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</si>
  <si>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</si>
  <si>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</si>
  <si>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</si>
  <si>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</si>
  <si>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</si>
  <si>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</si>
  <si>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</si>
  <si>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</si>
  <si>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</si>
  <si>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</si>
  <si>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</si>
  <si>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</si>
  <si>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</si>
  <si>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</si>
  <si>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</si>
  <si>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</si>
  <si>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</si>
  <si>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 xml:space="preserve">Gasto per cápita (euros por individuo): </t>
    </r>
    <r>
      <rPr>
        <sz val="11"/>
        <color theme="1"/>
        <rFont val="Calibri"/>
        <family val="2"/>
        <scheme val="minor"/>
      </rPr>
      <t>Ratio entre gasto total y total individuos.</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</si>
  <si>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</si>
  <si>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</si>
  <si>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</si>
  <si>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</si>
  <si>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</si>
  <si>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</si>
  <si>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</si>
  <si>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</si>
  <si>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</si>
  <si>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</si>
  <si>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BEBIDAS</t>
  </si>
  <si>
    <t xml:space="preserve">% Poblacion </t>
  </si>
  <si>
    <t>Informe consumo de bebidas fuera del hogar</t>
  </si>
  <si>
    <r>
      <rPr>
        <b/>
        <sz val="11"/>
        <color theme="1"/>
        <rFont val="Calibri"/>
        <family val="2"/>
        <scheme val="minor"/>
      </rPr>
      <t>Volumen (millones de kilos consumidos):</t>
    </r>
    <r>
      <rPr>
        <sz val="11"/>
        <color theme="1"/>
        <rFont val="Calibri"/>
        <family val="2"/>
        <scheme val="minor"/>
      </rPr>
      <t xml:space="preserve"> Volumen total de litros consumidos por los individuos residentes en España.</t>
    </r>
  </si>
  <si>
    <r>
      <rPr>
        <b/>
        <sz val="11"/>
        <color theme="1"/>
        <rFont val="Calibri"/>
        <family val="2"/>
        <scheme val="minor"/>
      </rPr>
      <t>Consumo medio (litros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</si>
  <si>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per cápita (litros por individuo):</t>
    </r>
    <r>
      <rPr>
        <sz val="11"/>
        <color theme="1"/>
        <rFont val="Calibri"/>
        <family val="2"/>
        <scheme val="minor"/>
      </rPr>
      <t xml:space="preserve"> Ratio entre volumen total y total individuos.</t>
    </r>
  </si>
  <si>
    <r>
      <rPr>
        <b/>
        <sz val="11"/>
        <color theme="1"/>
        <rFont val="Calibri"/>
        <family val="2"/>
        <scheme val="minor"/>
      </rPr>
      <t>Precio medio (€/l):</t>
    </r>
    <r>
      <rPr>
        <sz val="11"/>
        <color theme="1"/>
        <rFont val="Calibri"/>
        <family val="2"/>
        <scheme val="minor"/>
      </rPr>
      <t xml:space="preserve"> Precio medio pagado por kilo o litro.</t>
    </r>
  </si>
  <si>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</si>
  <si>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</si>
  <si>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t>
  </si>
  <si>
    <t>DISTRIBUCION VOLUMEN X CRITERIO (Consumiciones)</t>
  </si>
  <si>
    <t>DISTRIBUCION VOLUMEN X CRITERIO (kg ó litros)</t>
  </si>
  <si>
    <t>CONSUMO PER CAPITA (kg ó litros por individuo)</t>
  </si>
  <si>
    <t>TOTAL BEBIDAS</t>
  </si>
  <si>
    <t>.Total Bebidas Caliente</t>
  </si>
  <si>
    <t>Cafe</t>
  </si>
  <si>
    <t>Leche</t>
  </si>
  <si>
    <t>Leche Sola</t>
  </si>
  <si>
    <t>Leche Con Cacao</t>
  </si>
  <si>
    <t>Leche Con Cafe</t>
  </si>
  <si>
    <t>Infusiones</t>
  </si>
  <si>
    <t>Resto Bebidas Caliente</t>
  </si>
  <si>
    <t>.Total Bebidas Frias</t>
  </si>
  <si>
    <t>Total bebidas de vino</t>
  </si>
  <si>
    <t>Vino</t>
  </si>
  <si>
    <t>Tinto</t>
  </si>
  <si>
    <t>Blanco</t>
  </si>
  <si>
    <t>Rosado</t>
  </si>
  <si>
    <t>Resto vino</t>
  </si>
  <si>
    <t>Cava</t>
  </si>
  <si>
    <t>Otr.Bebidas Deri.Vino</t>
  </si>
  <si>
    <t>Tinto de Verano</t>
  </si>
  <si>
    <t>Sangria de Vino</t>
  </si>
  <si>
    <t>Sangria de Cava</t>
  </si>
  <si>
    <t>Calimocho</t>
  </si>
  <si>
    <t>Sidra</t>
  </si>
  <si>
    <t>Cerveza</t>
  </si>
  <si>
    <t>Con alcohol</t>
  </si>
  <si>
    <t>Sin alcohol</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</si>
  <si>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</si>
  <si>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</si>
  <si>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</si>
  <si>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</si>
  <si>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</si>
  <si>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</si>
  <si>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</si>
  <si>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</si>
  <si>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</si>
  <si>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</si>
  <si>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</si>
  <si>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</si>
  <si>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</si>
  <si>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</si>
  <si>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</si>
  <si>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</si>
  <si>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</si>
  <si>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</si>
  <si>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</si>
  <si>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</si>
  <si>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Gaseosas</t>
  </si>
  <si>
    <t>Bebidas Zumo+Leche</t>
  </si>
  <si>
    <t>perfil nomenclatura</t>
  </si>
  <si>
    <t>Motivos</t>
  </si>
  <si>
    <t>Motivos nomenclatura</t>
  </si>
  <si>
    <t>Aperitivo/antes de comer</t>
  </si>
  <si>
    <t>Tarde/merienda</t>
  </si>
  <si>
    <t>Leche+bebidas vegetales</t>
  </si>
  <si>
    <t>Bebidas Vegetales</t>
  </si>
  <si>
    <t>Rebujito</t>
  </si>
  <si>
    <t>Espum/Lambrusc/Mosca</t>
  </si>
  <si>
    <t>Cerveza Envasada</t>
  </si>
  <si>
    <t>Cerveza Surtidor</t>
  </si>
  <si>
    <t>Isotonicas</t>
  </si>
  <si>
    <t>Energeticas</t>
  </si>
  <si>
    <t>VOLUMEN (miles Consumiciones)</t>
  </si>
  <si>
    <t>VOLUMEN (Miles kg ó litros)</t>
  </si>
  <si>
    <t>VALOR (Miles Euros)</t>
  </si>
  <si>
    <t>PENETRACION (%)</t>
  </si>
  <si>
    <t>FRECUENCIA COMPRA (Actos)</t>
  </si>
  <si>
    <t>CONSUMO MEDIO (kg ó litros por consumidor)</t>
  </si>
  <si>
    <t>GASTO PER CAPITA (€ por individuo)</t>
  </si>
  <si>
    <t>PRECIO MEDIO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</si>
  <si>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</si>
  <si>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</si>
  <si>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</si>
  <si>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</si>
  <si>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</si>
  <si>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</si>
  <si>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</si>
  <si>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</si>
  <si>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</si>
  <si>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</si>
  <si>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</si>
  <si>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COMPRA MEDIA (Consumiciones)</t>
  </si>
  <si>
    <t>Tda.Alimentacion/Delicatesen</t>
  </si>
  <si>
    <t>Canal Conveniencia/24h</t>
  </si>
  <si>
    <t>En m.transp.(avion,tren,autoc,e</t>
  </si>
  <si>
    <t>VOLUMEN POR ACTO (consumiciones)</t>
  </si>
  <si>
    <t>Conclusiones</t>
  </si>
  <si>
    <t>Informe consumo de bebidas
fuera del hogar</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</si>
  <si>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</si>
  <si>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</si>
  <si>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</si>
  <si>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</si>
  <si>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</si>
  <si>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TRIM 3 22</t>
  </si>
  <si>
    <t>TRIM 4 22</t>
  </si>
  <si>
    <t>TRIM 1 23</t>
  </si>
  <si>
    <t>TRIM 2 23</t>
  </si>
  <si>
    <t>TRIM 3 23</t>
  </si>
  <si>
    <t>TRIM 4 23</t>
  </si>
  <si>
    <t>TRIM 1 24</t>
  </si>
  <si>
    <t>TRIM 2 24</t>
  </si>
  <si>
    <t>TRIM 3 24</t>
  </si>
  <si>
    <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</si>
  <si>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</si>
  <si>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</si>
  <si>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</si>
  <si>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</si>
  <si>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</si>
  <si>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</si>
  <si>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</si>
  <si>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</si>
  <si>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</si>
  <si>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</si>
  <si>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</si>
  <si>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</si>
  <si>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</si>
  <si>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</si>
  <si>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</si>
  <si>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</si>
  <si>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</si>
  <si>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</si>
  <si>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</si>
  <si>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</si>
  <si>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</si>
  <si>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</si>
  <si>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</si>
  <si>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</si>
  <si>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</si>
  <si>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</si>
  <si>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</si>
  <si>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</si>
  <si>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</si>
  <si>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</si>
  <si>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</si>
  <si>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</si>
  <si>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</si>
  <si>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La compra de bebidas cae durante el tercer trimestre de 2024 (2,2 %), debido a un menor número de consumidores y una reducción en la frecuencia. El mercado se mantiene estable en valor debido al aumento del precio medio de 2,1 %.</t>
  </si>
  <si>
    <t xml:space="preserve">El 88,4 % de los españoles ha consumido bebidas fuera de casa durante el tercer trimestre del año, una cantidad ligeramente inferior a la registrada en el verano anterior (89,5 %). Se consumen bebidas en torno a 30,9 % veces, por trimestre, cifra que se reduce un 2,4 % respecto de la registrada un año antes.
Las bebidas se distribuyen en dos segmentos, con la mayor parte del volumen (89,8 %) el que se corresponde con bebidas frías, y con el 10,3 % restante el de bebidas calientes. La caída del sector de bebidas fuera de casa proviene en mayor medida del retroceso que se produce en las bebidas frías, especialmente de la menor compra de cervezas (4,5 %) y bebidas refrescantes, especialmente de colas (4,8 %) así como mixers y energéticas.
Si bien y a pesar de la tendencia a la baja en el consumo generalizado de bebidas si, se han consumido un 1,0 % más de litros de agua envasada, así como un 5,6 % más de bebidas espirituosas. También crecen bebidas refrescantes isotónicas o bebidas zumo+leche. 
Si analizamos el segmento de las bebidas calientes, todos los productos pierden intensidad de consumo, leche + bebidas vegetales (1,2 %), café (2,3 %) o infusiones que retroceden un 1,1 %.
Más de ¾ partes del consumo de bebidas se realiza en establecimientos, siendo el momento óptimo de consumo la comida, la cena y el momento aperitivo/antes de comer. Si bien, el consumo de bebidas cae y lo hace especialmente a través de una reducción de cerveza, pues el 72 % de los litros que se han dejado de tomar de bebidas a total España son litros no consumidos de cerveza en los momentos, de comida, cena, aperitivo y merienda. 
</t>
  </si>
  <si>
    <t>El 61,8 % de las bebidas se consumen con familia y amigos principalmente, mientras que sacrificamos momentos en solitario, que disminuye un 7,5 % o con compañeros de clase (5,0 %). La motivación que acumula el mayor porcentaje se relaciona con celebración, fiesta, tener hambre y sin planificar, pero es precisamente este motivo y el estar trabajando quien penaliza más al consumo de bebidas.
Si tenemos en cuenta el consumidor de bebidas fuera de casa, 4 de cada 10 litros se consume por adultos de 60-75 años, durante este trimestre además este colectivo mejora su dato y consume un 6,6 % más. Por tanto, el consumo desciende debido al menor consumo que realizan el resto de los colectivos, donde hay que destacar el retroceso del 12,0 % que tiene el colectivo de 35-49 años, reduciendo 3 puntos de cuota en un año, es decir reducen la proporción de consumo que representan con respecto al total de las bebidas (25,7 % vs 22,7 %). Es importante destacar que este colectivo está detrás del 61,5 % de los litros de cerveza no consumidos fuera de casa.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</si>
</sst>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5"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sz val="20"/>
      <color rgb="FF92D050"/>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20"/>
      <color theme="0"/>
      <name val="Calibri"/>
      <family val="2"/>
      <scheme val="minor"/>
    </font>
    <font>
      <b/>
      <sz val="18"/>
      <color rgb="FFFF0000"/>
      <name val="Calibri"/>
      <family val="2"/>
      <scheme val="minor"/>
    </font>
    <font>
      <sz val="20"/>
      <color theme="2" tint="-0.749992370372631"/>
      <name val="Calibri"/>
      <family val="2"/>
      <scheme val="minor"/>
    </font>
    <font>
      <b/>
      <sz val="20"/>
      <color theme="2" tint="-0.749992370372631"/>
      <name val="Calibri"/>
      <family val="2"/>
      <scheme val="minor"/>
    </font>
    <font>
      <sz val="18"/>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6">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hair">
        <color theme="0" tint="-0.24994659260841701"/>
      </left>
      <right style="thin">
        <color indexed="64"/>
      </right>
      <top style="thin">
        <color indexed="64"/>
      </top>
      <bottom style="hair">
        <color theme="0" tint="-0.24994659260841701"/>
      </bottom>
      <diagonal/>
    </border>
    <border>
      <left style="thin">
        <color indexed="64"/>
      </left>
      <right/>
      <top/>
      <bottom/>
      <diagonal/>
    </border>
    <border>
      <left style="hair">
        <color theme="0" tint="-0.24994659260841701"/>
      </left>
      <right style="thin">
        <color indexed="64"/>
      </right>
      <top style="hair">
        <color theme="0" tint="-0.24994659260841701"/>
      </top>
      <bottom style="hair">
        <color theme="0" tint="-0.24994659260841701"/>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style="thin">
        <color indexed="64"/>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hair">
        <color theme="0" tint="-0.24994659260841701"/>
      </left>
      <right style="thin">
        <color indexed="64"/>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5">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cellStyleXfs>
  <cellXfs count="103">
    <xf numFmtId="0" fontId="0" fillId="0" borderId="0" xfId="0"/>
    <xf numFmtId="0" fontId="0" fillId="2" borderId="0" xfId="0" applyFill="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0" fillId="0" borderId="0" xfId="0" applyProtection="1">
      <protection hidden="1"/>
    </xf>
    <xf numFmtId="0" fontId="19" fillId="0" borderId="0" xfId="0" applyFont="1"/>
    <xf numFmtId="164" fontId="19" fillId="0" borderId="0" xfId="1" applyFont="1" applyFill="1" applyBorder="1"/>
    <xf numFmtId="0" fontId="5" fillId="0" borderId="0" xfId="0" applyFont="1" applyAlignment="1" applyProtection="1">
      <alignment horizontal="left" indent="2"/>
      <protection locked="0"/>
    </xf>
    <xf numFmtId="0" fontId="5" fillId="0" borderId="0" xfId="0" applyFont="1" applyProtection="1">
      <protection locked="0"/>
    </xf>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19" fillId="2" borderId="0" xfId="0" applyFont="1" applyFill="1"/>
    <xf numFmtId="164" fontId="19" fillId="2" borderId="0" xfId="1" applyFont="1" applyFill="1" applyBorder="1"/>
    <xf numFmtId="0" fontId="5" fillId="0" borderId="0" xfId="0" applyFont="1" applyAlignment="1" applyProtection="1">
      <alignment vertical="top"/>
      <protection locked="0"/>
    </xf>
    <xf numFmtId="0" fontId="18" fillId="0" borderId="0" xfId="0" applyFont="1" applyAlignment="1">
      <alignment horizontal="left"/>
    </xf>
    <xf numFmtId="0" fontId="21" fillId="3" borderId="1" xfId="0" applyFont="1" applyFill="1" applyBorder="1" applyAlignment="1" applyProtection="1">
      <alignment horizontal="center" vertical="center" wrapText="1"/>
      <protection hidden="1"/>
    </xf>
    <xf numFmtId="167" fontId="19" fillId="0" borderId="2" xfId="1" applyNumberFormat="1" applyFont="1" applyFill="1" applyBorder="1" applyAlignment="1" applyProtection="1">
      <alignment horizontal="center"/>
      <protection hidden="1"/>
    </xf>
    <xf numFmtId="0" fontId="32" fillId="0" borderId="0" xfId="2" applyFont="1" applyAlignment="1">
      <alignment horizontal="left" vertical="center"/>
    </xf>
    <xf numFmtId="0" fontId="7" fillId="0" borderId="24" xfId="0" applyFont="1" applyBorder="1" applyAlignment="1">
      <alignment vertical="center" wrapText="1"/>
    </xf>
    <xf numFmtId="0" fontId="5" fillId="0" borderId="0" xfId="0" applyFont="1" applyAlignment="1" applyProtection="1">
      <alignment horizontal="left"/>
      <protection locked="0"/>
    </xf>
    <xf numFmtId="0" fontId="19" fillId="0" borderId="0" xfId="0" applyFont="1" applyProtection="1">
      <protection locked="0"/>
    </xf>
    <xf numFmtId="0" fontId="7" fillId="0" borderId="25"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23" fillId="0" borderId="0" xfId="0" applyFont="1" applyAlignment="1" applyProtection="1">
      <alignment vertical="center"/>
      <protection locked="0"/>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8" fillId="0" borderId="0" xfId="0" applyFont="1" applyAlignment="1" applyProtection="1">
      <alignment horizontal="left" indent="2"/>
      <protection locked="0"/>
    </xf>
    <xf numFmtId="164" fontId="4" fillId="0" borderId="0" xfId="1" applyFont="1" applyFill="1" applyBorder="1" applyProtection="1">
      <protection locked="0"/>
    </xf>
    <xf numFmtId="0" fontId="18" fillId="0" borderId="0" xfId="0" applyFont="1" applyAlignment="1" applyProtection="1">
      <alignment horizontal="left" indent="4"/>
      <protection locked="0"/>
    </xf>
    <xf numFmtId="0" fontId="0" fillId="0" borderId="0" xfId="0" applyAlignment="1" applyProtection="1">
      <alignment horizontal="left" indent="6"/>
      <protection locked="0"/>
    </xf>
    <xf numFmtId="0" fontId="0" fillId="0" borderId="0" xfId="0" applyAlignment="1" applyProtection="1">
      <alignment horizontal="left" indent="8"/>
      <protection locked="0"/>
    </xf>
    <xf numFmtId="0" fontId="0" fillId="0" borderId="0" xfId="0" applyAlignment="1" applyProtection="1">
      <alignment horizontal="left" indent="10"/>
      <protection locked="0"/>
    </xf>
    <xf numFmtId="0" fontId="19" fillId="0" borderId="0" xfId="0" applyFont="1" applyAlignment="1" applyProtection="1">
      <alignment horizontal="left" indent="3"/>
      <protection locked="0"/>
    </xf>
    <xf numFmtId="0" fontId="19" fillId="0" borderId="0" xfId="0" quotePrefix="1" applyFont="1" applyAlignment="1" applyProtection="1">
      <alignment horizontal="left" indent="3"/>
      <protection locked="0"/>
    </xf>
    <xf numFmtId="164" fontId="19" fillId="0" borderId="2" xfId="1" applyFont="1" applyFill="1" applyBorder="1" applyProtection="1">
      <protection hidden="1"/>
    </xf>
    <xf numFmtId="0" fontId="9" fillId="0" borderId="14" xfId="0" applyFont="1" applyBorder="1" applyAlignment="1" applyProtection="1">
      <alignment vertical="center"/>
      <protection locked="0"/>
    </xf>
    <xf numFmtId="0" fontId="5" fillId="0" borderId="15"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7" xfId="0" applyFont="1" applyBorder="1" applyAlignment="1" applyProtection="1">
      <alignment horizontal="left" vertical="center" indent="2"/>
      <protection locked="0"/>
    </xf>
    <xf numFmtId="0" fontId="10" fillId="0" borderId="9" xfId="0" applyFont="1" applyBorder="1" applyAlignment="1" applyProtection="1">
      <alignment horizontal="left" vertical="center" indent="2"/>
      <protection locked="0"/>
    </xf>
    <xf numFmtId="0" fontId="5" fillId="0" borderId="10" xfId="0" applyFont="1" applyBorder="1" applyProtection="1">
      <protection locked="0"/>
    </xf>
    <xf numFmtId="0" fontId="22"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0" fontId="9" fillId="3" borderId="13" xfId="0"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164" fontId="19" fillId="0" borderId="16" xfId="1" applyFont="1" applyFill="1" applyBorder="1" applyProtection="1">
      <protection hidden="1"/>
    </xf>
    <xf numFmtId="164" fontId="19" fillId="0" borderId="17" xfId="1" applyFont="1" applyFill="1" applyBorder="1" applyProtection="1">
      <protection hidden="1"/>
    </xf>
    <xf numFmtId="165" fontId="19" fillId="0" borderId="18" xfId="1" applyNumberFormat="1" applyFont="1" applyFill="1" applyBorder="1" applyProtection="1">
      <protection hidden="1"/>
    </xf>
    <xf numFmtId="164" fontId="19" fillId="0" borderId="5" xfId="1" applyFont="1" applyFill="1" applyBorder="1" applyProtection="1">
      <protection hidden="1"/>
    </xf>
    <xf numFmtId="164" fontId="19" fillId="0" borderId="6" xfId="1" applyFont="1" applyFill="1" applyBorder="1" applyProtection="1">
      <protection hidden="1"/>
    </xf>
    <xf numFmtId="165" fontId="19" fillId="0" borderId="19" xfId="1" applyNumberFormat="1" applyFont="1" applyFill="1" applyBorder="1" applyProtection="1">
      <protection hidden="1"/>
    </xf>
    <xf numFmtId="164" fontId="19" fillId="0" borderId="8" xfId="1" applyFont="1" applyFill="1" applyBorder="1" applyProtection="1">
      <protection hidden="1"/>
    </xf>
    <xf numFmtId="165" fontId="19" fillId="0" borderId="20" xfId="1" applyNumberFormat="1" applyFont="1" applyFill="1" applyBorder="1" applyProtection="1">
      <protection hidden="1"/>
    </xf>
    <xf numFmtId="164" fontId="19" fillId="0" borderId="11" xfId="1" applyFont="1" applyFill="1" applyBorder="1" applyProtection="1">
      <protection hidden="1"/>
    </xf>
    <xf numFmtId="164" fontId="19" fillId="0" borderId="12" xfId="1" applyFont="1" applyFill="1" applyBorder="1" applyProtection="1">
      <protection hidden="1"/>
    </xf>
    <xf numFmtId="165" fontId="19" fillId="0" borderId="21" xfId="1" applyNumberFormat="1" applyFont="1" applyFill="1" applyBorder="1" applyProtection="1">
      <protection hidden="1"/>
    </xf>
    <xf numFmtId="164" fontId="0" fillId="0" borderId="0" xfId="1" applyFont="1" applyProtection="1">
      <protection locked="0"/>
    </xf>
    <xf numFmtId="0" fontId="4" fillId="0" borderId="0" xfId="0" applyFont="1" applyAlignment="1" applyProtection="1">
      <alignment horizontal="left" indent="2"/>
      <protection locked="0"/>
    </xf>
    <xf numFmtId="0" fontId="31" fillId="0" borderId="0" xfId="0" applyFont="1" applyProtection="1">
      <protection locked="0"/>
    </xf>
    <xf numFmtId="0" fontId="3" fillId="0" borderId="0" xfId="0" applyFont="1" applyAlignment="1" applyProtection="1">
      <alignment horizontal="left" indent="2"/>
      <protection locked="0"/>
    </xf>
    <xf numFmtId="0" fontId="12" fillId="0" borderId="0" xfId="0" applyFont="1" applyProtection="1">
      <protection locked="0"/>
    </xf>
    <xf numFmtId="0" fontId="30" fillId="0" borderId="0" xfId="0" applyFont="1" applyAlignment="1" applyProtection="1">
      <alignment vertical="center"/>
      <protection locked="0"/>
    </xf>
    <xf numFmtId="164" fontId="5" fillId="0" borderId="0" xfId="1" applyFont="1" applyProtection="1">
      <protection locked="0"/>
    </xf>
    <xf numFmtId="0" fontId="9" fillId="0" borderId="0" xfId="0" applyFont="1" applyAlignment="1" applyProtection="1">
      <alignment horizontal="center" vertical="center"/>
      <protection locked="0"/>
    </xf>
    <xf numFmtId="0" fontId="19" fillId="0" borderId="14" xfId="0" applyFont="1" applyBorder="1" applyAlignment="1" applyProtection="1">
      <alignment horizontal="left" indent="3"/>
      <protection locked="0"/>
    </xf>
    <xf numFmtId="166" fontId="0" fillId="0" borderId="0" xfId="0" applyNumberFormat="1" applyProtection="1">
      <protection locked="0"/>
    </xf>
    <xf numFmtId="0" fontId="19" fillId="0" borderId="3" xfId="0" applyFont="1" applyBorder="1" applyAlignment="1" applyProtection="1">
      <alignment horizontal="left" indent="5"/>
      <protection locked="0"/>
    </xf>
    <xf numFmtId="0" fontId="19" fillId="0" borderId="7" xfId="0" applyFont="1" applyBorder="1" applyAlignment="1" applyProtection="1">
      <alignment horizontal="left" indent="5"/>
      <protection locked="0"/>
    </xf>
    <xf numFmtId="164" fontId="4" fillId="0" borderId="0" xfId="1" applyFont="1" applyProtection="1">
      <protection locked="0"/>
    </xf>
    <xf numFmtId="0" fontId="19" fillId="0" borderId="9" xfId="0" applyFont="1" applyBorder="1" applyAlignment="1" applyProtection="1">
      <alignment horizontal="left" indent="5"/>
      <protection locked="0"/>
    </xf>
    <xf numFmtId="164" fontId="0" fillId="0" borderId="0" xfId="1" applyFont="1" applyFill="1" applyProtection="1">
      <protection locked="0"/>
    </xf>
    <xf numFmtId="0" fontId="18" fillId="0" borderId="0" xfId="0" applyFont="1" applyAlignment="1">
      <alignment horizontal="left" wrapText="1"/>
    </xf>
    <xf numFmtId="0" fontId="0" fillId="0" borderId="0" xfId="0" applyAlignment="1">
      <alignment horizontal="left" vertical="top" wrapText="1"/>
    </xf>
    <xf numFmtId="0" fontId="19" fillId="0" borderId="0" xfId="0" applyFont="1" applyAlignment="1">
      <alignment horizontal="left" vertical="top" wrapText="1"/>
    </xf>
    <xf numFmtId="0" fontId="33" fillId="0" borderId="0" xfId="0" applyFont="1" applyAlignment="1">
      <alignment horizontal="center" vertical="center" wrapText="1"/>
    </xf>
    <xf numFmtId="164" fontId="34" fillId="0" borderId="0" xfId="4" applyFont="1" applyFill="1" applyAlignment="1">
      <alignment horizontal="center" vertical="center" wrapText="1"/>
    </xf>
    <xf numFmtId="0" fontId="25" fillId="0" borderId="22" xfId="0" applyFont="1" applyBorder="1" applyAlignment="1">
      <alignment horizontal="center" vertical="center"/>
    </xf>
    <xf numFmtId="0" fontId="25" fillId="0" borderId="23" xfId="0" applyFont="1" applyBorder="1" applyAlignment="1">
      <alignment horizontal="center" vertical="center"/>
    </xf>
    <xf numFmtId="164" fontId="32" fillId="0" borderId="0" xfId="4" applyFont="1" applyFill="1" applyAlignment="1">
      <alignment horizontal="center" vertical="center" wrapText="1"/>
    </xf>
    <xf numFmtId="0" fontId="28" fillId="0" borderId="0" xfId="3" applyFont="1" applyAlignment="1">
      <alignment horizontal="left" vertical="center" wrapText="1"/>
    </xf>
    <xf numFmtId="0" fontId="0" fillId="2" borderId="0" xfId="0" applyFill="1" applyAlignment="1">
      <alignment horizontal="center"/>
    </xf>
    <xf numFmtId="0" fontId="33" fillId="0" borderId="0" xfId="0" applyFont="1" applyAlignment="1" applyProtection="1">
      <alignment horizontal="center" wrapText="1"/>
      <protection locked="0"/>
    </xf>
    <xf numFmtId="0" fontId="33" fillId="0" borderId="0" xfId="0" applyFont="1" applyAlignment="1" applyProtection="1">
      <alignment horizontal="center"/>
      <protection locked="0"/>
    </xf>
  </cellXfs>
  <cellStyles count="5">
    <cellStyle name="Hipervínculo" xfId="2" builtinId="8"/>
    <cellStyle name="Millares" xfId="1" builtinId="3"/>
    <cellStyle name="Millares 2" xfId="4" xr:uid="{6AA21C11-F9BD-4EC3-AF84-73BEF7183938}"/>
    <cellStyle name="Normal" xfId="0" builtinId="0"/>
    <cellStyle name="Normal 2 2" xfId="3" xr:uid="{00000000-0005-0000-0000-00000300000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B$2:$B$12" noThreeD="1" sel="1" val="0"/>
</file>

<file path=xl/ctrlProps/ctrlProp2.xml><?xml version="1.0" encoding="utf-8"?>
<formControlPr xmlns="http://schemas.microsoft.com/office/spreadsheetml/2009/9/main" objectType="Drop" dropStyle="combo" dx="22" fmlaLink="A7" fmlaRange="Desplegables!$E$2:$E$4" noThreeD="1" sel="2" val="0"/>
</file>

<file path=xl/ctrlProps/ctrlProp3.xml><?xml version="1.0" encoding="utf-8"?>
<formControlPr xmlns="http://schemas.microsoft.com/office/spreadsheetml/2009/9/main" objectType="Drop" dropStyle="combo" dx="22" fmlaLink="C7" fmlaRange="Desplegables!$H$2:$H$58" noThreeD="1" sel="9" val="3"/>
</file>

<file path=xl/ctrlProps/ctrlProp4.xml><?xml version="1.0" encoding="utf-8"?>
<formControlPr xmlns="http://schemas.microsoft.com/office/spreadsheetml/2009/9/main" objectType="Drop" dropStyle="combo" dx="22" fmlaLink="A7" fmlaRange="Desplegables!$L$2:$L$4" noThreeD="1" sel="2" val="0"/>
</file>

<file path=xl/ctrlProps/ctrlProp5.xml><?xml version="1.0" encoding="utf-8"?>
<formControlPr xmlns="http://schemas.microsoft.com/office/spreadsheetml/2009/9/main" objectType="Drop" dropStyle="combo" dx="22" fmlaLink="C7" fmlaRange="Desplegables!$O$2:$O$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2.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607785</xdr:colOff>
      <xdr:row>0</xdr:row>
      <xdr:rowOff>121557</xdr:rowOff>
    </xdr:from>
    <xdr:to>
      <xdr:col>3</xdr:col>
      <xdr:colOff>191198</xdr:colOff>
      <xdr:row>0</xdr:row>
      <xdr:rowOff>634848</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07785" y="121557"/>
          <a:ext cx="1869413" cy="513291"/>
        </a:xfrm>
        <a:prstGeom prst="rect">
          <a:avLst/>
        </a:prstGeom>
      </xdr:spPr>
    </xdr:pic>
    <xdr:clientData/>
  </xdr:twoCellAnchor>
  <xdr:twoCellAnchor editAs="oneCell">
    <xdr:from>
      <xdr:col>13</xdr:col>
      <xdr:colOff>91654</xdr:colOff>
      <xdr:row>0</xdr:row>
      <xdr:rowOff>108858</xdr:rowOff>
    </xdr:from>
    <xdr:to>
      <xdr:col>16</xdr:col>
      <xdr:colOff>29755</xdr:colOff>
      <xdr:row>0</xdr:row>
      <xdr:rowOff>606274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9997654" y="108858"/>
          <a:ext cx="2224101" cy="497416"/>
        </a:xfrm>
        <a:prstGeom prst="rect">
          <a:avLst/>
        </a:prstGeom>
      </xdr:spPr>
    </xdr:pic>
    <xdr:clientData/>
  </xdr:twoCellAnchor>
  <xdr:twoCellAnchor editAs="oneCell">
    <xdr:from>
      <xdr:col>5</xdr:col>
      <xdr:colOff>353786</xdr:colOff>
      <xdr:row>1</xdr:row>
      <xdr:rowOff>149678</xdr:rowOff>
    </xdr:from>
    <xdr:to>
      <xdr:col>15</xdr:col>
      <xdr:colOff>207736</xdr:colOff>
      <xdr:row>12</xdr:row>
      <xdr:rowOff>77723</xdr:rowOff>
    </xdr:to>
    <xdr:pic>
      <xdr:nvPicPr>
        <xdr:cNvPr id="7" name="Imagen 6" descr="Gratis 2 Vasos De Whisky Llenos De Bebida En Bandeja Negra Foto de stock">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63786" y="875392"/>
          <a:ext cx="7473950" cy="4808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6439274</xdr:colOff>
      <xdr:row>0</xdr:row>
      <xdr:rowOff>67236</xdr:rowOff>
    </xdr:from>
    <xdr:to>
      <xdr:col>2</xdr:col>
      <xdr:colOff>9498</xdr:colOff>
      <xdr:row>0</xdr:row>
      <xdr:rowOff>503077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528921" y="67236"/>
          <a:ext cx="1805987" cy="432666"/>
        </a:xfrm>
        <a:prstGeom prst="rect">
          <a:avLst/>
        </a:prstGeom>
      </xdr:spPr>
    </xdr:pic>
    <xdr:clientData/>
  </xdr:twoCellAnchor>
  <xdr:twoCellAnchor editAs="oneCell">
    <xdr:from>
      <xdr:col>0</xdr:col>
      <xdr:colOff>0</xdr:colOff>
      <xdr:row>0</xdr:row>
      <xdr:rowOff>28921</xdr:rowOff>
    </xdr:from>
    <xdr:to>
      <xdr:col>1</xdr:col>
      <xdr:colOff>444688</xdr:colOff>
      <xdr:row>0</xdr:row>
      <xdr:rowOff>388644</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28921"/>
          <a:ext cx="537510" cy="356548"/>
        </a:xfrm>
        <a:prstGeom prst="rect">
          <a:avLst/>
        </a:prstGeom>
      </xdr:spPr>
    </xdr:pic>
    <xdr:clientData/>
  </xdr:twoCellAnchor>
  <xdr:twoCellAnchor editAs="oneCell">
    <xdr:from>
      <xdr:col>1</xdr:col>
      <xdr:colOff>576862</xdr:colOff>
      <xdr:row>0</xdr:row>
      <xdr:rowOff>68341</xdr:rowOff>
    </xdr:from>
    <xdr:to>
      <xdr:col>1</xdr:col>
      <xdr:colOff>2293488</xdr:colOff>
      <xdr:row>0</xdr:row>
      <xdr:rowOff>467458</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66509" y="68341"/>
          <a:ext cx="1719801" cy="402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727543"/>
          <a:ext cx="4235450" cy="2978372"/>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0</xdr:colOff>
      <xdr:row>0</xdr:row>
      <xdr:rowOff>27145</xdr:rowOff>
    </xdr:from>
    <xdr:to>
      <xdr:col>1</xdr:col>
      <xdr:colOff>682999</xdr:colOff>
      <xdr:row>0</xdr:row>
      <xdr:rowOff>425824</xdr:rowOff>
    </xdr:to>
    <xdr:pic>
      <xdr:nvPicPr>
        <xdr:cNvPr id="84" name="Imagen 83">
          <a:hlinkClick xmlns:r="http://schemas.openxmlformats.org/officeDocument/2006/relationships" r:id="rId1"/>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27145"/>
          <a:ext cx="772646" cy="398679"/>
        </a:xfrm>
        <a:prstGeom prst="rect">
          <a:avLst/>
        </a:prstGeom>
      </xdr:spPr>
    </xdr:pic>
    <xdr:clientData/>
  </xdr:twoCellAnchor>
  <xdr:twoCellAnchor editAs="oneCell">
    <xdr:from>
      <xdr:col>1</xdr:col>
      <xdr:colOff>6414478</xdr:colOff>
      <xdr:row>0</xdr:row>
      <xdr:rowOff>44824</xdr:rowOff>
    </xdr:from>
    <xdr:to>
      <xdr:col>1</xdr:col>
      <xdr:colOff>8224874</xdr:colOff>
      <xdr:row>0</xdr:row>
      <xdr:rowOff>556594</xdr:rowOff>
    </xdr:to>
    <xdr:pic>
      <xdr:nvPicPr>
        <xdr:cNvPr id="87" name="Imagen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4"/>
        <a:stretch>
          <a:fillRect/>
        </a:stretch>
      </xdr:blipFill>
      <xdr:spPr>
        <a:xfrm>
          <a:off x="6504125" y="44824"/>
          <a:ext cx="1810396" cy="511770"/>
        </a:xfrm>
        <a:prstGeom prst="rect">
          <a:avLst/>
        </a:prstGeom>
      </xdr:spPr>
    </xdr:pic>
    <xdr:clientData/>
  </xdr:twoCellAnchor>
  <xdr:twoCellAnchor editAs="oneCell">
    <xdr:from>
      <xdr:col>1</xdr:col>
      <xdr:colOff>754529</xdr:colOff>
      <xdr:row>0</xdr:row>
      <xdr:rowOff>117148</xdr:rowOff>
    </xdr:from>
    <xdr:to>
      <xdr:col>1</xdr:col>
      <xdr:colOff>2495620</xdr:colOff>
      <xdr:row>0</xdr:row>
      <xdr:rowOff>513810</xdr:rowOff>
    </xdr:to>
    <xdr:pic>
      <xdr:nvPicPr>
        <xdr:cNvPr id="88" name="Imagen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5"/>
        <a:stretch>
          <a:fillRect/>
        </a:stretch>
      </xdr:blipFill>
      <xdr:spPr>
        <a:xfrm>
          <a:off x="844176" y="117148"/>
          <a:ext cx="1741091" cy="396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18143</xdr:colOff>
      <xdr:row>0</xdr:row>
      <xdr:rowOff>81642</xdr:rowOff>
    </xdr:from>
    <xdr:to>
      <xdr:col>1</xdr:col>
      <xdr:colOff>416151</xdr:colOff>
      <xdr:row>0</xdr:row>
      <xdr:rowOff>511688</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8143" y="81642"/>
          <a:ext cx="833437" cy="430046"/>
        </a:xfrm>
        <a:prstGeom prst="rect">
          <a:avLst/>
        </a:prstGeom>
      </xdr:spPr>
    </xdr:pic>
    <xdr:clientData/>
  </xdr:twoCellAnchor>
  <xdr:twoCellAnchor editAs="oneCell">
    <xdr:from>
      <xdr:col>8</xdr:col>
      <xdr:colOff>1448254</xdr:colOff>
      <xdr:row>0</xdr:row>
      <xdr:rowOff>54497</xdr:rowOff>
    </xdr:from>
    <xdr:to>
      <xdr:col>9</xdr:col>
      <xdr:colOff>463744</xdr:colOff>
      <xdr:row>0</xdr:row>
      <xdr:rowOff>559917</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217683" y="54497"/>
          <a:ext cx="1827632" cy="505420"/>
        </a:xfrm>
        <a:prstGeom prst="rect">
          <a:avLst/>
        </a:prstGeom>
      </xdr:spPr>
    </xdr:pic>
    <xdr:clientData/>
  </xdr:twoCellAnchor>
  <xdr:twoCellAnchor editAs="oneCell">
    <xdr:from>
      <xdr:col>1</xdr:col>
      <xdr:colOff>412599</xdr:colOff>
      <xdr:row>0</xdr:row>
      <xdr:rowOff>98345</xdr:rowOff>
    </xdr:from>
    <xdr:to>
      <xdr:col>4</xdr:col>
      <xdr:colOff>202747</xdr:colOff>
      <xdr:row>0</xdr:row>
      <xdr:rowOff>579566</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98345"/>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4</xdr:row>
          <xdr:rowOff>95250</xdr:rowOff>
        </xdr:from>
        <xdr:to>
          <xdr:col>2</xdr:col>
          <xdr:colOff>184150</xdr:colOff>
          <xdr:row>5</xdr:row>
          <xdr:rowOff>361950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830262</xdr:colOff>
      <xdr:row>0</xdr:row>
      <xdr:rowOff>430046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0262" cy="430046"/>
        </a:xfrm>
        <a:prstGeom prst="rect">
          <a:avLst/>
        </a:prstGeom>
      </xdr:spPr>
    </xdr:pic>
    <xdr:clientData/>
  </xdr:twoCellAnchor>
  <xdr:twoCellAnchor editAs="oneCell">
    <xdr:from>
      <xdr:col>10</xdr:col>
      <xdr:colOff>763962</xdr:colOff>
      <xdr:row>0</xdr:row>
      <xdr:rowOff>163859</xdr:rowOff>
    </xdr:from>
    <xdr:to>
      <xdr:col>12</xdr:col>
      <xdr:colOff>1236175</xdr:colOff>
      <xdr:row>1</xdr:row>
      <xdr:rowOff>121942</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4173045" y="163859"/>
          <a:ext cx="2047013" cy="571916"/>
        </a:xfrm>
        <a:prstGeom prst="rect">
          <a:avLst/>
        </a:prstGeom>
      </xdr:spPr>
    </xdr:pic>
    <xdr:clientData/>
  </xdr:twoCellAnchor>
  <xdr:twoCellAnchor editAs="oneCell">
    <xdr:from>
      <xdr:col>0</xdr:col>
      <xdr:colOff>1247170</xdr:colOff>
      <xdr:row>0</xdr:row>
      <xdr:rowOff>144564</xdr:rowOff>
    </xdr:from>
    <xdr:to>
      <xdr:col>2</xdr:col>
      <xdr:colOff>580186</xdr:colOff>
      <xdr:row>1</xdr:row>
      <xdr:rowOff>89380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47170" y="144564"/>
          <a:ext cx="2412766" cy="558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6</xdr:row>
          <xdr:rowOff>31750</xdr:rowOff>
        </xdr:from>
        <xdr:to>
          <xdr:col>2</xdr:col>
          <xdr:colOff>19050</xdr:colOff>
          <xdr:row>7</xdr:row>
          <xdr:rowOff>57150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165100</xdr:colOff>
          <xdr:row>6</xdr:row>
          <xdr:rowOff>31750</xdr:rowOff>
        </xdr:from>
        <xdr:to>
          <xdr:col>5</xdr:col>
          <xdr:colOff>762000</xdr:colOff>
          <xdr:row>7</xdr:row>
          <xdr:rowOff>57150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18142</xdr:rowOff>
    </xdr:from>
    <xdr:to>
      <xdr:col>0</xdr:col>
      <xdr:colOff>830262</xdr:colOff>
      <xdr:row>0</xdr:row>
      <xdr:rowOff>445013</xdr:rowOff>
    </xdr:to>
    <xdr:pic>
      <xdr:nvPicPr>
        <xdr:cNvPr id="9" name="Imagen 8">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18142"/>
          <a:ext cx="833437" cy="430046"/>
        </a:xfrm>
        <a:prstGeom prst="rect">
          <a:avLst/>
        </a:prstGeom>
      </xdr:spPr>
    </xdr:pic>
    <xdr:clientData/>
  </xdr:twoCellAnchor>
  <xdr:twoCellAnchor editAs="oneCell">
    <xdr:from>
      <xdr:col>9</xdr:col>
      <xdr:colOff>1052436</xdr:colOff>
      <xdr:row>0</xdr:row>
      <xdr:rowOff>55940</xdr:rowOff>
    </xdr:from>
    <xdr:to>
      <xdr:col>12</xdr:col>
      <xdr:colOff>733619</xdr:colOff>
      <xdr:row>2</xdr:row>
      <xdr:rowOff>12111</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a:stretch>
          <a:fillRect/>
        </a:stretch>
      </xdr:blipFill>
      <xdr:spPr>
        <a:xfrm>
          <a:off x="12473365" y="55940"/>
          <a:ext cx="2024786" cy="575242"/>
        </a:xfrm>
        <a:prstGeom prst="rect">
          <a:avLst/>
        </a:prstGeom>
      </xdr:spPr>
    </xdr:pic>
    <xdr:clientData/>
  </xdr:twoCellAnchor>
  <xdr:twoCellAnchor editAs="oneCell">
    <xdr:from>
      <xdr:col>0</xdr:col>
      <xdr:colOff>1265617</xdr:colOff>
      <xdr:row>0</xdr:row>
      <xdr:rowOff>65824</xdr:rowOff>
    </xdr:from>
    <xdr:to>
      <xdr:col>2</xdr:col>
      <xdr:colOff>45578</xdr:colOff>
      <xdr:row>1</xdr:row>
      <xdr:rowOff>149584</xdr:rowOff>
    </xdr:to>
    <xdr:pic>
      <xdr:nvPicPr>
        <xdr:cNvPr id="11" name="Imagen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
        <a:stretch>
          <a:fillRect/>
        </a:stretch>
      </xdr:blipFill>
      <xdr:spPr>
        <a:xfrm>
          <a:off x="1265617" y="65824"/>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5</xdr:row>
          <xdr:rowOff>298450</xdr:rowOff>
        </xdr:from>
        <xdr:to>
          <xdr:col>1</xdr:col>
          <xdr:colOff>317500</xdr:colOff>
          <xdr:row>6</xdr:row>
          <xdr:rowOff>222250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5</xdr:row>
          <xdr:rowOff>285750</xdr:rowOff>
        </xdr:from>
        <xdr:to>
          <xdr:col>5</xdr:col>
          <xdr:colOff>546100</xdr:colOff>
          <xdr:row>6</xdr:row>
          <xdr:rowOff>260350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142876</xdr:colOff>
      <xdr:row>0</xdr:row>
      <xdr:rowOff>40216</xdr:rowOff>
    </xdr:from>
    <xdr:ext cx="833437" cy="433221"/>
    <xdr:pic>
      <xdr:nvPicPr>
        <xdr:cNvPr id="9" name="Imagen 8">
          <a:hlinkClick xmlns:r="http://schemas.openxmlformats.org/officeDocument/2006/relationships" r:id="rId1"/>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2876" y="40216"/>
          <a:ext cx="833437" cy="433221"/>
        </a:xfrm>
        <a:prstGeom prst="rect">
          <a:avLst/>
        </a:prstGeom>
      </xdr:spPr>
    </xdr:pic>
    <xdr:clientData/>
  </xdr:oneCellAnchor>
  <xdr:twoCellAnchor editAs="oneCell">
    <xdr:from>
      <xdr:col>9</xdr:col>
      <xdr:colOff>202366</xdr:colOff>
      <xdr:row>0</xdr:row>
      <xdr:rowOff>95665</xdr:rowOff>
    </xdr:from>
    <xdr:to>
      <xdr:col>10</xdr:col>
      <xdr:colOff>1068506</xdr:colOff>
      <xdr:row>1</xdr:row>
      <xdr:rowOff>49514</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stretch>
          <a:fillRect/>
        </a:stretch>
      </xdr:blipFill>
      <xdr:spPr>
        <a:xfrm>
          <a:off x="12068929" y="95665"/>
          <a:ext cx="2013902" cy="572974"/>
        </a:xfrm>
        <a:prstGeom prst="rect">
          <a:avLst/>
        </a:prstGeom>
      </xdr:spPr>
    </xdr:pic>
    <xdr:clientData/>
  </xdr:twoCellAnchor>
  <xdr:twoCellAnchor editAs="oneCell">
    <xdr:from>
      <xdr:col>0</xdr:col>
      <xdr:colOff>1865842</xdr:colOff>
      <xdr:row>0</xdr:row>
      <xdr:rowOff>31750</xdr:rowOff>
    </xdr:from>
    <xdr:to>
      <xdr:col>2</xdr:col>
      <xdr:colOff>223378</xdr:colOff>
      <xdr:row>0</xdr:row>
      <xdr:rowOff>585107</xdr:rowOff>
    </xdr:to>
    <xdr:pic>
      <xdr:nvPicPr>
        <xdr:cNvPr id="11" name="Imagen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5"/>
        <a:stretch>
          <a:fillRect/>
        </a:stretch>
      </xdr:blipFill>
      <xdr:spPr>
        <a:xfrm>
          <a:off x="1865842" y="31750"/>
          <a:ext cx="2389786" cy="5533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3AAE7B08-FA60-4231-B328-F8DDCE3B18A7}"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3AAE7B08-FA60-4231-B328-F8DDCE3B18A7}" id="{EB5382FD-5EB3-4AB6-BC75-1CC84F8E7E7C}">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1"/>
  <dimension ref="A1:P32"/>
  <sheetViews>
    <sheetView showGridLines="0" showRowColHeaders="0" tabSelected="1" zoomScale="55" zoomScaleNormal="55" workbookViewId="0">
      <selection sqref="A1:P1"/>
    </sheetView>
  </sheetViews>
  <sheetFormatPr baseColWidth="10" defaultRowHeight="14.5" x14ac:dyDescent="0.35"/>
  <sheetData>
    <row r="1" spans="1:16" ht="57" customHeight="1" x14ac:dyDescent="0.35">
      <c r="A1" s="94" t="s">
        <v>111</v>
      </c>
      <c r="B1" s="94"/>
      <c r="C1" s="94"/>
      <c r="D1" s="94"/>
      <c r="E1" s="94"/>
      <c r="F1" s="94"/>
      <c r="G1" s="94"/>
      <c r="H1" s="94"/>
      <c r="I1" s="94"/>
      <c r="J1" s="94"/>
      <c r="K1" s="94"/>
      <c r="L1" s="94"/>
      <c r="M1" s="94"/>
      <c r="N1" s="94"/>
      <c r="O1" s="94"/>
      <c r="P1" s="94"/>
    </row>
    <row r="5" spans="1:16" ht="52" customHeight="1" x14ac:dyDescent="0.35">
      <c r="B5" s="30" t="s">
        <v>79</v>
      </c>
    </row>
    <row r="6" spans="1:16" ht="52" customHeight="1" x14ac:dyDescent="0.35">
      <c r="B6" s="30" t="s">
        <v>80</v>
      </c>
    </row>
    <row r="7" spans="1:16" ht="52" customHeight="1" x14ac:dyDescent="0.35">
      <c r="B7" s="30" t="s">
        <v>81</v>
      </c>
    </row>
    <row r="8" spans="1:16" ht="52" customHeight="1" x14ac:dyDescent="0.35">
      <c r="B8" s="30" t="s">
        <v>82</v>
      </c>
    </row>
    <row r="9" spans="1:16" ht="52" customHeight="1" x14ac:dyDescent="0.35">
      <c r="B9" s="30" t="s">
        <v>83</v>
      </c>
    </row>
    <row r="10" spans="1:16" ht="52" customHeight="1" x14ac:dyDescent="0.35">
      <c r="B10" s="30" t="s">
        <v>207</v>
      </c>
    </row>
    <row r="32" ht="57" customHeight="1" x14ac:dyDescent="0.35"/>
  </sheetData>
  <sheetProtection sheet="1" objects="1" scenarios="1"/>
  <mergeCells count="1">
    <mergeCell ref="A1:P1"/>
  </mergeCells>
  <hyperlinks>
    <hyperlink ref="B5" location="KPI!A1" display="Principales variables" xr:uid="{00000000-0004-0000-0000-000000000000}"/>
    <hyperlink ref="B6" location="PERFIL!A1" display="Perfil sociodemografico" xr:uid="{00000000-0004-0000-0000-000001000000}"/>
    <hyperlink ref="B7" location="MOTIVOS!A1" display="Lugares y motivos de consumo" xr:uid="{00000000-0004-0000-0000-000002000000}"/>
    <hyperlink ref="B8" location="METODOLOGÍA!A1" display="Metodología" xr:uid="{00000000-0004-0000-0000-000003000000}"/>
    <hyperlink ref="B9" location="VARIABLES!A1" display="Glosario Variables" xr:uid="{00000000-0004-0000-0000-000004000000}"/>
    <hyperlink ref="B10" location="Conclusiones!A1" display="Conclusiones" xr:uid="{5E2D33D6-DE95-4B03-9E42-469F8356147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92D050"/>
  </sheetPr>
  <dimension ref="A1:O500"/>
  <sheetViews>
    <sheetView showGridLines="0" showRowColHeaders="0" zoomScale="85" zoomScaleNormal="85" workbookViewId="0">
      <selection sqref="A1:M1"/>
    </sheetView>
  </sheetViews>
  <sheetFormatPr baseColWidth="10" defaultRowHeight="14.5" x14ac:dyDescent="0.35"/>
  <cols>
    <col min="1" max="1" width="46.1796875" style="3" customWidth="1"/>
    <col min="2" max="2" width="5.453125" style="3" customWidth="1"/>
    <col min="3" max="11" width="16" style="3" customWidth="1"/>
    <col min="12" max="12" width="1.54296875" style="3" customWidth="1"/>
    <col min="13" max="13" width="14.81640625" style="3" customWidth="1"/>
    <col min="14" max="14" width="1.81640625" style="3" customWidth="1"/>
    <col min="15" max="15" width="19.54296875" style="3" customWidth="1"/>
    <col min="16" max="16384" width="10.90625" style="3"/>
  </cols>
  <sheetData>
    <row r="1" spans="1:13" ht="37" customHeight="1" x14ac:dyDescent="0.6">
      <c r="A1" s="101" t="s">
        <v>111</v>
      </c>
      <c r="B1" s="101"/>
      <c r="C1" s="101"/>
      <c r="D1" s="101"/>
      <c r="E1" s="101"/>
      <c r="F1" s="101"/>
      <c r="G1" s="101"/>
      <c r="H1" s="101"/>
      <c r="I1" s="101"/>
      <c r="J1" s="101"/>
      <c r="K1" s="101"/>
      <c r="L1" s="101"/>
      <c r="M1" s="101"/>
    </row>
    <row r="2" spans="1:13" ht="13" customHeight="1" x14ac:dyDescent="0.35">
      <c r="A2" s="32">
        <v>0</v>
      </c>
      <c r="B2" s="14"/>
    </row>
    <row r="3" spans="1:13" ht="11.5" customHeight="1" x14ac:dyDescent="0.35">
      <c r="A3" s="32"/>
      <c r="B3" s="14"/>
    </row>
    <row r="4" spans="1:13" ht="19" thickBot="1" x14ac:dyDescent="0.4">
      <c r="A4" s="34" t="s">
        <v>37</v>
      </c>
      <c r="B4" s="35"/>
    </row>
    <row r="5" spans="1:13" ht="15" thickTop="1" x14ac:dyDescent="0.35">
      <c r="A5" s="2" t="s">
        <v>38</v>
      </c>
      <c r="B5" s="13"/>
    </row>
    <row r="6" spans="1:13" s="5" customFormat="1" x14ac:dyDescent="0.35">
      <c r="A6" s="4"/>
      <c r="B6" s="7"/>
      <c r="C6" s="4"/>
      <c r="D6" s="4"/>
      <c r="E6" s="4"/>
    </row>
    <row r="7" spans="1:13" s="5" customFormat="1" ht="39.75" customHeight="1" x14ac:dyDescent="0.35">
      <c r="A7" s="6">
        <v>2</v>
      </c>
      <c r="B7" s="7"/>
      <c r="C7" s="8">
        <v>9</v>
      </c>
      <c r="D7" s="26" t="str">
        <f>VLOOKUP($C$7,Desplegables!$G:$H,2,0)</f>
        <v>Bebidas Vegetales</v>
      </c>
      <c r="E7" s="4"/>
    </row>
    <row r="8" spans="1:13" s="5" customFormat="1" ht="27.65" customHeight="1" x14ac:dyDescent="0.35">
      <c r="A8" s="26" t="str">
        <f>VLOOKUP($A$7,Desplegables!$D$2:$E$4,2,0)</f>
        <v>DISTRIBUCION VOLUMEN X CRITERIO (kg ó litros)</v>
      </c>
      <c r="B8" s="14"/>
      <c r="C8" s="14">
        <v>5</v>
      </c>
      <c r="D8" s="14">
        <v>6</v>
      </c>
      <c r="E8" s="14">
        <v>7</v>
      </c>
      <c r="F8" s="14">
        <v>8</v>
      </c>
      <c r="G8" s="14">
        <v>9</v>
      </c>
      <c r="H8" s="14">
        <v>10</v>
      </c>
      <c r="I8" s="14">
        <v>11</v>
      </c>
      <c r="J8" s="14">
        <v>12</v>
      </c>
      <c r="K8" s="14">
        <v>13</v>
      </c>
    </row>
    <row r="9" spans="1:13" ht="20.149999999999999" customHeight="1" x14ac:dyDescent="0.35">
      <c r="A9" s="9"/>
      <c r="B9" s="9"/>
      <c r="C9" s="63" t="str">
        <f>PERFIL_DATOS!E2</f>
        <v>TRIM 3 22</v>
      </c>
      <c r="D9" s="63" t="str">
        <f>PERFIL_DATOS!F2</f>
        <v>TRIM 4 22</v>
      </c>
      <c r="E9" s="63" t="str">
        <f>PERFIL_DATOS!G2</f>
        <v>TRIM 1 23</v>
      </c>
      <c r="F9" s="63" t="str">
        <f>PERFIL_DATOS!H2</f>
        <v>TRIM 2 23</v>
      </c>
      <c r="G9" s="63" t="str">
        <f>PERFIL_DATOS!I2</f>
        <v>TRIM 3 23</v>
      </c>
      <c r="H9" s="63" t="str">
        <f>PERFIL_DATOS!J2</f>
        <v>TRIM 4 23</v>
      </c>
      <c r="I9" s="63" t="str">
        <f>PERFIL_DATOS!K2</f>
        <v>TRIM 1 24</v>
      </c>
      <c r="J9" s="63" t="str">
        <f>PERFIL_DATOS!L2</f>
        <v>TRIM 2 24</v>
      </c>
      <c r="K9" s="63" t="str">
        <f>PERFIL_DATOS!M2</f>
        <v>TRIM 3 24</v>
      </c>
      <c r="L9" s="10"/>
      <c r="M9" s="64" t="s">
        <v>110</v>
      </c>
    </row>
    <row r="10" spans="1:13" ht="20.149999999999999" customHeight="1" x14ac:dyDescent="0.35">
      <c r="A10" s="50" t="s">
        <v>36</v>
      </c>
      <c r="B10" s="51">
        <v>0</v>
      </c>
      <c r="C10" s="65">
        <f>VLOOKUP($A$8&amp;$D$7&amp;$A10,PERFIL_DATOS!$A:$M,PERFIL!C$8,0)</f>
        <v>100</v>
      </c>
      <c r="D10" s="65">
        <f>VLOOKUP($A$8&amp;$D$7&amp;$A10,PERFIL_DATOS!$A:$M,PERFIL!D$8,0)</f>
        <v>100</v>
      </c>
      <c r="E10" s="65">
        <f>VLOOKUP($A$8&amp;$D$7&amp;$A10,PERFIL_DATOS!$A:$M,PERFIL!E$8,0)</f>
        <v>100</v>
      </c>
      <c r="F10" s="65">
        <f>VLOOKUP($A$8&amp;$D$7&amp;$A10,PERFIL_DATOS!$A:$M,PERFIL!F$8,0)</f>
        <v>100</v>
      </c>
      <c r="G10" s="65">
        <f>VLOOKUP($A$8&amp;$D$7&amp;$A10,PERFIL_DATOS!$A:$M,PERFIL!G$8,0)</f>
        <v>100</v>
      </c>
      <c r="H10" s="65">
        <f>VLOOKUP($A$8&amp;$D$7&amp;$A10,PERFIL_DATOS!$A:$M,PERFIL!H$8,0)</f>
        <v>100</v>
      </c>
      <c r="I10" s="65">
        <f>VLOOKUP($A$8&amp;$D$7&amp;$A10,PERFIL_DATOS!$A:$M,PERFIL!I$8,0)</f>
        <v>100</v>
      </c>
      <c r="J10" s="65">
        <f>VLOOKUP($A$8&amp;$D$7&amp;$A10,PERFIL_DATOS!$A:$M,PERFIL!J$8,0)</f>
        <v>100</v>
      </c>
      <c r="K10" s="66">
        <f>VLOOKUP($A$8&amp;$D$7&amp;$A10,PERFIL_DATOS!$A:$M,PERFIL!K$8,0)</f>
        <v>100</v>
      </c>
      <c r="L10" s="10"/>
      <c r="M10" s="67">
        <v>100</v>
      </c>
    </row>
    <row r="11" spans="1:13" ht="20.149999999999999" customHeight="1" x14ac:dyDescent="0.35">
      <c r="A11" s="52" t="s">
        <v>1</v>
      </c>
      <c r="B11" s="53">
        <v>0</v>
      </c>
      <c r="C11" s="68">
        <f>VLOOKUP($A$8&amp;$D$7&amp;$A11,PERFIL_DATOS!$A:$M,PERFIL!C$8,0)</f>
        <v>22.100010644940422</v>
      </c>
      <c r="D11" s="68">
        <f>VLOOKUP($A$8&amp;$D$7&amp;$A11,PERFIL_DATOS!$A:$M,PERFIL!D$8,0)</f>
        <v>16.968298953807263</v>
      </c>
      <c r="E11" s="68">
        <f>VLOOKUP($A$8&amp;$D$7&amp;$A11,PERFIL_DATOS!$A:$M,PERFIL!E$8,0)</f>
        <v>17.936874122248437</v>
      </c>
      <c r="F11" s="68">
        <f>VLOOKUP($A$8&amp;$D$7&amp;$A11,PERFIL_DATOS!$A:$M,PERFIL!F$8,0)</f>
        <v>24.048507198200188</v>
      </c>
      <c r="G11" s="68">
        <f>VLOOKUP($A$8&amp;$D$7&amp;$A11,PERFIL_DATOS!$A:$M,PERFIL!G$8,0)</f>
        <v>16.962224859687282</v>
      </c>
      <c r="H11" s="68">
        <f>VLOOKUP($A$8&amp;$D$7&amp;$A11,PERFIL_DATOS!$A:$M,PERFIL!H$8,0)</f>
        <v>21.00883612141838</v>
      </c>
      <c r="I11" s="68">
        <f>VLOOKUP($A$8&amp;$D$7&amp;$A11,PERFIL_DATOS!$A:$M,PERFIL!I$8,0)</f>
        <v>14.316732315200188</v>
      </c>
      <c r="J11" s="68">
        <f>VLOOKUP($A$8&amp;$D$7&amp;$A11,PERFIL_DATOS!$A:$M,PERFIL!J$8,0)</f>
        <v>12.39333502436212</v>
      </c>
      <c r="K11" s="69">
        <f>VLOOKUP($A$8&amp;$D$7&amp;$A11,PERFIL_DATOS!$A:$M,PERFIL!K$8,0)</f>
        <v>11.079767316870523</v>
      </c>
      <c r="L11" s="10"/>
      <c r="M11" s="70">
        <v>9.4404207165680614</v>
      </c>
    </row>
    <row r="12" spans="1:13" ht="20.149999999999999" customHeight="1" x14ac:dyDescent="0.35">
      <c r="A12" s="54" t="s">
        <v>2</v>
      </c>
      <c r="B12" s="14">
        <v>0</v>
      </c>
      <c r="C12" s="49">
        <f>VLOOKUP($A$8&amp;$D$7&amp;$A12,PERFIL_DATOS!$A:$M,PERFIL!C$8,0)</f>
        <v>18.42418551704796</v>
      </c>
      <c r="D12" s="49">
        <f>VLOOKUP($A$8&amp;$D$7&amp;$A12,PERFIL_DATOS!$A:$M,PERFIL!D$8,0)</f>
        <v>19.155189651658606</v>
      </c>
      <c r="E12" s="49">
        <f>VLOOKUP($A$8&amp;$D$7&amp;$A12,PERFIL_DATOS!$A:$M,PERFIL!E$8,0)</f>
        <v>18.49944033053475</v>
      </c>
      <c r="F12" s="49">
        <f>VLOOKUP($A$8&amp;$D$7&amp;$A12,PERFIL_DATOS!$A:$M,PERFIL!F$8,0)</f>
        <v>18.899295299381688</v>
      </c>
      <c r="G12" s="49">
        <f>VLOOKUP($A$8&amp;$D$7&amp;$A12,PERFIL_DATOS!$A:$M,PERFIL!G$8,0)</f>
        <v>36.483353311569992</v>
      </c>
      <c r="H12" s="49">
        <f>VLOOKUP($A$8&amp;$D$7&amp;$A12,PERFIL_DATOS!$A:$M,PERFIL!H$8,0)</f>
        <v>33.833609262632116</v>
      </c>
      <c r="I12" s="49">
        <f>VLOOKUP($A$8&amp;$D$7&amp;$A12,PERFIL_DATOS!$A:$M,PERFIL!I$8,0)</f>
        <v>37.25344174238338</v>
      </c>
      <c r="J12" s="49">
        <f>VLOOKUP($A$8&amp;$D$7&amp;$A12,PERFIL_DATOS!$A:$M,PERFIL!J$8,0)</f>
        <v>38.137709775116022</v>
      </c>
      <c r="K12" s="71">
        <f>VLOOKUP($A$8&amp;$D$7&amp;$A12,PERFIL_DATOS!$A:$M,PERFIL!K$8,0)</f>
        <v>27.724465264783355</v>
      </c>
      <c r="L12" s="10"/>
      <c r="M12" s="72">
        <v>13.279326530911401</v>
      </c>
    </row>
    <row r="13" spans="1:13" ht="20.149999999999999" customHeight="1" x14ac:dyDescent="0.35">
      <c r="A13" s="54" t="s">
        <v>3</v>
      </c>
      <c r="B13" s="14">
        <v>0</v>
      </c>
      <c r="C13" s="49">
        <f>VLOOKUP($A$8&amp;$D$7&amp;$A13,PERFIL_DATOS!$A:$M,PERFIL!C$8,0)</f>
        <v>16.623756582318929</v>
      </c>
      <c r="D13" s="49">
        <f>VLOOKUP($A$8&amp;$D$7&amp;$A13,PERFIL_DATOS!$A:$M,PERFIL!D$8,0)</f>
        <v>13.800359394170853</v>
      </c>
      <c r="E13" s="49">
        <f>VLOOKUP($A$8&amp;$D$7&amp;$A13,PERFIL_DATOS!$A:$M,PERFIL!E$8,0)</f>
        <v>9.5626259473469002</v>
      </c>
      <c r="F13" s="49">
        <f>VLOOKUP($A$8&amp;$D$7&amp;$A13,PERFIL_DATOS!$A:$M,PERFIL!F$8,0)</f>
        <v>10.902120903959359</v>
      </c>
      <c r="G13" s="49">
        <f>VLOOKUP($A$8&amp;$D$7&amp;$A13,PERFIL_DATOS!$A:$M,PERFIL!G$8,0)</f>
        <v>12.280726652117192</v>
      </c>
      <c r="H13" s="49">
        <f>VLOOKUP($A$8&amp;$D$7&amp;$A13,PERFIL_DATOS!$A:$M,PERFIL!H$8,0)</f>
        <v>9.5015699760281827</v>
      </c>
      <c r="I13" s="49">
        <f>VLOOKUP($A$8&amp;$D$7&amp;$A13,PERFIL_DATOS!$A:$M,PERFIL!I$8,0)</f>
        <v>12.746855103524851</v>
      </c>
      <c r="J13" s="49">
        <f>VLOOKUP($A$8&amp;$D$7&amp;$A13,PERFIL_DATOS!$A:$M,PERFIL!J$8,0)</f>
        <v>13.540876359300263</v>
      </c>
      <c r="K13" s="71">
        <f>VLOOKUP($A$8&amp;$D$7&amp;$A13,PERFIL_DATOS!$A:$M,PERFIL!K$8,0)</f>
        <v>13.020648251413727</v>
      </c>
      <c r="L13" s="10"/>
      <c r="M13" s="72">
        <v>15.7601352303988</v>
      </c>
    </row>
    <row r="14" spans="1:13" ht="20.149999999999999" customHeight="1" x14ac:dyDescent="0.35">
      <c r="A14" s="54" t="s">
        <v>4</v>
      </c>
      <c r="B14" s="14">
        <v>0</v>
      </c>
      <c r="C14" s="49">
        <f>VLOOKUP($A$8&amp;$D$7&amp;$A14,PERFIL_DATOS!$A:$M,PERFIL!C$8,0)</f>
        <v>10.20308634647917</v>
      </c>
      <c r="D14" s="49">
        <f>VLOOKUP($A$8&amp;$D$7&amp;$A14,PERFIL_DATOS!$A:$M,PERFIL!D$8,0)</f>
        <v>8.2822065679878687</v>
      </c>
      <c r="E14" s="49">
        <f>VLOOKUP($A$8&amp;$D$7&amp;$A14,PERFIL_DATOS!$A:$M,PERFIL!E$8,0)</f>
        <v>5.3516696165333659</v>
      </c>
      <c r="F14" s="49">
        <f>VLOOKUP($A$8&amp;$D$7&amp;$A14,PERFIL_DATOS!$A:$M,PERFIL!F$8,0)</f>
        <v>8.1814235699030675</v>
      </c>
      <c r="G14" s="49">
        <f>VLOOKUP($A$8&amp;$D$7&amp;$A14,PERFIL_DATOS!$A:$M,PERFIL!G$8,0)</f>
        <v>5.4634770661099896</v>
      </c>
      <c r="H14" s="49">
        <f>VLOOKUP($A$8&amp;$D$7&amp;$A14,PERFIL_DATOS!$A:$M,PERFIL!H$8,0)</f>
        <v>4.1281528761326767</v>
      </c>
      <c r="I14" s="49">
        <f>VLOOKUP($A$8&amp;$D$7&amp;$A14,PERFIL_DATOS!$A:$M,PERFIL!I$8,0)</f>
        <v>5.4370486256286545</v>
      </c>
      <c r="J14" s="49">
        <f>VLOOKUP($A$8&amp;$D$7&amp;$A14,PERFIL_DATOS!$A:$M,PERFIL!J$8,0)</f>
        <v>4.4457128807292943</v>
      </c>
      <c r="K14" s="71">
        <f>VLOOKUP($A$8&amp;$D$7&amp;$A14,PERFIL_DATOS!$A:$M,PERFIL!K$8,0)</f>
        <v>10.687594618239254</v>
      </c>
      <c r="L14" s="10"/>
      <c r="M14" s="72">
        <v>20.300539955650684</v>
      </c>
    </row>
    <row r="15" spans="1:13" ht="20.149999999999999" customHeight="1" x14ac:dyDescent="0.35">
      <c r="A15" s="54" t="s">
        <v>5</v>
      </c>
      <c r="B15" s="14">
        <v>0</v>
      </c>
      <c r="C15" s="49">
        <f>VLOOKUP($A$8&amp;$D$7&amp;$A15,PERFIL_DATOS!$A:$M,PERFIL!C$8,0)</f>
        <v>10.43519914984261</v>
      </c>
      <c r="D15" s="49">
        <f>VLOOKUP($A$8&amp;$D$7&amp;$A15,PERFIL_DATOS!$A:$M,PERFIL!D$8,0)</f>
        <v>9.4113775914389759</v>
      </c>
      <c r="E15" s="49">
        <f>VLOOKUP($A$8&amp;$D$7&amp;$A15,PERFIL_DATOS!$A:$M,PERFIL!E$8,0)</f>
        <v>11.199891774739905</v>
      </c>
      <c r="F15" s="49">
        <f>VLOOKUP($A$8&amp;$D$7&amp;$A15,PERFIL_DATOS!$A:$M,PERFIL!F$8,0)</f>
        <v>8.6669312507535299</v>
      </c>
      <c r="G15" s="49">
        <f>VLOOKUP($A$8&amp;$D$7&amp;$A15,PERFIL_DATOS!$A:$M,PERFIL!G$8,0)</f>
        <v>8.4539630111679855</v>
      </c>
      <c r="H15" s="49">
        <f>VLOOKUP($A$8&amp;$D$7&amp;$A15,PERFIL_DATOS!$A:$M,PERFIL!H$8,0)</f>
        <v>11.332010623946582</v>
      </c>
      <c r="I15" s="49">
        <f>VLOOKUP($A$8&amp;$D$7&amp;$A15,PERFIL_DATOS!$A:$M,PERFIL!I$8,0)</f>
        <v>7.5670333522449171</v>
      </c>
      <c r="J15" s="49">
        <f>VLOOKUP($A$8&amp;$D$7&amp;$A15,PERFIL_DATOS!$A:$M,PERFIL!J$8,0)</f>
        <v>8.9945715999683049</v>
      </c>
      <c r="K15" s="71">
        <f>VLOOKUP($A$8&amp;$D$7&amp;$A15,PERFIL_DATOS!$A:$M,PERFIL!K$8,0)</f>
        <v>8.3615977141014799</v>
      </c>
      <c r="L15" s="10"/>
      <c r="M15" s="72">
        <v>13.259697831676512</v>
      </c>
    </row>
    <row r="16" spans="1:13" ht="20.149999999999999" customHeight="1" x14ac:dyDescent="0.35">
      <c r="A16" s="54" t="s">
        <v>6</v>
      </c>
      <c r="B16" s="14">
        <v>0</v>
      </c>
      <c r="C16" s="49">
        <f>VLOOKUP($A$8&amp;$D$7&amp;$A16,PERFIL_DATOS!$A:$M,PERFIL!C$8,0)</f>
        <v>2.7337599097818837</v>
      </c>
      <c r="D16" s="49">
        <f>VLOOKUP($A$8&amp;$D$7&amp;$A16,PERFIL_DATOS!$A:$M,PERFIL!D$8,0)</f>
        <v>3.1893981499852688</v>
      </c>
      <c r="E16" s="49">
        <f>VLOOKUP($A$8&amp;$D$7&amp;$A16,PERFIL_DATOS!$A:$M,PERFIL!E$8,0)</f>
        <v>2.7552615311254871</v>
      </c>
      <c r="F16" s="49">
        <f>VLOOKUP($A$8&amp;$D$7&amp;$A16,PERFIL_DATOS!$A:$M,PERFIL!F$8,0)</f>
        <v>2.5520757668592369</v>
      </c>
      <c r="G16" s="49">
        <f>VLOOKUP($A$8&amp;$D$7&amp;$A16,PERFIL_DATOS!$A:$M,PERFIL!G$8,0)</f>
        <v>2.7904688354301723</v>
      </c>
      <c r="H16" s="49">
        <f>VLOOKUP($A$8&amp;$D$7&amp;$A16,PERFIL_DATOS!$A:$M,PERFIL!H$8,0)</f>
        <v>2.5900633101810664</v>
      </c>
      <c r="I16" s="49">
        <f>VLOOKUP($A$8&amp;$D$7&amp;$A16,PERFIL_DATOS!$A:$M,PERFIL!I$8,0)</f>
        <v>2.6738923960683234</v>
      </c>
      <c r="J16" s="49">
        <f>VLOOKUP($A$8&amp;$D$7&amp;$A16,PERFIL_DATOS!$A:$M,PERFIL!J$8,0)</f>
        <v>2.9219894700415852</v>
      </c>
      <c r="K16" s="71">
        <f>VLOOKUP($A$8&amp;$D$7&amp;$A16,PERFIL_DATOS!$A:$M,PERFIL!K$8,0)</f>
        <v>2.4212570729191052</v>
      </c>
      <c r="L16" s="10"/>
      <c r="M16" s="72">
        <v>9.7203056551322629</v>
      </c>
    </row>
    <row r="17" spans="1:13" ht="20.149999999999999" customHeight="1" x14ac:dyDescent="0.35">
      <c r="A17" s="54" t="s">
        <v>7</v>
      </c>
      <c r="B17" s="14">
        <v>0</v>
      </c>
      <c r="C17" s="49">
        <f>VLOOKUP($A$8&amp;$D$7&amp;$A17,PERFIL_DATOS!$A:$M,PERFIL!C$8,0)</f>
        <v>11.269790255459782</v>
      </c>
      <c r="D17" s="49">
        <f>VLOOKUP($A$8&amp;$D$7&amp;$A17,PERFIL_DATOS!$A:$M,PERFIL!D$8,0)</f>
        <v>11.195398022430586</v>
      </c>
      <c r="E17" s="49">
        <f>VLOOKUP($A$8&amp;$D$7&amp;$A17,PERFIL_DATOS!$A:$M,PERFIL!E$8,0)</f>
        <v>13.566369127388068</v>
      </c>
      <c r="F17" s="49">
        <f>VLOOKUP($A$8&amp;$D$7&amp;$A17,PERFIL_DATOS!$A:$M,PERFIL!F$8,0)</f>
        <v>13.631279379596053</v>
      </c>
      <c r="G17" s="49">
        <f>VLOOKUP($A$8&amp;$D$7&amp;$A17,PERFIL_DATOS!$A:$M,PERFIL!G$8,0)</f>
        <v>9.8848216992115177</v>
      </c>
      <c r="H17" s="49">
        <f>VLOOKUP($A$8&amp;$D$7&amp;$A17,PERFIL_DATOS!$A:$M,PERFIL!H$8,0)</f>
        <v>7.5037077055963337</v>
      </c>
      <c r="I17" s="49">
        <f>VLOOKUP($A$8&amp;$D$7&amp;$A17,PERFIL_DATOS!$A:$M,PERFIL!I$8,0)</f>
        <v>6.1054440783274879</v>
      </c>
      <c r="J17" s="49">
        <f>VLOOKUP($A$8&amp;$D$7&amp;$A17,PERFIL_DATOS!$A:$M,PERFIL!J$8,0)</f>
        <v>5.818458610588249</v>
      </c>
      <c r="K17" s="71">
        <f>VLOOKUP($A$8&amp;$D$7&amp;$A17,PERFIL_DATOS!$A:$M,PERFIL!K$8,0)</f>
        <v>8.305394894770977</v>
      </c>
      <c r="L17" s="10"/>
      <c r="M17" s="72">
        <v>9.319852633409841</v>
      </c>
    </row>
    <row r="18" spans="1:13" ht="20.149999999999999" customHeight="1" x14ac:dyDescent="0.35">
      <c r="A18" s="55" t="s">
        <v>8</v>
      </c>
      <c r="B18" s="56">
        <v>0</v>
      </c>
      <c r="C18" s="73">
        <f>VLOOKUP($A$8&amp;$D$7&amp;$A18,PERFIL_DATOS!$A:$M,PERFIL!C$8,0)</f>
        <v>8.2102034245663837</v>
      </c>
      <c r="D18" s="73">
        <f>VLOOKUP($A$8&amp;$D$7&amp;$A18,PERFIL_DATOS!$A:$M,PERFIL!D$8,0)</f>
        <v>17.997766360762903</v>
      </c>
      <c r="E18" s="73">
        <f>VLOOKUP($A$8&amp;$D$7&amp;$A18,PERFIL_DATOS!$A:$M,PERFIL!E$8,0)</f>
        <v>21.12786678162761</v>
      </c>
      <c r="F18" s="73">
        <f>VLOOKUP($A$8&amp;$D$7&amp;$A18,PERFIL_DATOS!$A:$M,PERFIL!F$8,0)</f>
        <v>13.118362989684861</v>
      </c>
      <c r="G18" s="73">
        <f>VLOOKUP($A$8&amp;$D$7&amp;$A18,PERFIL_DATOS!$A:$M,PERFIL!G$8,0)</f>
        <v>7.6809659420462095</v>
      </c>
      <c r="H18" s="73">
        <f>VLOOKUP($A$8&amp;$D$7&amp;$A18,PERFIL_DATOS!$A:$M,PERFIL!H$8,0)</f>
        <v>10.102052647413728</v>
      </c>
      <c r="I18" s="73">
        <f>VLOOKUP($A$8&amp;$D$7&amp;$A18,PERFIL_DATOS!$A:$M,PERFIL!I$8,0)</f>
        <v>13.899555663901861</v>
      </c>
      <c r="J18" s="73">
        <f>VLOOKUP($A$8&amp;$D$7&amp;$A18,PERFIL_DATOS!$A:$M,PERFIL!J$8,0)</f>
        <v>13.747338930280392</v>
      </c>
      <c r="K18" s="74">
        <f>VLOOKUP($A$8&amp;$D$7&amp;$A18,PERFIL_DATOS!$A:$M,PERFIL!K$8,0)</f>
        <v>18.399245912101357</v>
      </c>
      <c r="L18" s="10"/>
      <c r="M18" s="75">
        <v>8.9197288030507078</v>
      </c>
    </row>
    <row r="19" spans="1:13" ht="20.149999999999999" customHeight="1" x14ac:dyDescent="0.35">
      <c r="A19" s="52" t="s">
        <v>9</v>
      </c>
      <c r="B19" s="53">
        <v>0</v>
      </c>
      <c r="C19" s="68">
        <f>VLOOKUP($A$8&amp;$D$7&amp;$A19,PERFIL_DATOS!$A:$M,PERFIL!C$8,0)</f>
        <v>0.85956243657866216</v>
      </c>
      <c r="D19" s="68">
        <f>VLOOKUP($A$8&amp;$D$7&amp;$A19,PERFIL_DATOS!$A:$M,PERFIL!D$8,0)</f>
        <v>2.529067513751095</v>
      </c>
      <c r="E19" s="68">
        <f>VLOOKUP($A$8&amp;$D$7&amp;$A19,PERFIL_DATOS!$A:$M,PERFIL!E$8,0)</f>
        <v>2.9075701083649186</v>
      </c>
      <c r="F19" s="68">
        <f>VLOOKUP($A$8&amp;$D$7&amp;$A19,PERFIL_DATOS!$A:$M,PERFIL!F$8,0)</f>
        <v>2.3334057980721825</v>
      </c>
      <c r="G19" s="68">
        <f>VLOOKUP($A$8&amp;$D$7&amp;$A19,PERFIL_DATOS!$A:$M,PERFIL!G$8,0)</f>
        <v>25.01728103017712</v>
      </c>
      <c r="H19" s="68">
        <f>VLOOKUP($A$8&amp;$D$7&amp;$A19,PERFIL_DATOS!$A:$M,PERFIL!H$8,0)</f>
        <v>22.314142530401501</v>
      </c>
      <c r="I19" s="68">
        <f>VLOOKUP($A$8&amp;$D$7&amp;$A19,PERFIL_DATOS!$A:$M,PERFIL!I$8,0)</f>
        <v>19.989899802216172</v>
      </c>
      <c r="J19" s="68">
        <f>VLOOKUP($A$8&amp;$D$7&amp;$A19,PERFIL_DATOS!$A:$M,PERFIL!J$8,0)</f>
        <v>24.65147668254739</v>
      </c>
      <c r="K19" s="69">
        <f>VLOOKUP($A$8&amp;$D$7&amp;$A19,PERFIL_DATOS!$A:$M,PERFIL!K$8,0)</f>
        <v>15.28373986193966</v>
      </c>
      <c r="L19" s="10"/>
      <c r="M19" s="70">
        <v>5.8814013357624368</v>
      </c>
    </row>
    <row r="20" spans="1:13" ht="20.149999999999999" customHeight="1" x14ac:dyDescent="0.35">
      <c r="A20" s="54" t="s">
        <v>10</v>
      </c>
      <c r="B20" s="14">
        <v>0</v>
      </c>
      <c r="C20" s="49">
        <f>VLOOKUP($A$8&amp;$D$7&amp;$A20,PERFIL_DATOS!$A:$M,PERFIL!C$8,0)</f>
        <v>3.366301876622118</v>
      </c>
      <c r="D20" s="49">
        <f>VLOOKUP($A$8&amp;$D$7&amp;$A20,PERFIL_DATOS!$A:$M,PERFIL!D$8,0)</f>
        <v>3.1825431388006442</v>
      </c>
      <c r="E20" s="49">
        <f>VLOOKUP($A$8&amp;$D$7&amp;$A20,PERFIL_DATOS!$A:$M,PERFIL!E$8,0)</f>
        <v>1.3081570279296149</v>
      </c>
      <c r="F20" s="49">
        <f>VLOOKUP($A$8&amp;$D$7&amp;$A20,PERFIL_DATOS!$A:$M,PERFIL!F$8,0)</f>
        <v>2.8140445768044078</v>
      </c>
      <c r="G20" s="49">
        <f>VLOOKUP($A$8&amp;$D$7&amp;$A20,PERFIL_DATOS!$A:$M,PERFIL!G$8,0)</f>
        <v>1.6984654081992969</v>
      </c>
      <c r="H20" s="49">
        <f>VLOOKUP($A$8&amp;$D$7&amp;$A20,PERFIL_DATOS!$A:$M,PERFIL!H$8,0)</f>
        <v>1.9205449139958526</v>
      </c>
      <c r="I20" s="49">
        <f>VLOOKUP($A$8&amp;$D$7&amp;$A20,PERFIL_DATOS!$A:$M,PERFIL!I$8,0)</f>
        <v>1.6967578502507561</v>
      </c>
      <c r="J20" s="49">
        <f>VLOOKUP($A$8&amp;$D$7&amp;$A20,PERFIL_DATOS!$A:$M,PERFIL!J$8,0)</f>
        <v>2.1687612139511483</v>
      </c>
      <c r="K20" s="71">
        <f>VLOOKUP($A$8&amp;$D$7&amp;$A20,PERFIL_DATOS!$A:$M,PERFIL!K$8,0)</f>
        <v>1.4234878770372594</v>
      </c>
      <c r="L20" s="10"/>
      <c r="M20" s="72">
        <v>6.5377121485953618</v>
      </c>
    </row>
    <row r="21" spans="1:13" ht="20.149999999999999" customHeight="1" x14ac:dyDescent="0.35">
      <c r="A21" s="54" t="s">
        <v>11</v>
      </c>
      <c r="B21" s="14">
        <v>0</v>
      </c>
      <c r="C21" s="49">
        <f>VLOOKUP($A$8&amp;$D$7&amp;$A21,PERFIL_DATOS!$A:$M,PERFIL!C$8,0)</f>
        <v>13.872051083949858</v>
      </c>
      <c r="D21" s="49">
        <f>VLOOKUP($A$8&amp;$D$7&amp;$A21,PERFIL_DATOS!$A:$M,PERFIL!D$8,0)</f>
        <v>14.190522720615057</v>
      </c>
      <c r="E21" s="49">
        <f>VLOOKUP($A$8&amp;$D$7&amp;$A21,PERFIL_DATOS!$A:$M,PERFIL!E$8,0)</f>
        <v>9.2908813135216146</v>
      </c>
      <c r="F21" s="49">
        <f>VLOOKUP($A$8&amp;$D$7&amp;$A21,PERFIL_DATOS!$A:$M,PERFIL!F$8,0)</f>
        <v>9.8018357097995938</v>
      </c>
      <c r="G21" s="49">
        <f>VLOOKUP($A$8&amp;$D$7&amp;$A21,PERFIL_DATOS!$A:$M,PERFIL!G$8,0)</f>
        <v>7.6098468713816123</v>
      </c>
      <c r="H21" s="49">
        <f>VLOOKUP($A$8&amp;$D$7&amp;$A21,PERFIL_DATOS!$A:$M,PERFIL!H$8,0)</f>
        <v>6.3476456829703061</v>
      </c>
      <c r="I21" s="49">
        <f>VLOOKUP($A$8&amp;$D$7&amp;$A21,PERFIL_DATOS!$A:$M,PERFIL!I$8,0)</f>
        <v>8.7095018673561384</v>
      </c>
      <c r="J21" s="49">
        <f>VLOOKUP($A$8&amp;$D$7&amp;$A21,PERFIL_DATOS!$A:$M,PERFIL!J$8,0)</f>
        <v>9.4013714255786454</v>
      </c>
      <c r="K21" s="71">
        <f>VLOOKUP($A$8&amp;$D$7&amp;$A21,PERFIL_DATOS!$A:$M,PERFIL!K$8,0)</f>
        <v>12.011422427842335</v>
      </c>
      <c r="L21" s="10"/>
      <c r="M21" s="72">
        <v>8.2946877060631845</v>
      </c>
    </row>
    <row r="22" spans="1:13" ht="20.149999999999999" customHeight="1" x14ac:dyDescent="0.35">
      <c r="A22" s="54" t="s">
        <v>12</v>
      </c>
      <c r="B22" s="14">
        <v>0</v>
      </c>
      <c r="C22" s="49">
        <f>VLOOKUP($A$8&amp;$D$7&amp;$A22,PERFIL_DATOS!$A:$M,PERFIL!C$8,0)</f>
        <v>9.2994273054731096</v>
      </c>
      <c r="D22" s="49">
        <f>VLOOKUP($A$8&amp;$D$7&amp;$A22,PERFIL_DATOS!$A:$M,PERFIL!D$8,0)</f>
        <v>11.826801294991778</v>
      </c>
      <c r="E22" s="49">
        <f>VLOOKUP($A$8&amp;$D$7&amp;$A22,PERFIL_DATOS!$A:$M,PERFIL!E$8,0)</f>
        <v>12.742145165516289</v>
      </c>
      <c r="F22" s="49">
        <f>VLOOKUP($A$8&amp;$D$7&amp;$A22,PERFIL_DATOS!$A:$M,PERFIL!F$8,0)</f>
        <v>11.742661433251522</v>
      </c>
      <c r="G22" s="49">
        <f>VLOOKUP($A$8&amp;$D$7&amp;$A22,PERFIL_DATOS!$A:$M,PERFIL!G$8,0)</f>
        <v>9.5217165251968083</v>
      </c>
      <c r="H22" s="49">
        <f>VLOOKUP($A$8&amp;$D$7&amp;$A22,PERFIL_DATOS!$A:$M,PERFIL!H$8,0)</f>
        <v>8.4978101859190645</v>
      </c>
      <c r="I22" s="49">
        <f>VLOOKUP($A$8&amp;$D$7&amp;$A22,PERFIL_DATOS!$A:$M,PERFIL!I$8,0)</f>
        <v>10.085168305327507</v>
      </c>
      <c r="J22" s="49">
        <f>VLOOKUP($A$8&amp;$D$7&amp;$A22,PERFIL_DATOS!$A:$M,PERFIL!J$8,0)</f>
        <v>8.0832917524301759</v>
      </c>
      <c r="K22" s="71">
        <f>VLOOKUP($A$8&amp;$D$7&amp;$A22,PERFIL_DATOS!$A:$M,PERFIL!K$8,0)</f>
        <v>12.395909098839914</v>
      </c>
      <c r="L22" s="10"/>
      <c r="M22" s="72">
        <v>18.391317573558638</v>
      </c>
    </row>
    <row r="23" spans="1:13" ht="20.149999999999999" customHeight="1" x14ac:dyDescent="0.35">
      <c r="A23" s="54" t="s">
        <v>13</v>
      </c>
      <c r="B23" s="14">
        <v>0</v>
      </c>
      <c r="C23" s="49">
        <f>VLOOKUP($A$8&amp;$D$7&amp;$A23,PERFIL_DATOS!$A:$M,PERFIL!C$8,0)</f>
        <v>34.915611274879083</v>
      </c>
      <c r="D23" s="49">
        <f>VLOOKUP($A$8&amp;$D$7&amp;$A23,PERFIL_DATOS!$A:$M,PERFIL!D$8,0)</f>
        <v>31.510742859444097</v>
      </c>
      <c r="E23" s="49">
        <f>VLOOKUP($A$8&amp;$D$7&amp;$A23,PERFIL_DATOS!$A:$M,PERFIL!E$8,0)</f>
        <v>29.419028280698477</v>
      </c>
      <c r="F23" s="49">
        <f>VLOOKUP($A$8&amp;$D$7&amp;$A23,PERFIL_DATOS!$A:$M,PERFIL!F$8,0)</f>
        <v>35.058494846462985</v>
      </c>
      <c r="G23" s="49">
        <f>VLOOKUP($A$8&amp;$D$7&amp;$A23,PERFIL_DATOS!$A:$M,PERFIL!G$8,0)</f>
        <v>25.648207993491607</v>
      </c>
      <c r="H23" s="49">
        <f>VLOOKUP($A$8&amp;$D$7&amp;$A23,PERFIL_DATOS!$A:$M,PERFIL!H$8,0)</f>
        <v>22.309460941468004</v>
      </c>
      <c r="I23" s="49">
        <f>VLOOKUP($A$8&amp;$D$7&amp;$A23,PERFIL_DATOS!$A:$M,PERFIL!I$8,0)</f>
        <v>21.531065649079732</v>
      </c>
      <c r="J23" s="49">
        <f>VLOOKUP($A$8&amp;$D$7&amp;$A23,PERFIL_DATOS!$A:$M,PERFIL!J$8,0)</f>
        <v>21.849609361851563</v>
      </c>
      <c r="K23" s="71">
        <f>VLOOKUP($A$8&amp;$D$7&amp;$A23,PERFIL_DATOS!$A:$M,PERFIL!K$8,0)</f>
        <v>23.388552973957697</v>
      </c>
      <c r="L23" s="10"/>
      <c r="M23" s="72">
        <v>20.8533579666849</v>
      </c>
    </row>
    <row r="24" spans="1:13" ht="20.149999999999999" customHeight="1" x14ac:dyDescent="0.35">
      <c r="A24" s="54" t="s">
        <v>14</v>
      </c>
      <c r="B24" s="14">
        <v>0</v>
      </c>
      <c r="C24" s="49">
        <f>VLOOKUP($A$8&amp;$D$7&amp;$A24,PERFIL_DATOS!$A:$M,PERFIL!C$8,0)</f>
        <v>11.743375730369133</v>
      </c>
      <c r="D24" s="49">
        <f>VLOOKUP($A$8&amp;$D$7&amp;$A24,PERFIL_DATOS!$A:$M,PERFIL!D$8,0)</f>
        <v>8.2046332680647645</v>
      </c>
      <c r="E24" s="49">
        <f>VLOOKUP($A$8&amp;$D$7&amp;$A24,PERFIL_DATOS!$A:$M,PERFIL!E$8,0)</f>
        <v>10.764629905494008</v>
      </c>
      <c r="F24" s="49">
        <f>VLOOKUP($A$8&amp;$D$7&amp;$A24,PERFIL_DATOS!$A:$M,PERFIL!F$8,0)</f>
        <v>12.817810120360832</v>
      </c>
      <c r="G24" s="49">
        <f>VLOOKUP($A$8&amp;$D$7&amp;$A24,PERFIL_DATOS!$A:$M,PERFIL!G$8,0)</f>
        <v>10.636764845866944</v>
      </c>
      <c r="H24" s="49">
        <f>VLOOKUP($A$8&amp;$D$7&amp;$A24,PERFIL_DATOS!$A:$M,PERFIL!H$8,0)</f>
        <v>11.246782244680746</v>
      </c>
      <c r="I24" s="49">
        <f>VLOOKUP($A$8&amp;$D$7&amp;$A24,PERFIL_DATOS!$A:$M,PERFIL!I$8,0)</f>
        <v>12.866427912641337</v>
      </c>
      <c r="J24" s="49">
        <f>VLOOKUP($A$8&amp;$D$7&amp;$A24,PERFIL_DATOS!$A:$M,PERFIL!J$8,0)</f>
        <v>11.30848879773721</v>
      </c>
      <c r="K24" s="71">
        <f>VLOOKUP($A$8&amp;$D$7&amp;$A24,PERFIL_DATOS!$A:$M,PERFIL!K$8,0)</f>
        <v>11.518947411125087</v>
      </c>
      <c r="L24" s="10"/>
      <c r="M24" s="72">
        <v>10.556748339745841</v>
      </c>
    </row>
    <row r="25" spans="1:13" ht="20.149999999999999" customHeight="1" x14ac:dyDescent="0.35">
      <c r="A25" s="54" t="s">
        <v>15</v>
      </c>
      <c r="B25" s="14">
        <v>0</v>
      </c>
      <c r="C25" s="49">
        <f>VLOOKUP($A$8&amp;$D$7&amp;$A25,PERFIL_DATOS!$A:$M,PERFIL!C$8,0)</f>
        <v>13.332240599835449</v>
      </c>
      <c r="D25" s="49">
        <f>VLOOKUP($A$8&amp;$D$7&amp;$A25,PERFIL_DATOS!$A:$M,PERFIL!D$8,0)</f>
        <v>14.845846287842734</v>
      </c>
      <c r="E25" s="49">
        <f>VLOOKUP($A$8&amp;$D$7&amp;$A25,PERFIL_DATOS!$A:$M,PERFIL!E$8,0)</f>
        <v>20.602404276675244</v>
      </c>
      <c r="F25" s="49">
        <f>VLOOKUP($A$8&amp;$D$7&amp;$A25,PERFIL_DATOS!$A:$M,PERFIL!F$8,0)</f>
        <v>12.350257784150109</v>
      </c>
      <c r="G25" s="49">
        <f>VLOOKUP($A$8&amp;$D$7&amp;$A25,PERFIL_DATOS!$A:$M,PERFIL!G$8,0)</f>
        <v>9.4992852623869073</v>
      </c>
      <c r="H25" s="49">
        <f>VLOOKUP($A$8&amp;$D$7&amp;$A25,PERFIL_DATOS!$A:$M,PERFIL!H$8,0)</f>
        <v>12.58223562257168</v>
      </c>
      <c r="I25" s="49">
        <f>VLOOKUP($A$8&amp;$D$7&amp;$A25,PERFIL_DATOS!$A:$M,PERFIL!I$8,0)</f>
        <v>14.416369116983633</v>
      </c>
      <c r="J25" s="49">
        <f>VLOOKUP($A$8&amp;$D$7&amp;$A25,PERFIL_DATOS!$A:$M,PERFIL!J$8,0)</f>
        <v>13.37811533298043</v>
      </c>
      <c r="K25" s="71">
        <f>VLOOKUP($A$8&amp;$D$7&amp;$A25,PERFIL_DATOS!$A:$M,PERFIL!K$8,0)</f>
        <v>14.270758370640069</v>
      </c>
      <c r="L25" s="10"/>
      <c r="M25" s="72">
        <v>12.563208466497697</v>
      </c>
    </row>
    <row r="26" spans="1:13" ht="20.149999999999999" customHeight="1" x14ac:dyDescent="0.35">
      <c r="A26" s="55" t="s">
        <v>16</v>
      </c>
      <c r="B26" s="56">
        <v>0</v>
      </c>
      <c r="C26" s="73">
        <f>VLOOKUP($A$8&amp;$D$7&amp;$A26,PERFIL_DATOS!$A:$M,PERFIL!C$8,0)</f>
        <v>12.611422666468528</v>
      </c>
      <c r="D26" s="73">
        <f>VLOOKUP($A$8&amp;$D$7&amp;$A26,PERFIL_DATOS!$A:$M,PERFIL!D$8,0)</f>
        <v>13.709844601492291</v>
      </c>
      <c r="E26" s="73">
        <f>VLOOKUP($A$8&amp;$D$7&amp;$A26,PERFIL_DATOS!$A:$M,PERFIL!E$8,0)</f>
        <v>12.965186360810696</v>
      </c>
      <c r="F26" s="73">
        <f>VLOOKUP($A$8&amp;$D$7&amp;$A26,PERFIL_DATOS!$A:$M,PERFIL!F$8,0)</f>
        <v>13.081477505518743</v>
      </c>
      <c r="G26" s="73">
        <f>VLOOKUP($A$8&amp;$D$7&amp;$A26,PERFIL_DATOS!$A:$M,PERFIL!G$8,0)</f>
        <v>10.368434971018209</v>
      </c>
      <c r="H26" s="73">
        <f>VLOOKUP($A$8&amp;$D$7&amp;$A26,PERFIL_DATOS!$A:$M,PERFIL!H$8,0)</f>
        <v>14.781379624926805</v>
      </c>
      <c r="I26" s="73">
        <f>VLOOKUP($A$8&amp;$D$7&amp;$A26,PERFIL_DATOS!$A:$M,PERFIL!I$8,0)</f>
        <v>10.70480773145567</v>
      </c>
      <c r="J26" s="73">
        <f>VLOOKUP($A$8&amp;$D$7&amp;$A26,PERFIL_DATOS!$A:$M,PERFIL!J$8,0)</f>
        <v>9.1588811713826814</v>
      </c>
      <c r="K26" s="74">
        <f>VLOOKUP($A$8&amp;$D$7&amp;$A26,PERFIL_DATOS!$A:$M,PERFIL!K$8,0)</f>
        <v>9.7071533984639711</v>
      </c>
      <c r="L26" s="10"/>
      <c r="M26" s="75">
        <v>16.921572125193421</v>
      </c>
    </row>
    <row r="27" spans="1:13" ht="20.149999999999999" customHeight="1" x14ac:dyDescent="0.35">
      <c r="A27" s="52" t="s">
        <v>39</v>
      </c>
      <c r="B27" s="53">
        <v>0</v>
      </c>
      <c r="C27" s="68" t="str">
        <f>VLOOKUP($A$8&amp;$D$7&amp;$A27,PERFIL_DATOS!$A:$M,PERFIL!C$8,0)</f>
        <v/>
      </c>
      <c r="D27" s="68" t="str">
        <f>VLOOKUP($A$8&amp;$D$7&amp;$A27,PERFIL_DATOS!$A:$M,PERFIL!D$8,0)</f>
        <v/>
      </c>
      <c r="E27" s="68" t="str">
        <f>VLOOKUP($A$8&amp;$D$7&amp;$A27,PERFIL_DATOS!$A:$M,PERFIL!E$8,0)</f>
        <v/>
      </c>
      <c r="F27" s="68">
        <f>VLOOKUP($A$8&amp;$D$7&amp;$A27,PERFIL_DATOS!$A:$M,PERFIL!F$8,0)</f>
        <v>0.37889178242057897</v>
      </c>
      <c r="G27" s="68">
        <f>VLOOKUP($A$8&amp;$D$7&amp;$A27,PERFIL_DATOS!$A:$M,PERFIL!G$8,0)</f>
        <v>0.70892115583544912</v>
      </c>
      <c r="H27" s="68" t="str">
        <f>VLOOKUP($A$8&amp;$D$7&amp;$A27,PERFIL_DATOS!$A:$M,PERFIL!H$8,0)</f>
        <v/>
      </c>
      <c r="I27" s="68">
        <f>VLOOKUP($A$8&amp;$D$7&amp;$A27,PERFIL_DATOS!$A:$M,PERFIL!I$8,0)</f>
        <v>1.3017940333090101</v>
      </c>
      <c r="J27" s="68" t="str">
        <f>VLOOKUP($A$8&amp;$D$7&amp;$A27,PERFIL_DATOS!$A:$M,PERFIL!J$8,0)</f>
        <v/>
      </c>
      <c r="K27" s="69">
        <f>VLOOKUP($A$8&amp;$D$7&amp;$A27,PERFIL_DATOS!$A:$M,PERFIL!K$8,0)</f>
        <v>4.0509039303277925</v>
      </c>
      <c r="L27" s="10"/>
      <c r="M27" s="70">
        <v>6.9585426781497537</v>
      </c>
    </row>
    <row r="28" spans="1:13" ht="20.149999999999999" customHeight="1" x14ac:dyDescent="0.35">
      <c r="A28" s="54" t="s">
        <v>40</v>
      </c>
      <c r="B28" s="14">
        <v>0</v>
      </c>
      <c r="C28" s="49">
        <f>VLOOKUP($A$8&amp;$D$7&amp;$A28,PERFIL_DATOS!$A:$M,PERFIL!C$8,0)</f>
        <v>2.034814837265984</v>
      </c>
      <c r="D28" s="49">
        <f>VLOOKUP($A$8&amp;$D$7&amp;$A28,PERFIL_DATOS!$A:$M,PERFIL!D$8,0)</f>
        <v>2.698695614334619</v>
      </c>
      <c r="E28" s="49">
        <f>VLOOKUP($A$8&amp;$D$7&amp;$A28,PERFIL_DATOS!$A:$M,PERFIL!E$8,0)</f>
        <v>1.6065455166536662</v>
      </c>
      <c r="F28" s="49">
        <f>VLOOKUP($A$8&amp;$D$7&amp;$A28,PERFIL_DATOS!$A:$M,PERFIL!F$8,0)</f>
        <v>1.7151218909798247</v>
      </c>
      <c r="G28" s="49">
        <f>VLOOKUP($A$8&amp;$D$7&amp;$A28,PERFIL_DATOS!$A:$M,PERFIL!G$8,0)</f>
        <v>2.0916060900480633</v>
      </c>
      <c r="H28" s="49">
        <f>VLOOKUP($A$8&amp;$D$7&amp;$A28,PERFIL_DATOS!$A:$M,PERFIL!H$8,0)</f>
        <v>2.209441531090572</v>
      </c>
      <c r="I28" s="49">
        <f>VLOOKUP($A$8&amp;$D$7&amp;$A28,PERFIL_DATOS!$A:$M,PERFIL!I$8,0)</f>
        <v>1.7404235052043828</v>
      </c>
      <c r="J28" s="49">
        <f>VLOOKUP($A$8&amp;$D$7&amp;$A28,PERFIL_DATOS!$A:$M,PERFIL!J$8,0)</f>
        <v>1.1055436036836266</v>
      </c>
      <c r="K28" s="71">
        <f>VLOOKUP($A$8&amp;$D$7&amp;$A28,PERFIL_DATOS!$A:$M,PERFIL!K$8,0)</f>
        <v>1.6218434584683799</v>
      </c>
      <c r="L28" s="10"/>
      <c r="M28" s="72">
        <v>6.7997367628917473</v>
      </c>
    </row>
    <row r="29" spans="1:13" ht="20.149999999999999" customHeight="1" x14ac:dyDescent="0.35">
      <c r="A29" s="54" t="s">
        <v>41</v>
      </c>
      <c r="B29" s="14">
        <v>0</v>
      </c>
      <c r="C29" s="49">
        <f>VLOOKUP($A$8&amp;$D$7&amp;$A29,PERFIL_DATOS!$A:$M,PERFIL!C$8,0)</f>
        <v>9.8060782691506621</v>
      </c>
      <c r="D29" s="49">
        <f>VLOOKUP($A$8&amp;$D$7&amp;$A29,PERFIL_DATOS!$A:$M,PERFIL!D$8,0)</f>
        <v>10.907919755802707</v>
      </c>
      <c r="E29" s="49">
        <f>VLOOKUP($A$8&amp;$D$7&amp;$A29,PERFIL_DATOS!$A:$M,PERFIL!E$8,0)</f>
        <v>15.961038772721809</v>
      </c>
      <c r="F29" s="49">
        <f>VLOOKUP($A$8&amp;$D$7&amp;$A29,PERFIL_DATOS!$A:$M,PERFIL!F$8,0)</f>
        <v>14.114592308783807</v>
      </c>
      <c r="G29" s="49">
        <f>VLOOKUP($A$8&amp;$D$7&amp;$A29,PERFIL_DATOS!$A:$M,PERFIL!G$8,0)</f>
        <v>12.232870196691342</v>
      </c>
      <c r="H29" s="49">
        <f>VLOOKUP($A$8&amp;$D$7&amp;$A29,PERFIL_DATOS!$A:$M,PERFIL!H$8,0)</f>
        <v>9.2588982022755442</v>
      </c>
      <c r="I29" s="49">
        <f>VLOOKUP($A$8&amp;$D$7&amp;$A29,PERFIL_DATOS!$A:$M,PERFIL!I$8,0)</f>
        <v>8.9159457176605912</v>
      </c>
      <c r="J29" s="49">
        <f>VLOOKUP($A$8&amp;$D$7&amp;$A29,PERFIL_DATOS!$A:$M,PERFIL!J$8,0)</f>
        <v>4.6227406190981135</v>
      </c>
      <c r="K29" s="71">
        <f>VLOOKUP($A$8&amp;$D$7&amp;$A29,PERFIL_DATOS!$A:$M,PERFIL!K$8,0)</f>
        <v>6.7495742680991855</v>
      </c>
      <c r="L29" s="10"/>
      <c r="M29" s="72">
        <v>14.416751422719564</v>
      </c>
    </row>
    <row r="30" spans="1:13" ht="20.149999999999999" customHeight="1" x14ac:dyDescent="0.35">
      <c r="A30" s="54" t="s">
        <v>42</v>
      </c>
      <c r="B30" s="14" t="s">
        <v>123</v>
      </c>
      <c r="C30" s="49">
        <f>VLOOKUP($A$8&amp;$D$7&amp;$A30,PERFIL_DATOS!$A:$M,PERFIL!C$8,0)</f>
        <v>38.266738188466427</v>
      </c>
      <c r="D30" s="49">
        <f>VLOOKUP($A$8&amp;$D$7&amp;$A30,PERFIL_DATOS!$A:$M,PERFIL!D$8,0)</f>
        <v>42.396236917746357</v>
      </c>
      <c r="E30" s="49">
        <f>VLOOKUP($A$8&amp;$D$7&amp;$A30,PERFIL_DATOS!$A:$M,PERFIL!E$8,0)</f>
        <v>33.075165704059245</v>
      </c>
      <c r="F30" s="49">
        <f>VLOOKUP($A$8&amp;$D$7&amp;$A30,PERFIL_DATOS!$A:$M,PERFIL!F$8,0)</f>
        <v>36.625011689084786</v>
      </c>
      <c r="G30" s="49">
        <f>VLOOKUP($A$8&amp;$D$7&amp;$A30,PERFIL_DATOS!$A:$M,PERFIL!G$8,0)</f>
        <v>21.209650687104084</v>
      </c>
      <c r="H30" s="49">
        <f>VLOOKUP($A$8&amp;$D$7&amp;$A30,PERFIL_DATOS!$A:$M,PERFIL!H$8,0)</f>
        <v>28.117770524047842</v>
      </c>
      <c r="I30" s="49">
        <f>VLOOKUP($A$8&amp;$D$7&amp;$A30,PERFIL_DATOS!$A:$M,PERFIL!I$8,0)</f>
        <v>25.018608646043582</v>
      </c>
      <c r="J30" s="49">
        <f>VLOOKUP($A$8&amp;$D$7&amp;$A30,PERFIL_DATOS!$A:$M,PERFIL!J$8,0)</f>
        <v>22.859116859291397</v>
      </c>
      <c r="K30" s="71">
        <f>VLOOKUP($A$8&amp;$D$7&amp;$A30,PERFIL_DATOS!$A:$M,PERFIL!K$8,0)</f>
        <v>18.598882569499281</v>
      </c>
      <c r="L30" s="10"/>
      <c r="M30" s="72">
        <v>28.979807573764621</v>
      </c>
    </row>
    <row r="31" spans="1:13" ht="20.149999999999999" customHeight="1" x14ac:dyDescent="0.35">
      <c r="A31" s="54" t="s">
        <v>43</v>
      </c>
      <c r="B31" s="14">
        <v>0</v>
      </c>
      <c r="C31" s="49">
        <f>VLOOKUP($A$8&amp;$D$7&amp;$A31,PERFIL_DATOS!$A:$M,PERFIL!C$8,0)</f>
        <v>24.27125007464938</v>
      </c>
      <c r="D31" s="49">
        <f>VLOOKUP($A$8&amp;$D$7&amp;$A31,PERFIL_DATOS!$A:$M,PERFIL!D$8,0)</f>
        <v>21.830544527916661</v>
      </c>
      <c r="E31" s="49">
        <f>VLOOKUP($A$8&amp;$D$7&amp;$A31,PERFIL_DATOS!$A:$M,PERFIL!E$8,0)</f>
        <v>19.392800561146238</v>
      </c>
      <c r="F31" s="49">
        <f>VLOOKUP($A$8&amp;$D$7&amp;$A31,PERFIL_DATOS!$A:$M,PERFIL!F$8,0)</f>
        <v>22.842557164664385</v>
      </c>
      <c r="G31" s="49">
        <f>VLOOKUP($A$8&amp;$D$7&amp;$A31,PERFIL_DATOS!$A:$M,PERFIL!G$8,0)</f>
        <v>17.647083369594792</v>
      </c>
      <c r="H31" s="49">
        <f>VLOOKUP($A$8&amp;$D$7&amp;$A31,PERFIL_DATOS!$A:$M,PERFIL!H$8,0)</f>
        <v>16.43638345847635</v>
      </c>
      <c r="I31" s="49">
        <f>VLOOKUP($A$8&amp;$D$7&amp;$A31,PERFIL_DATOS!$A:$M,PERFIL!I$8,0)</f>
        <v>21.221544861735982</v>
      </c>
      <c r="J31" s="49">
        <f>VLOOKUP($A$8&amp;$D$7&amp;$A31,PERFIL_DATOS!$A:$M,PERFIL!J$8,0)</f>
        <v>23.204120329359046</v>
      </c>
      <c r="K31" s="71">
        <f>VLOOKUP($A$8&amp;$D$7&amp;$A31,PERFIL_DATOS!$A:$M,PERFIL!K$8,0)</f>
        <v>28.120666480628064</v>
      </c>
      <c r="L31" s="10"/>
      <c r="M31" s="72">
        <v>19.843661678257909</v>
      </c>
    </row>
    <row r="32" spans="1:13" ht="20.149999999999999" customHeight="1" x14ac:dyDescent="0.35">
      <c r="A32" s="55" t="s">
        <v>44</v>
      </c>
      <c r="B32" s="56">
        <v>0</v>
      </c>
      <c r="C32" s="73">
        <f>VLOOKUP($A$8&amp;$D$7&amp;$A32,PERFIL_DATOS!$A:$M,PERFIL!C$8,0)</f>
        <v>25.621111032774085</v>
      </c>
      <c r="D32" s="73">
        <f>VLOOKUP($A$8&amp;$D$7&amp;$A32,PERFIL_DATOS!$A:$M,PERFIL!D$8,0)</f>
        <v>22.166606469954431</v>
      </c>
      <c r="E32" s="73">
        <f>VLOOKUP($A$8&amp;$D$7&amp;$A32,PERFIL_DATOS!$A:$M,PERFIL!E$8,0)</f>
        <v>29.96445726361825</v>
      </c>
      <c r="F32" s="73">
        <f>VLOOKUP($A$8&amp;$D$7&amp;$A32,PERFIL_DATOS!$A:$M,PERFIL!F$8,0)</f>
        <v>24.323823349738589</v>
      </c>
      <c r="G32" s="73">
        <f>VLOOKUP($A$8&amp;$D$7&amp;$A32,PERFIL_DATOS!$A:$M,PERFIL!G$8,0)</f>
        <v>46.109869520978378</v>
      </c>
      <c r="H32" s="73">
        <f>VLOOKUP($A$8&amp;$D$7&amp;$A32,PERFIL_DATOS!$A:$M,PERFIL!H$8,0)</f>
        <v>43.977509842678892</v>
      </c>
      <c r="I32" s="73">
        <f>VLOOKUP($A$8&amp;$D$7&amp;$A32,PERFIL_DATOS!$A:$M,PERFIL!I$8,0)</f>
        <v>41.801680715062091</v>
      </c>
      <c r="J32" s="73">
        <f>VLOOKUP($A$8&amp;$D$7&amp;$A32,PERFIL_DATOS!$A:$M,PERFIL!J$8,0)</f>
        <v>48.208490261483824</v>
      </c>
      <c r="K32" s="74">
        <f>VLOOKUP($A$8&amp;$D$7&amp;$A32,PERFIL_DATOS!$A:$M,PERFIL!K$8,0)</f>
        <v>40.858099321280214</v>
      </c>
      <c r="L32" s="10"/>
      <c r="M32" s="75">
        <v>23.001501628963076</v>
      </c>
    </row>
    <row r="33" spans="1:15" ht="20.149999999999999" customHeight="1" x14ac:dyDescent="0.35">
      <c r="A33" s="52" t="s">
        <v>17</v>
      </c>
      <c r="B33" s="53">
        <v>0</v>
      </c>
      <c r="C33" s="68">
        <f>VLOOKUP($A$8&amp;$D$7&amp;$O33,PERFIL_DATOS!$A:$M,PERFIL!C$8,0)</f>
        <v>23.943404699639078</v>
      </c>
      <c r="D33" s="68">
        <f>VLOOKUP($A$8&amp;$D$7&amp;$O33,PERFIL_DATOS!$A:$M,PERFIL!D$8,0)</f>
        <v>21.668277107750601</v>
      </c>
      <c r="E33" s="68">
        <f>VLOOKUP($A$8&amp;$D$7&amp;$O33,PERFIL_DATOS!$A:$M,PERFIL!E$8,0)</f>
        <v>15.812588543611822</v>
      </c>
      <c r="F33" s="68">
        <f>VLOOKUP($A$8&amp;$D$7&amp;$O33,PERFIL_DATOS!$A:$M,PERFIL!F$8,0)</f>
        <v>14.216154360688677</v>
      </c>
      <c r="G33" s="68">
        <f>VLOOKUP($A$8&amp;$D$7&amp;$O33,PERFIL_DATOS!$A:$M,PERFIL!G$8,0)</f>
        <v>10.795709921513025</v>
      </c>
      <c r="H33" s="68">
        <f>VLOOKUP($A$8&amp;$D$7&amp;$O33,PERFIL_DATOS!$A:$M,PERFIL!H$8,0)</f>
        <v>12.024291440347055</v>
      </c>
      <c r="I33" s="68">
        <f>VLOOKUP($A$8&amp;$D$7&amp;$O33,PERFIL_DATOS!$A:$M,PERFIL!I$8,0)</f>
        <v>18.563916848356108</v>
      </c>
      <c r="J33" s="68">
        <f>VLOOKUP($A$8&amp;$D$7&amp;$O33,PERFIL_DATOS!$A:$M,PERFIL!J$8,0)</f>
        <v>16.677193907577806</v>
      </c>
      <c r="K33" s="69">
        <f>VLOOKUP($A$8&amp;$D$7&amp;$O33,PERFIL_DATOS!$A:$M,PERFIL!K$8,0)</f>
        <v>17.503022056921179</v>
      </c>
      <c r="L33" s="10"/>
      <c r="M33" s="70">
        <v>22.587671963217129</v>
      </c>
      <c r="O33" s="14" t="s">
        <v>209</v>
      </c>
    </row>
    <row r="34" spans="1:15" ht="20.149999999999999" customHeight="1" x14ac:dyDescent="0.35">
      <c r="A34" s="54" t="s">
        <v>18</v>
      </c>
      <c r="B34" s="14">
        <v>0</v>
      </c>
      <c r="C34" s="49">
        <f>VLOOKUP($A$8&amp;$D$7&amp;$O34,PERFIL_DATOS!$A:$M,PERFIL!C$8,0)</f>
        <v>22.447240758733447</v>
      </c>
      <c r="D34" s="49">
        <f>VLOOKUP($A$8&amp;$D$7&amp;$O34,PERFIL_DATOS!$A:$M,PERFIL!D$8,0)</f>
        <v>27.098840305494313</v>
      </c>
      <c r="E34" s="49">
        <f>VLOOKUP($A$8&amp;$D$7&amp;$O34,PERFIL_DATOS!$A:$M,PERFIL!E$8,0)</f>
        <v>16.569132961040044</v>
      </c>
      <c r="F34" s="49">
        <f>VLOOKUP($A$8&amp;$D$7&amp;$O34,PERFIL_DATOS!$A:$M,PERFIL!F$8,0)</f>
        <v>19.944172020668514</v>
      </c>
      <c r="G34" s="49">
        <f>VLOOKUP($A$8&amp;$D$7&amp;$O34,PERFIL_DATOS!$A:$M,PERFIL!G$8,0)</f>
        <v>14.700509585319551</v>
      </c>
      <c r="H34" s="49">
        <f>VLOOKUP($A$8&amp;$D$7&amp;$O34,PERFIL_DATOS!$A:$M,PERFIL!H$8,0)</f>
        <v>14.912358910819021</v>
      </c>
      <c r="I34" s="49">
        <f>VLOOKUP($A$8&amp;$D$7&amp;$O34,PERFIL_DATOS!$A:$M,PERFIL!I$8,0)</f>
        <v>15.048124772087256</v>
      </c>
      <c r="J34" s="49">
        <f>VLOOKUP($A$8&amp;$D$7&amp;$O34,PERFIL_DATOS!$A:$M,PERFIL!J$8,0)</f>
        <v>19.32911070229142</v>
      </c>
      <c r="K34" s="71">
        <f>VLOOKUP($A$8&amp;$D$7&amp;$O34,PERFIL_DATOS!$A:$M,PERFIL!K$8,0)</f>
        <v>9.1378036547701509</v>
      </c>
      <c r="L34" s="10"/>
      <c r="M34" s="72">
        <v>15.074038749530496</v>
      </c>
      <c r="O34" s="14" t="s">
        <v>210</v>
      </c>
    </row>
    <row r="35" spans="1:15" ht="20.149999999999999" customHeight="1" x14ac:dyDescent="0.35">
      <c r="A35" s="54" t="s">
        <v>19</v>
      </c>
      <c r="B35" s="14">
        <v>0</v>
      </c>
      <c r="C35" s="49">
        <f>VLOOKUP($A$8&amp;$D$7&amp;$O35,PERFIL_DATOS!$A:$M,PERFIL!C$8,0)</f>
        <v>30.722504703013108</v>
      </c>
      <c r="D35" s="49">
        <f>VLOOKUP($A$8&amp;$D$7&amp;$O35,PERFIL_DATOS!$A:$M,PERFIL!D$8,0)</f>
        <v>31.97751465341312</v>
      </c>
      <c r="E35" s="49">
        <f>VLOOKUP($A$8&amp;$D$7&amp;$O35,PERFIL_DATOS!$A:$M,PERFIL!E$8,0)</f>
        <v>29.353438266931096</v>
      </c>
      <c r="F35" s="49">
        <f>VLOOKUP($A$8&amp;$D$7&amp;$O35,PERFIL_DATOS!$A:$M,PERFIL!F$8,0)</f>
        <v>26.058843795719934</v>
      </c>
      <c r="G35" s="49">
        <f>VLOOKUP($A$8&amp;$D$7&amp;$O35,PERFIL_DATOS!$A:$M,PERFIL!G$8,0)</f>
        <v>22.698548966846804</v>
      </c>
      <c r="H35" s="49">
        <f>VLOOKUP($A$8&amp;$D$7&amp;$O35,PERFIL_DATOS!$A:$M,PERFIL!H$8,0)</f>
        <v>25.436246938821721</v>
      </c>
      <c r="I35" s="49">
        <f>VLOOKUP($A$8&amp;$D$7&amp;$O35,PERFIL_DATOS!$A:$M,PERFIL!I$8,0)</f>
        <v>18.773227246950206</v>
      </c>
      <c r="J35" s="49">
        <f>VLOOKUP($A$8&amp;$D$7&amp;$O35,PERFIL_DATOS!$A:$M,PERFIL!J$8,0)</f>
        <v>16.861054686870322</v>
      </c>
      <c r="K35" s="71">
        <f>VLOOKUP($A$8&amp;$D$7&amp;$O35,PERFIL_DATOS!$A:$M,PERFIL!K$8,0)</f>
        <v>16.406106112438611</v>
      </c>
      <c r="L35" s="10"/>
      <c r="M35" s="72">
        <v>24.849874981396241</v>
      </c>
      <c r="O35" s="14" t="s">
        <v>211</v>
      </c>
    </row>
    <row r="36" spans="1:15" ht="20.149999999999999" customHeight="1" x14ac:dyDescent="0.35">
      <c r="A36" s="55" t="s">
        <v>20</v>
      </c>
      <c r="B36" s="56">
        <v>0</v>
      </c>
      <c r="C36" s="49">
        <f>VLOOKUP($A$8&amp;$D$7&amp;$O36,PERFIL_DATOS!$A:$M,PERFIL!C$8,0)</f>
        <v>10.171514253803974</v>
      </c>
      <c r="D36" s="49">
        <f>VLOOKUP($A$8&amp;$D$7&amp;$O36,PERFIL_DATOS!$A:$M,PERFIL!D$8,0)</f>
        <v>9.4605228781627826</v>
      </c>
      <c r="E36" s="49">
        <f>VLOOKUP($A$8&amp;$D$7&amp;$O36,PERFIL_DATOS!$A:$M,PERFIL!E$8,0)</f>
        <v>7.3566488070931522</v>
      </c>
      <c r="F36" s="49">
        <f>VLOOKUP($A$8&amp;$D$7&amp;$O36,PERFIL_DATOS!$A:$M,PERFIL!F$8,0)</f>
        <v>11.023455294761977</v>
      </c>
      <c r="G36" s="49">
        <f>VLOOKUP($A$8&amp;$D$7&amp;$O36,PERFIL_DATOS!$A:$M,PERFIL!G$8,0)</f>
        <v>8.2242007064429643</v>
      </c>
      <c r="H36" s="49">
        <f>VLOOKUP($A$8&amp;$D$7&amp;$O36,PERFIL_DATOS!$A:$M,PERFIL!H$8,0)</f>
        <v>6.4023214811412004</v>
      </c>
      <c r="I36" s="49">
        <f>VLOOKUP($A$8&amp;$D$7&amp;$O36,PERFIL_DATOS!$A:$M,PERFIL!I$8,0)</f>
        <v>8.5261928384128431</v>
      </c>
      <c r="J36" s="49">
        <f>VLOOKUP($A$8&amp;$D$7&amp;$O36,PERFIL_DATOS!$A:$M,PERFIL!J$8,0)</f>
        <v>5.856526768930058</v>
      </c>
      <c r="K36" s="74">
        <f>VLOOKUP($A$8&amp;$D$7&amp;$O36,PERFIL_DATOS!$A:$M,PERFIL!K$8,0)</f>
        <v>14.289911623099055</v>
      </c>
      <c r="L36" s="10"/>
      <c r="M36" s="75">
        <v>15.154663381225472</v>
      </c>
      <c r="O36" s="14" t="s">
        <v>212</v>
      </c>
    </row>
    <row r="37" spans="1:15" ht="20.149999999999999" customHeight="1" x14ac:dyDescent="0.35">
      <c r="A37" s="52" t="s">
        <v>21</v>
      </c>
      <c r="B37" s="53">
        <v>0</v>
      </c>
      <c r="C37" s="68">
        <f>VLOOKUP($A$8&amp;$D$7&amp;$A37,PERFIL_DATOS!$A:$M,PERFIL!C$8,0)</f>
        <v>27.109163414704085</v>
      </c>
      <c r="D37" s="68">
        <f>VLOOKUP($A$8&amp;$D$7&amp;$A37,PERFIL_DATOS!$A:$M,PERFIL!D$8,0)</f>
        <v>26.894142838836515</v>
      </c>
      <c r="E37" s="68">
        <f>VLOOKUP($A$8&amp;$D$7&amp;$A37,PERFIL_DATOS!$A:$M,PERFIL!E$8,0)</f>
        <v>28.105995803698519</v>
      </c>
      <c r="F37" s="68">
        <f>VLOOKUP($A$8&amp;$D$7&amp;$A37,PERFIL_DATOS!$A:$M,PERFIL!F$8,0)</f>
        <v>24.867590469614431</v>
      </c>
      <c r="G37" s="68">
        <f>VLOOKUP($A$8&amp;$D$7&amp;$A37,PERFIL_DATOS!$A:$M,PERFIL!G$8,0)</f>
        <v>21.602921655146829</v>
      </c>
      <c r="H37" s="68">
        <f>VLOOKUP($A$8&amp;$D$7&amp;$A37,PERFIL_DATOS!$A:$M,PERFIL!H$8,0)</f>
        <v>19.582557834837097</v>
      </c>
      <c r="I37" s="68">
        <f>VLOOKUP($A$8&amp;$D$7&amp;$A37,PERFIL_DATOS!$A:$M,PERFIL!I$8,0)</f>
        <v>25.30173220616761</v>
      </c>
      <c r="J37" s="68">
        <f>VLOOKUP($A$8&amp;$D$7&amp;$A37,PERFIL_DATOS!$A:$M,PERFIL!J$8,0)</f>
        <v>28.31322658111964</v>
      </c>
      <c r="K37" s="69">
        <f>VLOOKUP($A$8&amp;$D$7&amp;$A37,PERFIL_DATOS!$A:$M,PERFIL!K$8,0)</f>
        <v>31.469764391418803</v>
      </c>
      <c r="L37" s="10"/>
      <c r="M37" s="70">
        <v>49.686006672522268</v>
      </c>
    </row>
    <row r="38" spans="1:15" ht="20.149999999999999" customHeight="1" x14ac:dyDescent="0.35">
      <c r="A38" s="55" t="s">
        <v>22</v>
      </c>
      <c r="B38" s="56">
        <v>0</v>
      </c>
      <c r="C38" s="73">
        <f>VLOOKUP($A$8&amp;$D$7&amp;$A38,PERFIL_DATOS!$A:$M,PERFIL!C$8,0)</f>
        <v>72.890833317470779</v>
      </c>
      <c r="D38" s="73">
        <f>VLOOKUP($A$8&amp;$D$7&amp;$A38,PERFIL_DATOS!$A:$M,PERFIL!D$8,0)</f>
        <v>73.105861373669612</v>
      </c>
      <c r="E38" s="73">
        <f>VLOOKUP($A$8&amp;$D$7&amp;$A38,PERFIL_DATOS!$A:$M,PERFIL!E$8,0)</f>
        <v>71.894001523412868</v>
      </c>
      <c r="F38" s="73">
        <f>VLOOKUP($A$8&amp;$D$7&amp;$A38,PERFIL_DATOS!$A:$M,PERFIL!F$8,0)</f>
        <v>75.132403677714493</v>
      </c>
      <c r="G38" s="73">
        <f>VLOOKUP($A$8&amp;$D$7&amp;$A38,PERFIL_DATOS!$A:$M,PERFIL!G$8,0)</f>
        <v>78.397090077752395</v>
      </c>
      <c r="H38" s="73">
        <f>VLOOKUP($A$8&amp;$D$7&amp;$A38,PERFIL_DATOS!$A:$M,PERFIL!H$8,0)</f>
        <v>80.417439577112589</v>
      </c>
      <c r="I38" s="73">
        <f>VLOOKUP($A$8&amp;$D$7&amp;$A38,PERFIL_DATOS!$A:$M,PERFIL!I$8,0)</f>
        <v>74.698272835801092</v>
      </c>
      <c r="J38" s="73">
        <f>VLOOKUP($A$8&amp;$D$7&amp;$A38,PERFIL_DATOS!$A:$M,PERFIL!J$8,0)</f>
        <v>71.686774036494967</v>
      </c>
      <c r="K38" s="74">
        <f>VLOOKUP($A$8&amp;$D$7&amp;$A38,PERFIL_DATOS!$A:$M,PERFIL!K$8,0)</f>
        <v>68.530210453764013</v>
      </c>
      <c r="L38" s="10"/>
      <c r="M38" s="75">
        <v>50.3140078246076</v>
      </c>
    </row>
    <row r="39" spans="1:15" ht="15.5" x14ac:dyDescent="0.35">
      <c r="A39" s="47" t="s">
        <v>116</v>
      </c>
      <c r="B39" s="57"/>
      <c r="C39" s="58"/>
      <c r="D39" s="58"/>
      <c r="E39" s="58"/>
      <c r="F39" s="58"/>
      <c r="G39" s="59"/>
      <c r="H39" s="59"/>
      <c r="I39" s="59"/>
      <c r="J39" s="59"/>
      <c r="K39" s="59"/>
      <c r="L39" s="59"/>
    </row>
    <row r="40" spans="1:15" x14ac:dyDescent="0.35">
      <c r="A40" s="48" t="s">
        <v>117</v>
      </c>
      <c r="B40" s="60"/>
      <c r="C40" s="61"/>
      <c r="D40" s="61"/>
      <c r="E40" s="61"/>
      <c r="F40" s="61"/>
      <c r="G40" s="61"/>
      <c r="H40" s="61"/>
      <c r="I40" s="61"/>
      <c r="J40" s="61"/>
      <c r="K40" s="61"/>
      <c r="L40" s="61"/>
    </row>
    <row r="41" spans="1:15" x14ac:dyDescent="0.35">
      <c r="A41" s="62"/>
      <c r="B41" s="60"/>
    </row>
    <row r="42" spans="1:15" x14ac:dyDescent="0.35">
      <c r="B42" s="14"/>
    </row>
    <row r="43" spans="1:15" x14ac:dyDescent="0.35">
      <c r="B43" s="14"/>
    </row>
    <row r="44" spans="1:15" x14ac:dyDescent="0.35">
      <c r="B44" s="14"/>
    </row>
    <row r="45" spans="1:15" x14ac:dyDescent="0.35">
      <c r="B45" s="14"/>
    </row>
    <row r="46" spans="1:15" x14ac:dyDescent="0.35">
      <c r="B46" s="14"/>
    </row>
    <row r="47" spans="1:15" x14ac:dyDescent="0.35">
      <c r="B47" s="14"/>
    </row>
    <row r="48" spans="1:15"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sheetData>
  <sheetProtection sheet="1" objects="1" scenarios="1"/>
  <mergeCells count="1">
    <mergeCell ref="A1:M1"/>
  </mergeCells>
  <pageMargins left="0.70866141732283472" right="0.70866141732283472" top="0.74803149606299213" bottom="0.74803149606299213" header="0.31496062992125984" footer="0.31496062992125984"/>
  <pageSetup paperSize="9" scale="57" orientation="landscape" r:id="rId1"/>
  <ignoredErrors>
    <ignoredError sqref="C9:K9 A8 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31750</xdr:colOff>
                    <xdr:row>6</xdr:row>
                    <xdr:rowOff>31750</xdr:rowOff>
                  </from>
                  <to>
                    <xdr:col>2</xdr:col>
                    <xdr:colOff>19050</xdr:colOff>
                    <xdr:row>7</xdr:row>
                    <xdr:rowOff>57150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165100</xdr:colOff>
                    <xdr:row>6</xdr:row>
                    <xdr:rowOff>31750</xdr:rowOff>
                  </from>
                  <to>
                    <xdr:col>5</xdr:col>
                    <xdr:colOff>762000</xdr:colOff>
                    <xdr:row>7</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rgb="FF92D050"/>
  </sheetPr>
  <dimension ref="A1:O503"/>
  <sheetViews>
    <sheetView showGridLines="0" showRowColHeaders="0" zoomScale="80" zoomScaleNormal="80" workbookViewId="0">
      <selection sqref="A1:M1"/>
    </sheetView>
  </sheetViews>
  <sheetFormatPr baseColWidth="10" defaultRowHeight="14.5" x14ac:dyDescent="0.35"/>
  <cols>
    <col min="1" max="1" width="50.26953125" style="3" customWidth="1"/>
    <col min="2" max="2" width="7.54296875" style="3" customWidth="1"/>
    <col min="3" max="13" width="16" style="3" customWidth="1"/>
    <col min="14" max="14" width="30" style="76" customWidth="1"/>
    <col min="15" max="16384" width="10.90625" style="3"/>
  </cols>
  <sheetData>
    <row r="1" spans="1:15" ht="48.75" customHeight="1" x14ac:dyDescent="0.6">
      <c r="A1" s="101" t="s">
        <v>111</v>
      </c>
      <c r="B1" s="101"/>
      <c r="C1" s="101"/>
      <c r="D1" s="101"/>
      <c r="E1" s="101"/>
      <c r="F1" s="101"/>
      <c r="G1" s="101"/>
      <c r="H1" s="101"/>
      <c r="I1" s="101"/>
      <c r="J1" s="101"/>
      <c r="K1" s="101"/>
      <c r="L1" s="101"/>
      <c r="M1" s="101"/>
    </row>
    <row r="2" spans="1:15" x14ac:dyDescent="0.35">
      <c r="A2" s="32">
        <v>3</v>
      </c>
      <c r="B2" s="14"/>
    </row>
    <row r="3" spans="1:15" ht="6" customHeight="1" x14ac:dyDescent="0.35">
      <c r="A3" s="32">
        <v>1</v>
      </c>
      <c r="B3" s="14"/>
    </row>
    <row r="4" spans="1:15" ht="19" thickBot="1" x14ac:dyDescent="0.4">
      <c r="A4" s="34" t="s">
        <v>45</v>
      </c>
      <c r="B4" s="35"/>
    </row>
    <row r="5" spans="1:15" ht="15" thickTop="1" x14ac:dyDescent="0.35">
      <c r="A5" s="2" t="s">
        <v>38</v>
      </c>
      <c r="B5" s="13"/>
      <c r="C5" s="14"/>
      <c r="N5" s="3"/>
    </row>
    <row r="6" spans="1:15" s="5" customFormat="1" ht="39" customHeight="1" x14ac:dyDescent="0.55000000000000004">
      <c r="A6" s="77"/>
      <c r="B6" s="77"/>
      <c r="C6" s="78"/>
    </row>
    <row r="7" spans="1:15" s="14" customFormat="1" ht="23.25" customHeight="1" x14ac:dyDescent="0.55000000000000004">
      <c r="A7" s="79">
        <v>2</v>
      </c>
      <c r="B7" s="13" t="str">
        <f>VLOOKUP(A7,Desplegables!K2:L4,2,0)</f>
        <v>DISTRIBUCION VOLUMEN X CRITERIO (kg ó litros)</v>
      </c>
      <c r="C7" s="80">
        <v>1</v>
      </c>
      <c r="D7" s="14" t="str">
        <f>VLOOKUP(C7,Desplegables!N2:O4,2,0)</f>
        <v>TOTAL BEBIDAS</v>
      </c>
    </row>
    <row r="8" spans="1:15" s="14" customFormat="1" ht="23.25" customHeight="1" x14ac:dyDescent="0.35">
      <c r="C8" s="81">
        <v>5</v>
      </c>
      <c r="D8" s="81">
        <v>6</v>
      </c>
      <c r="E8" s="81">
        <v>7</v>
      </c>
      <c r="F8" s="81">
        <v>8</v>
      </c>
      <c r="G8" s="81">
        <v>9</v>
      </c>
      <c r="H8" s="81">
        <v>10</v>
      </c>
      <c r="I8" s="81">
        <v>11</v>
      </c>
      <c r="J8" s="81">
        <v>12</v>
      </c>
      <c r="K8" s="81">
        <v>13</v>
      </c>
      <c r="L8" s="81"/>
      <c r="M8" s="81"/>
      <c r="N8" s="82"/>
    </row>
    <row r="9" spans="1:15" ht="35.15" customHeight="1" x14ac:dyDescent="0.35">
      <c r="A9" s="83"/>
      <c r="B9" s="14" t="s">
        <v>48</v>
      </c>
      <c r="C9" s="63" t="str">
        <f>MOTIVOS_DATOS!E2</f>
        <v>TRIM 3 22</v>
      </c>
      <c r="D9" s="63" t="str">
        <f>MOTIVOS_DATOS!F2</f>
        <v>TRIM 4 22</v>
      </c>
      <c r="E9" s="63" t="str">
        <f>MOTIVOS_DATOS!G2</f>
        <v>TRIM 1 23</v>
      </c>
      <c r="F9" s="63" t="str">
        <f>MOTIVOS_DATOS!H2</f>
        <v>TRIM 2 23</v>
      </c>
      <c r="G9" s="63" t="str">
        <f>MOTIVOS_DATOS!I2</f>
        <v>TRIM 3 23</v>
      </c>
      <c r="H9" s="63" t="str">
        <f>MOTIVOS_DATOS!J2</f>
        <v>TRIM 4 23</v>
      </c>
      <c r="I9" s="63" t="str">
        <f>MOTIVOS_DATOS!K2</f>
        <v>TRIM 1 24</v>
      </c>
      <c r="J9" s="63" t="str">
        <f>MOTIVOS_DATOS!L2</f>
        <v>TRIM 2 24</v>
      </c>
      <c r="K9" s="63" t="str">
        <f>MOTIVOS_DATOS!M2</f>
        <v>TRIM 3 24</v>
      </c>
    </row>
    <row r="10" spans="1:15" x14ac:dyDescent="0.35">
      <c r="A10" s="84" t="s">
        <v>36</v>
      </c>
      <c r="B10" s="51" t="s">
        <v>0</v>
      </c>
      <c r="C10" s="65">
        <f>VLOOKUP($B$7&amp;$D$7&amp;$A10,MOTIVOS_DATOS!$A:$M,C$8,0)</f>
        <v>100</v>
      </c>
      <c r="D10" s="65">
        <f>VLOOKUP($B$7&amp;$D$7&amp;$A10,MOTIVOS_DATOS!$A:$M,D$8,0)</f>
        <v>100</v>
      </c>
      <c r="E10" s="65">
        <f>VLOOKUP($B$7&amp;$D$7&amp;$A10,MOTIVOS_DATOS!$A:$M,E$8,0)</f>
        <v>100</v>
      </c>
      <c r="F10" s="65">
        <f>VLOOKUP($B$7&amp;$D$7&amp;$A10,MOTIVOS_DATOS!$A:$M,F$8,0)</f>
        <v>100</v>
      </c>
      <c r="G10" s="65">
        <f>VLOOKUP($B$7&amp;$D$7&amp;$A10,MOTIVOS_DATOS!$A:$M,G$8,0)</f>
        <v>100</v>
      </c>
      <c r="H10" s="65">
        <f>VLOOKUP($B$7&amp;$D$7&amp;$A10,MOTIVOS_DATOS!$A:$M,H$8,0)</f>
        <v>100</v>
      </c>
      <c r="I10" s="65">
        <f>VLOOKUP($B$7&amp;$D$7&amp;$A10,MOTIVOS_DATOS!$A:$M,I$8,0)</f>
        <v>100</v>
      </c>
      <c r="J10" s="65">
        <f>VLOOKUP($B$7&amp;$D$7&amp;$A10,MOTIVOS_DATOS!$A:$M,J$8,0)</f>
        <v>100</v>
      </c>
      <c r="K10" s="65">
        <f>VLOOKUP($B$7&amp;$D$7&amp;$A10,MOTIVOS_DATOS!$A:$M,K$8,0)</f>
        <v>100</v>
      </c>
      <c r="O10" s="85"/>
    </row>
    <row r="11" spans="1:15" ht="15" customHeight="1" x14ac:dyDescent="0.35">
      <c r="A11" s="86" t="s">
        <v>23</v>
      </c>
      <c r="B11" s="53" t="s">
        <v>23</v>
      </c>
      <c r="C11" s="49">
        <f>VLOOKUP($B$7&amp;$D$7&amp;$A11,MOTIVOS_DATOS!$A:$M,C$8,0)</f>
        <v>10.972801473906442</v>
      </c>
      <c r="D11" s="49">
        <f>VLOOKUP($B$7&amp;$D$7&amp;$A11,MOTIVOS_DATOS!$A:$M,D$8,0)</f>
        <v>10.109316811008414</v>
      </c>
      <c r="E11" s="49">
        <f>VLOOKUP($B$7&amp;$D$7&amp;$A11,MOTIVOS_DATOS!$A:$M,E$8,0)</f>
        <v>9.3893915121566511</v>
      </c>
      <c r="F11" s="49">
        <f>VLOOKUP($B$7&amp;$D$7&amp;$A11,MOTIVOS_DATOS!$A:$M,F$8,0)</f>
        <v>9.4039585188433321</v>
      </c>
      <c r="G11" s="49">
        <f>VLOOKUP($B$7&amp;$D$7&amp;$A11,MOTIVOS_DATOS!$A:$M,G$8,0)</f>
        <v>10.167155868635323</v>
      </c>
      <c r="H11" s="49">
        <f>VLOOKUP($B$7&amp;$D$7&amp;$A11,MOTIVOS_DATOS!$A:$M,H$8,0)</f>
        <v>9.544959335351562</v>
      </c>
      <c r="I11" s="49">
        <f>VLOOKUP($B$7&amp;$D$7&amp;$A11,MOTIVOS_DATOS!$A:$M,I$8,0)</f>
        <v>10.033997913534398</v>
      </c>
      <c r="J11" s="49">
        <f>VLOOKUP($B$7&amp;$D$7&amp;$A11,MOTIVOS_DATOS!$A:$M,J$8,0)</f>
        <v>9.8147517683584908</v>
      </c>
      <c r="K11" s="49">
        <f>VLOOKUP($B$7&amp;$D$7&amp;$A11,MOTIVOS_DATOS!$A:$M,K$8,0)</f>
        <v>12.211426873086948</v>
      </c>
      <c r="O11" s="85"/>
    </row>
    <row r="12" spans="1:15" ht="15" customHeight="1" x14ac:dyDescent="0.35">
      <c r="A12" s="87" t="s">
        <v>24</v>
      </c>
      <c r="B12" s="14" t="s">
        <v>24</v>
      </c>
      <c r="C12" s="49">
        <f>VLOOKUP($B$7&amp;$D$7&amp;$A12,MOTIVOS_DATOS!$A:$M,C$8,0)</f>
        <v>16.016375910265428</v>
      </c>
      <c r="D12" s="49">
        <f>VLOOKUP($B$7&amp;$D$7&amp;$A12,MOTIVOS_DATOS!$A:$M,D$8,0)</f>
        <v>17.390835257741006</v>
      </c>
      <c r="E12" s="49">
        <f>VLOOKUP($B$7&amp;$D$7&amp;$A12,MOTIVOS_DATOS!$A:$M,E$8,0)</f>
        <v>17.17471650294911</v>
      </c>
      <c r="F12" s="49">
        <f>VLOOKUP($B$7&amp;$D$7&amp;$A12,MOTIVOS_DATOS!$A:$M,F$8,0)</f>
        <v>17.258623440621122</v>
      </c>
      <c r="G12" s="49">
        <f>VLOOKUP($B$7&amp;$D$7&amp;$A12,MOTIVOS_DATOS!$A:$M,G$8,0)</f>
        <v>16.936261988891861</v>
      </c>
      <c r="H12" s="49">
        <f>VLOOKUP($B$7&amp;$D$7&amp;$A12,MOTIVOS_DATOS!$A:$M,H$8,0)</f>
        <v>18.820554804012009</v>
      </c>
      <c r="I12" s="49">
        <f>VLOOKUP($B$7&amp;$D$7&amp;$A12,MOTIVOS_DATOS!$A:$M,I$8,0)</f>
        <v>17.7323690888907</v>
      </c>
      <c r="J12" s="49">
        <f>VLOOKUP($B$7&amp;$D$7&amp;$A12,MOTIVOS_DATOS!$A:$M,J$8,0)</f>
        <v>17.411082437227304</v>
      </c>
      <c r="K12" s="49">
        <f>VLOOKUP($B$7&amp;$D$7&amp;$A12,MOTIVOS_DATOS!$A:$M,K$8,0)</f>
        <v>16.565807926194065</v>
      </c>
      <c r="O12" s="85"/>
    </row>
    <row r="13" spans="1:15" ht="15" customHeight="1" x14ac:dyDescent="0.35">
      <c r="A13" s="87" t="s">
        <v>25</v>
      </c>
      <c r="B13" s="14" t="s">
        <v>25</v>
      </c>
      <c r="C13" s="49">
        <f>VLOOKUP($B$7&amp;$D$7&amp;$A13,MOTIVOS_DATOS!$A:$M,C$8,0)</f>
        <v>4.9835477437500453</v>
      </c>
      <c r="D13" s="49">
        <f>VLOOKUP($B$7&amp;$D$7&amp;$A13,MOTIVOS_DATOS!$A:$M,D$8,0)</f>
        <v>5.6218790748076009</v>
      </c>
      <c r="E13" s="49">
        <f>VLOOKUP($B$7&amp;$D$7&amp;$A13,MOTIVOS_DATOS!$A:$M,E$8,0)</f>
        <v>5.5547135598788069</v>
      </c>
      <c r="F13" s="49">
        <f>VLOOKUP($B$7&amp;$D$7&amp;$A13,MOTIVOS_DATOS!$A:$M,F$8,0)</f>
        <v>4.9318285585262807</v>
      </c>
      <c r="G13" s="49">
        <f>VLOOKUP($B$7&amp;$D$7&amp;$A13,MOTIVOS_DATOS!$A:$M,G$8,0)</f>
        <v>5.2592466250775534</v>
      </c>
      <c r="H13" s="49">
        <f>VLOOKUP($B$7&amp;$D$7&amp;$A13,MOTIVOS_DATOS!$A:$M,H$8,0)</f>
        <v>5.7844389406734971</v>
      </c>
      <c r="I13" s="49">
        <f>VLOOKUP($B$7&amp;$D$7&amp;$A13,MOTIVOS_DATOS!$A:$M,I$8,0)</f>
        <v>5.7972791094511598</v>
      </c>
      <c r="J13" s="49">
        <f>VLOOKUP($B$7&amp;$D$7&amp;$A13,MOTIVOS_DATOS!$A:$M,J$8,0)</f>
        <v>5.5477338662588149</v>
      </c>
      <c r="K13" s="49">
        <f>VLOOKUP($B$7&amp;$D$7&amp;$A13,MOTIVOS_DATOS!$A:$M,K$8,0)</f>
        <v>5.5137826911959138</v>
      </c>
      <c r="O13" s="85"/>
    </row>
    <row r="14" spans="1:15" ht="15" customHeight="1" x14ac:dyDescent="0.35">
      <c r="A14" s="87" t="s">
        <v>26</v>
      </c>
      <c r="B14" s="14" t="s">
        <v>26</v>
      </c>
      <c r="C14" s="49">
        <f>VLOOKUP($B$7&amp;$D$7&amp;$A14,MOTIVOS_DATOS!$A:$M,C$8,0)</f>
        <v>48.70672997721838</v>
      </c>
      <c r="D14" s="49">
        <f>VLOOKUP($B$7&amp;$D$7&amp;$A14,MOTIVOS_DATOS!$A:$M,D$8,0)</f>
        <v>51.802354185390243</v>
      </c>
      <c r="E14" s="49">
        <f>VLOOKUP($B$7&amp;$D$7&amp;$A14,MOTIVOS_DATOS!$A:$M,E$8,0)</f>
        <v>52.953879231315327</v>
      </c>
      <c r="F14" s="49">
        <f>VLOOKUP($B$7&amp;$D$7&amp;$A14,MOTIVOS_DATOS!$A:$M,F$8,0)</f>
        <v>51.896877542289623</v>
      </c>
      <c r="G14" s="49">
        <f>VLOOKUP($B$7&amp;$D$7&amp;$A14,MOTIVOS_DATOS!$A:$M,G$8,0)</f>
        <v>49.238848070166483</v>
      </c>
      <c r="H14" s="49">
        <f>VLOOKUP($B$7&amp;$D$7&amp;$A14,MOTIVOS_DATOS!$A:$M,H$8,0)</f>
        <v>51.322335673862497</v>
      </c>
      <c r="I14" s="49">
        <f>VLOOKUP($B$7&amp;$D$7&amp;$A14,MOTIVOS_DATOS!$A:$M,I$8,0)</f>
        <v>51.708068543214559</v>
      </c>
      <c r="J14" s="49">
        <f>VLOOKUP($B$7&amp;$D$7&amp;$A14,MOTIVOS_DATOS!$A:$M,J$8,0)</f>
        <v>51.580292541672804</v>
      </c>
      <c r="K14" s="49">
        <f>VLOOKUP($B$7&amp;$D$7&amp;$A14,MOTIVOS_DATOS!$A:$M,K$8,0)</f>
        <v>48.344317356318051</v>
      </c>
      <c r="O14" s="85"/>
    </row>
    <row r="15" spans="1:15" ht="15" customHeight="1" x14ac:dyDescent="0.35">
      <c r="A15" s="87" t="s">
        <v>27</v>
      </c>
      <c r="B15" s="14" t="s">
        <v>27</v>
      </c>
      <c r="C15" s="49">
        <f>VLOOKUP($B$7&amp;$D$7&amp;$A15,MOTIVOS_DATOS!$A:$M,C$8,0)</f>
        <v>0.8795469167899691</v>
      </c>
      <c r="D15" s="49">
        <f>VLOOKUP($B$7&amp;$D$7&amp;$A15,MOTIVOS_DATOS!$A:$M,D$8,0)</f>
        <v>0.89070449566382959</v>
      </c>
      <c r="E15" s="49">
        <f>VLOOKUP($B$7&amp;$D$7&amp;$A15,MOTIVOS_DATOS!$A:$M,E$8,0)</f>
        <v>1.1435628253718797</v>
      </c>
      <c r="F15" s="49">
        <f>VLOOKUP($B$7&amp;$D$7&amp;$A15,MOTIVOS_DATOS!$A:$M,F$8,0)</f>
        <v>1.0108895013146904</v>
      </c>
      <c r="G15" s="49">
        <f>VLOOKUP($B$7&amp;$D$7&amp;$A15,MOTIVOS_DATOS!$A:$M,G$8,0)</f>
        <v>0.71878785508404597</v>
      </c>
      <c r="H15" s="49">
        <f>VLOOKUP($B$7&amp;$D$7&amp;$A15,MOTIVOS_DATOS!$A:$M,H$8,0)</f>
        <v>1.1135950731718625</v>
      </c>
      <c r="I15" s="49">
        <f>VLOOKUP($B$7&amp;$D$7&amp;$A15,MOTIVOS_DATOS!$A:$M,I$8,0)</f>
        <v>1.1715362331446768</v>
      </c>
      <c r="J15" s="49">
        <f>VLOOKUP($B$7&amp;$D$7&amp;$A15,MOTIVOS_DATOS!$A:$M,J$8,0)</f>
        <v>1.0624553134054573</v>
      </c>
      <c r="K15" s="49">
        <f>VLOOKUP($B$7&amp;$D$7&amp;$A15,MOTIVOS_DATOS!$A:$M,K$8,0)</f>
        <v>1.021441953951411</v>
      </c>
      <c r="O15" s="85"/>
    </row>
    <row r="16" spans="1:15" ht="15" customHeight="1" x14ac:dyDescent="0.35">
      <c r="A16" s="87" t="s">
        <v>203</v>
      </c>
      <c r="B16" s="14" t="s">
        <v>28</v>
      </c>
      <c r="C16" s="49">
        <f>VLOOKUP($B$7&amp;$D$7&amp;$A16,MOTIVOS_DATOS!$A:$M,C$8,0)</f>
        <v>2.5573042007675477</v>
      </c>
      <c r="D16" s="49">
        <f>VLOOKUP($B$7&amp;$D$7&amp;$A16,MOTIVOS_DATOS!$A:$M,D$8,0)</f>
        <v>1.9378993962890536</v>
      </c>
      <c r="E16" s="49">
        <f>VLOOKUP($B$7&amp;$D$7&amp;$A16,MOTIVOS_DATOS!$A:$M,E$8,0)</f>
        <v>1.8657932967161344</v>
      </c>
      <c r="F16" s="49">
        <f>VLOOKUP($B$7&amp;$D$7&amp;$A16,MOTIVOS_DATOS!$A:$M,F$8,0)</f>
        <v>2.067022789098417</v>
      </c>
      <c r="G16" s="49">
        <f>VLOOKUP($B$7&amp;$D$7&amp;$A16,MOTIVOS_DATOS!$A:$M,G$8,0)</f>
        <v>2.0868557678225357</v>
      </c>
      <c r="H16" s="49">
        <f>VLOOKUP($B$7&amp;$D$7&amp;$A16,MOTIVOS_DATOS!$A:$M,H$8,0)</f>
        <v>1.5654729961000808</v>
      </c>
      <c r="I16" s="49">
        <f>VLOOKUP($B$7&amp;$D$7&amp;$A16,MOTIVOS_DATOS!$A:$M,I$8,0)</f>
        <v>1.6347282092962785</v>
      </c>
      <c r="J16" s="49">
        <f>VLOOKUP($B$7&amp;$D$7&amp;$A16,MOTIVOS_DATOS!$A:$M,J$8,0)</f>
        <v>1.4218080015613694</v>
      </c>
      <c r="K16" s="49">
        <f>VLOOKUP($B$7&amp;$D$7&amp;$A16,MOTIVOS_DATOS!$A:$M,K$8,0)</f>
        <v>1.5730729949155222</v>
      </c>
      <c r="O16" s="85"/>
    </row>
    <row r="17" spans="1:15" ht="15" customHeight="1" x14ac:dyDescent="0.35">
      <c r="A17" s="87" t="s">
        <v>204</v>
      </c>
      <c r="B17" s="14" t="s">
        <v>29</v>
      </c>
      <c r="C17" s="49">
        <f>VLOOKUP($B$7&amp;$D$7&amp;$A17,MOTIVOS_DATOS!$A:$M,C$8,0)</f>
        <v>1.5196513738977093</v>
      </c>
      <c r="D17" s="49">
        <f>VLOOKUP($B$7&amp;$D$7&amp;$A17,MOTIVOS_DATOS!$A:$M,D$8,0)</f>
        <v>1.6847500652783811</v>
      </c>
      <c r="E17" s="49">
        <f>VLOOKUP($B$7&amp;$D$7&amp;$A17,MOTIVOS_DATOS!$A:$M,E$8,0)</f>
        <v>1.5483251911086788</v>
      </c>
      <c r="F17" s="49">
        <f>VLOOKUP($B$7&amp;$D$7&amp;$A17,MOTIVOS_DATOS!$A:$M,F$8,0)</f>
        <v>1.4551652738592629</v>
      </c>
      <c r="G17" s="49">
        <f>VLOOKUP($B$7&amp;$D$7&amp;$A17,MOTIVOS_DATOS!$A:$M,G$8,0)</f>
        <v>1.8255311696066072</v>
      </c>
      <c r="H17" s="49">
        <f>VLOOKUP($B$7&amp;$D$7&amp;$A17,MOTIVOS_DATOS!$A:$M,H$8,0)</f>
        <v>1.701449803496615</v>
      </c>
      <c r="I17" s="49">
        <f>VLOOKUP($B$7&amp;$D$7&amp;$A17,MOTIVOS_DATOS!$A:$M,I$8,0)</f>
        <v>1.3173589357616122</v>
      </c>
      <c r="J17" s="49">
        <f>VLOOKUP($B$7&amp;$D$7&amp;$A17,MOTIVOS_DATOS!$A:$M,J$8,0)</f>
        <v>1.488017391937744</v>
      </c>
      <c r="K17" s="49">
        <f>VLOOKUP($B$7&amp;$D$7&amp;$A17,MOTIVOS_DATOS!$A:$M,K$8,0)</f>
        <v>1.4733194534087553</v>
      </c>
      <c r="O17" s="85"/>
    </row>
    <row r="18" spans="1:15" ht="15" customHeight="1" x14ac:dyDescent="0.35">
      <c r="A18" s="87" t="s">
        <v>29</v>
      </c>
      <c r="B18" s="14" t="s">
        <v>30</v>
      </c>
      <c r="C18" s="49">
        <f>VLOOKUP($B$7&amp;$D$7&amp;$A18,MOTIVOS_DATOS!$A:$M,C$8,0)</f>
        <v>1.0837945410393681</v>
      </c>
      <c r="D18" s="49">
        <f>VLOOKUP($B$7&amp;$D$7&amp;$A18,MOTIVOS_DATOS!$A:$M,D$8,0)</f>
        <v>0.5610926591451767</v>
      </c>
      <c r="E18" s="49">
        <f>VLOOKUP($B$7&amp;$D$7&amp;$A18,MOTIVOS_DATOS!$A:$M,E$8,0)</f>
        <v>0.55475636397170769</v>
      </c>
      <c r="F18" s="49">
        <f>VLOOKUP($B$7&amp;$D$7&amp;$A18,MOTIVOS_DATOS!$A:$M,F$8,0)</f>
        <v>0.64252840200926431</v>
      </c>
      <c r="G18" s="49">
        <f>VLOOKUP($B$7&amp;$D$7&amp;$A18,MOTIVOS_DATOS!$A:$M,G$8,0)</f>
        <v>0.9508615548229481</v>
      </c>
      <c r="H18" s="49">
        <f>VLOOKUP($B$7&amp;$D$7&amp;$A18,MOTIVOS_DATOS!$A:$M,H$8,0)</f>
        <v>0.41095723873372464</v>
      </c>
      <c r="I18" s="49">
        <f>VLOOKUP($B$7&amp;$D$7&amp;$A18,MOTIVOS_DATOS!$A:$M,I$8,0)</f>
        <v>0.37042641534269333</v>
      </c>
      <c r="J18" s="49">
        <f>VLOOKUP($B$7&amp;$D$7&amp;$A18,MOTIVOS_DATOS!$A:$M,J$8,0)</f>
        <v>0.65062328509118117</v>
      </c>
      <c r="K18" s="49">
        <f>VLOOKUP($B$7&amp;$D$7&amp;$A18,MOTIVOS_DATOS!$A:$M,K$8,0)</f>
        <v>0.82238119606661186</v>
      </c>
      <c r="O18" s="85"/>
    </row>
    <row r="19" spans="1:15" ht="15" customHeight="1" x14ac:dyDescent="0.35">
      <c r="A19" s="87" t="s">
        <v>30</v>
      </c>
      <c r="B19" s="14" t="s">
        <v>31</v>
      </c>
      <c r="C19" s="49">
        <f>VLOOKUP($B$7&amp;$D$7&amp;$A19,MOTIVOS_DATOS!$A:$M,C$8,0)</f>
        <v>2.1061609425174646</v>
      </c>
      <c r="D19" s="49">
        <f>VLOOKUP($B$7&amp;$D$7&amp;$A19,MOTIVOS_DATOS!$A:$M,D$8,0)</f>
        <v>1.7661671826696239</v>
      </c>
      <c r="E19" s="49">
        <f>VLOOKUP($B$7&amp;$D$7&amp;$A19,MOTIVOS_DATOS!$A:$M,E$8,0)</f>
        <v>1.7695655744691994</v>
      </c>
      <c r="F19" s="49">
        <f>VLOOKUP($B$7&amp;$D$7&amp;$A19,MOTIVOS_DATOS!$A:$M,F$8,0)</f>
        <v>1.8786709837139184</v>
      </c>
      <c r="G19" s="49">
        <f>VLOOKUP($B$7&amp;$D$7&amp;$A19,MOTIVOS_DATOS!$A:$M,G$8,0)</f>
        <v>2.1297329048562399</v>
      </c>
      <c r="H19" s="49">
        <f>VLOOKUP($B$7&amp;$D$7&amp;$A19,MOTIVOS_DATOS!$A:$M,H$8,0)</f>
        <v>1.7420064795519885</v>
      </c>
      <c r="I19" s="49">
        <f>VLOOKUP($B$7&amp;$D$7&amp;$A19,MOTIVOS_DATOS!$A:$M,I$8,0)</f>
        <v>1.6190838596186974</v>
      </c>
      <c r="J19" s="49">
        <f>VLOOKUP($B$7&amp;$D$7&amp;$A19,MOTIVOS_DATOS!$A:$M,J$8,0)</f>
        <v>1.7921739120380662</v>
      </c>
      <c r="K19" s="49">
        <f>VLOOKUP($B$7&amp;$D$7&amp;$A19,MOTIVOS_DATOS!$A:$M,K$8,0)</f>
        <v>2.0820563739839333</v>
      </c>
      <c r="O19" s="85"/>
    </row>
    <row r="20" spans="1:15" s="5" customFormat="1" ht="15" customHeight="1" x14ac:dyDescent="0.35">
      <c r="A20" s="87" t="s">
        <v>31</v>
      </c>
      <c r="B20" s="14" t="s">
        <v>32</v>
      </c>
      <c r="C20" s="49">
        <f>VLOOKUP($B$7&amp;$D$7&amp;$A20,MOTIVOS_DATOS!$A:$M,C$8,0)</f>
        <v>2.1688670971388508</v>
      </c>
      <c r="D20" s="49">
        <f>VLOOKUP($B$7&amp;$D$7&amp;$A20,MOTIVOS_DATOS!$A:$M,D$8,0)</f>
        <v>2.4764234389250919</v>
      </c>
      <c r="E20" s="49">
        <f>VLOOKUP($B$7&amp;$D$7&amp;$A20,MOTIVOS_DATOS!$A:$M,E$8,0)</f>
        <v>2.9455680114950464</v>
      </c>
      <c r="F20" s="49">
        <f>VLOOKUP($B$7&amp;$D$7&amp;$A20,MOTIVOS_DATOS!$A:$M,F$8,0)</f>
        <v>2.592999920720771</v>
      </c>
      <c r="G20" s="49">
        <f>VLOOKUP($B$7&amp;$D$7&amp;$A20,MOTIVOS_DATOS!$A:$M,G$8,0)</f>
        <v>2.296195829934804</v>
      </c>
      <c r="H20" s="49">
        <f>VLOOKUP($B$7&amp;$D$7&amp;$A20,MOTIVOS_DATOS!$A:$M,H$8,0)</f>
        <v>2.2177782702172899</v>
      </c>
      <c r="I20" s="49">
        <f>VLOOKUP($B$7&amp;$D$7&amp;$A20,MOTIVOS_DATOS!$A:$M,I$8,0)</f>
        <v>2.8799332581274228</v>
      </c>
      <c r="J20" s="49">
        <f>VLOOKUP($B$7&amp;$D$7&amp;$A20,MOTIVOS_DATOS!$A:$M,J$8,0)</f>
        <v>2.6550042965720717</v>
      </c>
      <c r="K20" s="49">
        <f>VLOOKUP($B$7&amp;$D$7&amp;$A20,MOTIVOS_DATOS!$A:$M,K$8,0)</f>
        <v>2.3735361439232521</v>
      </c>
      <c r="L20" s="3"/>
      <c r="M20" s="3"/>
      <c r="N20" s="88"/>
      <c r="O20" s="85"/>
    </row>
    <row r="21" spans="1:15" ht="15" customHeight="1" x14ac:dyDescent="0.35">
      <c r="A21" s="87" t="s">
        <v>32</v>
      </c>
      <c r="B21" s="14" t="s">
        <v>33</v>
      </c>
      <c r="C21" s="49">
        <f>VLOOKUP($B$7&amp;$D$7&amp;$A21,MOTIVOS_DATOS!$A:$M,C$8,0)</f>
        <v>1.1968579489551741</v>
      </c>
      <c r="D21" s="49">
        <f>VLOOKUP($B$7&amp;$D$7&amp;$A21,MOTIVOS_DATOS!$A:$M,D$8,0)</f>
        <v>1.5296110365828419</v>
      </c>
      <c r="E21" s="49">
        <f>VLOOKUP($B$7&amp;$D$7&amp;$A21,MOTIVOS_DATOS!$A:$M,E$8,0)</f>
        <v>1.4225609264746639</v>
      </c>
      <c r="F21" s="49">
        <f>VLOOKUP($B$7&amp;$D$7&amp;$A21,MOTIVOS_DATOS!$A:$M,F$8,0)</f>
        <v>1.4530702217743723</v>
      </c>
      <c r="G21" s="49">
        <f>VLOOKUP($B$7&amp;$D$7&amp;$A21,MOTIVOS_DATOS!$A:$M,G$8,0)</f>
        <v>1.1805974554645751</v>
      </c>
      <c r="H21" s="49">
        <f>VLOOKUP($B$7&amp;$D$7&amp;$A21,MOTIVOS_DATOS!$A:$M,H$8,0)</f>
        <v>1.6853700660507474</v>
      </c>
      <c r="I21" s="49">
        <f>VLOOKUP($B$7&amp;$D$7&amp;$A21,MOTIVOS_DATOS!$A:$M,I$8,0)</f>
        <v>1.723465309920805</v>
      </c>
      <c r="J21" s="49">
        <f>VLOOKUP($B$7&amp;$D$7&amp;$A21,MOTIVOS_DATOS!$A:$M,J$8,0)</f>
        <v>1.4629721842900207</v>
      </c>
      <c r="K21" s="49">
        <f>VLOOKUP($B$7&amp;$D$7&amp;$A21,MOTIVOS_DATOS!$A:$M,K$8,0)</f>
        <v>1.0572235822115001</v>
      </c>
      <c r="O21" s="85"/>
    </row>
    <row r="22" spans="1:15" ht="15" customHeight="1" x14ac:dyDescent="0.35">
      <c r="A22" s="89" t="s">
        <v>33</v>
      </c>
      <c r="B22" s="56" t="s">
        <v>46</v>
      </c>
      <c r="C22" s="73">
        <f>VLOOKUP($B$7&amp;$D$7&amp;$A22,MOTIVOS_DATOS!$A:$M,C$8,0)</f>
        <v>7.8083625252485591</v>
      </c>
      <c r="D22" s="73">
        <f>VLOOKUP($B$7&amp;$D$7&amp;$A22,MOTIVOS_DATOS!$A:$M,D$8,0)</f>
        <v>4.2289692114555049</v>
      </c>
      <c r="E22" s="73">
        <f>VLOOKUP($B$7&amp;$D$7&amp;$A22,MOTIVOS_DATOS!$A:$M,E$8,0)</f>
        <v>3.6771690240230588</v>
      </c>
      <c r="F22" s="73">
        <f>VLOOKUP($B$7&amp;$D$7&amp;$A22,MOTIVOS_DATOS!$A:$M,F$8,0)</f>
        <v>5.4083674525688341</v>
      </c>
      <c r="G22" s="73">
        <f>VLOOKUP($B$7&amp;$D$7&amp;$A22,MOTIVOS_DATOS!$A:$M,G$8,0)</f>
        <v>7.2099302372978595</v>
      </c>
      <c r="H22" s="73">
        <f>VLOOKUP($B$7&amp;$D$7&amp;$A22,MOTIVOS_DATOS!$A:$M,H$8,0)</f>
        <v>4.0910827638591973</v>
      </c>
      <c r="I22" s="73">
        <f>VLOOKUP($B$7&amp;$D$7&amp;$A22,MOTIVOS_DATOS!$A:$M,I$8,0)</f>
        <v>4.011753063841458</v>
      </c>
      <c r="J22" s="73">
        <f>VLOOKUP($B$7&amp;$D$7&amp;$A22,MOTIVOS_DATOS!$A:$M,J$8,0)</f>
        <v>5.1130870659167087</v>
      </c>
      <c r="K22" s="73">
        <f>VLOOKUP($B$7&amp;$D$7&amp;$A22,MOTIVOS_DATOS!$A:$M,K$8,0)</f>
        <v>6.9616327620016873</v>
      </c>
      <c r="O22" s="85"/>
    </row>
    <row r="23" spans="1:15" ht="15" customHeight="1" x14ac:dyDescent="0.35">
      <c r="A23" s="87" t="s">
        <v>46</v>
      </c>
      <c r="B23" s="14" t="s">
        <v>47</v>
      </c>
      <c r="C23" s="49">
        <f>VLOOKUP($B$7&amp;$D$7&amp;$A23,MOTIVOS_DATOS!$A:$M,C$8,0)</f>
        <v>6.8764994262379062</v>
      </c>
      <c r="D23" s="49">
        <f>VLOOKUP($B$7&amp;$D$7&amp;$A23,MOTIVOS_DATOS!$A:$M,D$8,0)</f>
        <v>3.7934550846257196</v>
      </c>
      <c r="E23" s="49">
        <f>VLOOKUP($B$7&amp;$D$7&amp;$A23,MOTIVOS_DATOS!$A:$M,E$8,0)</f>
        <v>3.9989579610193213</v>
      </c>
      <c r="F23" s="49">
        <f>VLOOKUP($B$7&amp;$D$7&amp;$A23,MOTIVOS_DATOS!$A:$M,F$8,0)</f>
        <v>4.6429487245104655</v>
      </c>
      <c r="G23" s="49">
        <f>VLOOKUP($B$7&amp;$D$7&amp;$A23,MOTIVOS_DATOS!$A:$M,G$8,0)</f>
        <v>6.6851140500479485</v>
      </c>
      <c r="H23" s="49">
        <f>VLOOKUP($B$7&amp;$D$7&amp;$A23,MOTIVOS_DATOS!$A:$M,H$8,0)</f>
        <v>3.7886458194212782</v>
      </c>
      <c r="I23" s="49">
        <f>VLOOKUP($B$7&amp;$D$7&amp;$A23,MOTIVOS_DATOS!$A:$M,I$8,0)</f>
        <v>3.4526013345830795</v>
      </c>
      <c r="J23" s="49">
        <f>VLOOKUP($B$7&amp;$D$7&amp;$A23,MOTIVOS_DATOS!$A:$M,J$8,0)</f>
        <v>4.1675876567745656</v>
      </c>
      <c r="K23" s="49">
        <f>VLOOKUP($B$7&amp;$D$7&amp;$A23,MOTIVOS_DATOS!$A:$M,K$8,0)</f>
        <v>6.2855223504852242</v>
      </c>
      <c r="N23" s="90"/>
      <c r="O23" s="85"/>
    </row>
    <row r="24" spans="1:15" s="5" customFormat="1" ht="15" customHeight="1" x14ac:dyDescent="0.35">
      <c r="A24" s="87" t="s">
        <v>47</v>
      </c>
      <c r="B24" s="14" t="s">
        <v>48</v>
      </c>
      <c r="C24" s="49">
        <f>VLOOKUP($B$7&amp;$D$7&amp;$A24,MOTIVOS_DATOS!$A:$M,C$8,0)</f>
        <v>4.4366496320787387</v>
      </c>
      <c r="D24" s="49">
        <f>VLOOKUP($B$7&amp;$D$7&amp;$A24,MOTIVOS_DATOS!$A:$M,D$8,0)</f>
        <v>5.6138179700450745</v>
      </c>
      <c r="E24" s="49">
        <f>VLOOKUP($B$7&amp;$D$7&amp;$A24,MOTIVOS_DATOS!$A:$M,E$8,0)</f>
        <v>3.8269645631219875</v>
      </c>
      <c r="F24" s="49">
        <f>VLOOKUP($B$7&amp;$D$7&amp;$A24,MOTIVOS_DATOS!$A:$M,F$8,0)</f>
        <v>3.9566244182675696</v>
      </c>
      <c r="G24" s="49">
        <f>VLOOKUP($B$7&amp;$D$7&amp;$A24,MOTIVOS_DATOS!$A:$M,G$8,0)</f>
        <v>3.5568158255121967</v>
      </c>
      <c r="H24" s="49">
        <f>VLOOKUP($B$7&amp;$D$7&amp;$A24,MOTIVOS_DATOS!$A:$M,H$8,0)</f>
        <v>5.2092268874454275</v>
      </c>
      <c r="I24" s="49">
        <f>VLOOKUP($B$7&amp;$D$7&amp;$A24,MOTIVOS_DATOS!$A:$M,I$8,0)</f>
        <v>4.2533402203621415</v>
      </c>
      <c r="J24" s="49">
        <f>VLOOKUP($B$7&amp;$D$7&amp;$A24,MOTIVOS_DATOS!$A:$M,J$8,0)</f>
        <v>4.4489722314931228</v>
      </c>
      <c r="K24" s="49">
        <f>VLOOKUP($B$7&amp;$D$7&amp;$A24,MOTIVOS_DATOS!$A:$M,K$8,0)</f>
        <v>5.6932241702062525</v>
      </c>
      <c r="L24" s="3"/>
      <c r="M24" s="3"/>
      <c r="N24" s="90"/>
      <c r="O24" s="85"/>
    </row>
    <row r="25" spans="1:15" ht="15" customHeight="1" x14ac:dyDescent="0.35">
      <c r="A25" s="87" t="s">
        <v>48</v>
      </c>
      <c r="B25" s="14" t="s">
        <v>49</v>
      </c>
      <c r="C25" s="49">
        <f>VLOOKUP($B$7&amp;$D$7&amp;$A25,MOTIVOS_DATOS!$A:$M,C$8,0)</f>
        <v>75.251289584502089</v>
      </c>
      <c r="D25" s="49">
        <f>VLOOKUP($B$7&amp;$D$7&amp;$A25,MOTIVOS_DATOS!$A:$M,D$8,0)</f>
        <v>77.355883298740949</v>
      </c>
      <c r="E25" s="49">
        <f>VLOOKUP($B$7&amp;$D$7&amp;$A25,MOTIVOS_DATOS!$A:$M,E$8,0)</f>
        <v>78.134497678259976</v>
      </c>
      <c r="F25" s="49">
        <f>VLOOKUP($B$7&amp;$D$7&amp;$A25,MOTIVOS_DATOS!$A:$M,F$8,0)</f>
        <v>78.281741231822096</v>
      </c>
      <c r="G25" s="49">
        <f>VLOOKUP($B$7&amp;$D$7&amp;$A25,MOTIVOS_DATOS!$A:$M,G$8,0)</f>
        <v>77.051861396878877</v>
      </c>
      <c r="H25" s="49">
        <f>VLOOKUP($B$7&amp;$D$7&amp;$A25,MOTIVOS_DATOS!$A:$M,H$8,0)</f>
        <v>78.352846642805858</v>
      </c>
      <c r="I25" s="49">
        <f>VLOOKUP($B$7&amp;$D$7&amp;$A25,MOTIVOS_DATOS!$A:$M,I$8,0)</f>
        <v>77.46114507761483</v>
      </c>
      <c r="J25" s="49">
        <f>VLOOKUP($B$7&amp;$D$7&amp;$A25,MOTIVOS_DATOS!$A:$M,J$8,0)</f>
        <v>78.05181815654943</v>
      </c>
      <c r="K25" s="49">
        <f>VLOOKUP($B$7&amp;$D$7&amp;$A25,MOTIVOS_DATOS!$A:$M,K$8,0)</f>
        <v>75.932700131990515</v>
      </c>
      <c r="O25" s="85"/>
    </row>
    <row r="26" spans="1:15" ht="15" customHeight="1" x14ac:dyDescent="0.35">
      <c r="A26" s="87" t="s">
        <v>49</v>
      </c>
      <c r="B26" s="14" t="s">
        <v>50</v>
      </c>
      <c r="C26" s="49">
        <f>VLOOKUP($B$7&amp;$D$7&amp;$A26,MOTIVOS_DATOS!$A:$M,C$8,0)</f>
        <v>7.3183543254526171</v>
      </c>
      <c r="D26" s="49">
        <f>VLOOKUP($B$7&amp;$D$7&amp;$A26,MOTIVOS_DATOS!$A:$M,D$8,0)</f>
        <v>8.0801806723261862</v>
      </c>
      <c r="E26" s="49">
        <f>VLOOKUP($B$7&amp;$D$7&amp;$A26,MOTIVOS_DATOS!$A:$M,E$8,0)</f>
        <v>8.9080426774706343</v>
      </c>
      <c r="F26" s="49">
        <f>VLOOKUP($B$7&amp;$D$7&amp;$A26,MOTIVOS_DATOS!$A:$M,F$8,0)</f>
        <v>7.8854375042380447</v>
      </c>
      <c r="G26" s="49">
        <f>VLOOKUP($B$7&amp;$D$7&amp;$A26,MOTIVOS_DATOS!$A:$M,G$8,0)</f>
        <v>6.4067881334992887</v>
      </c>
      <c r="H26" s="49">
        <f>VLOOKUP($B$7&amp;$D$7&amp;$A26,MOTIVOS_DATOS!$A:$M,H$8,0)</f>
        <v>7.4980033197787286</v>
      </c>
      <c r="I26" s="49">
        <f>VLOOKUP($B$7&amp;$D$7&amp;$A26,MOTIVOS_DATOS!$A:$M,I$8,0)</f>
        <v>9.1254383322963868</v>
      </c>
      <c r="J26" s="49">
        <f>VLOOKUP($B$7&amp;$D$7&amp;$A26,MOTIVOS_DATOS!$A:$M,J$8,0)</f>
        <v>8.0595111697589683</v>
      </c>
      <c r="K26" s="49">
        <f>VLOOKUP($B$7&amp;$D$7&amp;$A26,MOTIVOS_DATOS!$A:$M,K$8,0)</f>
        <v>6.2231853374385775</v>
      </c>
      <c r="O26" s="85"/>
    </row>
    <row r="27" spans="1:15" ht="15" customHeight="1" x14ac:dyDescent="0.35">
      <c r="A27" s="87" t="s">
        <v>50</v>
      </c>
      <c r="B27" s="14" t="s">
        <v>51</v>
      </c>
      <c r="C27" s="49">
        <f>VLOOKUP($B$7&amp;$D$7&amp;$A27,MOTIVOS_DATOS!$A:$M,C$8,0)</f>
        <v>0.21020133107112149</v>
      </c>
      <c r="D27" s="49">
        <f>VLOOKUP($B$7&amp;$D$7&amp;$A27,MOTIVOS_DATOS!$A:$M,D$8,0)</f>
        <v>0.24034313987834521</v>
      </c>
      <c r="E27" s="49">
        <f>VLOOKUP($B$7&amp;$D$7&amp;$A27,MOTIVOS_DATOS!$A:$M,E$8,0)</f>
        <v>0.18716475163054971</v>
      </c>
      <c r="F27" s="49">
        <f>VLOOKUP($B$7&amp;$D$7&amp;$A27,MOTIVOS_DATOS!$A:$M,F$8,0)</f>
        <v>0.16056988259772192</v>
      </c>
      <c r="G27" s="49">
        <f>VLOOKUP($B$7&amp;$D$7&amp;$A27,MOTIVOS_DATOS!$A:$M,G$8,0)</f>
        <v>9.6250359609675804E-2</v>
      </c>
      <c r="H27" s="49">
        <f>VLOOKUP($B$7&amp;$D$7&amp;$A27,MOTIVOS_DATOS!$A:$M,H$8,0)</f>
        <v>0.19582781870322777</v>
      </c>
      <c r="I27" s="49">
        <f>VLOOKUP($B$7&amp;$D$7&amp;$A27,MOTIVOS_DATOS!$A:$M,I$8,0)</f>
        <v>0.18944124816196611</v>
      </c>
      <c r="J27" s="49">
        <f>VLOOKUP($B$7&amp;$D$7&amp;$A27,MOTIVOS_DATOS!$A:$M,J$8,0)</f>
        <v>0.11143953245401335</v>
      </c>
      <c r="K27" s="49">
        <f>VLOOKUP($B$7&amp;$D$7&amp;$A27,MOTIVOS_DATOS!$A:$M,K$8,0)</f>
        <v>0.11833799538470768</v>
      </c>
      <c r="N27" s="88"/>
      <c r="O27" s="85"/>
    </row>
    <row r="28" spans="1:15" ht="15" customHeight="1" x14ac:dyDescent="0.35">
      <c r="A28" s="87" t="s">
        <v>51</v>
      </c>
      <c r="B28" s="14" t="s">
        <v>52</v>
      </c>
      <c r="C28" s="49">
        <f>VLOOKUP($B$7&amp;$D$7&amp;$A28,MOTIVOS_DATOS!$A:$M,C$8,0)</f>
        <v>1.9342556755711466</v>
      </c>
      <c r="D28" s="49">
        <f>VLOOKUP($B$7&amp;$D$7&amp;$A28,MOTIVOS_DATOS!$A:$M,D$8,0)</f>
        <v>2.5570910891787566</v>
      </c>
      <c r="E28" s="49">
        <f>VLOOKUP($B$7&amp;$D$7&amp;$A28,MOTIVOS_DATOS!$A:$M,E$8,0)</f>
        <v>2.4957786647343663</v>
      </c>
      <c r="F28" s="49">
        <f>VLOOKUP($B$7&amp;$D$7&amp;$A28,MOTIVOS_DATOS!$A:$M,F$8,0)</f>
        <v>2.3192495398708721</v>
      </c>
      <c r="G28" s="49">
        <f>VLOOKUP($B$7&amp;$D$7&amp;$A28,MOTIVOS_DATOS!$A:$M,G$8,0)</f>
        <v>2.2948296959224228</v>
      </c>
      <c r="H28" s="49">
        <f>VLOOKUP($B$7&amp;$D$7&amp;$A28,MOTIVOS_DATOS!$A:$M,H$8,0)</f>
        <v>2.3351396322827891</v>
      </c>
      <c r="I28" s="49">
        <f>VLOOKUP($B$7&amp;$D$7&amp;$A28,MOTIVOS_DATOS!$A:$M,I$8,0)</f>
        <v>2.8838671456226752</v>
      </c>
      <c r="J28" s="49">
        <f>VLOOKUP($B$7&amp;$D$7&amp;$A28,MOTIVOS_DATOS!$A:$M,J$8,0)</f>
        <v>2.5287951366572958</v>
      </c>
      <c r="K28" s="49">
        <f>VLOOKUP($B$7&amp;$D$7&amp;$A28,MOTIVOS_DATOS!$A:$M,K$8,0)</f>
        <v>2.3348677951448016</v>
      </c>
      <c r="N28" s="88"/>
      <c r="O28" s="85"/>
    </row>
    <row r="29" spans="1:15" ht="15" customHeight="1" x14ac:dyDescent="0.35">
      <c r="A29" s="87" t="s">
        <v>205</v>
      </c>
      <c r="B29" s="14" t="s">
        <v>53</v>
      </c>
      <c r="C29" s="49">
        <f>VLOOKUP($B$7&amp;$D$7&amp;$A29,MOTIVOS_DATOS!$A:$M,C$8,0)</f>
        <v>0.37880257732018729</v>
      </c>
      <c r="D29" s="49">
        <f>VLOOKUP($B$7&amp;$D$7&amp;$A29,MOTIVOS_DATOS!$A:$M,D$8,0)</f>
        <v>0.30735812045503913</v>
      </c>
      <c r="E29" s="49">
        <f>VLOOKUP($B$7&amp;$D$7&amp;$A29,MOTIVOS_DATOS!$A:$M,E$8,0)</f>
        <v>0.15878089134515017</v>
      </c>
      <c r="F29" s="49">
        <f>VLOOKUP($B$7&amp;$D$7&amp;$A29,MOTIVOS_DATOS!$A:$M,F$8,0)</f>
        <v>5.4481950301293817E-2</v>
      </c>
      <c r="G29" s="49">
        <f>VLOOKUP($B$7&amp;$D$7&amp;$A29,MOTIVOS_DATOS!$A:$M,G$8,0)</f>
        <v>0.14917166726296846</v>
      </c>
      <c r="H29" s="49">
        <f>VLOOKUP($B$7&amp;$D$7&amp;$A29,MOTIVOS_DATOS!$A:$M,H$8,0)</f>
        <v>9.7467998549320589E-2</v>
      </c>
      <c r="I29" s="49">
        <f>VLOOKUP($B$7&amp;$D$7&amp;$A29,MOTIVOS_DATOS!$A:$M,I$8,0)</f>
        <v>0.13425788470090697</v>
      </c>
      <c r="J29" s="49">
        <f>VLOOKUP($B$7&amp;$D$7&amp;$A29,MOTIVOS_DATOS!$A:$M,J$8,0)</f>
        <v>8.0794917210059172E-2</v>
      </c>
      <c r="K29" s="49">
        <f>VLOOKUP($B$7&amp;$D$7&amp;$A29,MOTIVOS_DATOS!$A:$M,K$8,0)</f>
        <v>0.14783835067267451</v>
      </c>
      <c r="N29" s="88"/>
      <c r="O29" s="85"/>
    </row>
    <row r="30" spans="1:15" ht="15" customHeight="1" x14ac:dyDescent="0.35">
      <c r="A30" s="89" t="s">
        <v>52</v>
      </c>
      <c r="B30" s="56" t="s">
        <v>54</v>
      </c>
      <c r="C30" s="73">
        <f>VLOOKUP($B$7&amp;$D$7&amp;$A30,MOTIVOS_DATOS!$A:$M,C$8,0)</f>
        <v>3.5939488672414264</v>
      </c>
      <c r="D30" s="73">
        <f>VLOOKUP($B$7&amp;$D$7&amp;$A30,MOTIVOS_DATOS!$A:$M,D$8,0)</f>
        <v>2.0518720346103083</v>
      </c>
      <c r="E30" s="73">
        <f>VLOOKUP($B$7&amp;$D$7&amp;$A30,MOTIVOS_DATOS!$A:$M,E$8,0)</f>
        <v>2.2898131460906419</v>
      </c>
      <c r="F30" s="73">
        <f>VLOOKUP($B$7&amp;$D$7&amp;$A30,MOTIVOS_DATOS!$A:$M,F$8,0)</f>
        <v>2.698952072966335</v>
      </c>
      <c r="G30" s="73">
        <f>VLOOKUP($B$7&amp;$D$7&amp;$A30,MOTIVOS_DATOS!$A:$M,G$8,0)</f>
        <v>3.7591706537321254</v>
      </c>
      <c r="H30" s="73">
        <f>VLOOKUP($B$7&amp;$D$7&amp;$A30,MOTIVOS_DATOS!$A:$M,H$8,0)</f>
        <v>2.5228421008513435</v>
      </c>
      <c r="I30" s="73">
        <f>VLOOKUP($B$7&amp;$D$7&amp;$A30,MOTIVOS_DATOS!$A:$M,I$8,0)</f>
        <v>2.499911626435567</v>
      </c>
      <c r="J30" s="73">
        <f>VLOOKUP($B$7&amp;$D$7&amp;$A30,MOTIVOS_DATOS!$A:$M,J$8,0)</f>
        <v>2.5510792966829556</v>
      </c>
      <c r="K30" s="73">
        <f>VLOOKUP($B$7&amp;$D$7&amp;$A30,MOTIVOS_DATOS!$A:$M,K$8,0)</f>
        <v>3.2643192606279814</v>
      </c>
      <c r="O30" s="85"/>
    </row>
    <row r="31" spans="1:15" ht="15" customHeight="1" x14ac:dyDescent="0.35">
      <c r="A31" s="87" t="s">
        <v>53</v>
      </c>
      <c r="B31" s="14" t="s">
        <v>55</v>
      </c>
      <c r="C31" s="49">
        <f>VLOOKUP($B$7&amp;$D$7&amp;$A31,MOTIVOS_DATOS!$A:$M,C$8,0)</f>
        <v>11.119134229273564</v>
      </c>
      <c r="D31" s="49">
        <f>VLOOKUP($B$7&amp;$D$7&amp;$A31,MOTIVOS_DATOS!$A:$M,D$8,0)</f>
        <v>13.165010444231617</v>
      </c>
      <c r="E31" s="49">
        <f>VLOOKUP($B$7&amp;$D$7&amp;$A31,MOTIVOS_DATOS!$A:$M,E$8,0)</f>
        <v>14.646327353931405</v>
      </c>
      <c r="F31" s="49">
        <f>VLOOKUP($B$7&amp;$D$7&amp;$A31,MOTIVOS_DATOS!$A:$M,F$8,0)</f>
        <v>12.556835393837467</v>
      </c>
      <c r="G31" s="49">
        <f>VLOOKUP($B$7&amp;$D$7&amp;$A31,MOTIVOS_DATOS!$A:$M,G$8,0)</f>
        <v>11.527254311995936</v>
      </c>
      <c r="H31" s="49">
        <f>VLOOKUP($B$7&amp;$D$7&amp;$A31,MOTIVOS_DATOS!$A:$M,H$8,0)</f>
        <v>13.3784959804993</v>
      </c>
      <c r="I31" s="49">
        <f>VLOOKUP($B$7&amp;$D$7&amp;$A31,MOTIVOS_DATOS!$A:$M,I$8,0)</f>
        <v>14.334461212533952</v>
      </c>
      <c r="J31" s="49">
        <f>VLOOKUP($B$7&amp;$D$7&amp;$A31,MOTIVOS_DATOS!$A:$M,J$8,0)</f>
        <v>12.304691812748814</v>
      </c>
      <c r="K31" s="49">
        <f>VLOOKUP($B$7&amp;$D$7&amp;$A31,MOTIVOS_DATOS!$A:$M,K$8,0)</f>
        <v>10.70989859771764</v>
      </c>
      <c r="N31" s="88"/>
      <c r="O31" s="85"/>
    </row>
    <row r="32" spans="1:15" ht="15" customHeight="1" x14ac:dyDescent="0.35">
      <c r="A32" s="87" t="s">
        <v>173</v>
      </c>
      <c r="B32" s="14" t="s">
        <v>56</v>
      </c>
      <c r="C32" s="49">
        <f>VLOOKUP($B$7&amp;$D$7&amp;$A32,MOTIVOS_DATOS!$A:$M,C$8,0)</f>
        <v>15.584983257439298</v>
      </c>
      <c r="D32" s="49">
        <f>VLOOKUP($B$7&amp;$D$7&amp;$A32,MOTIVOS_DATOS!$A:$M,D$8,0)</f>
        <v>16.254174369059861</v>
      </c>
      <c r="E32" s="49">
        <f>VLOOKUP($B$7&amp;$D$7&amp;$A32,MOTIVOS_DATOS!$A:$M,E$8,0)</f>
        <v>15.953490477548865</v>
      </c>
      <c r="F32" s="49">
        <f>VLOOKUP($B$7&amp;$D$7&amp;$A32,MOTIVOS_DATOS!$A:$M,F$8,0)</f>
        <v>15.681432003531015</v>
      </c>
      <c r="G32" s="49">
        <f>VLOOKUP($B$7&amp;$D$7&amp;$A32,MOTIVOS_DATOS!$A:$M,G$8,0)</f>
        <v>15.182285866357153</v>
      </c>
      <c r="H32" s="49">
        <f>VLOOKUP($B$7&amp;$D$7&amp;$A32,MOTIVOS_DATOS!$A:$M,H$8,0)</f>
        <v>16.483822369145045</v>
      </c>
      <c r="I32" s="49">
        <f>VLOOKUP($B$7&amp;$D$7&amp;$A32,MOTIVOS_DATOS!$A:$M,I$8,0)</f>
        <v>15.799912159675655</v>
      </c>
      <c r="J32" s="49">
        <f>VLOOKUP($B$7&amp;$D$7&amp;$A32,MOTIVOS_DATOS!$A:$M,J$8,0)</f>
        <v>15.419531921479059</v>
      </c>
      <c r="K32" s="49">
        <f>VLOOKUP($B$7&amp;$D$7&amp;$A32,MOTIVOS_DATOS!$A:$M,K$8,0)</f>
        <v>15.086621896963862</v>
      </c>
      <c r="O32" s="85"/>
    </row>
    <row r="33" spans="1:15" ht="15" customHeight="1" x14ac:dyDescent="0.35">
      <c r="A33" s="87" t="s">
        <v>55</v>
      </c>
      <c r="B33" s="14" t="s">
        <v>57</v>
      </c>
      <c r="C33" s="49">
        <f>VLOOKUP($B$7&amp;$D$7&amp;$A33,MOTIVOS_DATOS!$A:$M,C$8,0)</f>
        <v>24.762994538994981</v>
      </c>
      <c r="D33" s="49">
        <f>VLOOKUP($B$7&amp;$D$7&amp;$A33,MOTIVOS_DATOS!$A:$M,D$8,0)</f>
        <v>29.32388069689776</v>
      </c>
      <c r="E33" s="49">
        <f>VLOOKUP($B$7&amp;$D$7&amp;$A33,MOTIVOS_DATOS!$A:$M,E$8,0)</f>
        <v>29.218004717469054</v>
      </c>
      <c r="F33" s="49">
        <f>VLOOKUP($B$7&amp;$D$7&amp;$A33,MOTIVOS_DATOS!$A:$M,F$8,0)</f>
        <v>28.934340506425073</v>
      </c>
      <c r="G33" s="49">
        <f>VLOOKUP($B$7&amp;$D$7&amp;$A33,MOTIVOS_DATOS!$A:$M,G$8,0)</f>
        <v>26.569193952891684</v>
      </c>
      <c r="H33" s="49">
        <f>VLOOKUP($B$7&amp;$D$7&amp;$A33,MOTIVOS_DATOS!$A:$M,H$8,0)</f>
        <v>30.412654694045294</v>
      </c>
      <c r="I33" s="49">
        <f>VLOOKUP($B$7&amp;$D$7&amp;$A33,MOTIVOS_DATOS!$A:$M,I$8,0)</f>
        <v>29.345485444477003</v>
      </c>
      <c r="J33" s="49">
        <f>VLOOKUP($B$7&amp;$D$7&amp;$A33,MOTIVOS_DATOS!$A:$M,J$8,0)</f>
        <v>29.147364988171333</v>
      </c>
      <c r="K33" s="49">
        <f>VLOOKUP($B$7&amp;$D$7&amp;$A33,MOTIVOS_DATOS!$A:$M,K$8,0)</f>
        <v>27.305469359273044</v>
      </c>
      <c r="O33" s="85"/>
    </row>
    <row r="34" spans="1:15" ht="15" customHeight="1" x14ac:dyDescent="0.35">
      <c r="A34" s="87" t="s">
        <v>174</v>
      </c>
      <c r="B34" s="14" t="s">
        <v>58</v>
      </c>
      <c r="C34" s="49">
        <f>VLOOKUP($B$7&amp;$D$7&amp;$A34,MOTIVOS_DATOS!$A:$M,C$8,0)</f>
        <v>12.178856649272161</v>
      </c>
      <c r="D34" s="49">
        <f>VLOOKUP($B$7&amp;$D$7&amp;$A34,MOTIVOS_DATOS!$A:$M,D$8,0)</f>
        <v>11.82408117578496</v>
      </c>
      <c r="E34" s="49">
        <f>VLOOKUP($B$7&amp;$D$7&amp;$A34,MOTIVOS_DATOS!$A:$M,E$8,0)</f>
        <v>12.109541949771033</v>
      </c>
      <c r="F34" s="49">
        <f>VLOOKUP($B$7&amp;$D$7&amp;$A34,MOTIVOS_DATOS!$A:$M,F$8,0)</f>
        <v>12.532818635574355</v>
      </c>
      <c r="G34" s="49">
        <f>VLOOKUP($B$7&amp;$D$7&amp;$A34,MOTIVOS_DATOS!$A:$M,G$8,0)</f>
        <v>12.662167036745108</v>
      </c>
      <c r="H34" s="49">
        <f>VLOOKUP($B$7&amp;$D$7&amp;$A34,MOTIVOS_DATOS!$A:$M,H$8,0)</f>
        <v>11.375118626857946</v>
      </c>
      <c r="I34" s="49">
        <f>VLOOKUP($B$7&amp;$D$7&amp;$A34,MOTIVOS_DATOS!$A:$M,I$8,0)</f>
        <v>11.333132597932366</v>
      </c>
      <c r="J34" s="49">
        <f>VLOOKUP($B$7&amp;$D$7&amp;$A34,MOTIVOS_DATOS!$A:$M,J$8,0)</f>
        <v>13.094955860953524</v>
      </c>
      <c r="K34" s="49">
        <f>VLOOKUP($B$7&amp;$D$7&amp;$A34,MOTIVOS_DATOS!$A:$M,K$8,0)</f>
        <v>11.763210044746032</v>
      </c>
      <c r="O34" s="85"/>
    </row>
    <row r="35" spans="1:15" s="5" customFormat="1" ht="15" customHeight="1" x14ac:dyDescent="0.35">
      <c r="A35" s="87" t="s">
        <v>57</v>
      </c>
      <c r="B35" s="14" t="s">
        <v>59</v>
      </c>
      <c r="C35" s="49">
        <f>VLOOKUP($B$7&amp;$D$7&amp;$A35,MOTIVOS_DATOS!$A:$M,C$8,0)</f>
        <v>8.045642670636024</v>
      </c>
      <c r="D35" s="49">
        <f>VLOOKUP($B$7&amp;$D$7&amp;$A35,MOTIVOS_DATOS!$A:$M,D$8,0)</f>
        <v>8.081916232334029</v>
      </c>
      <c r="E35" s="49">
        <f>VLOOKUP($B$7&amp;$D$7&amp;$A35,MOTIVOS_DATOS!$A:$M,E$8,0)</f>
        <v>7.9959897882274937</v>
      </c>
      <c r="F35" s="49">
        <f>VLOOKUP($B$7&amp;$D$7&amp;$A35,MOTIVOS_DATOS!$A:$M,F$8,0)</f>
        <v>8.3092661318554253</v>
      </c>
      <c r="G35" s="49">
        <f>VLOOKUP($B$7&amp;$D$7&amp;$A35,MOTIVOS_DATOS!$A:$M,G$8,0)</f>
        <v>8.4014248663916735</v>
      </c>
      <c r="H35" s="49">
        <f>VLOOKUP($B$7&amp;$D$7&amp;$A35,MOTIVOS_DATOS!$A:$M,H$8,0)</f>
        <v>8.0553910985711461</v>
      </c>
      <c r="I35" s="49">
        <f>VLOOKUP($B$7&amp;$D$7&amp;$A35,MOTIVOS_DATOS!$A:$M,I$8,0)</f>
        <v>8.0838619469101509</v>
      </c>
      <c r="J35" s="49">
        <f>VLOOKUP($B$7&amp;$D$7&amp;$A35,MOTIVOS_DATOS!$A:$M,J$8,0)</f>
        <v>8.1189314838733857</v>
      </c>
      <c r="K35" s="49">
        <f>VLOOKUP($B$7&amp;$D$7&amp;$A35,MOTIVOS_DATOS!$A:$M,K$8,0)</f>
        <v>8.6837730000478714</v>
      </c>
      <c r="L35" s="3"/>
      <c r="M35" s="3"/>
      <c r="N35" s="76"/>
      <c r="O35" s="85"/>
    </row>
    <row r="36" spans="1:15" s="5" customFormat="1" ht="15" customHeight="1" x14ac:dyDescent="0.35">
      <c r="A36" s="87" t="s">
        <v>58</v>
      </c>
      <c r="B36" s="14" t="s">
        <v>60</v>
      </c>
      <c r="C36" s="49">
        <f>VLOOKUP($B$7&amp;$D$7&amp;$A36,MOTIVOS_DATOS!$A:$M,C$8,0)</f>
        <v>17.665467685501294</v>
      </c>
      <c r="D36" s="49">
        <f>VLOOKUP($B$7&amp;$D$7&amp;$A36,MOTIVOS_DATOS!$A:$M,D$8,0)</f>
        <v>12.653021527788452</v>
      </c>
      <c r="E36" s="49">
        <f>VLOOKUP($B$7&amp;$D$7&amp;$A36,MOTIVOS_DATOS!$A:$M,E$8,0)</f>
        <v>12.207103555613577</v>
      </c>
      <c r="F36" s="49">
        <f>VLOOKUP($B$7&amp;$D$7&amp;$A36,MOTIVOS_DATOS!$A:$M,F$8,0)</f>
        <v>13.079796173901906</v>
      </c>
      <c r="G36" s="49">
        <f>VLOOKUP($B$7&amp;$D$7&amp;$A36,MOTIVOS_DATOS!$A:$M,G$8,0)</f>
        <v>16.281885644000194</v>
      </c>
      <c r="H36" s="49">
        <f>VLOOKUP($B$7&amp;$D$7&amp;$A36,MOTIVOS_DATOS!$A:$M,H$8,0)</f>
        <v>12.723060830290628</v>
      </c>
      <c r="I36" s="49">
        <f>VLOOKUP($B$7&amp;$D$7&amp;$A36,MOTIVOS_DATOS!$A:$M,I$8,0)</f>
        <v>12.524457686363002</v>
      </c>
      <c r="J36" s="49">
        <f>VLOOKUP($B$7&amp;$D$7&amp;$A36,MOTIVOS_DATOS!$A:$M,J$8,0)</f>
        <v>13.29407639274773</v>
      </c>
      <c r="K36" s="49">
        <f>VLOOKUP($B$7&amp;$D$7&amp;$A36,MOTIVOS_DATOS!$A:$M,K$8,0)</f>
        <v>16.384272208153003</v>
      </c>
      <c r="L36" s="3"/>
      <c r="M36" s="3"/>
      <c r="N36" s="76"/>
      <c r="O36" s="85"/>
    </row>
    <row r="37" spans="1:15" s="5" customFormat="1" ht="15" customHeight="1" x14ac:dyDescent="0.35">
      <c r="A37" s="87" t="s">
        <v>59</v>
      </c>
      <c r="B37" s="14" t="s">
        <v>61</v>
      </c>
      <c r="C37" s="49">
        <f>VLOOKUP($B$7&amp;$D$7&amp;$A37,MOTIVOS_DATOS!$A:$M,C$8,0)</f>
        <v>3.0927238549560681</v>
      </c>
      <c r="D37" s="49">
        <f>VLOOKUP($B$7&amp;$D$7&amp;$A37,MOTIVOS_DATOS!$A:$M,D$8,0)</f>
        <v>2.2147545978391632</v>
      </c>
      <c r="E37" s="49">
        <f>VLOOKUP($B$7&amp;$D$7&amp;$A37,MOTIVOS_DATOS!$A:$M,E$8,0)</f>
        <v>1.8382294838374384</v>
      </c>
      <c r="F37" s="49">
        <f>VLOOKUP($B$7&amp;$D$7&amp;$A37,MOTIVOS_DATOS!$A:$M,F$8,0)</f>
        <v>2.0631452444505607</v>
      </c>
      <c r="G37" s="49">
        <f>VLOOKUP($B$7&amp;$D$7&amp;$A37,MOTIVOS_DATOS!$A:$M,G$8,0)</f>
        <v>2.9313371121709322</v>
      </c>
      <c r="H37" s="49">
        <f>VLOOKUP($B$7&amp;$D$7&amp;$A37,MOTIVOS_DATOS!$A:$M,H$8,0)</f>
        <v>1.8210762917522434</v>
      </c>
      <c r="I37" s="49">
        <f>VLOOKUP($B$7&amp;$D$7&amp;$A37,MOTIVOS_DATOS!$A:$M,I$8,0)</f>
        <v>1.8479676261689824</v>
      </c>
      <c r="J37" s="49">
        <f>VLOOKUP($B$7&amp;$D$7&amp;$A37,MOTIVOS_DATOS!$A:$M,J$8,0)</f>
        <v>2.0322404292810483</v>
      </c>
      <c r="K37" s="49">
        <f>VLOOKUP($B$7&amp;$D$7&amp;$A37,MOTIVOS_DATOS!$A:$M,K$8,0)</f>
        <v>3.0816056049220135</v>
      </c>
      <c r="L37" s="3"/>
      <c r="M37" s="3"/>
      <c r="N37" s="76"/>
      <c r="O37" s="85"/>
    </row>
    <row r="38" spans="1:15" ht="15" customHeight="1" x14ac:dyDescent="0.35">
      <c r="A38" s="89" t="s">
        <v>60</v>
      </c>
      <c r="B38" s="56" t="s">
        <v>62</v>
      </c>
      <c r="C38" s="73">
        <f>VLOOKUP($B$7&amp;$D$7&amp;$A38,MOTIVOS_DATOS!$A:$M,C$8,0)</f>
        <v>7.5501994981128471</v>
      </c>
      <c r="D38" s="73">
        <f>VLOOKUP($B$7&amp;$D$7&amp;$A38,MOTIVOS_DATOS!$A:$M,D$8,0)</f>
        <v>6.4831637488583826</v>
      </c>
      <c r="E38" s="73">
        <f>VLOOKUP($B$7&amp;$D$7&amp;$A38,MOTIVOS_DATOS!$A:$M,E$8,0)</f>
        <v>6.0313116267664562</v>
      </c>
      <c r="F38" s="73">
        <f>VLOOKUP($B$7&amp;$D$7&amp;$A38,MOTIVOS_DATOS!$A:$M,F$8,0)</f>
        <v>6.8423720837925766</v>
      </c>
      <c r="G38" s="73">
        <f>VLOOKUP($B$7&amp;$D$7&amp;$A38,MOTIVOS_DATOS!$A:$M,G$8,0)</f>
        <v>6.4444583630881969</v>
      </c>
      <c r="H38" s="73">
        <f>VLOOKUP($B$7&amp;$D$7&amp;$A38,MOTIVOS_DATOS!$A:$M,H$8,0)</f>
        <v>5.7503816380212802</v>
      </c>
      <c r="I38" s="73">
        <f>VLOOKUP($B$7&amp;$D$7&amp;$A38,MOTIVOS_DATOS!$A:$M,I$8,0)</f>
        <v>6.7307256722081483</v>
      </c>
      <c r="J38" s="73">
        <f>VLOOKUP($B$7&amp;$D$7&amp;$A38,MOTIVOS_DATOS!$A:$M,J$8,0)</f>
        <v>6.5882095718442173</v>
      </c>
      <c r="K38" s="73">
        <f>VLOOKUP($B$7&amp;$D$7&amp;$A38,MOTIVOS_DATOS!$A:$M,K$8,0)</f>
        <v>6.9851514491070672</v>
      </c>
      <c r="O38" s="85"/>
    </row>
    <row r="39" spans="1:15" x14ac:dyDescent="0.35">
      <c r="A39" s="87" t="s">
        <v>61</v>
      </c>
      <c r="B39" s="14" t="s">
        <v>63</v>
      </c>
      <c r="C39" s="49">
        <f>VLOOKUP($B$7&amp;$D$7&amp;$A39,MOTIVOS_DATOS!$A:$M,C$8,0)</f>
        <v>28.877051370940222</v>
      </c>
      <c r="D39" s="49">
        <f>VLOOKUP($B$7&amp;$D$7&amp;$A39,MOTIVOS_DATOS!$A:$M,D$8,0)</f>
        <v>30.534820739476054</v>
      </c>
      <c r="E39" s="49">
        <f>VLOOKUP($B$7&amp;$D$7&amp;$A39,MOTIVOS_DATOS!$A:$M,E$8,0)</f>
        <v>31.428790341994361</v>
      </c>
      <c r="F39" s="49">
        <f>VLOOKUP($B$7&amp;$D$7&amp;$A39,MOTIVOS_DATOS!$A:$M,F$8,0)</f>
        <v>29.731992433612309</v>
      </c>
      <c r="G39" s="49">
        <f>VLOOKUP($B$7&amp;$D$7&amp;$A39,MOTIVOS_DATOS!$A:$M,G$8,0)</f>
        <v>28.77178266883023</v>
      </c>
      <c r="H39" s="49">
        <f>VLOOKUP($B$7&amp;$D$7&amp;$A39,MOTIVOS_DATOS!$A:$M,H$8,0)</f>
        <v>32.401566259347561</v>
      </c>
      <c r="I39" s="49">
        <f>VLOOKUP($B$7&amp;$D$7&amp;$A39,MOTIVOS_DATOS!$A:$M,I$8,0)</f>
        <v>30.738666331067549</v>
      </c>
      <c r="J39" s="49">
        <f>VLOOKUP($B$7&amp;$D$7&amp;$A39,MOTIVOS_DATOS!$A:$M,J$8,0)</f>
        <v>30.405891005575249</v>
      </c>
      <c r="K39" s="49">
        <f>VLOOKUP($B$7&amp;$D$7&amp;$A39,MOTIVOS_DATOS!$A:$M,K$8,0)</f>
        <v>29.072578962102352</v>
      </c>
      <c r="O39" s="85"/>
    </row>
    <row r="40" spans="1:15" ht="15" customHeight="1" x14ac:dyDescent="0.35">
      <c r="A40" s="87" t="s">
        <v>62</v>
      </c>
      <c r="B40" s="14" t="s">
        <v>64</v>
      </c>
      <c r="C40" s="49">
        <f>VLOOKUP($B$7&amp;$D$7&amp;$A40,MOTIVOS_DATOS!$A:$M,C$8,0)</f>
        <v>0.37501602226680159</v>
      </c>
      <c r="D40" s="49">
        <f>VLOOKUP($B$7&amp;$D$7&amp;$A40,MOTIVOS_DATOS!$A:$M,D$8,0)</f>
        <v>0.48464612969845938</v>
      </c>
      <c r="E40" s="49">
        <f>VLOOKUP($B$7&amp;$D$7&amp;$A40,MOTIVOS_DATOS!$A:$M,E$8,0)</f>
        <v>0.45599175659828373</v>
      </c>
      <c r="F40" s="49">
        <f>VLOOKUP($B$7&amp;$D$7&amp;$A40,MOTIVOS_DATOS!$A:$M,F$8,0)</f>
        <v>0.39639493868017889</v>
      </c>
      <c r="G40" s="49">
        <f>VLOOKUP($B$7&amp;$D$7&amp;$A40,MOTIVOS_DATOS!$A:$M,G$8,0)</f>
        <v>0.34381866987594339</v>
      </c>
      <c r="H40" s="49">
        <f>VLOOKUP($B$7&amp;$D$7&amp;$A40,MOTIVOS_DATOS!$A:$M,H$8,0)</f>
        <v>0.75480670135231842</v>
      </c>
      <c r="I40" s="49">
        <f>VLOOKUP($B$7&amp;$D$7&amp;$A40,MOTIVOS_DATOS!$A:$M,I$8,0)</f>
        <v>0.54269867301048047</v>
      </c>
      <c r="J40" s="49">
        <f>VLOOKUP($B$7&amp;$D$7&amp;$A40,MOTIVOS_DATOS!$A:$M,J$8,0)</f>
        <v>0.41384191411261834</v>
      </c>
      <c r="K40" s="49">
        <f>VLOOKUP($B$7&amp;$D$7&amp;$A40,MOTIVOS_DATOS!$A:$M,K$8,0)</f>
        <v>0.43359912106381915</v>
      </c>
      <c r="O40" s="85"/>
    </row>
    <row r="41" spans="1:15" x14ac:dyDescent="0.35">
      <c r="A41" s="87" t="s">
        <v>63</v>
      </c>
      <c r="B41" s="14" t="s">
        <v>65</v>
      </c>
      <c r="C41" s="49">
        <f>VLOOKUP($B$7&amp;$D$7&amp;$A41,MOTIVOS_DATOS!$A:$M,C$8,0)</f>
        <v>5.9262321541614602</v>
      </c>
      <c r="D41" s="49">
        <f>VLOOKUP($B$7&amp;$D$7&amp;$A41,MOTIVOS_DATOS!$A:$M,D$8,0)</f>
        <v>7.9575908536928512</v>
      </c>
      <c r="E41" s="49">
        <f>VLOOKUP($B$7&amp;$D$7&amp;$A41,MOTIVOS_DATOS!$A:$M,E$8,0)</f>
        <v>8.5111531878680378</v>
      </c>
      <c r="F41" s="49">
        <f>VLOOKUP($B$7&amp;$D$7&amp;$A41,MOTIVOS_DATOS!$A:$M,F$8,0)</f>
        <v>7.549381908298658</v>
      </c>
      <c r="G41" s="49">
        <f>VLOOKUP($B$7&amp;$D$7&amp;$A41,MOTIVOS_DATOS!$A:$M,G$8,0)</f>
        <v>5.3598464811774216</v>
      </c>
      <c r="H41" s="49">
        <f>VLOOKUP($B$7&amp;$D$7&amp;$A41,MOTIVOS_DATOS!$A:$M,H$8,0)</f>
        <v>7.7961655975452304</v>
      </c>
      <c r="I41" s="49">
        <f>VLOOKUP($B$7&amp;$D$7&amp;$A41,MOTIVOS_DATOS!$A:$M,I$8,0)</f>
        <v>9.315693002160188</v>
      </c>
      <c r="J41" s="49">
        <f>VLOOKUP($B$7&amp;$D$7&amp;$A41,MOTIVOS_DATOS!$A:$M,J$8,0)</f>
        <v>8.2310770369748241</v>
      </c>
      <c r="K41" s="49">
        <f>VLOOKUP($B$7&amp;$D$7&amp;$A41,MOTIVOS_DATOS!$A:$M,K$8,0)</f>
        <v>5.7431043984185752</v>
      </c>
      <c r="O41" s="85"/>
    </row>
    <row r="42" spans="1:15" x14ac:dyDescent="0.35">
      <c r="A42" s="87" t="s">
        <v>64</v>
      </c>
      <c r="B42" s="14" t="s">
        <v>66</v>
      </c>
      <c r="C42" s="49">
        <f>VLOOKUP($B$7&amp;$D$7&amp;$A42,MOTIVOS_DATOS!$A:$M,C$8,0)</f>
        <v>0.1997563638039111</v>
      </c>
      <c r="D42" s="49">
        <f>VLOOKUP($B$7&amp;$D$7&amp;$A42,MOTIVOS_DATOS!$A:$M,D$8,0)</f>
        <v>0.4336036433484361</v>
      </c>
      <c r="E42" s="49">
        <f>VLOOKUP($B$7&amp;$D$7&amp;$A42,MOTIVOS_DATOS!$A:$M,E$8,0)</f>
        <v>0.28036684678850649</v>
      </c>
      <c r="F42" s="49">
        <f>VLOOKUP($B$7&amp;$D$7&amp;$A42,MOTIVOS_DATOS!$A:$M,F$8,0)</f>
        <v>0.32478271428589273</v>
      </c>
      <c r="G42" s="49">
        <f>VLOOKUP($B$7&amp;$D$7&amp;$A42,MOTIVOS_DATOS!$A:$M,G$8,0)</f>
        <v>0.30352044289923907</v>
      </c>
      <c r="H42" s="49">
        <f>VLOOKUP($B$7&amp;$D$7&amp;$A42,MOTIVOS_DATOS!$A:$M,H$8,0)</f>
        <v>0.27212271954488387</v>
      </c>
      <c r="I42" s="49">
        <f>VLOOKUP($B$7&amp;$D$7&amp;$A42,MOTIVOS_DATOS!$A:$M,I$8,0)</f>
        <v>0.28012494736917321</v>
      </c>
      <c r="J42" s="49">
        <f>VLOOKUP($B$7&amp;$D$7&amp;$A42,MOTIVOS_DATOS!$A:$M,J$8,0)</f>
        <v>0.34275038021860549</v>
      </c>
      <c r="K42" s="49">
        <f>VLOOKUP($B$7&amp;$D$7&amp;$A42,MOTIVOS_DATOS!$A:$M,K$8,0)</f>
        <v>0.29470486149953329</v>
      </c>
      <c r="O42" s="85"/>
    </row>
    <row r="43" spans="1:15" x14ac:dyDescent="0.35">
      <c r="A43" s="87" t="s">
        <v>65</v>
      </c>
      <c r="B43" s="14" t="s">
        <v>67</v>
      </c>
      <c r="C43" s="49">
        <f>VLOOKUP($B$7&amp;$D$7&amp;$A43,MOTIVOS_DATOS!$A:$M,C$8,0)</f>
        <v>32.969483480634956</v>
      </c>
      <c r="D43" s="49">
        <f>VLOOKUP($B$7&amp;$D$7&amp;$A43,MOTIVOS_DATOS!$A:$M,D$8,0)</f>
        <v>28.609786472545739</v>
      </c>
      <c r="E43" s="49">
        <f>VLOOKUP($B$7&amp;$D$7&amp;$A43,MOTIVOS_DATOS!$A:$M,E$8,0)</f>
        <v>25.478451780130001</v>
      </c>
      <c r="F43" s="49">
        <f>VLOOKUP($B$7&amp;$D$7&amp;$A43,MOTIVOS_DATOS!$A:$M,F$8,0)</f>
        <v>27.989456123464322</v>
      </c>
      <c r="G43" s="49">
        <f>VLOOKUP($B$7&amp;$D$7&amp;$A43,MOTIVOS_DATOS!$A:$M,G$8,0)</f>
        <v>33.074350886835198</v>
      </c>
      <c r="H43" s="49">
        <f>VLOOKUP($B$7&amp;$D$7&amp;$A43,MOTIVOS_DATOS!$A:$M,H$8,0)</f>
        <v>26.902092522337494</v>
      </c>
      <c r="I43" s="49">
        <f>VLOOKUP($B$7&amp;$D$7&amp;$A43,MOTIVOS_DATOS!$A:$M,I$8,0)</f>
        <v>25.98866045206945</v>
      </c>
      <c r="J43" s="49">
        <f>VLOOKUP($B$7&amp;$D$7&amp;$A43,MOTIVOS_DATOS!$A:$M,J$8,0)</f>
        <v>28.273798230503367</v>
      </c>
      <c r="K43" s="49">
        <f>VLOOKUP($B$7&amp;$D$7&amp;$A43,MOTIVOS_DATOS!$A:$M,K$8,0)</f>
        <v>32.73613194477219</v>
      </c>
      <c r="O43" s="85"/>
    </row>
    <row r="44" spans="1:15" x14ac:dyDescent="0.35">
      <c r="A44" s="87" t="s">
        <v>66</v>
      </c>
      <c r="B44" s="14" t="s">
        <v>68</v>
      </c>
      <c r="C44" s="49">
        <f>VLOOKUP($B$7&amp;$D$7&amp;$A44,MOTIVOS_DATOS!$A:$M,C$8,0)</f>
        <v>15.419752231312255</v>
      </c>
      <c r="D44" s="49">
        <f>VLOOKUP($B$7&amp;$D$7&amp;$A44,MOTIVOS_DATOS!$A:$M,D$8,0)</f>
        <v>15.006392807418282</v>
      </c>
      <c r="E44" s="49">
        <f>VLOOKUP($B$7&amp;$D$7&amp;$A44,MOTIVOS_DATOS!$A:$M,E$8,0)</f>
        <v>16.121965712773502</v>
      </c>
      <c r="F44" s="49">
        <f>VLOOKUP($B$7&amp;$D$7&amp;$A44,MOTIVOS_DATOS!$A:$M,F$8,0)</f>
        <v>17.082200389929138</v>
      </c>
      <c r="G44" s="49">
        <f>VLOOKUP($B$7&amp;$D$7&amp;$A44,MOTIVOS_DATOS!$A:$M,G$8,0)</f>
        <v>16.843045877132596</v>
      </c>
      <c r="H44" s="49">
        <f>VLOOKUP($B$7&amp;$D$7&amp;$A44,MOTIVOS_DATOS!$A:$M,H$8,0)</f>
        <v>15.672407233848729</v>
      </c>
      <c r="I44" s="49">
        <f>VLOOKUP($B$7&amp;$D$7&amp;$A44,MOTIVOS_DATOS!$A:$M,I$8,0)</f>
        <v>16.290246120833384</v>
      </c>
      <c r="J44" s="49">
        <f>VLOOKUP($B$7&amp;$D$7&amp;$A44,MOTIVOS_DATOS!$A:$M,J$8,0)</f>
        <v>16.591265300494655</v>
      </c>
      <c r="K44" s="49">
        <f>VLOOKUP($B$7&amp;$D$7&amp;$A44,MOTIVOS_DATOS!$A:$M,K$8,0)</f>
        <v>17.219745372085054</v>
      </c>
      <c r="O44" s="85"/>
    </row>
    <row r="45" spans="1:15" x14ac:dyDescent="0.35">
      <c r="A45" s="87" t="s">
        <v>67</v>
      </c>
      <c r="B45" s="14" t="s">
        <v>69</v>
      </c>
      <c r="C45" s="49">
        <f>VLOOKUP($B$7&amp;$D$7&amp;$A45,MOTIVOS_DATOS!$A:$M,C$8,0)</f>
        <v>15.524107488794115</v>
      </c>
      <c r="D45" s="49">
        <f>VLOOKUP($B$7&amp;$D$7&amp;$A45,MOTIVOS_DATOS!$A:$M,D$8,0)</f>
        <v>16.248959432327265</v>
      </c>
      <c r="E45" s="49">
        <f>VLOOKUP($B$7&amp;$D$7&amp;$A45,MOTIVOS_DATOS!$A:$M,E$8,0)</f>
        <v>16.994940716431124</v>
      </c>
      <c r="F45" s="49">
        <f>VLOOKUP($B$7&amp;$D$7&amp;$A45,MOTIVOS_DATOS!$A:$M,F$8,0)</f>
        <v>16.336868324463154</v>
      </c>
      <c r="G45" s="49">
        <f>VLOOKUP($B$7&amp;$D$7&amp;$A45,MOTIVOS_DATOS!$A:$M,G$8,0)</f>
        <v>14.826476505473021</v>
      </c>
      <c r="H45" s="49">
        <f>VLOOKUP($B$7&amp;$D$7&amp;$A45,MOTIVOS_DATOS!$A:$M,H$8,0)</f>
        <v>15.685428899964466</v>
      </c>
      <c r="I45" s="49">
        <f>VLOOKUP($B$7&amp;$D$7&amp;$A45,MOTIVOS_DATOS!$A:$M,I$8,0)</f>
        <v>16.402506261532139</v>
      </c>
      <c r="J45" s="49">
        <f>VLOOKUP($B$7&amp;$D$7&amp;$A45,MOTIVOS_DATOS!$A:$M,J$8,0)</f>
        <v>15.121528041572448</v>
      </c>
      <c r="K45" s="49">
        <f>VLOOKUP($B$7&amp;$D$7&amp;$A45,MOTIVOS_DATOS!$A:$M,K$8,0)</f>
        <v>14.009810032552474</v>
      </c>
      <c r="O45" s="85"/>
    </row>
    <row r="46" spans="1:15" x14ac:dyDescent="0.35">
      <c r="A46" s="89" t="s">
        <v>68</v>
      </c>
      <c r="B46" s="56" t="s">
        <v>70</v>
      </c>
      <c r="C46" s="73">
        <f>VLOOKUP($B$7&amp;$D$7&amp;$A46,MOTIVOS_DATOS!$A:$M,C$8,0)</f>
        <v>0.70859904959806186</v>
      </c>
      <c r="D46" s="73">
        <f>VLOOKUP($B$7&amp;$D$7&amp;$A46,MOTIVOS_DATOS!$A:$M,D$8,0)</f>
        <v>0.7242018732771055</v>
      </c>
      <c r="E46" s="73">
        <f>VLOOKUP($B$7&amp;$D$7&amp;$A46,MOTIVOS_DATOS!$A:$M,E$8,0)</f>
        <v>0.72834251872551914</v>
      </c>
      <c r="F46" s="73">
        <f>VLOOKUP($B$7&amp;$D$7&amp;$A46,MOTIVOS_DATOS!$A:$M,F$8,0)</f>
        <v>0.58892889791861103</v>
      </c>
      <c r="G46" s="73">
        <f>VLOOKUP($B$7&amp;$D$7&amp;$A46,MOTIVOS_DATOS!$A:$M,G$8,0)</f>
        <v>0.47716485943243953</v>
      </c>
      <c r="H46" s="73">
        <f>VLOOKUP($B$7&amp;$D$7&amp;$A46,MOTIVOS_DATOS!$A:$M,H$8,0)</f>
        <v>0.51541200435478596</v>
      </c>
      <c r="I46" s="73">
        <f>VLOOKUP($B$7&amp;$D$7&amp;$A46,MOTIVOS_DATOS!$A:$M,I$8,0)</f>
        <v>0.44140767423429966</v>
      </c>
      <c r="J46" s="73">
        <f>VLOOKUP($B$7&amp;$D$7&amp;$A46,MOTIVOS_DATOS!$A:$M,J$8,0)</f>
        <v>0.61985252972359384</v>
      </c>
      <c r="K46" s="73">
        <f>VLOOKUP($B$7&amp;$D$7&amp;$A46,MOTIVOS_DATOS!$A:$M,K$8,0)</f>
        <v>0.49032653507908952</v>
      </c>
      <c r="O46" s="85"/>
    </row>
    <row r="47" spans="1:15" ht="15" customHeight="1" x14ac:dyDescent="0.35">
      <c r="A47" s="87" t="s">
        <v>69</v>
      </c>
      <c r="B47" s="14" t="s">
        <v>71</v>
      </c>
      <c r="C47" s="49">
        <f>VLOOKUP($B$7&amp;$D$7&amp;$A47,MOTIVOS_DATOS!$A:$M,C$8,0)</f>
        <v>10.603362984062089</v>
      </c>
      <c r="D47" s="49">
        <f>VLOOKUP($B$7&amp;$D$7&amp;$A47,MOTIVOS_DATOS!$A:$M,D$8,0)</f>
        <v>12.044370384935267</v>
      </c>
      <c r="E47" s="49">
        <f>VLOOKUP($B$7&amp;$D$7&amp;$A47,MOTIVOS_DATOS!$A:$M,E$8,0)</f>
        <v>14.36656084404798</v>
      </c>
      <c r="F47" s="49">
        <f>VLOOKUP($B$7&amp;$D$7&amp;$A47,MOTIVOS_DATOS!$A:$M,F$8,0)</f>
        <v>13.050501444672852</v>
      </c>
      <c r="G47" s="49">
        <f>VLOOKUP($B$7&amp;$D$7&amp;$A47,MOTIVOS_DATOS!$A:$M,G$8,0)</f>
        <v>10.051027769605602</v>
      </c>
      <c r="H47" s="49">
        <f>VLOOKUP($B$7&amp;$D$7&amp;$A47,MOTIVOS_DATOS!$A:$M,H$8,0)</f>
        <v>11.616984656355159</v>
      </c>
      <c r="I47" s="49">
        <f>VLOOKUP($B$7&amp;$D$7&amp;$A47,MOTIVOS_DATOS!$A:$M,I$8,0)</f>
        <v>14.417239175883983</v>
      </c>
      <c r="J47" s="49">
        <f>VLOOKUP($B$7&amp;$D$7&amp;$A47,MOTIVOS_DATOS!$A:$M,J$8,0)</f>
        <v>12.028927009838029</v>
      </c>
      <c r="K47" s="49">
        <f>VLOOKUP($B$7&amp;$D$7&amp;$A47,MOTIVOS_DATOS!$A:$M,K$8,0)</f>
        <v>9.2660782693082329</v>
      </c>
      <c r="O47" s="85"/>
    </row>
    <row r="48" spans="1:15" x14ac:dyDescent="0.35">
      <c r="A48" s="87" t="s">
        <v>70</v>
      </c>
      <c r="B48" s="14" t="s">
        <v>72</v>
      </c>
      <c r="C48" s="49">
        <f>VLOOKUP($B$7&amp;$D$7&amp;$A48,MOTIVOS_DATOS!$A:$M,C$8,0)</f>
        <v>0.15510629282834851</v>
      </c>
      <c r="D48" s="49">
        <f>VLOOKUP($B$7&amp;$D$7&amp;$A48,MOTIVOS_DATOS!$A:$M,D$8,0)</f>
        <v>0.65388128549753854</v>
      </c>
      <c r="E48" s="49">
        <f>VLOOKUP($B$7&amp;$D$7&amp;$A48,MOTIVOS_DATOS!$A:$M,E$8,0)</f>
        <v>0.25757414005099888</v>
      </c>
      <c r="F48" s="49">
        <f>VLOOKUP($B$7&amp;$D$7&amp;$A48,MOTIVOS_DATOS!$A:$M,F$8,0)</f>
        <v>0.25354077409987769</v>
      </c>
      <c r="G48" s="49">
        <f>VLOOKUP($B$7&amp;$D$7&amp;$A48,MOTIVOS_DATOS!$A:$M,G$8,0)</f>
        <v>0.22042536096578219</v>
      </c>
      <c r="H48" s="49">
        <f>VLOOKUP($B$7&amp;$D$7&amp;$A48,MOTIVOS_DATOS!$A:$M,H$8,0)</f>
        <v>0.20917276529619722</v>
      </c>
      <c r="I48" s="49">
        <f>VLOOKUP($B$7&amp;$D$7&amp;$A48,MOTIVOS_DATOS!$A:$M,I$8,0)</f>
        <v>0.24442466778939703</v>
      </c>
      <c r="J48" s="49">
        <f>VLOOKUP($B$7&amp;$D$7&amp;$A48,MOTIVOS_DATOS!$A:$M,J$8,0)</f>
        <v>0.20788199647478189</v>
      </c>
      <c r="K48" s="49">
        <f>VLOOKUP($B$7&amp;$D$7&amp;$A48,MOTIVOS_DATOS!$A:$M,K$8,0)</f>
        <v>0.25882819573547755</v>
      </c>
      <c r="O48" s="85"/>
    </row>
    <row r="49" spans="1:15" x14ac:dyDescent="0.35">
      <c r="A49" s="87" t="s">
        <v>71</v>
      </c>
      <c r="B49" s="14" t="s">
        <v>73</v>
      </c>
      <c r="C49" s="49">
        <f>VLOOKUP($B$7&amp;$D$7&amp;$A49,MOTIVOS_DATOS!$A:$M,C$8,0)</f>
        <v>19.601678842896327</v>
      </c>
      <c r="D49" s="49">
        <f>VLOOKUP($B$7&amp;$D$7&amp;$A49,MOTIVOS_DATOS!$A:$M,D$8,0)</f>
        <v>15.034553889823785</v>
      </c>
      <c r="E49" s="49">
        <f>VLOOKUP($B$7&amp;$D$7&amp;$A49,MOTIVOS_DATOS!$A:$M,E$8,0)</f>
        <v>15.326155996280294</v>
      </c>
      <c r="F49" s="49">
        <f>VLOOKUP($B$7&amp;$D$7&amp;$A49,MOTIVOS_DATOS!$A:$M,F$8,0)</f>
        <v>16.373636284800618</v>
      </c>
      <c r="G49" s="49">
        <f>VLOOKUP($B$7&amp;$D$7&amp;$A49,MOTIVOS_DATOS!$A:$M,G$8,0)</f>
        <v>19.797080002962176</v>
      </c>
      <c r="H49" s="49">
        <f>VLOOKUP($B$7&amp;$D$7&amp;$A49,MOTIVOS_DATOS!$A:$M,H$8,0)</f>
        <v>14.88813612148514</v>
      </c>
      <c r="I49" s="49">
        <f>VLOOKUP($B$7&amp;$D$7&amp;$A49,MOTIVOS_DATOS!$A:$M,I$8,0)</f>
        <v>14.715915775355592</v>
      </c>
      <c r="J49" s="49">
        <f>VLOOKUP($B$7&amp;$D$7&amp;$A49,MOTIVOS_DATOS!$A:$M,J$8,0)</f>
        <v>16.212083489305769</v>
      </c>
      <c r="K49" s="49">
        <f>VLOOKUP($B$7&amp;$D$7&amp;$A49,MOTIVOS_DATOS!$A:$M,K$8,0)</f>
        <v>20.229246199179489</v>
      </c>
      <c r="O49" s="85"/>
    </row>
    <row r="50" spans="1:15" x14ac:dyDescent="0.35">
      <c r="A50" s="87" t="s">
        <v>72</v>
      </c>
      <c r="B50" s="14" t="s">
        <v>74</v>
      </c>
      <c r="C50" s="49">
        <f>VLOOKUP($B$7&amp;$D$7&amp;$A50,MOTIVOS_DATOS!$A:$M,C$8,0)</f>
        <v>23.927039664727371</v>
      </c>
      <c r="D50" s="49">
        <f>VLOOKUP($B$7&amp;$D$7&amp;$A50,MOTIVOS_DATOS!$A:$M,D$8,0)</f>
        <v>22.035534626112732</v>
      </c>
      <c r="E50" s="49">
        <f>VLOOKUP($B$7&amp;$D$7&amp;$A50,MOTIVOS_DATOS!$A:$M,E$8,0)</f>
        <v>22.207874373664026</v>
      </c>
      <c r="F50" s="49">
        <f>VLOOKUP($B$7&amp;$D$7&amp;$A50,MOTIVOS_DATOS!$A:$M,F$8,0)</f>
        <v>22.463724857463042</v>
      </c>
      <c r="G50" s="49">
        <f>VLOOKUP($B$7&amp;$D$7&amp;$A50,MOTIVOS_DATOS!$A:$M,G$8,0)</f>
        <v>23.544156718606853</v>
      </c>
      <c r="H50" s="49">
        <f>VLOOKUP($B$7&amp;$D$7&amp;$A50,MOTIVOS_DATOS!$A:$M,H$8,0)</f>
        <v>22.968522864802001</v>
      </c>
      <c r="I50" s="49">
        <f>VLOOKUP($B$7&amp;$D$7&amp;$A50,MOTIVOS_DATOS!$A:$M,I$8,0)</f>
        <v>21.701461977624639</v>
      </c>
      <c r="J50" s="49">
        <f>VLOOKUP($B$7&amp;$D$7&amp;$A50,MOTIVOS_DATOS!$A:$M,J$8,0)</f>
        <v>22.373467447454022</v>
      </c>
      <c r="K50" s="49">
        <f>VLOOKUP($B$7&amp;$D$7&amp;$A50,MOTIVOS_DATOS!$A:$M,K$8,0)</f>
        <v>22.796153614858166</v>
      </c>
      <c r="O50" s="85"/>
    </row>
    <row r="51" spans="1:15" x14ac:dyDescent="0.35">
      <c r="A51" s="87" t="s">
        <v>73</v>
      </c>
      <c r="B51" s="14" t="s">
        <v>75</v>
      </c>
      <c r="C51" s="49">
        <f>VLOOKUP($B$7&amp;$D$7&amp;$A51,MOTIVOS_DATOS!$A:$M,C$8,0)</f>
        <v>2.2845762293946579</v>
      </c>
      <c r="D51" s="49">
        <f>VLOOKUP($B$7&amp;$D$7&amp;$A51,MOTIVOS_DATOS!$A:$M,D$8,0)</f>
        <v>2.642176428959218</v>
      </c>
      <c r="E51" s="49">
        <f>VLOOKUP($B$7&amp;$D$7&amp;$A51,MOTIVOS_DATOS!$A:$M,E$8,0)</f>
        <v>2.9169236213500627</v>
      </c>
      <c r="F51" s="49">
        <f>VLOOKUP($B$7&amp;$D$7&amp;$A51,MOTIVOS_DATOS!$A:$M,F$8,0)</f>
        <v>2.1870587870861868</v>
      </c>
      <c r="G51" s="49">
        <f>VLOOKUP($B$7&amp;$D$7&amp;$A51,MOTIVOS_DATOS!$A:$M,G$8,0)</f>
        <v>2.3007392832627374</v>
      </c>
      <c r="H51" s="49">
        <f>VLOOKUP($B$7&amp;$D$7&amp;$A51,MOTIVOS_DATOS!$A:$M,H$8,0)</f>
        <v>3.0252447939260843</v>
      </c>
      <c r="I51" s="49">
        <f>VLOOKUP($B$7&amp;$D$7&amp;$A51,MOTIVOS_DATOS!$A:$M,I$8,0)</f>
        <v>2.6669276835311146</v>
      </c>
      <c r="J51" s="49">
        <f>VLOOKUP($B$7&amp;$D$7&amp;$A51,MOTIVOS_DATOS!$A:$M,J$8,0)</f>
        <v>2.1740238492191031</v>
      </c>
      <c r="K51" s="49">
        <f>VLOOKUP($B$7&amp;$D$7&amp;$A51,MOTIVOS_DATOS!$A:$M,K$8,0)</f>
        <v>2.352916029008417</v>
      </c>
      <c r="O51" s="85"/>
    </row>
    <row r="52" spans="1:15" x14ac:dyDescent="0.35">
      <c r="A52" s="87" t="s">
        <v>74</v>
      </c>
      <c r="B52" s="14" t="s">
        <v>76</v>
      </c>
      <c r="C52" s="49">
        <f>VLOOKUP($B$7&amp;$D$7&amp;$A52,MOTIVOS_DATOS!$A:$M,C$8,0)</f>
        <v>2.9339382350944461</v>
      </c>
      <c r="D52" s="49">
        <f>VLOOKUP($B$7&amp;$D$7&amp;$A52,MOTIVOS_DATOS!$A:$M,D$8,0)</f>
        <v>3.1498388231573387</v>
      </c>
      <c r="E52" s="49">
        <f>VLOOKUP($B$7&amp;$D$7&amp;$A52,MOTIVOS_DATOS!$A:$M,E$8,0)</f>
        <v>2.9636310516619995</v>
      </c>
      <c r="F52" s="49">
        <f>VLOOKUP($B$7&amp;$D$7&amp;$A52,MOTIVOS_DATOS!$A:$M,F$8,0)</f>
        <v>2.8042988519033614</v>
      </c>
      <c r="G52" s="49">
        <f>VLOOKUP($B$7&amp;$D$7&amp;$A52,MOTIVOS_DATOS!$A:$M,G$8,0)</f>
        <v>2.9615485676563971</v>
      </c>
      <c r="H52" s="49">
        <f>VLOOKUP($B$7&amp;$D$7&amp;$A52,MOTIVOS_DATOS!$A:$M,H$8,0)</f>
        <v>3.4422586193783142</v>
      </c>
      <c r="I52" s="49">
        <f>VLOOKUP($B$7&amp;$D$7&amp;$A52,MOTIVOS_DATOS!$A:$M,I$8,0)</f>
        <v>3.184880853789116</v>
      </c>
      <c r="J52" s="49">
        <f>VLOOKUP($B$7&amp;$D$7&amp;$A52,MOTIVOS_DATOS!$A:$M,J$8,0)</f>
        <v>3.5011615340543041</v>
      </c>
      <c r="K52" s="49">
        <f>VLOOKUP($B$7&amp;$D$7&amp;$A52,MOTIVOS_DATOS!$A:$M,K$8,0)</f>
        <v>2.8306414418603296</v>
      </c>
      <c r="O52" s="85"/>
    </row>
    <row r="53" spans="1:15" x14ac:dyDescent="0.35">
      <c r="A53" s="87" t="s">
        <v>75</v>
      </c>
      <c r="B53" s="14" t="s">
        <v>77</v>
      </c>
      <c r="C53" s="49">
        <f>VLOOKUP($B$7&amp;$D$7&amp;$A53,MOTIVOS_DATOS!$A:$M,C$8,0)</f>
        <v>33.17632599086415</v>
      </c>
      <c r="D53" s="49">
        <f>VLOOKUP($B$7&amp;$D$7&amp;$A53,MOTIVOS_DATOS!$A:$M,D$8,0)</f>
        <v>36.511952672521765</v>
      </c>
      <c r="E53" s="49">
        <f>VLOOKUP($B$7&amp;$D$7&amp;$A53,MOTIVOS_DATOS!$A:$M,E$8,0)</f>
        <v>34.414749670965797</v>
      </c>
      <c r="F53" s="49">
        <f>VLOOKUP($B$7&amp;$D$7&amp;$A53,MOTIVOS_DATOS!$A:$M,F$8,0)</f>
        <v>35.362745927714464</v>
      </c>
      <c r="G53" s="49">
        <f>VLOOKUP($B$7&amp;$D$7&amp;$A53,MOTIVOS_DATOS!$A:$M,G$8,0)</f>
        <v>34.351968630830967</v>
      </c>
      <c r="H53" s="49">
        <f>VLOOKUP($B$7&amp;$D$7&amp;$A53,MOTIVOS_DATOS!$A:$M,H$8,0)</f>
        <v>36.690724218657664</v>
      </c>
      <c r="I53" s="49">
        <f>VLOOKUP($B$7&amp;$D$7&amp;$A53,MOTIVOS_DATOS!$A:$M,I$8,0)</f>
        <v>35.242767455286518</v>
      </c>
      <c r="J53" s="49">
        <f>VLOOKUP($B$7&amp;$D$7&amp;$A53,MOTIVOS_DATOS!$A:$M,J$8,0)</f>
        <v>35.930054046787532</v>
      </c>
      <c r="K53" s="49">
        <f>VLOOKUP($B$7&amp;$D$7&amp;$A53,MOTIVOS_DATOS!$A:$M,K$8,0)</f>
        <v>34.063565578951916</v>
      </c>
      <c r="O53" s="85"/>
    </row>
    <row r="54" spans="1:15" x14ac:dyDescent="0.35">
      <c r="A54" s="87" t="s">
        <v>76</v>
      </c>
      <c r="B54" s="14"/>
      <c r="C54" s="49">
        <f>VLOOKUP($B$7&amp;$D$7&amp;$A54,MOTIVOS_DATOS!$A:$M,C$8,0)</f>
        <v>1.226871914957735</v>
      </c>
      <c r="D54" s="49">
        <f>VLOOKUP($B$7&amp;$D$7&amp;$A54,MOTIVOS_DATOS!$A:$M,D$8,0)</f>
        <v>2.4805915532144183</v>
      </c>
      <c r="E54" s="49">
        <f>VLOOKUP($B$7&amp;$D$7&amp;$A54,MOTIVOS_DATOS!$A:$M,E$8,0)</f>
        <v>1.8999410410761621</v>
      </c>
      <c r="F54" s="49">
        <f>VLOOKUP($B$7&amp;$D$7&amp;$A54,MOTIVOS_DATOS!$A:$M,F$8,0)</f>
        <v>1.605452341053178</v>
      </c>
      <c r="G54" s="49">
        <f>VLOOKUP($B$7&amp;$D$7&amp;$A54,MOTIVOS_DATOS!$A:$M,G$8,0)</f>
        <v>0.74558843077465087</v>
      </c>
      <c r="H54" s="49">
        <f>VLOOKUP($B$7&amp;$D$7&amp;$A54,MOTIVOS_DATOS!$A:$M,H$8,0)</f>
        <v>1.2634285318698197</v>
      </c>
      <c r="I54" s="49">
        <f>VLOOKUP($B$7&amp;$D$7&amp;$A54,MOTIVOS_DATOS!$A:$M,I$8,0)</f>
        <v>1.6564520441479806</v>
      </c>
      <c r="J54" s="49">
        <f>VLOOKUP($B$7&amp;$D$7&amp;$A54,MOTIVOS_DATOS!$A:$M,J$8,0)</f>
        <v>1.6787735305305165</v>
      </c>
      <c r="K54" s="49">
        <f>VLOOKUP($B$7&amp;$D$7&amp;$A54,MOTIVOS_DATOS!$A:$M,K$8,0)</f>
        <v>1.7474031852041387</v>
      </c>
      <c r="O54" s="85"/>
    </row>
    <row r="55" spans="1:15" x14ac:dyDescent="0.35">
      <c r="A55" s="89" t="s">
        <v>77</v>
      </c>
      <c r="B55" s="56"/>
      <c r="C55" s="73">
        <f>VLOOKUP($B$7&amp;$D$7&amp;$A55,MOTIVOS_DATOS!$A:$M,C$8,0)</f>
        <v>6.091100266681134</v>
      </c>
      <c r="D55" s="73">
        <f>VLOOKUP($B$7&amp;$D$7&amp;$A55,MOTIVOS_DATOS!$A:$M,D$8,0)</f>
        <v>5.4471026574800829</v>
      </c>
      <c r="E55" s="73">
        <f>VLOOKUP($B$7&amp;$D$7&amp;$A55,MOTIVOS_DATOS!$A:$M,E$8,0)</f>
        <v>5.6465871056067218</v>
      </c>
      <c r="F55" s="73">
        <f>VLOOKUP($B$7&amp;$D$7&amp;$A55,MOTIVOS_DATOS!$A:$M,F$8,0)</f>
        <v>5.8990464647140728</v>
      </c>
      <c r="G55" s="73">
        <f>VLOOKUP($B$7&amp;$D$7&amp;$A55,MOTIVOS_DATOS!$A:$M,G$8,0)</f>
        <v>6.0274705107282065</v>
      </c>
      <c r="H55" s="73">
        <f>VLOOKUP($B$7&amp;$D$7&amp;$A55,MOTIVOS_DATOS!$A:$M,H$8,0)</f>
        <v>5.8955261722882009</v>
      </c>
      <c r="I55" s="73">
        <f>VLOOKUP($B$7&amp;$D$7&amp;$A55,MOTIVOS_DATOS!$A:$M,I$8,0)</f>
        <v>6.1699311234680945</v>
      </c>
      <c r="J55" s="73">
        <f>VLOOKUP($B$7&amp;$D$7&amp;$A55,MOTIVOS_DATOS!$A:$M,J$8,0)</f>
        <v>5.8936275402289962</v>
      </c>
      <c r="K55" s="73">
        <f>VLOOKUP($B$7&amp;$D$7&amp;$A55,MOTIVOS_DATOS!$A:$M,K$8,0)</f>
        <v>6.4551684095164585</v>
      </c>
      <c r="O55" s="85"/>
    </row>
    <row r="56" spans="1:15" x14ac:dyDescent="0.35">
      <c r="B56" s="14"/>
    </row>
    <row r="57" spans="1:15" x14ac:dyDescent="0.35">
      <c r="B57" s="14"/>
    </row>
    <row r="58" spans="1:15" x14ac:dyDescent="0.35">
      <c r="B58" s="14"/>
    </row>
    <row r="59" spans="1:15" x14ac:dyDescent="0.35">
      <c r="B59" s="14"/>
    </row>
    <row r="60" spans="1:15" x14ac:dyDescent="0.35">
      <c r="B60" s="14"/>
    </row>
    <row r="61" spans="1:15" x14ac:dyDescent="0.35">
      <c r="B61" s="14"/>
    </row>
    <row r="62" spans="1:15" x14ac:dyDescent="0.35">
      <c r="B62" s="14"/>
    </row>
    <row r="63" spans="1:15" x14ac:dyDescent="0.35">
      <c r="B63" s="14"/>
    </row>
    <row r="64" spans="1:15"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row r="501" spans="2:2" x14ac:dyDescent="0.35">
      <c r="B501" s="14"/>
    </row>
    <row r="502" spans="2:2" x14ac:dyDescent="0.35">
      <c r="B502" s="14"/>
    </row>
    <row r="503" spans="2:2" x14ac:dyDescent="0.35">
      <c r="B503" s="14"/>
    </row>
  </sheetData>
  <sheetProtection sheet="1" objects="1" scenarios="1"/>
  <mergeCells count="1">
    <mergeCell ref="A1:M1"/>
  </mergeCells>
  <pageMargins left="0.70866141732283472" right="0.70866141732283472" top="0.74803149606299213" bottom="0.74803149606299213" header="0.31496062992125984" footer="0.31496062992125984"/>
  <pageSetup paperSize="9" scale="73" orientation="landscape" r:id="rId1"/>
  <ignoredErrors>
    <ignoredError sqref="C9:K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107950</xdr:colOff>
                    <xdr:row>5</xdr:row>
                    <xdr:rowOff>298450</xdr:rowOff>
                  </from>
                  <to>
                    <xdr:col>1</xdr:col>
                    <xdr:colOff>317500</xdr:colOff>
                    <xdr:row>6</xdr:row>
                    <xdr:rowOff>222250</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31750</xdr:colOff>
                    <xdr:row>5</xdr:row>
                    <xdr:rowOff>285750</xdr:rowOff>
                  </from>
                  <to>
                    <xdr:col>5</xdr:col>
                    <xdr:colOff>546100</xdr:colOff>
                    <xdr:row>6</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C67B-7529-41FC-8B55-1ADF0CAA3B6F}">
  <sheetPr>
    <pageSetUpPr fitToPage="1"/>
  </sheetPr>
  <dimension ref="A1:G26"/>
  <sheetViews>
    <sheetView showGridLines="0" showRowColHeaders="0" zoomScale="85" zoomScaleNormal="85" zoomScaleSheetLayoutView="100" workbookViewId="0">
      <selection activeCell="B11" sqref="B1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5" t="s">
        <v>208</v>
      </c>
      <c r="B1" s="95"/>
      <c r="C1" s="15"/>
      <c r="D1" s="15"/>
      <c r="E1" s="15"/>
      <c r="F1" s="15"/>
      <c r="G1" s="15"/>
    </row>
    <row r="2" spans="1:7" ht="15" thickBot="1" x14ac:dyDescent="0.4"/>
    <row r="3" spans="1:7" ht="18.75" customHeight="1" thickTop="1" thickBot="1" x14ac:dyDescent="0.4">
      <c r="A3" s="96" t="s">
        <v>207</v>
      </c>
      <c r="B3" s="97"/>
      <c r="C3" s="16"/>
      <c r="D3" s="16"/>
      <c r="E3" s="16"/>
      <c r="F3" s="16"/>
      <c r="G3" s="17"/>
    </row>
    <row r="4" spans="1:7" ht="3" customHeight="1" thickTop="1" x14ac:dyDescent="0.35"/>
    <row r="5" spans="1:7" s="18" customFormat="1" ht="18.75" customHeight="1" thickBot="1" x14ac:dyDescent="0.4">
      <c r="B5" s="31"/>
    </row>
    <row r="6" spans="1:7" ht="5.25" customHeight="1" thickTop="1" x14ac:dyDescent="0.35"/>
    <row r="7" spans="1:7" s="19" customFormat="1" ht="30" customHeight="1" x14ac:dyDescent="0.35">
      <c r="B7" s="91" t="s">
        <v>257</v>
      </c>
    </row>
    <row r="8" spans="1:7" s="19" customFormat="1" x14ac:dyDescent="0.35">
      <c r="B8" s="27"/>
    </row>
    <row r="9" spans="1:7" s="19" customFormat="1" ht="276" customHeight="1" x14ac:dyDescent="0.35">
      <c r="B9" s="92" t="s">
        <v>258</v>
      </c>
    </row>
    <row r="10" spans="1:7" s="19" customFormat="1" x14ac:dyDescent="0.35">
      <c r="B10" s="27"/>
    </row>
    <row r="11" spans="1:7" s="19" customFormat="1" ht="162" customHeight="1" x14ac:dyDescent="0.35">
      <c r="B11" s="93" t="s">
        <v>259</v>
      </c>
    </row>
    <row r="12" spans="1:7" s="19" customFormat="1" x14ac:dyDescent="0.35">
      <c r="B12" s="27"/>
    </row>
    <row r="13" spans="1:7" s="19" customFormat="1" ht="33" customHeight="1" x14ac:dyDescent="0.35">
      <c r="B13" s="27"/>
    </row>
    <row r="14" spans="1:7" x14ac:dyDescent="0.35">
      <c r="B14" s="27"/>
    </row>
    <row r="15" spans="1:7" x14ac:dyDescent="0.35">
      <c r="B15" s="27"/>
    </row>
    <row r="16" spans="1:7" x14ac:dyDescent="0.35">
      <c r="B16" s="27"/>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s="18" customFormat="1" ht="18.75" customHeight="1" x14ac:dyDescent="0.35">
      <c r="B25" s="27"/>
    </row>
    <row r="26" spans="2:2" x14ac:dyDescent="0.35">
      <c r="B26" s="27"/>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8" t="s">
        <v>208</v>
      </c>
      <c r="B1" s="98"/>
      <c r="C1" s="15"/>
      <c r="D1" s="15"/>
      <c r="E1" s="15"/>
      <c r="F1" s="15"/>
      <c r="G1" s="15"/>
    </row>
    <row r="2" spans="1:7" ht="15" thickBot="1" x14ac:dyDescent="0.4"/>
    <row r="3" spans="1:7" ht="18.75" customHeight="1" thickTop="1" thickBot="1" x14ac:dyDescent="0.4">
      <c r="A3" s="96" t="s">
        <v>84</v>
      </c>
      <c r="B3" s="97"/>
      <c r="C3" s="16"/>
      <c r="D3" s="16"/>
      <c r="E3" s="16"/>
      <c r="F3" s="16"/>
      <c r="G3" s="17"/>
    </row>
    <row r="4" spans="1:7" ht="3" customHeight="1" thickTop="1" x14ac:dyDescent="0.35"/>
    <row r="5" spans="1:7" s="18" customFormat="1" ht="18.75" customHeight="1" thickBot="1" x14ac:dyDescent="0.4">
      <c r="B5" s="31" t="s">
        <v>85</v>
      </c>
    </row>
    <row r="6" spans="1:7" ht="5.25" customHeight="1" thickTop="1" x14ac:dyDescent="0.35"/>
    <row r="7" spans="1:7" s="19" customFormat="1" x14ac:dyDescent="0.35">
      <c r="B7" s="20" t="s">
        <v>86</v>
      </c>
    </row>
    <row r="8" spans="1:7" s="19" customFormat="1" x14ac:dyDescent="0.35">
      <c r="B8" s="20" t="s">
        <v>87</v>
      </c>
    </row>
    <row r="9" spans="1:7" s="19" customFormat="1" x14ac:dyDescent="0.35">
      <c r="B9" s="20" t="s">
        <v>88</v>
      </c>
    </row>
    <row r="10" spans="1:7" s="19" customFormat="1" x14ac:dyDescent="0.35">
      <c r="B10" s="20" t="s">
        <v>89</v>
      </c>
    </row>
    <row r="11" spans="1:7" s="19" customFormat="1" x14ac:dyDescent="0.35">
      <c r="B11" s="20" t="s">
        <v>90</v>
      </c>
    </row>
    <row r="12" spans="1:7" s="19" customFormat="1" x14ac:dyDescent="0.35">
      <c r="B12" s="20"/>
    </row>
    <row r="13" spans="1:7" s="18" customFormat="1" ht="18.75" customHeight="1" thickBot="1" x14ac:dyDescent="0.4">
      <c r="B13" s="31" t="s">
        <v>91</v>
      </c>
    </row>
    <row r="14" spans="1:7" ht="5.25" customHeight="1" thickTop="1" x14ac:dyDescent="0.35"/>
    <row r="15" spans="1:7" s="21" customFormat="1" ht="32.25" customHeight="1" x14ac:dyDescent="0.35">
      <c r="B15" s="22" t="s">
        <v>92</v>
      </c>
    </row>
    <row r="16" spans="1:7" s="21" customFormat="1" ht="32.25" customHeight="1" x14ac:dyDescent="0.35">
      <c r="B16" s="22" t="s">
        <v>112</v>
      </c>
    </row>
    <row r="17" spans="2:2" s="21" customFormat="1" ht="32.25" customHeight="1" x14ac:dyDescent="0.35">
      <c r="B17" s="22" t="s">
        <v>93</v>
      </c>
    </row>
    <row r="18" spans="2:2" s="21" customFormat="1" ht="32.25" customHeight="1" x14ac:dyDescent="0.35">
      <c r="B18" s="22" t="s">
        <v>94</v>
      </c>
    </row>
    <row r="19" spans="2:2" s="21" customFormat="1" ht="32.25" customHeight="1" x14ac:dyDescent="0.35">
      <c r="B19" s="22" t="s">
        <v>95</v>
      </c>
    </row>
    <row r="20" spans="2:2" s="21" customFormat="1" ht="32.25" customHeight="1" x14ac:dyDescent="0.35">
      <c r="B20" s="22" t="s">
        <v>96</v>
      </c>
    </row>
    <row r="21" spans="2:2" s="21" customFormat="1" ht="32.25" customHeight="1" x14ac:dyDescent="0.35">
      <c r="B21" s="22" t="s">
        <v>113</v>
      </c>
    </row>
    <row r="22" spans="2:2" s="21" customFormat="1" ht="32.25" customHeight="1" x14ac:dyDescent="0.35">
      <c r="B22" s="22" t="s">
        <v>97</v>
      </c>
    </row>
    <row r="23" spans="2:2" s="21" customFormat="1" ht="32.25" customHeight="1" x14ac:dyDescent="0.35">
      <c r="B23" s="22" t="s">
        <v>114</v>
      </c>
    </row>
    <row r="24" spans="2:2" s="21" customFormat="1" ht="32.25" customHeight="1" x14ac:dyDescent="0.35">
      <c r="B24" s="22" t="s">
        <v>98</v>
      </c>
    </row>
    <row r="25" spans="2:2" s="21" customFormat="1" ht="32.25" customHeight="1" x14ac:dyDescent="0.35">
      <c r="B25" s="22" t="s">
        <v>115</v>
      </c>
    </row>
    <row r="26" spans="2:2" s="18" customFormat="1" ht="18.75" customHeight="1" thickBot="1" x14ac:dyDescent="0.4">
      <c r="B26" s="31" t="s">
        <v>99</v>
      </c>
    </row>
    <row r="27" spans="2:2" ht="5.25" customHeight="1" thickTop="1" x14ac:dyDescent="0.35"/>
    <row r="28" spans="2:2" s="19" customFormat="1" ht="25.5" customHeight="1" x14ac:dyDescent="0.35">
      <c r="B28" s="20" t="s">
        <v>100</v>
      </c>
    </row>
    <row r="29" spans="2:2" s="19" customFormat="1" ht="25.5" customHeight="1" x14ac:dyDescent="0.35">
      <c r="B29" s="20" t="s">
        <v>101</v>
      </c>
    </row>
    <row r="30" spans="2:2" s="19" customFormat="1" ht="25.5" customHeight="1" x14ac:dyDescent="0.35">
      <c r="B30" s="20" t="s">
        <v>102</v>
      </c>
    </row>
    <row r="31" spans="2:2" s="19" customFormat="1" ht="25.5" customHeight="1" x14ac:dyDescent="0.35">
      <c r="B31" s="20" t="s">
        <v>103</v>
      </c>
    </row>
    <row r="32" spans="2:2" s="19" customFormat="1" ht="25.5" customHeight="1" x14ac:dyDescent="0.35">
      <c r="B32" s="20" t="s">
        <v>104</v>
      </c>
    </row>
    <row r="33" spans="2:2" s="19" customFormat="1" ht="34.5" customHeight="1" x14ac:dyDescent="0.35">
      <c r="B33" s="20" t="s">
        <v>105</v>
      </c>
    </row>
    <row r="34" spans="2:2" s="19" customFormat="1" ht="25.5" customHeight="1" x14ac:dyDescent="0.35">
      <c r="B34" s="20" t="s">
        <v>106</v>
      </c>
    </row>
    <row r="35" spans="2:2" s="19" customFormat="1" ht="25.5" customHeight="1" x14ac:dyDescent="0.35">
      <c r="B35" s="20" t="s">
        <v>107</v>
      </c>
    </row>
    <row r="36" spans="2:2" ht="21" customHeight="1" x14ac:dyDescent="0.35">
      <c r="B36" s="23" t="s">
        <v>108</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L41"/>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98" t="s">
        <v>208</v>
      </c>
      <c r="B1" s="98"/>
      <c r="C1" s="98"/>
      <c r="D1" s="98"/>
      <c r="E1" s="98"/>
      <c r="F1" s="98"/>
      <c r="G1" s="98"/>
      <c r="H1" s="98"/>
      <c r="I1" s="98"/>
      <c r="J1" s="98"/>
      <c r="K1" s="15"/>
      <c r="L1" s="15"/>
    </row>
    <row r="2" spans="1:12" ht="15" thickBot="1" x14ac:dyDescent="0.4"/>
    <row r="3" spans="1:12" ht="18.75" customHeight="1" thickTop="1" thickBot="1" x14ac:dyDescent="0.4">
      <c r="A3" s="96" t="s">
        <v>109</v>
      </c>
      <c r="B3" s="97"/>
      <c r="C3" s="97"/>
      <c r="D3" s="97"/>
      <c r="E3" s="97"/>
      <c r="F3" s="97"/>
      <c r="G3" s="97"/>
      <c r="H3" s="97"/>
      <c r="I3" s="97"/>
      <c r="J3" s="97"/>
      <c r="K3" s="17"/>
      <c r="L3" s="17"/>
    </row>
    <row r="4" spans="1:12" ht="15" thickTop="1" x14ac:dyDescent="0.35"/>
    <row r="5" spans="1:12" ht="15" customHeight="1" x14ac:dyDescent="0.35">
      <c r="B5" s="99" t="s">
        <v>213</v>
      </c>
      <c r="C5" s="99"/>
      <c r="D5" s="99"/>
      <c r="E5" s="99"/>
      <c r="F5" s="99"/>
      <c r="G5" s="99"/>
      <c r="H5" s="99"/>
      <c r="I5" s="99"/>
    </row>
    <row r="6" spans="1:12" ht="14.5" customHeight="1" x14ac:dyDescent="0.35">
      <c r="B6" s="99"/>
      <c r="C6" s="99"/>
      <c r="D6" s="99"/>
      <c r="E6" s="99"/>
      <c r="F6" s="99"/>
      <c r="G6" s="99"/>
      <c r="H6" s="99"/>
      <c r="I6" s="99"/>
    </row>
    <row r="7" spans="1:12" ht="14.5" customHeight="1" x14ac:dyDescent="0.35">
      <c r="B7" s="99"/>
      <c r="C7" s="99"/>
      <c r="D7" s="99"/>
      <c r="E7" s="99"/>
      <c r="F7" s="99"/>
      <c r="G7" s="99"/>
      <c r="H7" s="99"/>
      <c r="I7" s="99"/>
    </row>
    <row r="8" spans="1:12" ht="14.5" customHeight="1" x14ac:dyDescent="0.35">
      <c r="B8" s="99"/>
      <c r="C8" s="99"/>
      <c r="D8" s="99"/>
      <c r="E8" s="99"/>
      <c r="F8" s="99"/>
      <c r="G8" s="99"/>
      <c r="H8" s="99"/>
      <c r="I8" s="99"/>
    </row>
    <row r="9" spans="1:12" ht="14.5" customHeight="1" x14ac:dyDescent="0.35">
      <c r="B9" s="99"/>
      <c r="C9" s="99"/>
      <c r="D9" s="99"/>
      <c r="E9" s="99"/>
      <c r="F9" s="99"/>
      <c r="G9" s="99"/>
      <c r="H9" s="99"/>
      <c r="I9" s="99"/>
    </row>
    <row r="10" spans="1:12" ht="14.5" customHeight="1" x14ac:dyDescent="0.35">
      <c r="B10" s="99"/>
      <c r="C10" s="99"/>
      <c r="D10" s="99"/>
      <c r="E10" s="99"/>
      <c r="F10" s="99"/>
      <c r="G10" s="99"/>
      <c r="H10" s="99"/>
      <c r="I10" s="99"/>
    </row>
    <row r="11" spans="1:12" ht="14.5" customHeight="1" x14ac:dyDescent="0.35">
      <c r="B11" s="99"/>
      <c r="C11" s="99"/>
      <c r="D11" s="99"/>
      <c r="E11" s="99"/>
      <c r="F11" s="99"/>
      <c r="G11" s="99"/>
      <c r="H11" s="99"/>
      <c r="I11" s="99"/>
    </row>
    <row r="12" spans="1:12" ht="14.5" customHeight="1" x14ac:dyDescent="0.35">
      <c r="B12" s="99"/>
      <c r="C12" s="99"/>
      <c r="D12" s="99"/>
      <c r="E12" s="99"/>
      <c r="F12" s="99"/>
      <c r="G12" s="99"/>
      <c r="H12" s="99"/>
      <c r="I12" s="99"/>
    </row>
    <row r="13" spans="1:12" ht="14.5" customHeight="1" x14ac:dyDescent="0.35">
      <c r="B13" s="99"/>
      <c r="C13" s="99"/>
      <c r="D13" s="99"/>
      <c r="E13" s="99"/>
      <c r="F13" s="99"/>
      <c r="G13" s="99"/>
      <c r="H13" s="99"/>
      <c r="I13" s="99"/>
    </row>
    <row r="14" spans="1:12" ht="14.5" customHeight="1" x14ac:dyDescent="0.35">
      <c r="B14" s="99"/>
      <c r="C14" s="99"/>
      <c r="D14" s="99"/>
      <c r="E14" s="99"/>
      <c r="F14" s="99"/>
      <c r="G14" s="99"/>
      <c r="H14" s="99"/>
      <c r="I14" s="99"/>
    </row>
    <row r="15" spans="1:12" ht="14.5" customHeight="1" x14ac:dyDescent="0.35">
      <c r="B15" s="99"/>
      <c r="C15" s="99"/>
      <c r="D15" s="99"/>
      <c r="E15" s="99"/>
      <c r="F15" s="99"/>
      <c r="G15" s="99"/>
      <c r="H15" s="99"/>
      <c r="I15" s="99"/>
    </row>
    <row r="16" spans="1:12" ht="14.5" customHeight="1" x14ac:dyDescent="0.35">
      <c r="B16" s="99"/>
      <c r="C16" s="99"/>
      <c r="D16" s="99"/>
      <c r="E16" s="99"/>
      <c r="F16" s="99"/>
      <c r="G16" s="99"/>
      <c r="H16" s="99"/>
      <c r="I16" s="99"/>
    </row>
    <row r="17" spans="2:9" ht="14.5" customHeight="1" x14ac:dyDescent="0.35">
      <c r="B17" s="99"/>
      <c r="C17" s="99"/>
      <c r="D17" s="99"/>
      <c r="E17" s="99"/>
      <c r="F17" s="99"/>
      <c r="G17" s="99"/>
      <c r="H17" s="99"/>
      <c r="I17" s="99"/>
    </row>
    <row r="18" spans="2:9" ht="14.5" customHeight="1" x14ac:dyDescent="0.35">
      <c r="B18" s="99"/>
      <c r="C18" s="99"/>
      <c r="D18" s="99"/>
      <c r="E18" s="99"/>
      <c r="F18" s="99"/>
      <c r="G18" s="99"/>
      <c r="H18" s="99"/>
      <c r="I18" s="99"/>
    </row>
    <row r="19" spans="2:9" ht="14.5" customHeight="1" x14ac:dyDescent="0.35">
      <c r="B19" s="99"/>
      <c r="C19" s="99"/>
      <c r="D19" s="99"/>
      <c r="E19" s="99"/>
      <c r="F19" s="99"/>
      <c r="G19" s="99"/>
      <c r="H19" s="99"/>
      <c r="I19" s="99"/>
    </row>
    <row r="20" spans="2:9" ht="14.5" customHeight="1" x14ac:dyDescent="0.35">
      <c r="B20" s="99"/>
      <c r="C20" s="99"/>
      <c r="D20" s="99"/>
      <c r="E20" s="99"/>
      <c r="F20" s="99"/>
      <c r="G20" s="99"/>
      <c r="H20" s="99"/>
      <c r="I20" s="99"/>
    </row>
    <row r="21" spans="2:9" ht="14.5" customHeight="1" x14ac:dyDescent="0.35">
      <c r="B21" s="99"/>
      <c r="C21" s="99"/>
      <c r="D21" s="99"/>
      <c r="E21" s="99"/>
      <c r="F21" s="99"/>
      <c r="G21" s="99"/>
      <c r="H21" s="99"/>
      <c r="I21" s="99"/>
    </row>
    <row r="22" spans="2:9" ht="14.5" customHeight="1" x14ac:dyDescent="0.35">
      <c r="B22" s="99"/>
      <c r="C22" s="99"/>
      <c r="D22" s="99"/>
      <c r="E22" s="99"/>
      <c r="F22" s="99"/>
      <c r="G22" s="99"/>
      <c r="H22" s="99"/>
      <c r="I22" s="99"/>
    </row>
    <row r="23" spans="2:9" ht="14.5" customHeight="1" x14ac:dyDescent="0.35">
      <c r="B23" s="99"/>
      <c r="C23" s="99"/>
      <c r="D23" s="99"/>
      <c r="E23" s="99"/>
      <c r="F23" s="99"/>
      <c r="G23" s="99"/>
      <c r="H23" s="99"/>
      <c r="I23" s="99"/>
    </row>
    <row r="24" spans="2:9" ht="14.5" customHeight="1" x14ac:dyDescent="0.35">
      <c r="B24" s="99"/>
      <c r="C24" s="99"/>
      <c r="D24" s="99"/>
      <c r="E24" s="99"/>
      <c r="F24" s="99"/>
      <c r="G24" s="99"/>
      <c r="H24" s="99"/>
      <c r="I24" s="99"/>
    </row>
    <row r="25" spans="2:9" ht="14.5" customHeight="1" x14ac:dyDescent="0.35">
      <c r="B25" s="99"/>
      <c r="C25" s="99"/>
      <c r="D25" s="99"/>
      <c r="E25" s="99"/>
      <c r="F25" s="99"/>
      <c r="G25" s="99"/>
      <c r="H25" s="99"/>
      <c r="I25" s="99"/>
    </row>
    <row r="26" spans="2:9" ht="14.5" customHeight="1" x14ac:dyDescent="0.35">
      <c r="B26" s="99"/>
      <c r="C26" s="99"/>
      <c r="D26" s="99"/>
      <c r="E26" s="99"/>
      <c r="F26" s="99"/>
      <c r="G26" s="99"/>
      <c r="H26" s="99"/>
      <c r="I26" s="99"/>
    </row>
    <row r="27" spans="2:9" ht="14.5" customHeight="1" x14ac:dyDescent="0.35">
      <c r="B27" s="99"/>
      <c r="C27" s="99"/>
      <c r="D27" s="99"/>
      <c r="E27" s="99"/>
      <c r="F27" s="99"/>
      <c r="G27" s="99"/>
      <c r="H27" s="99"/>
      <c r="I27" s="99"/>
    </row>
    <row r="28" spans="2:9" ht="14.5" customHeight="1" x14ac:dyDescent="0.35">
      <c r="B28" s="99"/>
      <c r="C28" s="99"/>
      <c r="D28" s="99"/>
      <c r="E28" s="99"/>
      <c r="F28" s="99"/>
      <c r="G28" s="99"/>
      <c r="H28" s="99"/>
      <c r="I28" s="99"/>
    </row>
    <row r="29" spans="2:9" ht="14.5" customHeight="1" x14ac:dyDescent="0.35">
      <c r="B29" s="99"/>
      <c r="C29" s="99"/>
      <c r="D29" s="99"/>
      <c r="E29" s="99"/>
      <c r="F29" s="99"/>
      <c r="G29" s="99"/>
      <c r="H29" s="99"/>
      <c r="I29" s="99"/>
    </row>
    <row r="30" spans="2:9" ht="14.5" customHeight="1" x14ac:dyDescent="0.35">
      <c r="B30" s="99"/>
      <c r="C30" s="99"/>
      <c r="D30" s="99"/>
      <c r="E30" s="99"/>
      <c r="F30" s="99"/>
      <c r="G30" s="99"/>
      <c r="H30" s="99"/>
      <c r="I30" s="99"/>
    </row>
    <row r="31" spans="2:9" ht="14.5" customHeight="1" x14ac:dyDescent="0.35">
      <c r="B31" s="99"/>
      <c r="C31" s="99"/>
      <c r="D31" s="99"/>
      <c r="E31" s="99"/>
      <c r="F31" s="99"/>
      <c r="G31" s="99"/>
      <c r="H31" s="99"/>
      <c r="I31" s="99"/>
    </row>
    <row r="32" spans="2:9" ht="14.5" customHeight="1" x14ac:dyDescent="0.35">
      <c r="B32" s="99"/>
      <c r="C32" s="99"/>
      <c r="D32" s="99"/>
      <c r="E32" s="99"/>
      <c r="F32" s="99"/>
      <c r="G32" s="99"/>
      <c r="H32" s="99"/>
      <c r="I32" s="99"/>
    </row>
    <row r="33" spans="2:9" ht="14.5" customHeight="1" x14ac:dyDescent="0.35">
      <c r="B33" s="99"/>
      <c r="C33" s="99"/>
      <c r="D33" s="99"/>
      <c r="E33" s="99"/>
      <c r="F33" s="99"/>
      <c r="G33" s="99"/>
      <c r="H33" s="99"/>
      <c r="I33" s="99"/>
    </row>
    <row r="34" spans="2:9" ht="14.5" customHeight="1" x14ac:dyDescent="0.35">
      <c r="B34" s="99"/>
      <c r="C34" s="99"/>
      <c r="D34" s="99"/>
      <c r="E34" s="99"/>
      <c r="F34" s="99"/>
      <c r="G34" s="99"/>
      <c r="H34" s="99"/>
      <c r="I34" s="99"/>
    </row>
    <row r="35" spans="2:9" ht="14.5" customHeight="1" x14ac:dyDescent="0.35">
      <c r="B35" s="99"/>
      <c r="C35" s="99"/>
      <c r="D35" s="99"/>
      <c r="E35" s="99"/>
      <c r="F35" s="99"/>
      <c r="G35" s="99"/>
      <c r="H35" s="99"/>
      <c r="I35" s="99"/>
    </row>
    <row r="36" spans="2:9" ht="29" customHeight="1" x14ac:dyDescent="0.35">
      <c r="B36" s="99"/>
      <c r="C36" s="99"/>
      <c r="D36" s="99"/>
      <c r="E36" s="99"/>
      <c r="F36" s="99"/>
      <c r="G36" s="99"/>
      <c r="H36" s="99"/>
      <c r="I36" s="99"/>
    </row>
    <row r="37" spans="2:9" ht="29" customHeight="1" x14ac:dyDescent="0.35">
      <c r="B37" s="99"/>
      <c r="C37" s="99"/>
      <c r="D37" s="99"/>
      <c r="E37" s="99"/>
      <c r="F37" s="99"/>
      <c r="G37" s="99"/>
      <c r="H37" s="99"/>
      <c r="I37" s="99"/>
    </row>
    <row r="38" spans="2:9" ht="29" customHeight="1" x14ac:dyDescent="0.35">
      <c r="B38" s="99"/>
      <c r="C38" s="99"/>
      <c r="D38" s="99"/>
      <c r="E38" s="99"/>
      <c r="F38" s="99"/>
      <c r="G38" s="99"/>
      <c r="H38" s="99"/>
      <c r="I38" s="99"/>
    </row>
    <row r="39" spans="2:9" ht="29" customHeight="1" x14ac:dyDescent="0.35">
      <c r="B39" s="99"/>
      <c r="C39" s="99"/>
      <c r="D39" s="99"/>
      <c r="E39" s="99"/>
      <c r="F39" s="99"/>
      <c r="G39" s="99"/>
      <c r="H39" s="99"/>
      <c r="I39" s="99"/>
    </row>
    <row r="40" spans="2:9" ht="29" customHeight="1" x14ac:dyDescent="0.35">
      <c r="B40" s="99"/>
      <c r="C40" s="99"/>
      <c r="D40" s="99"/>
      <c r="E40" s="99"/>
      <c r="F40" s="99"/>
      <c r="G40" s="99"/>
      <c r="H40" s="99"/>
      <c r="I40" s="99"/>
    </row>
    <row r="41" spans="2:9" ht="29" customHeight="1" x14ac:dyDescent="0.35"/>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FF00"/>
  </sheetPr>
  <dimension ref="A2:N629"/>
  <sheetViews>
    <sheetView zoomScale="60" zoomScaleNormal="60" workbookViewId="0">
      <selection activeCell="R30" sqref="R30"/>
    </sheetView>
  </sheetViews>
  <sheetFormatPr baseColWidth="10" defaultColWidth="11.453125" defaultRowHeight="14.5" x14ac:dyDescent="0.35"/>
  <cols>
    <col min="1" max="1" width="53.453125" style="11" customWidth="1"/>
    <col min="2" max="2" width="30.36328125" style="11" customWidth="1"/>
    <col min="3" max="3" width="31.26953125" style="11" customWidth="1"/>
    <col min="4" max="8" width="18.453125" style="11" bestFit="1" customWidth="1"/>
    <col min="9" max="12" width="16.26953125" style="11" customWidth="1"/>
    <col min="13" max="14" width="12" style="11" bestFit="1" customWidth="1"/>
    <col min="15" max="16384" width="11.453125" style="11"/>
  </cols>
  <sheetData>
    <row r="2" spans="1:14" x14ac:dyDescent="0.35">
      <c r="D2" s="11" t="s">
        <v>214</v>
      </c>
      <c r="E2" s="11" t="s">
        <v>215</v>
      </c>
      <c r="F2" s="11" t="s">
        <v>216</v>
      </c>
      <c r="G2" s="11" t="s">
        <v>217</v>
      </c>
      <c r="H2" s="11" t="s">
        <v>218</v>
      </c>
      <c r="I2" s="11" t="s">
        <v>219</v>
      </c>
      <c r="J2" s="11" t="s">
        <v>220</v>
      </c>
      <c r="K2" s="11" t="s">
        <v>221</v>
      </c>
      <c r="L2" s="11" t="s">
        <v>222</v>
      </c>
    </row>
    <row r="3" spans="1:14" x14ac:dyDescent="0.35">
      <c r="A3" s="11" t="str">
        <f>B3&amp;C3</f>
        <v>VOLUMEN (miles Consumiciones)TOTAL BEBIDAS</v>
      </c>
      <c r="B3" s="11" t="s">
        <v>183</v>
      </c>
      <c r="C3" s="11" t="s">
        <v>122</v>
      </c>
      <c r="D3" s="12">
        <v>2427811</v>
      </c>
      <c r="E3" s="12">
        <v>1639939</v>
      </c>
      <c r="F3" s="12">
        <v>1574847</v>
      </c>
      <c r="G3" s="12">
        <v>1666405</v>
      </c>
      <c r="H3" s="12">
        <v>2331992</v>
      </c>
      <c r="I3" s="12">
        <v>1592737</v>
      </c>
      <c r="J3" s="12">
        <v>1531146</v>
      </c>
      <c r="K3" s="12">
        <v>1618014</v>
      </c>
      <c r="L3" s="12">
        <v>2267297</v>
      </c>
      <c r="M3" s="12"/>
      <c r="N3" s="12"/>
    </row>
    <row r="4" spans="1:14" x14ac:dyDescent="0.35">
      <c r="A4" s="11" t="str">
        <f t="shared" ref="A4:A67" si="0">B4&amp;C4</f>
        <v>VOLUMEN (miles Consumiciones).Total Bebidas Caliente</v>
      </c>
      <c r="B4" s="11" t="s">
        <v>183</v>
      </c>
      <c r="C4" s="11" t="s">
        <v>123</v>
      </c>
      <c r="D4" s="12">
        <v>807925.4</v>
      </c>
      <c r="E4" s="12">
        <v>676938.5</v>
      </c>
      <c r="F4" s="12">
        <v>692893.9</v>
      </c>
      <c r="G4" s="12">
        <v>649905.5</v>
      </c>
      <c r="H4" s="12">
        <v>789707.6</v>
      </c>
      <c r="I4" s="12">
        <v>663185.5</v>
      </c>
      <c r="J4" s="12">
        <v>677507.5</v>
      </c>
      <c r="K4" s="12">
        <v>633856.5</v>
      </c>
      <c r="L4" s="12">
        <v>776264.6</v>
      </c>
      <c r="M4" s="12"/>
      <c r="N4" s="12"/>
    </row>
    <row r="5" spans="1:14" x14ac:dyDescent="0.35">
      <c r="A5" s="11" t="str">
        <f t="shared" si="0"/>
        <v>VOLUMEN (miles Consumiciones)Cafe</v>
      </c>
      <c r="B5" s="11" t="s">
        <v>183</v>
      </c>
      <c r="C5" s="11" t="s">
        <v>124</v>
      </c>
      <c r="D5" s="12">
        <v>359208.7</v>
      </c>
      <c r="E5" s="12">
        <v>275727.59999999998</v>
      </c>
      <c r="F5" s="12">
        <v>282098.40000000002</v>
      </c>
      <c r="G5" s="12">
        <v>274185.59999999998</v>
      </c>
      <c r="H5" s="12">
        <v>339318.5</v>
      </c>
      <c r="I5" s="12">
        <v>277619.40000000002</v>
      </c>
      <c r="J5" s="12">
        <v>274965.90000000002</v>
      </c>
      <c r="K5" s="12">
        <v>263958.40000000002</v>
      </c>
      <c r="L5" s="12">
        <v>331646.3</v>
      </c>
      <c r="M5" s="12"/>
      <c r="N5" s="12"/>
    </row>
    <row r="6" spans="1:14" x14ac:dyDescent="0.35">
      <c r="A6" s="11" t="str">
        <f t="shared" si="0"/>
        <v>VOLUMEN (miles Consumiciones)Leche+bebidas vegetales</v>
      </c>
      <c r="B6" s="11" t="s">
        <v>183</v>
      </c>
      <c r="C6" s="11" t="s">
        <v>175</v>
      </c>
      <c r="D6" s="12">
        <v>403387.7</v>
      </c>
      <c r="E6" s="12">
        <v>346614.3</v>
      </c>
      <c r="F6" s="12">
        <v>357077.2</v>
      </c>
      <c r="G6" s="12">
        <v>337544.6</v>
      </c>
      <c r="H6" s="12">
        <v>409974.7</v>
      </c>
      <c r="I6" s="12">
        <v>338245.5</v>
      </c>
      <c r="J6" s="12">
        <v>350993.6</v>
      </c>
      <c r="K6" s="12">
        <v>335529.5</v>
      </c>
      <c r="L6" s="12">
        <v>405396.9</v>
      </c>
      <c r="M6" s="12"/>
      <c r="N6" s="12"/>
    </row>
    <row r="7" spans="1:14" x14ac:dyDescent="0.35">
      <c r="A7" s="11" t="str">
        <f t="shared" si="0"/>
        <v>VOLUMEN (miles Consumiciones)Leche</v>
      </c>
      <c r="B7" s="11" t="s">
        <v>183</v>
      </c>
      <c r="C7" s="11" t="s">
        <v>125</v>
      </c>
      <c r="D7" s="12">
        <v>391147.1</v>
      </c>
      <c r="E7" s="12">
        <v>334744.90000000002</v>
      </c>
      <c r="F7" s="12">
        <v>342112.2</v>
      </c>
      <c r="G7" s="12">
        <v>322167</v>
      </c>
      <c r="H7" s="12">
        <v>390371.7</v>
      </c>
      <c r="I7" s="12">
        <v>322789.90000000002</v>
      </c>
      <c r="J7" s="12">
        <v>335126.8</v>
      </c>
      <c r="K7" s="12">
        <v>319338.2</v>
      </c>
      <c r="L7" s="12">
        <v>386712.6</v>
      </c>
      <c r="M7" s="12"/>
      <c r="N7" s="12"/>
    </row>
    <row r="8" spans="1:14" x14ac:dyDescent="0.35">
      <c r="A8" s="11" t="str">
        <f t="shared" si="0"/>
        <v>VOLUMEN (miles Consumiciones)Leche Sola</v>
      </c>
      <c r="B8" s="11" t="s">
        <v>183</v>
      </c>
      <c r="C8" s="11" t="s">
        <v>126</v>
      </c>
      <c r="D8" s="12">
        <v>3117.9540000000002</v>
      </c>
      <c r="E8" s="12">
        <v>3526.9670000000001</v>
      </c>
      <c r="F8" s="12">
        <v>2657.239</v>
      </c>
      <c r="G8" s="12">
        <v>2185.2930000000001</v>
      </c>
      <c r="H8" s="12">
        <v>3082.26</v>
      </c>
      <c r="I8" s="12">
        <v>2345.9609999999998</v>
      </c>
      <c r="J8" s="12">
        <v>2739.1640000000002</v>
      </c>
      <c r="K8" s="12">
        <v>2010.2739999999999</v>
      </c>
      <c r="L8" s="12">
        <v>4248.473</v>
      </c>
      <c r="M8" s="12"/>
      <c r="N8" s="12"/>
    </row>
    <row r="9" spans="1:14" x14ac:dyDescent="0.35">
      <c r="A9" s="11" t="str">
        <f t="shared" si="0"/>
        <v>VOLUMEN (miles Consumiciones)Leche Con Cacao</v>
      </c>
      <c r="B9" s="11" t="s">
        <v>183</v>
      </c>
      <c r="C9" s="11" t="s">
        <v>127</v>
      </c>
      <c r="D9" s="12">
        <v>14228.41</v>
      </c>
      <c r="E9" s="12">
        <v>11217.94</v>
      </c>
      <c r="F9" s="12">
        <v>10879.38</v>
      </c>
      <c r="G9" s="12">
        <v>9436.8860000000004</v>
      </c>
      <c r="H9" s="12">
        <v>12175.93</v>
      </c>
      <c r="I9" s="12">
        <v>9619.8179999999993</v>
      </c>
      <c r="J9" s="12">
        <v>10586.4</v>
      </c>
      <c r="K9" s="12">
        <v>8792.2739999999994</v>
      </c>
      <c r="L9" s="12">
        <v>11297.53</v>
      </c>
      <c r="M9" s="12"/>
      <c r="N9" s="12"/>
    </row>
    <row r="10" spans="1:14" x14ac:dyDescent="0.35">
      <c r="A10" s="11" t="str">
        <f t="shared" si="0"/>
        <v>VOLUMEN (miles Consumiciones)Leche Con Cafe</v>
      </c>
      <c r="B10" s="11" t="s">
        <v>183</v>
      </c>
      <c r="C10" s="11" t="s">
        <v>128</v>
      </c>
      <c r="D10" s="12">
        <v>373800.8</v>
      </c>
      <c r="E10" s="12">
        <v>320000</v>
      </c>
      <c r="F10" s="12">
        <v>328575.59999999998</v>
      </c>
      <c r="G10" s="12">
        <v>310544.8</v>
      </c>
      <c r="H10" s="12">
        <v>375113.5</v>
      </c>
      <c r="I10" s="12">
        <v>310824.09999999998</v>
      </c>
      <c r="J10" s="12">
        <v>321801.2</v>
      </c>
      <c r="K10" s="12">
        <v>308535.59999999998</v>
      </c>
      <c r="L10" s="12">
        <v>371166.6</v>
      </c>
      <c r="M10" s="12"/>
      <c r="N10" s="12"/>
    </row>
    <row r="11" spans="1:14" x14ac:dyDescent="0.35">
      <c r="A11" s="11" t="str">
        <f t="shared" si="0"/>
        <v>VOLUMEN (miles Consumiciones)Bebidas Vegetales</v>
      </c>
      <c r="B11" s="11" t="s">
        <v>183</v>
      </c>
      <c r="C11" s="11" t="s">
        <v>176</v>
      </c>
      <c r="D11" s="12">
        <v>12240.56</v>
      </c>
      <c r="E11" s="12">
        <v>11869.42</v>
      </c>
      <c r="F11" s="12">
        <v>14965.08</v>
      </c>
      <c r="G11" s="12">
        <v>15377.59</v>
      </c>
      <c r="H11" s="12">
        <v>19603</v>
      </c>
      <c r="I11" s="12">
        <v>15455.65</v>
      </c>
      <c r="J11" s="12">
        <v>15866.82</v>
      </c>
      <c r="K11" s="12">
        <v>16191.33</v>
      </c>
      <c r="L11" s="12">
        <v>18684.29</v>
      </c>
      <c r="M11" s="12"/>
      <c r="N11" s="12"/>
    </row>
    <row r="12" spans="1:14" x14ac:dyDescent="0.35">
      <c r="A12" s="11" t="str">
        <f t="shared" si="0"/>
        <v>VOLUMEN (miles Consumiciones)Infusiones</v>
      </c>
      <c r="B12" s="11" t="s">
        <v>183</v>
      </c>
      <c r="C12" s="11" t="s">
        <v>129</v>
      </c>
      <c r="D12" s="12">
        <v>29367.21</v>
      </c>
      <c r="E12" s="12">
        <v>27360.42</v>
      </c>
      <c r="F12" s="12">
        <v>29457.4</v>
      </c>
      <c r="G12" s="12">
        <v>24043.83</v>
      </c>
      <c r="H12" s="12">
        <v>25748.69</v>
      </c>
      <c r="I12" s="12">
        <v>25515.77</v>
      </c>
      <c r="J12" s="12">
        <v>27601.040000000001</v>
      </c>
      <c r="K12" s="12">
        <v>23205.119999999999</v>
      </c>
      <c r="L12" s="12">
        <v>25458.28</v>
      </c>
      <c r="M12" s="12"/>
      <c r="N12" s="12"/>
    </row>
    <row r="13" spans="1:14" x14ac:dyDescent="0.35">
      <c r="A13" s="11" t="str">
        <f t="shared" si="0"/>
        <v>VOLUMEN (miles Consumiciones)Resto Bebidas Caliente</v>
      </c>
      <c r="B13" s="11" t="s">
        <v>183</v>
      </c>
      <c r="C13" s="11" t="s">
        <v>130</v>
      </c>
      <c r="D13" s="12">
        <v>15961.84</v>
      </c>
      <c r="E13" s="12">
        <v>27236.080000000002</v>
      </c>
      <c r="F13" s="12">
        <v>24260.82</v>
      </c>
      <c r="G13" s="12">
        <v>14131.56</v>
      </c>
      <c r="H13" s="12">
        <v>14665.74</v>
      </c>
      <c r="I13" s="12">
        <v>21804.83</v>
      </c>
      <c r="J13" s="12">
        <v>23946.92</v>
      </c>
      <c r="K13" s="12">
        <v>11163.45</v>
      </c>
      <c r="L13" s="12">
        <v>13763.26</v>
      </c>
      <c r="M13" s="12"/>
      <c r="N13" s="12"/>
    </row>
    <row r="14" spans="1:14" x14ac:dyDescent="0.35">
      <c r="A14" s="11" t="str">
        <f t="shared" si="0"/>
        <v>VOLUMEN (miles Consumiciones).Total Bebidas Frias</v>
      </c>
      <c r="B14" s="11" t="s">
        <v>183</v>
      </c>
      <c r="C14" s="11" t="s">
        <v>131</v>
      </c>
      <c r="D14" s="12">
        <v>1619885</v>
      </c>
      <c r="E14" s="12">
        <v>963000.4</v>
      </c>
      <c r="F14" s="12">
        <v>881953.5</v>
      </c>
      <c r="G14" s="12">
        <v>1016499</v>
      </c>
      <c r="H14" s="12">
        <v>1542285</v>
      </c>
      <c r="I14" s="12">
        <v>929551.4</v>
      </c>
      <c r="J14" s="12">
        <v>853638.7</v>
      </c>
      <c r="K14" s="12">
        <v>984158</v>
      </c>
      <c r="L14" s="12">
        <v>1491032</v>
      </c>
      <c r="M14" s="12"/>
      <c r="N14" s="12"/>
    </row>
    <row r="15" spans="1:14" x14ac:dyDescent="0.35">
      <c r="A15" s="11" t="str">
        <f t="shared" si="0"/>
        <v>VOLUMEN (miles Consumiciones)Total bebidas de vino</v>
      </c>
      <c r="B15" s="11" t="s">
        <v>183</v>
      </c>
      <c r="C15" s="11" t="s">
        <v>132</v>
      </c>
      <c r="D15" s="12">
        <v>103815.9</v>
      </c>
      <c r="E15" s="12">
        <v>81331.64</v>
      </c>
      <c r="F15" s="12">
        <v>73386.19</v>
      </c>
      <c r="G15" s="12">
        <v>72873.429999999993</v>
      </c>
      <c r="H15" s="12">
        <v>99265.93</v>
      </c>
      <c r="I15" s="12">
        <v>80019.34</v>
      </c>
      <c r="J15" s="12">
        <v>72105.429999999993</v>
      </c>
      <c r="K15" s="12">
        <v>75431.92</v>
      </c>
      <c r="L15" s="12">
        <v>101788.2</v>
      </c>
      <c r="M15" s="12"/>
      <c r="N15" s="12"/>
    </row>
    <row r="16" spans="1:14" x14ac:dyDescent="0.35">
      <c r="A16" s="11" t="str">
        <f t="shared" si="0"/>
        <v>VOLUMEN (miles Consumiciones)Vino</v>
      </c>
      <c r="B16" s="11" t="s">
        <v>183</v>
      </c>
      <c r="C16" s="11" t="s">
        <v>133</v>
      </c>
      <c r="D16" s="12">
        <v>65921.91</v>
      </c>
      <c r="E16" s="12">
        <v>66298.78</v>
      </c>
      <c r="F16" s="12">
        <v>62114.04</v>
      </c>
      <c r="G16" s="12">
        <v>55413.06</v>
      </c>
      <c r="H16" s="12">
        <v>62135.27</v>
      </c>
      <c r="I16" s="12">
        <v>65030.18</v>
      </c>
      <c r="J16" s="12">
        <v>60392.24</v>
      </c>
      <c r="K16" s="12">
        <v>57023</v>
      </c>
      <c r="L16" s="12">
        <v>65896.17</v>
      </c>
      <c r="M16" s="12"/>
      <c r="N16" s="12"/>
    </row>
    <row r="17" spans="1:14" x14ac:dyDescent="0.35">
      <c r="A17" s="11" t="str">
        <f t="shared" si="0"/>
        <v>VOLUMEN (miles Consumiciones)Tinto</v>
      </c>
      <c r="B17" s="11" t="s">
        <v>183</v>
      </c>
      <c r="C17" s="11" t="s">
        <v>134</v>
      </c>
      <c r="D17" s="12">
        <v>30701.040000000001</v>
      </c>
      <c r="E17" s="12">
        <v>35882.19</v>
      </c>
      <c r="F17" s="12">
        <v>35033.629999999997</v>
      </c>
      <c r="G17" s="12">
        <v>26882.3</v>
      </c>
      <c r="H17" s="12">
        <v>27482.98</v>
      </c>
      <c r="I17" s="12">
        <v>35694.519999999997</v>
      </c>
      <c r="J17" s="12">
        <v>31388.37</v>
      </c>
      <c r="K17" s="12">
        <v>28659.279999999999</v>
      </c>
      <c r="L17" s="12">
        <v>32213.62</v>
      </c>
      <c r="M17" s="12"/>
      <c r="N17" s="12"/>
    </row>
    <row r="18" spans="1:14" x14ac:dyDescent="0.35">
      <c r="A18" s="11" t="str">
        <f t="shared" si="0"/>
        <v>VOLUMEN (miles Consumiciones)Blanco</v>
      </c>
      <c r="B18" s="11" t="s">
        <v>183</v>
      </c>
      <c r="C18" s="11" t="s">
        <v>135</v>
      </c>
      <c r="D18" s="12">
        <v>30805.91</v>
      </c>
      <c r="E18" s="12">
        <v>26545.85</v>
      </c>
      <c r="F18" s="12">
        <v>23673.15</v>
      </c>
      <c r="G18" s="12">
        <v>25271.7</v>
      </c>
      <c r="H18" s="12">
        <v>30271.06</v>
      </c>
      <c r="I18" s="12">
        <v>25422.01</v>
      </c>
      <c r="J18" s="12">
        <v>25754.23</v>
      </c>
      <c r="K18" s="12">
        <v>25037.02</v>
      </c>
      <c r="L18" s="12">
        <v>30256.52</v>
      </c>
      <c r="M18" s="12"/>
      <c r="N18" s="12"/>
    </row>
    <row r="19" spans="1:14" x14ac:dyDescent="0.35">
      <c r="A19" s="11" t="str">
        <f t="shared" si="0"/>
        <v>VOLUMEN (miles Consumiciones)Rosado</v>
      </c>
      <c r="B19" s="11" t="s">
        <v>183</v>
      </c>
      <c r="C19" s="11" t="s">
        <v>136</v>
      </c>
      <c r="D19" s="12">
        <v>3456.067</v>
      </c>
      <c r="E19" s="12">
        <v>2815.5340000000001</v>
      </c>
      <c r="F19" s="12">
        <v>2499.0079999999998</v>
      </c>
      <c r="G19" s="12">
        <v>2529.299</v>
      </c>
      <c r="H19" s="12">
        <v>3247.7570000000001</v>
      </c>
      <c r="I19" s="12">
        <v>3001.6930000000002</v>
      </c>
      <c r="J19" s="12">
        <v>2230.3960000000002</v>
      </c>
      <c r="K19" s="12">
        <v>1868.2449999999999</v>
      </c>
      <c r="L19" s="12" t="s">
        <v>223</v>
      </c>
      <c r="M19" s="12"/>
      <c r="N19" s="12"/>
    </row>
    <row r="20" spans="1:14" x14ac:dyDescent="0.35">
      <c r="A20" s="11" t="str">
        <f t="shared" si="0"/>
        <v>VOLUMEN (miles Consumiciones)Resto vino</v>
      </c>
      <c r="B20" s="11" t="s">
        <v>183</v>
      </c>
      <c r="C20" s="11" t="s">
        <v>137</v>
      </c>
      <c r="D20" s="12">
        <v>958.89049999999997</v>
      </c>
      <c r="E20" s="12">
        <v>1055.202</v>
      </c>
      <c r="F20" s="12">
        <v>908.24639999999999</v>
      </c>
      <c r="G20" s="12">
        <v>729.75750000000005</v>
      </c>
      <c r="H20" s="12">
        <v>1133.473</v>
      </c>
      <c r="I20" s="12">
        <v>911.96630000000005</v>
      </c>
      <c r="J20" s="12">
        <v>1019.246</v>
      </c>
      <c r="K20" s="12">
        <v>1458.4549999999999</v>
      </c>
      <c r="L20" s="12">
        <v>3426.0309999999999</v>
      </c>
      <c r="M20" s="12"/>
      <c r="N20" s="12"/>
    </row>
    <row r="21" spans="1:14" x14ac:dyDescent="0.35">
      <c r="A21" s="11" t="str">
        <f t="shared" si="0"/>
        <v>VOLUMEN (miles Consumiciones)Cava</v>
      </c>
      <c r="B21" s="11" t="s">
        <v>183</v>
      </c>
      <c r="C21" s="11" t="s">
        <v>138</v>
      </c>
      <c r="D21" s="12">
        <v>1532.5609999999999</v>
      </c>
      <c r="E21" s="12">
        <v>3005.2570000000001</v>
      </c>
      <c r="F21" s="12">
        <v>1137.6099999999999</v>
      </c>
      <c r="G21" s="12">
        <v>1269.723</v>
      </c>
      <c r="H21" s="12">
        <v>1584.4159999999999</v>
      </c>
      <c r="I21" s="12">
        <v>2398.2130000000002</v>
      </c>
      <c r="J21" s="12">
        <v>1250.502</v>
      </c>
      <c r="K21" s="12">
        <v>1207.729</v>
      </c>
      <c r="L21" s="12">
        <v>2128.6509999999998</v>
      </c>
      <c r="M21" s="12"/>
      <c r="N21" s="12"/>
    </row>
    <row r="22" spans="1:14" x14ac:dyDescent="0.35">
      <c r="A22" s="11" t="str">
        <f t="shared" si="0"/>
        <v>VOLUMEN (miles Consumiciones)Otr.Bebidas Deri.Vino</v>
      </c>
      <c r="B22" s="11" t="s">
        <v>183</v>
      </c>
      <c r="C22" s="11" t="s">
        <v>139</v>
      </c>
      <c r="D22" s="12">
        <v>36361.39</v>
      </c>
      <c r="E22" s="12">
        <v>12027.6</v>
      </c>
      <c r="F22" s="12">
        <v>10134.549999999999</v>
      </c>
      <c r="G22" s="12">
        <v>16190.65</v>
      </c>
      <c r="H22" s="12">
        <v>35546.239999999998</v>
      </c>
      <c r="I22" s="12">
        <v>12590.95</v>
      </c>
      <c r="J22" s="12">
        <v>10462.69</v>
      </c>
      <c r="K22" s="12">
        <v>17201.18</v>
      </c>
      <c r="L22" s="12">
        <v>33763.379999999997</v>
      </c>
      <c r="M22" s="12"/>
      <c r="N22" s="12"/>
    </row>
    <row r="23" spans="1:14" x14ac:dyDescent="0.35">
      <c r="A23" s="11" t="str">
        <f t="shared" si="0"/>
        <v>VOLUMEN (miles Consumiciones)Tinto de Verano</v>
      </c>
      <c r="B23" s="11" t="s">
        <v>183</v>
      </c>
      <c r="C23" s="11" t="s">
        <v>140</v>
      </c>
      <c r="D23" s="12">
        <v>28387.32</v>
      </c>
      <c r="E23" s="12">
        <v>7653.0240000000003</v>
      </c>
      <c r="F23" s="12">
        <v>6196.9790000000003</v>
      </c>
      <c r="G23" s="12">
        <v>11666.86</v>
      </c>
      <c r="H23" s="12">
        <v>27196.22</v>
      </c>
      <c r="I23" s="12">
        <v>8247.7579999999998</v>
      </c>
      <c r="J23" s="12">
        <v>6877.8860000000004</v>
      </c>
      <c r="K23" s="12">
        <v>12443.8</v>
      </c>
      <c r="L23" s="12">
        <v>26844.6</v>
      </c>
      <c r="M23" s="12"/>
      <c r="N23" s="12"/>
    </row>
    <row r="24" spans="1:14" x14ac:dyDescent="0.35">
      <c r="A24" s="11" t="str">
        <f t="shared" si="0"/>
        <v>VOLUMEN (miles Consumiciones)Sangria de Vino</v>
      </c>
      <c r="B24" s="11" t="s">
        <v>183</v>
      </c>
      <c r="C24" s="11" t="s">
        <v>141</v>
      </c>
      <c r="D24" s="12">
        <v>2765.2069999999999</v>
      </c>
      <c r="E24" s="12">
        <v>690.27519999999993</v>
      </c>
      <c r="F24" s="12">
        <v>586.24630000000002</v>
      </c>
      <c r="G24" s="12">
        <v>958.26009999999997</v>
      </c>
      <c r="H24" s="12">
        <v>2160.6640000000002</v>
      </c>
      <c r="I24" s="12">
        <v>788.9194</v>
      </c>
      <c r="J24" s="12">
        <v>681.02260000000001</v>
      </c>
      <c r="K24" s="12">
        <v>1104.7339999999999</v>
      </c>
      <c r="L24" s="12">
        <v>2248.98</v>
      </c>
      <c r="M24" s="12"/>
      <c r="N24" s="12"/>
    </row>
    <row r="25" spans="1:14" x14ac:dyDescent="0.35">
      <c r="A25" s="11" t="str">
        <f t="shared" si="0"/>
        <v>VOLUMEN (miles Consumiciones)Sangria de Cava</v>
      </c>
      <c r="B25" s="11" t="s">
        <v>183</v>
      </c>
      <c r="C25" s="11" t="s">
        <v>142</v>
      </c>
      <c r="D25" s="12">
        <v>1382.3119999999999</v>
      </c>
      <c r="E25" s="12">
        <v>468.14080000000001</v>
      </c>
      <c r="F25" s="12">
        <v>268.20259999999996</v>
      </c>
      <c r="G25" s="12">
        <v>405.16579999999999</v>
      </c>
      <c r="H25" s="12">
        <v>1244.9639999999999</v>
      </c>
      <c r="I25" s="12">
        <v>701.28380000000004</v>
      </c>
      <c r="J25" s="12">
        <v>633.60090000000002</v>
      </c>
      <c r="K25" s="12">
        <v>546.92369999999994</v>
      </c>
      <c r="L25" s="12">
        <v>950.97440000000006</v>
      </c>
      <c r="M25" s="12"/>
      <c r="N25" s="12"/>
    </row>
    <row r="26" spans="1:14" x14ac:dyDescent="0.35">
      <c r="A26" s="11" t="str">
        <f t="shared" si="0"/>
        <v>VOLUMEN (miles Consumiciones)Calimocho</v>
      </c>
      <c r="B26" s="11" t="s">
        <v>183</v>
      </c>
      <c r="C26" s="11" t="s">
        <v>143</v>
      </c>
      <c r="D26" s="12">
        <v>2078.3620000000001</v>
      </c>
      <c r="E26" s="12">
        <v>1257.3720000000001</v>
      </c>
      <c r="F26" s="12">
        <v>1570.61</v>
      </c>
      <c r="G26" s="12">
        <v>1049.5160000000001</v>
      </c>
      <c r="H26" s="12">
        <v>2945.8690000000001</v>
      </c>
      <c r="I26" s="12">
        <v>736.73</v>
      </c>
      <c r="J26" s="12">
        <v>712.99840000000006</v>
      </c>
      <c r="K26" s="12">
        <v>1238.0419999999999</v>
      </c>
      <c r="L26" s="12">
        <v>1833.789</v>
      </c>
      <c r="M26" s="12"/>
      <c r="N26" s="12"/>
    </row>
    <row r="27" spans="1:14" x14ac:dyDescent="0.35">
      <c r="A27" s="11" t="str">
        <f t="shared" si="0"/>
        <v>VOLUMEN (miles Consumiciones)Rebujito</v>
      </c>
      <c r="B27" s="11" t="s">
        <v>183</v>
      </c>
      <c r="C27" s="11" t="s">
        <v>177</v>
      </c>
      <c r="D27" s="12">
        <v>225.36699999999999</v>
      </c>
      <c r="E27" s="12">
        <v>57.771320000000003</v>
      </c>
      <c r="F27" s="12">
        <v>36.113949999999996</v>
      </c>
      <c r="G27" s="12">
        <v>601.06169999999997</v>
      </c>
      <c r="H27" s="12">
        <v>307.71379999999999</v>
      </c>
      <c r="I27" s="12">
        <v>54.951129999999999</v>
      </c>
      <c r="J27" s="12">
        <v>17.04326</v>
      </c>
      <c r="K27" s="12">
        <v>600.06060000000002</v>
      </c>
      <c r="L27" s="12">
        <v>234.82149999999999</v>
      </c>
      <c r="M27" s="12"/>
      <c r="N27" s="12"/>
    </row>
    <row r="28" spans="1:14" x14ac:dyDescent="0.35">
      <c r="A28" s="11" t="str">
        <f t="shared" si="0"/>
        <v>VOLUMEN (miles Consumiciones)Espum/Lambrusc/Mosca</v>
      </c>
      <c r="B28" s="11" t="s">
        <v>183</v>
      </c>
      <c r="C28" s="11" t="s">
        <v>178</v>
      </c>
      <c r="D28" s="12">
        <v>1522.827</v>
      </c>
      <c r="E28" s="12">
        <v>1901.018</v>
      </c>
      <c r="F28" s="12">
        <v>1476.396</v>
      </c>
      <c r="G28" s="12">
        <v>1509.7950000000001</v>
      </c>
      <c r="H28" s="12">
        <v>1690.8140000000001</v>
      </c>
      <c r="I28" s="12">
        <v>2061.3069999999998</v>
      </c>
      <c r="J28" s="12">
        <v>1540.1420000000001</v>
      </c>
      <c r="K28" s="12">
        <v>1267.6220000000001</v>
      </c>
      <c r="L28" s="12">
        <v>1650.22</v>
      </c>
      <c r="M28" s="12"/>
      <c r="N28" s="12"/>
    </row>
    <row r="29" spans="1:14" x14ac:dyDescent="0.35">
      <c r="A29" s="11" t="str">
        <f t="shared" si="0"/>
        <v>VOLUMEN (miles Consumiciones)Sidra</v>
      </c>
      <c r="B29" s="11" t="s">
        <v>183</v>
      </c>
      <c r="C29" s="11" t="s">
        <v>144</v>
      </c>
      <c r="D29" s="12">
        <v>9881.4259999999995</v>
      </c>
      <c r="E29" s="12">
        <v>6893.2790000000005</v>
      </c>
      <c r="F29" s="12">
        <v>6837.5820000000003</v>
      </c>
      <c r="G29" s="12">
        <v>8154.0940000000001</v>
      </c>
      <c r="H29" s="12">
        <v>10157.61</v>
      </c>
      <c r="I29" s="12">
        <v>8925.8389999999999</v>
      </c>
      <c r="J29" s="12">
        <v>7576.9790000000003</v>
      </c>
      <c r="K29" s="12">
        <v>6578.6450000000004</v>
      </c>
      <c r="L29" s="12">
        <v>9033.7289999999994</v>
      </c>
      <c r="M29" s="12"/>
      <c r="N29" s="12"/>
    </row>
    <row r="30" spans="1:14" x14ac:dyDescent="0.35">
      <c r="A30" s="11" t="str">
        <f t="shared" si="0"/>
        <v>VOLUMEN (miles Consumiciones)Cerveza</v>
      </c>
      <c r="B30" s="11" t="s">
        <v>183</v>
      </c>
      <c r="C30" s="11" t="s">
        <v>145</v>
      </c>
      <c r="D30" s="12">
        <v>699111.3</v>
      </c>
      <c r="E30" s="12">
        <v>418907.1</v>
      </c>
      <c r="F30" s="12">
        <v>370357.5</v>
      </c>
      <c r="G30" s="12">
        <v>450571.3</v>
      </c>
      <c r="H30" s="12">
        <v>657432.9</v>
      </c>
      <c r="I30" s="12">
        <v>399049.2</v>
      </c>
      <c r="J30" s="12">
        <v>362644.6</v>
      </c>
      <c r="K30" s="12">
        <v>428028.4</v>
      </c>
      <c r="L30" s="12">
        <v>627171.1</v>
      </c>
      <c r="M30" s="12"/>
      <c r="N30" s="12"/>
    </row>
    <row r="31" spans="1:14" x14ac:dyDescent="0.35">
      <c r="A31" s="11" t="str">
        <f t="shared" si="0"/>
        <v>VOLUMEN (miles Consumiciones)Con alcohol</v>
      </c>
      <c r="B31" s="11" t="s">
        <v>183</v>
      </c>
      <c r="C31" s="11" t="s">
        <v>146</v>
      </c>
      <c r="D31" s="12">
        <v>624880.4</v>
      </c>
      <c r="E31" s="12">
        <v>374088</v>
      </c>
      <c r="F31" s="12">
        <v>330697</v>
      </c>
      <c r="G31" s="12">
        <v>394680.3</v>
      </c>
      <c r="H31" s="12">
        <v>579134.19999999995</v>
      </c>
      <c r="I31" s="12">
        <v>353681.4</v>
      </c>
      <c r="J31" s="12">
        <v>319942.2</v>
      </c>
      <c r="K31" s="12">
        <v>375117.1</v>
      </c>
      <c r="L31" s="12">
        <v>549894.69999999995</v>
      </c>
      <c r="M31" s="12"/>
      <c r="N31" s="12"/>
    </row>
    <row r="32" spans="1:14" x14ac:dyDescent="0.35">
      <c r="A32" s="11" t="str">
        <f t="shared" si="0"/>
        <v>VOLUMEN (miles Consumiciones)Sin alcohol</v>
      </c>
      <c r="B32" s="11" t="s">
        <v>183</v>
      </c>
      <c r="C32" s="11" t="s">
        <v>147</v>
      </c>
      <c r="D32" s="12">
        <v>73119.149999999994</v>
      </c>
      <c r="E32" s="12">
        <v>44317.8</v>
      </c>
      <c r="F32" s="12">
        <v>39241.81</v>
      </c>
      <c r="G32" s="12">
        <v>55444.78</v>
      </c>
      <c r="H32" s="12">
        <v>77721.69</v>
      </c>
      <c r="I32" s="12">
        <v>45093.13</v>
      </c>
      <c r="J32" s="12">
        <v>42345.05</v>
      </c>
      <c r="K32" s="12">
        <v>52579.79</v>
      </c>
      <c r="L32" s="12">
        <v>76354.34</v>
      </c>
      <c r="M32" s="12"/>
      <c r="N32" s="12"/>
    </row>
    <row r="33" spans="1:14" x14ac:dyDescent="0.35">
      <c r="A33" s="11" t="str">
        <f t="shared" si="0"/>
        <v>VOLUMEN (miles Consumiciones)Cerveza Envasada</v>
      </c>
      <c r="B33" s="11" t="s">
        <v>183</v>
      </c>
      <c r="C33" s="11" t="s">
        <v>179</v>
      </c>
      <c r="D33" s="12">
        <v>347877.9</v>
      </c>
      <c r="E33" s="12">
        <v>210362.5</v>
      </c>
      <c r="F33" s="12">
        <v>190906.9</v>
      </c>
      <c r="G33" s="12">
        <v>227173.3</v>
      </c>
      <c r="H33" s="12">
        <v>323200.90000000002</v>
      </c>
      <c r="I33" s="12">
        <v>196335</v>
      </c>
      <c r="J33" s="12">
        <v>184249.60000000001</v>
      </c>
      <c r="K33" s="12">
        <v>213976</v>
      </c>
      <c r="L33" s="12">
        <v>302017.3</v>
      </c>
      <c r="M33" s="12"/>
      <c r="N33" s="12"/>
    </row>
    <row r="34" spans="1:14" x14ac:dyDescent="0.35">
      <c r="A34" s="11" t="str">
        <f t="shared" si="0"/>
        <v>VOLUMEN (miles Consumiciones)Cerveza Surtidor</v>
      </c>
      <c r="B34" s="11" t="s">
        <v>183</v>
      </c>
      <c r="C34" s="11" t="s">
        <v>180</v>
      </c>
      <c r="D34" s="12">
        <v>351233.4</v>
      </c>
      <c r="E34" s="12">
        <v>208544.6</v>
      </c>
      <c r="F34" s="12">
        <v>179450.6</v>
      </c>
      <c r="G34" s="12">
        <v>223398</v>
      </c>
      <c r="H34" s="12">
        <v>334232</v>
      </c>
      <c r="I34" s="12">
        <v>202714.2</v>
      </c>
      <c r="J34" s="12">
        <v>178395</v>
      </c>
      <c r="K34" s="12">
        <v>214052.4</v>
      </c>
      <c r="L34" s="12">
        <v>325153.7</v>
      </c>
      <c r="M34" s="12"/>
      <c r="N34" s="12"/>
    </row>
    <row r="35" spans="1:14" x14ac:dyDescent="0.35">
      <c r="A35" s="11" t="str">
        <f t="shared" si="0"/>
        <v>VOLUMEN (miles Consumiciones)Otras Cervezas</v>
      </c>
      <c r="B35" s="11" t="s">
        <v>183</v>
      </c>
      <c r="C35" s="11" t="s">
        <v>148</v>
      </c>
      <c r="D35" s="12">
        <v>1111.702</v>
      </c>
      <c r="E35" s="12">
        <v>501.37279999999998</v>
      </c>
      <c r="F35" s="12">
        <v>418.72709999999995</v>
      </c>
      <c r="G35" s="12">
        <v>446.25479999999999</v>
      </c>
      <c r="H35" s="12">
        <v>576.96359999999993</v>
      </c>
      <c r="I35" s="12">
        <v>274.661</v>
      </c>
      <c r="J35" s="12">
        <v>357.31440000000003</v>
      </c>
      <c r="K35" s="12">
        <v>331.46770000000004</v>
      </c>
      <c r="L35" s="12">
        <v>921.95809999999994</v>
      </c>
      <c r="M35" s="12"/>
      <c r="N35" s="12"/>
    </row>
    <row r="36" spans="1:14" x14ac:dyDescent="0.35">
      <c r="A36" s="11" t="str">
        <f t="shared" si="0"/>
        <v>VOLUMEN (miles Consumiciones)Espirituosas</v>
      </c>
      <c r="B36" s="11" t="s">
        <v>183</v>
      </c>
      <c r="C36" s="11" t="s">
        <v>149</v>
      </c>
      <c r="D36" s="12">
        <v>98352.51</v>
      </c>
      <c r="E36" s="12">
        <v>70456.47</v>
      </c>
      <c r="F36" s="12">
        <v>64081.919999999998</v>
      </c>
      <c r="G36" s="12">
        <v>62315.56</v>
      </c>
      <c r="H36" s="12">
        <v>89660.61</v>
      </c>
      <c r="I36" s="12">
        <v>64992.52</v>
      </c>
      <c r="J36" s="12">
        <v>57467.47</v>
      </c>
      <c r="K36" s="12">
        <v>61185.1</v>
      </c>
      <c r="L36" s="12">
        <v>89904.56</v>
      </c>
      <c r="M36" s="12"/>
      <c r="N36" s="12"/>
    </row>
    <row r="37" spans="1:14" x14ac:dyDescent="0.35">
      <c r="A37" s="11" t="str">
        <f t="shared" si="0"/>
        <v>VOLUMEN (miles Consumiciones)Whisky</v>
      </c>
      <c r="B37" s="11" t="s">
        <v>183</v>
      </c>
      <c r="C37" s="11" t="s">
        <v>150</v>
      </c>
      <c r="D37" s="12">
        <v>14823.31</v>
      </c>
      <c r="E37" s="12">
        <v>12715.19</v>
      </c>
      <c r="F37" s="12">
        <v>11239.12</v>
      </c>
      <c r="G37" s="12">
        <v>8612.1010000000006</v>
      </c>
      <c r="H37" s="12">
        <v>11054.34</v>
      </c>
      <c r="I37" s="12">
        <v>9711.3240000000005</v>
      </c>
      <c r="J37" s="12">
        <v>7252.9229999999998</v>
      </c>
      <c r="K37" s="12">
        <v>8614.7829999999994</v>
      </c>
      <c r="L37" s="12">
        <v>11843.46</v>
      </c>
      <c r="M37" s="12"/>
      <c r="N37" s="12"/>
    </row>
    <row r="38" spans="1:14" x14ac:dyDescent="0.35">
      <c r="A38" s="11" t="str">
        <f t="shared" si="0"/>
        <v>VOLUMEN (miles Consumiciones)Brandy</v>
      </c>
      <c r="B38" s="11" t="s">
        <v>183</v>
      </c>
      <c r="C38" s="11" t="s">
        <v>151</v>
      </c>
      <c r="D38" s="12">
        <v>1264.453</v>
      </c>
      <c r="E38" s="12">
        <v>762.27359999999999</v>
      </c>
      <c r="F38" s="12">
        <v>1416.682</v>
      </c>
      <c r="G38" s="12">
        <v>882.29459999999995</v>
      </c>
      <c r="H38" s="12">
        <v>795.14780000000007</v>
      </c>
      <c r="I38" s="12">
        <v>1207.8399999999999</v>
      </c>
      <c r="J38" s="12">
        <v>836.89469999999994</v>
      </c>
      <c r="K38" s="12">
        <v>1154.8530000000001</v>
      </c>
      <c r="L38" s="12">
        <v>835.05459999999994</v>
      </c>
      <c r="M38" s="12"/>
      <c r="N38" s="12"/>
    </row>
    <row r="39" spans="1:14" x14ac:dyDescent="0.35">
      <c r="A39" s="11" t="str">
        <f t="shared" si="0"/>
        <v>VOLUMEN (miles Consumiciones)Ginebra</v>
      </c>
      <c r="B39" s="11" t="s">
        <v>183</v>
      </c>
      <c r="C39" s="11" t="s">
        <v>152</v>
      </c>
      <c r="D39" s="12">
        <v>24667.02</v>
      </c>
      <c r="E39" s="12">
        <v>15968.04</v>
      </c>
      <c r="F39" s="12">
        <v>13578.66</v>
      </c>
      <c r="G39" s="12">
        <v>15153.97</v>
      </c>
      <c r="H39" s="12">
        <v>21763.19</v>
      </c>
      <c r="I39" s="12">
        <v>15888.43</v>
      </c>
      <c r="J39" s="12">
        <v>14235.2</v>
      </c>
      <c r="K39" s="12">
        <v>14046.35</v>
      </c>
      <c r="L39" s="12">
        <v>23778.13</v>
      </c>
      <c r="M39" s="12"/>
      <c r="N39" s="12"/>
    </row>
    <row r="40" spans="1:14" x14ac:dyDescent="0.35">
      <c r="A40" s="11" t="str">
        <f t="shared" si="0"/>
        <v>VOLUMEN (miles Consumiciones)Ron</v>
      </c>
      <c r="B40" s="11" t="s">
        <v>183</v>
      </c>
      <c r="C40" s="11" t="s">
        <v>153</v>
      </c>
      <c r="D40" s="12">
        <v>12067.97</v>
      </c>
      <c r="E40" s="12">
        <v>8708.3240000000005</v>
      </c>
      <c r="F40" s="12">
        <v>6945.4089999999997</v>
      </c>
      <c r="G40" s="12">
        <v>6103.4579999999996</v>
      </c>
      <c r="H40" s="12">
        <v>10527.84</v>
      </c>
      <c r="I40" s="12">
        <v>6334.9440000000004</v>
      </c>
      <c r="J40" s="12">
        <v>6060.6930000000002</v>
      </c>
      <c r="K40" s="12">
        <v>5828.5860000000002</v>
      </c>
      <c r="L40" s="12">
        <v>9731.3269999999993</v>
      </c>
      <c r="M40" s="12"/>
      <c r="N40" s="12"/>
    </row>
    <row r="41" spans="1:14" x14ac:dyDescent="0.35">
      <c r="A41" s="11" t="str">
        <f t="shared" si="0"/>
        <v>VOLUMEN (miles Consumiciones)Anis</v>
      </c>
      <c r="B41" s="11" t="s">
        <v>183</v>
      </c>
      <c r="C41" s="11" t="s">
        <v>154</v>
      </c>
      <c r="D41" s="12">
        <v>880.61090000000002</v>
      </c>
      <c r="E41" s="12">
        <v>1213.077</v>
      </c>
      <c r="F41" s="12">
        <v>1148.2170000000001</v>
      </c>
      <c r="G41" s="12">
        <v>655.15969999999993</v>
      </c>
      <c r="H41" s="12">
        <v>369.18020000000001</v>
      </c>
      <c r="I41" s="12">
        <v>1153.732</v>
      </c>
      <c r="J41" s="12">
        <v>885.76080000000002</v>
      </c>
      <c r="K41" s="12">
        <v>816.59930000000008</v>
      </c>
      <c r="L41" s="12">
        <v>1181.7049999999999</v>
      </c>
      <c r="M41" s="12"/>
      <c r="N41" s="12"/>
    </row>
    <row r="42" spans="1:14" x14ac:dyDescent="0.35">
      <c r="A42" s="11" t="str">
        <f t="shared" si="0"/>
        <v>VOLUMEN (miles Consumiciones)Otras Espirituosas</v>
      </c>
      <c r="B42" s="11" t="s">
        <v>183</v>
      </c>
      <c r="C42" s="11" t="s">
        <v>155</v>
      </c>
      <c r="D42" s="12">
        <v>44649.15</v>
      </c>
      <c r="E42" s="12">
        <v>31089.57</v>
      </c>
      <c r="F42" s="12">
        <v>29753.84</v>
      </c>
      <c r="G42" s="12">
        <v>30908.58</v>
      </c>
      <c r="H42" s="12">
        <v>45150.9</v>
      </c>
      <c r="I42" s="12">
        <v>30696.25</v>
      </c>
      <c r="J42" s="12">
        <v>28196</v>
      </c>
      <c r="K42" s="12">
        <v>30723.93</v>
      </c>
      <c r="L42" s="12">
        <v>42534.89</v>
      </c>
      <c r="M42" s="12"/>
      <c r="N42" s="12"/>
    </row>
    <row r="43" spans="1:14" x14ac:dyDescent="0.35">
      <c r="A43" s="11" t="str">
        <f t="shared" si="0"/>
        <v>VOLUMEN (miles Consumiciones)T.Zumo+Horchata+Mosto</v>
      </c>
      <c r="B43" s="11" t="s">
        <v>183</v>
      </c>
      <c r="C43" s="11" t="s">
        <v>156</v>
      </c>
      <c r="D43" s="12">
        <v>49461.94</v>
      </c>
      <c r="E43" s="12">
        <v>28856.68</v>
      </c>
      <c r="F43" s="12">
        <v>27173.47</v>
      </c>
      <c r="G43" s="12">
        <v>30609.38</v>
      </c>
      <c r="H43" s="12">
        <v>47526.05</v>
      </c>
      <c r="I43" s="12">
        <v>24213.98</v>
      </c>
      <c r="J43" s="12">
        <v>25183.360000000001</v>
      </c>
      <c r="K43" s="12">
        <v>28905.69</v>
      </c>
      <c r="L43" s="12">
        <v>44446.92</v>
      </c>
      <c r="M43" s="12"/>
      <c r="N43" s="12"/>
    </row>
    <row r="44" spans="1:14" x14ac:dyDescent="0.35">
      <c r="A44" s="11" t="str">
        <f t="shared" si="0"/>
        <v>VOLUMEN (miles Consumiciones)Agua Envasada</v>
      </c>
      <c r="B44" s="11" t="s">
        <v>183</v>
      </c>
      <c r="C44" s="11" t="s">
        <v>157</v>
      </c>
      <c r="D44" s="12">
        <v>256826.9</v>
      </c>
      <c r="E44" s="12">
        <v>134444.6</v>
      </c>
      <c r="F44" s="12">
        <v>129869.4</v>
      </c>
      <c r="G44" s="12">
        <v>151924</v>
      </c>
      <c r="H44" s="12">
        <v>241008.1</v>
      </c>
      <c r="I44" s="12">
        <v>132666.1</v>
      </c>
      <c r="J44" s="12">
        <v>124465.5</v>
      </c>
      <c r="K44" s="12">
        <v>142076.79999999999</v>
      </c>
      <c r="L44" s="12">
        <v>235087.7</v>
      </c>
      <c r="M44" s="12"/>
      <c r="N44" s="12"/>
    </row>
    <row r="45" spans="1:14" x14ac:dyDescent="0.35">
      <c r="A45" s="11" t="str">
        <f t="shared" si="0"/>
        <v>VOLUMEN (miles Consumiciones)Bebidas Refrescantes</v>
      </c>
      <c r="B45" s="11" t="s">
        <v>183</v>
      </c>
      <c r="C45" s="11" t="s">
        <v>158</v>
      </c>
      <c r="D45" s="12">
        <v>402435.4</v>
      </c>
      <c r="E45" s="12">
        <v>222110.6</v>
      </c>
      <c r="F45" s="12">
        <v>210247.4</v>
      </c>
      <c r="G45" s="12">
        <v>240051.6</v>
      </c>
      <c r="H45" s="12">
        <v>397233.3</v>
      </c>
      <c r="I45" s="12">
        <v>219684.4</v>
      </c>
      <c r="J45" s="12">
        <v>204195.4</v>
      </c>
      <c r="K45" s="12">
        <v>241951.5</v>
      </c>
      <c r="L45" s="12">
        <v>383600.1</v>
      </c>
      <c r="M45" s="12"/>
      <c r="N45" s="12"/>
    </row>
    <row r="46" spans="1:14" x14ac:dyDescent="0.35">
      <c r="A46" s="11" t="str">
        <f t="shared" si="0"/>
        <v>VOLUMEN (miles Consumiciones)Colas</v>
      </c>
      <c r="B46" s="11" t="s">
        <v>183</v>
      </c>
      <c r="C46" s="11" t="s">
        <v>159</v>
      </c>
      <c r="D46" s="12">
        <v>237060.3</v>
      </c>
      <c r="E46" s="12">
        <v>139286.39999999999</v>
      </c>
      <c r="F46" s="12">
        <v>134880.79999999999</v>
      </c>
      <c r="G46" s="12">
        <v>145097.60000000001</v>
      </c>
      <c r="H46" s="12">
        <v>234073.9</v>
      </c>
      <c r="I46" s="12">
        <v>134681.20000000001</v>
      </c>
      <c r="J46" s="12">
        <v>125992.4</v>
      </c>
      <c r="K46" s="12">
        <v>147570.29999999999</v>
      </c>
      <c r="L46" s="12">
        <v>222383.7</v>
      </c>
      <c r="M46" s="12"/>
      <c r="N46" s="12"/>
    </row>
    <row r="47" spans="1:14" x14ac:dyDescent="0.35">
      <c r="A47" s="11" t="str">
        <f t="shared" si="0"/>
        <v>VOLUMEN (miles Consumiciones)Cola Regular</v>
      </c>
      <c r="B47" s="11" t="s">
        <v>183</v>
      </c>
      <c r="C47" s="11" t="s">
        <v>160</v>
      </c>
      <c r="D47" s="12">
        <v>115432.9</v>
      </c>
      <c r="E47" s="12">
        <v>62474.45</v>
      </c>
      <c r="F47" s="12">
        <v>61752.14</v>
      </c>
      <c r="G47" s="12">
        <v>66796.33</v>
      </c>
      <c r="H47" s="12">
        <v>112975.2</v>
      </c>
      <c r="I47" s="12">
        <v>65682.09</v>
      </c>
      <c r="J47" s="12">
        <v>61428.36</v>
      </c>
      <c r="K47" s="12">
        <v>67724.37</v>
      </c>
      <c r="L47" s="12">
        <v>104565.2</v>
      </c>
      <c r="M47" s="12"/>
      <c r="N47" s="12"/>
    </row>
    <row r="48" spans="1:14" x14ac:dyDescent="0.35">
      <c r="A48" s="11" t="str">
        <f t="shared" si="0"/>
        <v>VOLUMEN (miles Consumiciones)Light/Zero</v>
      </c>
      <c r="B48" s="11" t="s">
        <v>183</v>
      </c>
      <c r="C48" s="11" t="s">
        <v>161</v>
      </c>
      <c r="D48" s="12">
        <v>121627.4</v>
      </c>
      <c r="E48" s="12">
        <v>76811.94</v>
      </c>
      <c r="F48" s="12">
        <v>73128.7</v>
      </c>
      <c r="G48" s="12">
        <v>78301.3</v>
      </c>
      <c r="H48" s="12">
        <v>121098.8</v>
      </c>
      <c r="I48" s="12">
        <v>68999.14</v>
      </c>
      <c r="J48" s="12">
        <v>64564.02</v>
      </c>
      <c r="K48" s="12">
        <v>79845.97</v>
      </c>
      <c r="L48" s="12">
        <v>117818.5</v>
      </c>
      <c r="M48" s="12"/>
      <c r="N48" s="12"/>
    </row>
    <row r="49" spans="1:14" x14ac:dyDescent="0.35">
      <c r="A49" s="11" t="str">
        <f t="shared" si="0"/>
        <v>VOLUMEN (miles Consumiciones)Otra Variedad Cola</v>
      </c>
      <c r="B49" s="11" t="s">
        <v>183</v>
      </c>
      <c r="C49" s="11" t="s">
        <v>162</v>
      </c>
      <c r="D49" s="12" t="s">
        <v>223</v>
      </c>
      <c r="E49" s="12" t="s">
        <v>223</v>
      </c>
      <c r="F49" s="12" t="s">
        <v>223</v>
      </c>
      <c r="G49" s="12" t="s">
        <v>223</v>
      </c>
      <c r="H49" s="12" t="s">
        <v>223</v>
      </c>
      <c r="I49" s="12" t="s">
        <v>223</v>
      </c>
      <c r="J49" s="12" t="s">
        <v>223</v>
      </c>
      <c r="K49" s="12" t="s">
        <v>223</v>
      </c>
      <c r="L49" s="12" t="s">
        <v>223</v>
      </c>
      <c r="M49" s="12"/>
      <c r="N49" s="12"/>
    </row>
    <row r="50" spans="1:14" x14ac:dyDescent="0.35">
      <c r="A50" s="11" t="str">
        <f t="shared" si="0"/>
        <v>VOLUMEN (miles Consumiciones)Con Cafeina</v>
      </c>
      <c r="B50" s="11" t="s">
        <v>183</v>
      </c>
      <c r="C50" s="11" t="s">
        <v>163</v>
      </c>
      <c r="D50" s="12">
        <v>195069.5</v>
      </c>
      <c r="E50" s="12">
        <v>112137.9</v>
      </c>
      <c r="F50" s="12">
        <v>107636.9</v>
      </c>
      <c r="G50" s="12">
        <v>118132.6</v>
      </c>
      <c r="H50" s="12">
        <v>187994.3</v>
      </c>
      <c r="I50" s="12">
        <v>109652.7</v>
      </c>
      <c r="J50" s="12">
        <v>102727.8</v>
      </c>
      <c r="K50" s="12">
        <v>119848.7</v>
      </c>
      <c r="L50" s="12">
        <v>183033.7</v>
      </c>
      <c r="M50" s="12"/>
      <c r="N50" s="12"/>
    </row>
    <row r="51" spans="1:14" x14ac:dyDescent="0.35">
      <c r="A51" s="11" t="str">
        <f t="shared" si="0"/>
        <v>VOLUMEN (miles Consumiciones)Sin Cafeina</v>
      </c>
      <c r="B51" s="11" t="s">
        <v>183</v>
      </c>
      <c r="C51" s="11" t="s">
        <v>164</v>
      </c>
      <c r="D51" s="12">
        <v>34314.67</v>
      </c>
      <c r="E51" s="12">
        <v>20815.38</v>
      </c>
      <c r="F51" s="12">
        <v>23449.11</v>
      </c>
      <c r="G51" s="12">
        <v>23151.22</v>
      </c>
      <c r="H51" s="12">
        <v>38765.4</v>
      </c>
      <c r="I51" s="12">
        <v>20531.14</v>
      </c>
      <c r="J51" s="12">
        <v>19057.47</v>
      </c>
      <c r="K51" s="12">
        <v>22859.54</v>
      </c>
      <c r="L51" s="12">
        <v>32712.63</v>
      </c>
      <c r="M51" s="12"/>
      <c r="N51" s="12"/>
    </row>
    <row r="52" spans="1:14" x14ac:dyDescent="0.35">
      <c r="A52" s="11" t="str">
        <f t="shared" si="0"/>
        <v>VOLUMEN (miles Consumiciones)Frutas con gas</v>
      </c>
      <c r="B52" s="11" t="s">
        <v>183</v>
      </c>
      <c r="C52" s="11" t="s">
        <v>165</v>
      </c>
      <c r="D52" s="12">
        <v>50803.94</v>
      </c>
      <c r="E52" s="12">
        <v>23987.52</v>
      </c>
      <c r="F52" s="12">
        <v>20824.919999999998</v>
      </c>
      <c r="G52" s="12">
        <v>27626.12</v>
      </c>
      <c r="H52" s="12">
        <v>50759.99</v>
      </c>
      <c r="I52" s="12">
        <v>23622.560000000001</v>
      </c>
      <c r="J52" s="12">
        <v>22133.34</v>
      </c>
      <c r="K52" s="12">
        <v>28852.5</v>
      </c>
      <c r="L52" s="12">
        <v>49297.82</v>
      </c>
      <c r="M52" s="12"/>
      <c r="N52" s="12"/>
    </row>
    <row r="53" spans="1:14" x14ac:dyDescent="0.35">
      <c r="A53" s="11" t="str">
        <f t="shared" si="0"/>
        <v>VOLUMEN (miles Consumiciones)Frutas sin gas</v>
      </c>
      <c r="B53" s="11" t="s">
        <v>183</v>
      </c>
      <c r="C53" s="11" t="s">
        <v>166</v>
      </c>
      <c r="D53" s="12">
        <v>12144.83</v>
      </c>
      <c r="E53" s="12">
        <v>5000.9669999999996</v>
      </c>
      <c r="F53" s="12">
        <v>4668.1000000000004</v>
      </c>
      <c r="G53" s="12">
        <v>6432.2529999999997</v>
      </c>
      <c r="H53" s="12">
        <v>12499.23</v>
      </c>
      <c r="I53" s="12">
        <v>5321.5010000000002</v>
      </c>
      <c r="J53" s="12">
        <v>5331.2929999999997</v>
      </c>
      <c r="K53" s="12">
        <v>6481.134</v>
      </c>
      <c r="L53" s="12">
        <v>21076.76</v>
      </c>
      <c r="M53" s="12"/>
      <c r="N53" s="12"/>
    </row>
    <row r="54" spans="1:14" x14ac:dyDescent="0.35">
      <c r="A54" s="11" t="str">
        <f t="shared" si="0"/>
        <v>VOLUMEN (miles Consumiciones)Mixers</v>
      </c>
      <c r="B54" s="11" t="s">
        <v>183</v>
      </c>
      <c r="C54" s="11" t="s">
        <v>167</v>
      </c>
      <c r="D54" s="12">
        <v>6063.393</v>
      </c>
      <c r="E54" s="12">
        <v>2497.8560000000002</v>
      </c>
      <c r="F54" s="12">
        <v>2158.989</v>
      </c>
      <c r="G54" s="12">
        <v>4326.8270000000002</v>
      </c>
      <c r="H54" s="12">
        <v>6758.134</v>
      </c>
      <c r="I54" s="12">
        <v>2921.2979999999998</v>
      </c>
      <c r="J54" s="12">
        <v>2858.962</v>
      </c>
      <c r="K54" s="12">
        <v>3628.6790000000001</v>
      </c>
      <c r="L54" s="12">
        <v>5378.4449999999997</v>
      </c>
      <c r="M54" s="12"/>
      <c r="N54" s="12"/>
    </row>
    <row r="55" spans="1:14" x14ac:dyDescent="0.35">
      <c r="A55" s="11" t="str">
        <f t="shared" si="0"/>
        <v>VOLUMEN (miles Consumiciones)Isotonicas</v>
      </c>
      <c r="B55" s="11" t="s">
        <v>183</v>
      </c>
      <c r="C55" s="11" t="s">
        <v>181</v>
      </c>
      <c r="D55" s="12">
        <v>46131.57</v>
      </c>
      <c r="E55" s="12">
        <v>21935.360000000001</v>
      </c>
      <c r="F55" s="12">
        <v>20794.55</v>
      </c>
      <c r="G55" s="12">
        <v>27343.7</v>
      </c>
      <c r="H55" s="12">
        <v>43614.879999999997</v>
      </c>
      <c r="I55" s="12">
        <v>21721.95</v>
      </c>
      <c r="J55" s="12">
        <v>21751.119999999999</v>
      </c>
      <c r="K55" s="12">
        <v>25048.240000000002</v>
      </c>
      <c r="L55" s="12">
        <v>46413.38</v>
      </c>
      <c r="M55" s="12"/>
      <c r="N55" s="12"/>
    </row>
    <row r="56" spans="1:14" x14ac:dyDescent="0.35">
      <c r="A56" s="11" t="str">
        <f t="shared" si="0"/>
        <v>VOLUMEN (miles Consumiciones)Energeticas</v>
      </c>
      <c r="B56" s="11" t="s">
        <v>183</v>
      </c>
      <c r="C56" s="11" t="s">
        <v>182</v>
      </c>
      <c r="D56" s="12">
        <v>11381.88</v>
      </c>
      <c r="E56" s="12">
        <v>8845.1679999999997</v>
      </c>
      <c r="F56" s="12">
        <v>9024.8770000000004</v>
      </c>
      <c r="G56" s="12">
        <v>8578.5939999999991</v>
      </c>
      <c r="H56" s="12">
        <v>12967.65</v>
      </c>
      <c r="I56" s="12">
        <v>12071.9</v>
      </c>
      <c r="J56" s="12">
        <v>7396.72</v>
      </c>
      <c r="K56" s="12">
        <v>7097.9769999999999</v>
      </c>
      <c r="L56" s="12">
        <v>10561.69</v>
      </c>
      <c r="M56" s="12"/>
      <c r="N56" s="12"/>
    </row>
    <row r="57" spans="1:14" x14ac:dyDescent="0.35">
      <c r="A57" s="11" t="str">
        <f t="shared" si="0"/>
        <v>VOLUMEN (miles Consumiciones)Gaseosas</v>
      </c>
      <c r="B57" s="11" t="s">
        <v>183</v>
      </c>
      <c r="C57" s="11" t="s">
        <v>168</v>
      </c>
      <c r="D57" s="12">
        <v>7060.9889999999996</v>
      </c>
      <c r="E57" s="12">
        <v>4248.2879999999996</v>
      </c>
      <c r="F57" s="12">
        <v>3209.83</v>
      </c>
      <c r="G57" s="12">
        <v>3587.6660000000002</v>
      </c>
      <c r="H57" s="12">
        <v>5351.0860000000002</v>
      </c>
      <c r="I57" s="12">
        <v>4153.9380000000001</v>
      </c>
      <c r="J57" s="12">
        <v>3009.0509999999999</v>
      </c>
      <c r="K57" s="12">
        <v>3239.92</v>
      </c>
      <c r="L57" s="12">
        <v>5440.79</v>
      </c>
      <c r="M57" s="12"/>
      <c r="N57" s="12"/>
    </row>
    <row r="58" spans="1:14" x14ac:dyDescent="0.35">
      <c r="A58" s="11" t="str">
        <f t="shared" si="0"/>
        <v>VOLUMEN (miles Consumiciones)Bebidas Zumo+Leche</v>
      </c>
      <c r="B58" s="11" t="s">
        <v>183</v>
      </c>
      <c r="C58" s="11" t="s">
        <v>169</v>
      </c>
      <c r="D58" s="12">
        <v>2886.3780000000002</v>
      </c>
      <c r="E58" s="12">
        <v>1658.855</v>
      </c>
      <c r="F58" s="12">
        <v>1779.338</v>
      </c>
      <c r="G58" s="12">
        <v>1367.0709999999999</v>
      </c>
      <c r="H58" s="12">
        <v>2228.9270000000001</v>
      </c>
      <c r="I58" s="12">
        <v>1438.096</v>
      </c>
      <c r="J58" s="12">
        <v>1928.7929999999999</v>
      </c>
      <c r="K58" s="12">
        <v>1298.1310000000001</v>
      </c>
      <c r="L58" s="12">
        <v>2267.1590000000001</v>
      </c>
      <c r="M58" s="12"/>
      <c r="N58" s="12"/>
    </row>
    <row r="59" spans="1:14" x14ac:dyDescent="0.35">
      <c r="A59" s="11" t="str">
        <f t="shared" si="0"/>
        <v>VOLUMEN (miles Consumiciones)Resto</v>
      </c>
      <c r="B59" s="11" t="s">
        <v>183</v>
      </c>
      <c r="C59" s="11" t="s">
        <v>78</v>
      </c>
      <c r="D59" s="12">
        <v>28902.18</v>
      </c>
      <c r="E59" s="12">
        <v>14650.22</v>
      </c>
      <c r="F59" s="12">
        <v>12905.93</v>
      </c>
      <c r="G59" s="12">
        <v>15691.69</v>
      </c>
      <c r="H59" s="12">
        <v>28979.49</v>
      </c>
      <c r="I59" s="12">
        <v>13751.9</v>
      </c>
      <c r="J59" s="12">
        <v>13793.79</v>
      </c>
      <c r="K59" s="12">
        <v>18734.59</v>
      </c>
      <c r="L59" s="12">
        <v>20780.349999999999</v>
      </c>
      <c r="M59" s="12"/>
      <c r="N59" s="12"/>
    </row>
    <row r="60" spans="1:14" x14ac:dyDescent="0.35">
      <c r="A60" s="11" t="str">
        <f t="shared" si="0"/>
        <v>VOLUMEN (Miles kg ó litros)TOTAL BEBIDAS</v>
      </c>
      <c r="B60" s="11" t="s">
        <v>184</v>
      </c>
      <c r="C60" s="11" t="s">
        <v>122</v>
      </c>
      <c r="D60" s="12">
        <v>827868.13005585002</v>
      </c>
      <c r="E60" s="12">
        <v>491793.663683636</v>
      </c>
      <c r="F60" s="12">
        <v>454490.39196179202</v>
      </c>
      <c r="G60" s="12">
        <v>516847.91877451004</v>
      </c>
      <c r="H60" s="12">
        <v>784011.58253349597</v>
      </c>
      <c r="I60" s="12">
        <v>478596.12595712999</v>
      </c>
      <c r="J60" s="12">
        <v>443938.90018660005</v>
      </c>
      <c r="K60" s="12">
        <v>499115.49383925</v>
      </c>
      <c r="L60" s="12">
        <v>767143.07991168997</v>
      </c>
      <c r="M60" s="12"/>
      <c r="N60" s="12"/>
    </row>
    <row r="61" spans="1:14" x14ac:dyDescent="0.35">
      <c r="A61" s="11" t="str">
        <f t="shared" si="0"/>
        <v>VOLUMEN (Miles kg ó litros).Total Bebidas Caliente</v>
      </c>
      <c r="B61" s="11" t="s">
        <v>184</v>
      </c>
      <c r="C61" s="11" t="s">
        <v>123</v>
      </c>
      <c r="D61" s="12">
        <v>80054.970682500003</v>
      </c>
      <c r="E61" s="12">
        <v>68562.856889999995</v>
      </c>
      <c r="F61" s="12">
        <v>70234.760069999989</v>
      </c>
      <c r="G61" s="12">
        <v>65552.043042499994</v>
      </c>
      <c r="H61" s="12">
        <v>79749.815332500002</v>
      </c>
      <c r="I61" s="12">
        <v>66942.810249999995</v>
      </c>
      <c r="J61" s="12">
        <v>68938.310280000005</v>
      </c>
      <c r="K61" s="12">
        <v>64039.979070000001</v>
      </c>
      <c r="L61" s="12">
        <v>78469.285625000004</v>
      </c>
      <c r="M61" s="12"/>
      <c r="N61" s="12"/>
    </row>
    <row r="62" spans="1:14" x14ac:dyDescent="0.35">
      <c r="A62" s="11" t="str">
        <f t="shared" si="0"/>
        <v>VOLUMEN (Miles kg ó litros)Cafe</v>
      </c>
      <c r="B62" s="11" t="s">
        <v>184</v>
      </c>
      <c r="C62" s="11" t="s">
        <v>124</v>
      </c>
      <c r="D62" s="12">
        <v>21580.570800000001</v>
      </c>
      <c r="E62" s="12">
        <v>16312.020500000001</v>
      </c>
      <c r="F62" s="12">
        <v>16653.707350000001</v>
      </c>
      <c r="G62" s="12">
        <v>16455.17945</v>
      </c>
      <c r="H62" s="12">
        <v>20675.4758</v>
      </c>
      <c r="I62" s="12">
        <v>16594.9058</v>
      </c>
      <c r="J62" s="12">
        <v>16355.693300000001</v>
      </c>
      <c r="K62" s="12">
        <v>15714.7601</v>
      </c>
      <c r="L62" s="12">
        <v>20197.988399999998</v>
      </c>
      <c r="M62" s="12"/>
      <c r="N62" s="12"/>
    </row>
    <row r="63" spans="1:14" x14ac:dyDescent="0.35">
      <c r="A63" s="11" t="str">
        <f t="shared" si="0"/>
        <v>VOLUMEN (Miles kg ó litros)Leche+bebidas vegetales</v>
      </c>
      <c r="B63" s="11" t="s">
        <v>184</v>
      </c>
      <c r="C63" s="11" t="s">
        <v>175</v>
      </c>
      <c r="D63" s="12">
        <v>52642.484200000006</v>
      </c>
      <c r="E63" s="12">
        <v>45322.8652</v>
      </c>
      <c r="F63" s="12">
        <v>46772.290399999998</v>
      </c>
      <c r="G63" s="12">
        <v>44218.054600000003</v>
      </c>
      <c r="H63" s="12">
        <v>53861.4251</v>
      </c>
      <c r="I63" s="12">
        <v>44337.298299999995</v>
      </c>
      <c r="J63" s="12">
        <v>46063.626400000001</v>
      </c>
      <c r="K63" s="12">
        <v>43965.724999999999</v>
      </c>
      <c r="L63" s="12">
        <v>53241.884399999995</v>
      </c>
      <c r="M63" s="12"/>
      <c r="N63" s="12"/>
    </row>
    <row r="64" spans="1:14" x14ac:dyDescent="0.35">
      <c r="A64" s="11" t="str">
        <f t="shared" si="0"/>
        <v>VOLUMEN (Miles kg ó litros)Leche</v>
      </c>
      <c r="B64" s="11" t="s">
        <v>184</v>
      </c>
      <c r="C64" s="11" t="s">
        <v>125</v>
      </c>
      <c r="D64" s="12">
        <v>50194.372799999997</v>
      </c>
      <c r="E64" s="12">
        <v>42948.981399999997</v>
      </c>
      <c r="F64" s="12">
        <v>43779.273799999995</v>
      </c>
      <c r="G64" s="12">
        <v>41142.535799999998</v>
      </c>
      <c r="H64" s="12">
        <v>49940.825499999999</v>
      </c>
      <c r="I64" s="12">
        <v>41246.168299999998</v>
      </c>
      <c r="J64" s="12">
        <v>42890.262799999997</v>
      </c>
      <c r="K64" s="12">
        <v>40727.459600000002</v>
      </c>
      <c r="L64" s="12">
        <v>49505.025600000001</v>
      </c>
      <c r="M64" s="12"/>
      <c r="N64" s="12"/>
    </row>
    <row r="65" spans="1:14" x14ac:dyDescent="0.35">
      <c r="A65" s="11" t="str">
        <f t="shared" si="0"/>
        <v>VOLUMEN (Miles kg ó litros)Leche Sola</v>
      </c>
      <c r="B65" s="11" t="s">
        <v>184</v>
      </c>
      <c r="C65" s="11" t="s">
        <v>126</v>
      </c>
      <c r="D65" s="12">
        <v>623.59080000000006</v>
      </c>
      <c r="E65" s="12">
        <v>705.39340000000004</v>
      </c>
      <c r="F65" s="12">
        <v>531.44780000000003</v>
      </c>
      <c r="G65" s="12">
        <v>437.05859999999996</v>
      </c>
      <c r="H65" s="12">
        <v>616.452</v>
      </c>
      <c r="I65" s="12">
        <v>469.19220000000001</v>
      </c>
      <c r="J65" s="12">
        <v>547.83280000000002</v>
      </c>
      <c r="K65" s="12">
        <v>402.0548</v>
      </c>
      <c r="L65" s="12">
        <v>849.69459999999992</v>
      </c>
      <c r="M65" s="12"/>
      <c r="N65" s="12"/>
    </row>
    <row r="66" spans="1:14" x14ac:dyDescent="0.35">
      <c r="A66" s="11" t="str">
        <f t="shared" si="0"/>
        <v>VOLUMEN (Miles kg ó litros)Leche Con Cacao</v>
      </c>
      <c r="B66" s="11" t="s">
        <v>184</v>
      </c>
      <c r="C66" s="11" t="s">
        <v>127</v>
      </c>
      <c r="D66" s="12">
        <v>2845.6819999999998</v>
      </c>
      <c r="E66" s="12">
        <v>2243.5880000000002</v>
      </c>
      <c r="F66" s="12">
        <v>2175.8760000000002</v>
      </c>
      <c r="G66" s="12">
        <v>1887.3771999999999</v>
      </c>
      <c r="H66" s="12">
        <v>2435.1860000000001</v>
      </c>
      <c r="I66" s="12">
        <v>1923.9636</v>
      </c>
      <c r="J66" s="12">
        <v>2117.2800000000002</v>
      </c>
      <c r="K66" s="12">
        <v>1758.4548</v>
      </c>
      <c r="L66" s="12">
        <v>2259.5059999999999</v>
      </c>
      <c r="M66" s="12"/>
      <c r="N66" s="12"/>
    </row>
    <row r="67" spans="1:14" x14ac:dyDescent="0.35">
      <c r="A67" s="11" t="str">
        <f t="shared" si="0"/>
        <v>VOLUMEN (Miles kg ó litros)Leche Con Cafe</v>
      </c>
      <c r="B67" s="11" t="s">
        <v>184</v>
      </c>
      <c r="C67" s="11" t="s">
        <v>128</v>
      </c>
      <c r="D67" s="12">
        <v>46725.1</v>
      </c>
      <c r="E67" s="12">
        <v>40000</v>
      </c>
      <c r="F67" s="12">
        <v>41071.949999999997</v>
      </c>
      <c r="G67" s="12">
        <v>38818.1</v>
      </c>
      <c r="H67" s="12">
        <v>46889.1875</v>
      </c>
      <c r="I67" s="12">
        <v>38853.012499999997</v>
      </c>
      <c r="J67" s="12">
        <v>40225.15</v>
      </c>
      <c r="K67" s="12">
        <v>38566.949999999997</v>
      </c>
      <c r="L67" s="12">
        <v>46395.824999999997</v>
      </c>
      <c r="M67" s="12"/>
      <c r="N67" s="12"/>
    </row>
    <row r="68" spans="1:14" x14ac:dyDescent="0.35">
      <c r="A68" s="11" t="str">
        <f t="shared" ref="A68:A131" si="1">B68&amp;C68</f>
        <v>VOLUMEN (Miles kg ó litros)Bebidas Vegetales</v>
      </c>
      <c r="B68" s="11" t="s">
        <v>184</v>
      </c>
      <c r="C68" s="11" t="s">
        <v>176</v>
      </c>
      <c r="D68" s="12">
        <v>2448.1113999999998</v>
      </c>
      <c r="E68" s="12">
        <v>2373.8837999999996</v>
      </c>
      <c r="F68" s="12">
        <v>2993.0165999999999</v>
      </c>
      <c r="G68" s="12">
        <v>3075.5187999999998</v>
      </c>
      <c r="H68" s="12">
        <v>3920.5996</v>
      </c>
      <c r="I68" s="12">
        <v>3091.13</v>
      </c>
      <c r="J68" s="12">
        <v>3173.3636000000001</v>
      </c>
      <c r="K68" s="12">
        <v>3238.2653999999998</v>
      </c>
      <c r="L68" s="12">
        <v>3736.8588</v>
      </c>
      <c r="M68" s="12"/>
      <c r="N68" s="12"/>
    </row>
    <row r="69" spans="1:14" x14ac:dyDescent="0.35">
      <c r="A69" s="11" t="str">
        <f t="shared" si="1"/>
        <v>VOLUMEN (Miles kg ó litros)Infusiones</v>
      </c>
      <c r="B69" s="11" t="s">
        <v>184</v>
      </c>
      <c r="C69" s="11" t="s">
        <v>129</v>
      </c>
      <c r="D69" s="12">
        <v>3670.9018124999998</v>
      </c>
      <c r="E69" s="12">
        <v>3420.0520000000001</v>
      </c>
      <c r="F69" s="12">
        <v>3682.1750499999998</v>
      </c>
      <c r="G69" s="12">
        <v>3005.4789125000002</v>
      </c>
      <c r="H69" s="12">
        <v>3218.5864125000003</v>
      </c>
      <c r="I69" s="12">
        <v>3189.4712000000004</v>
      </c>
      <c r="J69" s="12">
        <v>3450.12995</v>
      </c>
      <c r="K69" s="12">
        <v>2900.63985</v>
      </c>
      <c r="L69" s="12">
        <v>3182.2846249999998</v>
      </c>
      <c r="M69" s="12"/>
      <c r="N69" s="12"/>
    </row>
    <row r="70" spans="1:14" x14ac:dyDescent="0.35">
      <c r="A70" s="11" t="str">
        <f t="shared" si="1"/>
        <v>VOLUMEN (Miles kg ó litros)Resto Bebidas Caliente</v>
      </c>
      <c r="B70" s="11" t="s">
        <v>184</v>
      </c>
      <c r="C70" s="11" t="s">
        <v>130</v>
      </c>
      <c r="D70" s="12">
        <v>2161.0138700000002</v>
      </c>
      <c r="E70" s="12">
        <v>3507.9191900000001</v>
      </c>
      <c r="F70" s="12">
        <v>3126.58727</v>
      </c>
      <c r="G70" s="12">
        <v>1873.3300800000002</v>
      </c>
      <c r="H70" s="12">
        <v>1994.3280199999999</v>
      </c>
      <c r="I70" s="12">
        <v>2821.1349500000001</v>
      </c>
      <c r="J70" s="12">
        <v>3068.8606299999997</v>
      </c>
      <c r="K70" s="12">
        <v>1458.8541200000002</v>
      </c>
      <c r="L70" s="12">
        <v>1847.1281999999999</v>
      </c>
      <c r="M70" s="12"/>
      <c r="N70" s="12"/>
    </row>
    <row r="71" spans="1:14" x14ac:dyDescent="0.35">
      <c r="A71" s="11" t="str">
        <f t="shared" si="1"/>
        <v>VOLUMEN (Miles kg ó litros).Total Bebidas Frias</v>
      </c>
      <c r="B71" s="11" t="s">
        <v>184</v>
      </c>
      <c r="C71" s="11" t="s">
        <v>131</v>
      </c>
      <c r="D71" s="12">
        <v>747813.15937334998</v>
      </c>
      <c r="E71" s="12">
        <v>423230.806793636</v>
      </c>
      <c r="F71" s="12">
        <v>384255.631891792</v>
      </c>
      <c r="G71" s="12">
        <v>451295.87573201</v>
      </c>
      <c r="H71" s="12">
        <v>704261.76720099605</v>
      </c>
      <c r="I71" s="12">
        <v>411653.31570713001</v>
      </c>
      <c r="J71" s="12">
        <v>375000.58990660001</v>
      </c>
      <c r="K71" s="12">
        <v>435075.51476925</v>
      </c>
      <c r="L71" s="12">
        <v>688673.79428668995</v>
      </c>
      <c r="M71" s="12"/>
      <c r="N71" s="12"/>
    </row>
    <row r="72" spans="1:14" x14ac:dyDescent="0.35">
      <c r="A72" s="11" t="str">
        <f t="shared" si="1"/>
        <v>VOLUMEN (Miles kg ó litros)Total bebidas de vino</v>
      </c>
      <c r="B72" s="11" t="s">
        <v>184</v>
      </c>
      <c r="C72" s="11" t="s">
        <v>132</v>
      </c>
      <c r="D72" s="12">
        <v>48428.199792499996</v>
      </c>
      <c r="E72" s="12">
        <v>34074.264844999998</v>
      </c>
      <c r="F72" s="12">
        <v>29809.525642499997</v>
      </c>
      <c r="G72" s="12">
        <v>31118.142363999999</v>
      </c>
      <c r="H72" s="12">
        <v>45985.252939999998</v>
      </c>
      <c r="I72" s="12">
        <v>32613.805608499999</v>
      </c>
      <c r="J72" s="12">
        <v>28149.337778000001</v>
      </c>
      <c r="K72" s="12">
        <v>30766.642485249999</v>
      </c>
      <c r="L72" s="12">
        <v>45354.856879999999</v>
      </c>
      <c r="M72" s="12"/>
      <c r="N72" s="12"/>
    </row>
    <row r="73" spans="1:14" x14ac:dyDescent="0.35">
      <c r="A73" s="11" t="str">
        <f t="shared" si="1"/>
        <v>VOLUMEN (Miles kg ó litros)Vino</v>
      </c>
      <c r="B73" s="11" t="s">
        <v>184</v>
      </c>
      <c r="C73" s="11" t="s">
        <v>133</v>
      </c>
      <c r="D73" s="12">
        <v>26410.624445000001</v>
      </c>
      <c r="E73" s="12">
        <v>25444.786325000001</v>
      </c>
      <c r="F73" s="12">
        <v>23797.236350000003</v>
      </c>
      <c r="G73" s="12">
        <v>21069.920320000001</v>
      </c>
      <c r="H73" s="12">
        <v>24433.80759</v>
      </c>
      <c r="I73" s="12">
        <v>24631.175995999998</v>
      </c>
      <c r="J73" s="12">
        <v>21750.767807999997</v>
      </c>
      <c r="K73" s="12">
        <v>21202.51986</v>
      </c>
      <c r="L73" s="12">
        <v>25647.859885000002</v>
      </c>
      <c r="M73" s="12"/>
      <c r="N73" s="12"/>
    </row>
    <row r="74" spans="1:14" x14ac:dyDescent="0.35">
      <c r="A74" s="11" t="str">
        <f t="shared" si="1"/>
        <v>VOLUMEN (Miles kg ó litros)Tinto</v>
      </c>
      <c r="B74" s="11" t="s">
        <v>184</v>
      </c>
      <c r="C74" s="11" t="s">
        <v>134</v>
      </c>
      <c r="D74" s="12">
        <v>13761.78448</v>
      </c>
      <c r="E74" s="12">
        <v>14924.818800000001</v>
      </c>
      <c r="F74" s="12">
        <v>14504.923500000001</v>
      </c>
      <c r="G74" s="12">
        <v>11140.07101</v>
      </c>
      <c r="H74" s="12">
        <v>11621.125300000002</v>
      </c>
      <c r="I74" s="12">
        <v>14470.214099999999</v>
      </c>
      <c r="J74" s="12">
        <v>12040.365199999998</v>
      </c>
      <c r="K74" s="12">
        <v>11403.451429999999</v>
      </c>
      <c r="L74" s="12">
        <v>13673.57468</v>
      </c>
      <c r="M74" s="12"/>
      <c r="N74" s="12"/>
    </row>
    <row r="75" spans="1:14" x14ac:dyDescent="0.35">
      <c r="A75" s="11" t="str">
        <f t="shared" si="1"/>
        <v>VOLUMEN (Miles kg ó litros)Blanco</v>
      </c>
      <c r="B75" s="11" t="s">
        <v>184</v>
      </c>
      <c r="C75" s="11" t="s">
        <v>135</v>
      </c>
      <c r="D75" s="12">
        <v>10906.357249999999</v>
      </c>
      <c r="E75" s="12">
        <v>9235.4198000000015</v>
      </c>
      <c r="F75" s="12">
        <v>7955.9277999999995</v>
      </c>
      <c r="G75" s="12">
        <v>8668.0271499999999</v>
      </c>
      <c r="H75" s="12">
        <v>11060.869699999999</v>
      </c>
      <c r="I75" s="12">
        <v>8762.3352500000001</v>
      </c>
      <c r="J75" s="12">
        <v>8552.6433300000008</v>
      </c>
      <c r="K75" s="12">
        <v>8629.2795999999998</v>
      </c>
      <c r="L75" s="12">
        <v>10769.09318</v>
      </c>
      <c r="M75" s="12"/>
      <c r="N75" s="12"/>
    </row>
    <row r="76" spans="1:14" x14ac:dyDescent="0.35">
      <c r="A76" s="11" t="str">
        <f t="shared" si="1"/>
        <v>VOLUMEN (Miles kg ó litros)Rosado</v>
      </c>
      <c r="B76" s="11" t="s">
        <v>184</v>
      </c>
      <c r="C76" s="11" t="s">
        <v>136</v>
      </c>
      <c r="D76" s="12">
        <v>1414.69154</v>
      </c>
      <c r="E76" s="12">
        <v>958.04705000000001</v>
      </c>
      <c r="F76" s="12">
        <v>980.83730000000003</v>
      </c>
      <c r="G76" s="12">
        <v>1060.801015</v>
      </c>
      <c r="H76" s="12">
        <v>1386.3815900000002</v>
      </c>
      <c r="I76" s="12">
        <v>1109.3914750000001</v>
      </c>
      <c r="J76" s="12">
        <v>858.49185299999999</v>
      </c>
      <c r="K76" s="12">
        <v>666.02807999999993</v>
      </c>
      <c r="L76" s="12" t="s">
        <v>223</v>
      </c>
      <c r="M76" s="12"/>
      <c r="N76" s="12"/>
    </row>
    <row r="77" spans="1:14" x14ac:dyDescent="0.35">
      <c r="A77" s="11" t="str">
        <f t="shared" si="1"/>
        <v>VOLUMEN (Miles kg ó litros)Resto vino</v>
      </c>
      <c r="B77" s="11" t="s">
        <v>184</v>
      </c>
      <c r="C77" s="11" t="s">
        <v>137</v>
      </c>
      <c r="D77" s="12">
        <v>327.79117500000001</v>
      </c>
      <c r="E77" s="12">
        <v>326.500675</v>
      </c>
      <c r="F77" s="12">
        <v>355.54775000000001</v>
      </c>
      <c r="G77" s="12">
        <v>201.02114499999999</v>
      </c>
      <c r="H77" s="12">
        <v>365.43099999999998</v>
      </c>
      <c r="I77" s="12">
        <v>289.23517099999998</v>
      </c>
      <c r="J77" s="12">
        <v>299.267425</v>
      </c>
      <c r="K77" s="12">
        <v>503.76074999999997</v>
      </c>
      <c r="L77" s="12">
        <v>1205.1920249999998</v>
      </c>
      <c r="M77" s="12"/>
      <c r="N77" s="12"/>
    </row>
    <row r="78" spans="1:14" x14ac:dyDescent="0.35">
      <c r="A78" s="11" t="str">
        <f t="shared" si="1"/>
        <v>VOLUMEN (Miles kg ó litros)Cava</v>
      </c>
      <c r="B78" s="11" t="s">
        <v>184</v>
      </c>
      <c r="C78" s="11" t="s">
        <v>138</v>
      </c>
      <c r="D78" s="12">
        <v>973.48659999999995</v>
      </c>
      <c r="E78" s="12">
        <v>1936.1481000000001</v>
      </c>
      <c r="F78" s="12">
        <v>705.84900000000005</v>
      </c>
      <c r="G78" s="12">
        <v>701.90705000000003</v>
      </c>
      <c r="H78" s="12">
        <v>1046.6050749999999</v>
      </c>
      <c r="I78" s="12">
        <v>1341.6222749999999</v>
      </c>
      <c r="J78" s="12">
        <v>725.85127499999999</v>
      </c>
      <c r="K78" s="12">
        <v>557.57730000000004</v>
      </c>
      <c r="L78" s="12">
        <v>1044.5182500000001</v>
      </c>
      <c r="M78" s="12"/>
      <c r="N78" s="12"/>
    </row>
    <row r="79" spans="1:14" x14ac:dyDescent="0.35">
      <c r="A79" s="11" t="str">
        <f t="shared" si="1"/>
        <v>VOLUMEN (Miles kg ó litros)Otr.Bebidas Deri.Vino</v>
      </c>
      <c r="B79" s="11" t="s">
        <v>184</v>
      </c>
      <c r="C79" s="11" t="s">
        <v>139</v>
      </c>
      <c r="D79" s="12">
        <v>21044.088747499998</v>
      </c>
      <c r="E79" s="12">
        <v>6693.3304200000002</v>
      </c>
      <c r="F79" s="12">
        <v>5306.4402925000004</v>
      </c>
      <c r="G79" s="12">
        <v>9346.3149940000003</v>
      </c>
      <c r="H79" s="12">
        <v>20504.840274999999</v>
      </c>
      <c r="I79" s="12">
        <v>6641.0073375000002</v>
      </c>
      <c r="J79" s="12">
        <v>5672.7186950000005</v>
      </c>
      <c r="K79" s="12">
        <v>9006.5453252499992</v>
      </c>
      <c r="L79" s="12">
        <v>18662.478745</v>
      </c>
      <c r="M79" s="12"/>
      <c r="N79" s="12"/>
    </row>
    <row r="80" spans="1:14" x14ac:dyDescent="0.35">
      <c r="A80" s="11" t="str">
        <f t="shared" si="1"/>
        <v>VOLUMEN (Miles kg ó litros)Tinto de Verano</v>
      </c>
      <c r="B80" s="11" t="s">
        <v>184</v>
      </c>
      <c r="C80" s="11" t="s">
        <v>140</v>
      </c>
      <c r="D80" s="12">
        <v>15610.906999999999</v>
      </c>
      <c r="E80" s="12">
        <v>4215.41075</v>
      </c>
      <c r="F80" s="12">
        <v>3343.3646749999998</v>
      </c>
      <c r="G80" s="12">
        <v>6604.2370000000001</v>
      </c>
      <c r="H80" s="12">
        <v>15573.52325</v>
      </c>
      <c r="I80" s="12">
        <v>4292.0747499999998</v>
      </c>
      <c r="J80" s="12">
        <v>3698.9347499999999</v>
      </c>
      <c r="K80" s="12">
        <v>6360.9975000000004</v>
      </c>
      <c r="L80" s="12">
        <v>14358.88625</v>
      </c>
      <c r="M80" s="12"/>
      <c r="N80" s="12"/>
    </row>
    <row r="81" spans="1:14" x14ac:dyDescent="0.35">
      <c r="A81" s="11" t="str">
        <f t="shared" si="1"/>
        <v>VOLUMEN (Miles kg ó litros)Sangria de Vino</v>
      </c>
      <c r="B81" s="11" t="s">
        <v>184</v>
      </c>
      <c r="C81" s="11" t="s">
        <v>141</v>
      </c>
      <c r="D81" s="12">
        <v>2239.3610750000003</v>
      </c>
      <c r="E81" s="12">
        <v>567.08624999999995</v>
      </c>
      <c r="F81" s="12">
        <v>467.44508500000001</v>
      </c>
      <c r="G81" s="12">
        <v>626.48732400000006</v>
      </c>
      <c r="H81" s="12">
        <v>1586.4825249999999</v>
      </c>
      <c r="I81" s="12">
        <v>590.69980500000008</v>
      </c>
      <c r="J81" s="12">
        <v>400.87929249999996</v>
      </c>
      <c r="K81" s="12">
        <v>646.97451749999993</v>
      </c>
      <c r="L81" s="12">
        <v>1873.5358225</v>
      </c>
      <c r="M81" s="12"/>
      <c r="N81" s="12"/>
    </row>
    <row r="82" spans="1:14" x14ac:dyDescent="0.35">
      <c r="A82" s="11" t="str">
        <f t="shared" si="1"/>
        <v>VOLUMEN (Miles kg ó litros)Sangria de Cava</v>
      </c>
      <c r="B82" s="11" t="s">
        <v>184</v>
      </c>
      <c r="C82" s="11" t="s">
        <v>142</v>
      </c>
      <c r="D82" s="12">
        <v>1240.7819999999999</v>
      </c>
      <c r="E82" s="12">
        <v>413.09721500000001</v>
      </c>
      <c r="F82" s="12">
        <v>229.72714499999998</v>
      </c>
      <c r="G82" s="12">
        <v>339.60129999999998</v>
      </c>
      <c r="H82" s="12">
        <v>1069.76675</v>
      </c>
      <c r="I82" s="12">
        <v>625.86141250000003</v>
      </c>
      <c r="J82" s="12">
        <v>590.99506250000002</v>
      </c>
      <c r="K82" s="12">
        <v>389.18277024999998</v>
      </c>
      <c r="L82" s="12">
        <v>784.10924499999999</v>
      </c>
      <c r="M82" s="12"/>
      <c r="N82" s="12"/>
    </row>
    <row r="83" spans="1:14" x14ac:dyDescent="0.35">
      <c r="A83" s="11" t="str">
        <f t="shared" si="1"/>
        <v>VOLUMEN (Miles kg ó litros)Calimocho</v>
      </c>
      <c r="B83" s="11" t="s">
        <v>184</v>
      </c>
      <c r="C83" s="11" t="s">
        <v>143</v>
      </c>
      <c r="D83" s="12">
        <v>1011.1243000000001</v>
      </c>
      <c r="E83" s="12">
        <v>432.94765000000001</v>
      </c>
      <c r="F83" s="12">
        <v>547.53980000000001</v>
      </c>
      <c r="G83" s="12">
        <v>436.510875</v>
      </c>
      <c r="H83" s="12">
        <v>1218.1356000000001</v>
      </c>
      <c r="I83" s="12">
        <v>321.96727500000003</v>
      </c>
      <c r="J83" s="12">
        <v>231.54129999999998</v>
      </c>
      <c r="K83" s="12">
        <v>487.42109999999997</v>
      </c>
      <c r="L83" s="12">
        <v>645.70050000000003</v>
      </c>
      <c r="M83" s="12"/>
      <c r="N83" s="12"/>
    </row>
    <row r="84" spans="1:14" x14ac:dyDescent="0.35">
      <c r="A84" s="11" t="str">
        <f t="shared" si="1"/>
        <v>VOLUMEN (Miles kg ó litros)Rebujito</v>
      </c>
      <c r="B84" s="11" t="s">
        <v>184</v>
      </c>
      <c r="C84" s="11" t="s">
        <v>177</v>
      </c>
      <c r="D84" s="12">
        <v>156.5142975</v>
      </c>
      <c r="E84" s="12">
        <v>14.442830000000001</v>
      </c>
      <c r="F84" s="12">
        <v>9.0284874999999989</v>
      </c>
      <c r="G84" s="12">
        <v>553.97047499999996</v>
      </c>
      <c r="H84" s="12">
        <v>220.21910500000001</v>
      </c>
      <c r="I84" s="12">
        <v>27.319869999999998</v>
      </c>
      <c r="J84" s="12">
        <v>4.260815</v>
      </c>
      <c r="K84" s="12">
        <v>533.5311375</v>
      </c>
      <c r="L84" s="12">
        <v>177.1153525</v>
      </c>
      <c r="M84" s="12"/>
      <c r="N84" s="12"/>
    </row>
    <row r="85" spans="1:14" x14ac:dyDescent="0.35">
      <c r="A85" s="11" t="str">
        <f t="shared" si="1"/>
        <v>VOLUMEN (Miles kg ó litros)Espum/Lambrusc/Mosca</v>
      </c>
      <c r="B85" s="11" t="s">
        <v>184</v>
      </c>
      <c r="C85" s="11" t="s">
        <v>178</v>
      </c>
      <c r="D85" s="12">
        <v>785.4000749999999</v>
      </c>
      <c r="E85" s="12">
        <v>1050.3457250000001</v>
      </c>
      <c r="F85" s="12">
        <v>709.33510000000001</v>
      </c>
      <c r="G85" s="12">
        <v>785.50801999999999</v>
      </c>
      <c r="H85" s="12">
        <v>836.71304500000008</v>
      </c>
      <c r="I85" s="12">
        <v>783.08422499999995</v>
      </c>
      <c r="J85" s="12">
        <v>746.10747500000002</v>
      </c>
      <c r="K85" s="12">
        <v>588.43830000000003</v>
      </c>
      <c r="L85" s="12">
        <v>823.131575</v>
      </c>
      <c r="M85" s="12"/>
      <c r="N85" s="12"/>
    </row>
    <row r="86" spans="1:14" x14ac:dyDescent="0.35">
      <c r="A86" s="11" t="str">
        <f t="shared" si="1"/>
        <v>VOLUMEN (Miles kg ó litros)Sidra</v>
      </c>
      <c r="B86" s="11" t="s">
        <v>184</v>
      </c>
      <c r="C86" s="11" t="s">
        <v>144</v>
      </c>
      <c r="D86" s="12">
        <v>6797.0887549999998</v>
      </c>
      <c r="E86" s="12">
        <v>4858.0231678</v>
      </c>
      <c r="F86" s="12">
        <v>4719.3057374999999</v>
      </c>
      <c r="G86" s="12">
        <v>5729.4880700000003</v>
      </c>
      <c r="H86" s="12">
        <v>6969.2020590000002</v>
      </c>
      <c r="I86" s="12">
        <v>6366.6444561999997</v>
      </c>
      <c r="J86" s="12">
        <v>5195.7131558000001</v>
      </c>
      <c r="K86" s="12">
        <v>4606.5422580000004</v>
      </c>
      <c r="L86" s="12">
        <v>6282.4506935999998</v>
      </c>
      <c r="M86" s="12"/>
      <c r="N86" s="12"/>
    </row>
    <row r="87" spans="1:14" x14ac:dyDescent="0.35">
      <c r="A87" s="11" t="str">
        <f t="shared" si="1"/>
        <v>VOLUMEN (Miles kg ó litros)Cerveza</v>
      </c>
      <c r="B87" s="11" t="s">
        <v>184</v>
      </c>
      <c r="C87" s="11" t="s">
        <v>145</v>
      </c>
      <c r="D87" s="12">
        <v>281271.56447919999</v>
      </c>
      <c r="E87" s="12">
        <v>164921.34425780002</v>
      </c>
      <c r="F87" s="12">
        <v>144444.7614659</v>
      </c>
      <c r="G87" s="12">
        <v>176688.65267541001</v>
      </c>
      <c r="H87" s="12">
        <v>264898.46975565999</v>
      </c>
      <c r="I87" s="12">
        <v>157909.79621698998</v>
      </c>
      <c r="J87" s="12">
        <v>141148.74354696</v>
      </c>
      <c r="K87" s="12">
        <v>168624.24906673</v>
      </c>
      <c r="L87" s="12">
        <v>253091.29006922999</v>
      </c>
      <c r="M87" s="12"/>
      <c r="N87" s="12"/>
    </row>
    <row r="88" spans="1:14" x14ac:dyDescent="0.35">
      <c r="A88" s="11" t="str">
        <f t="shared" si="1"/>
        <v>VOLUMEN (Miles kg ó litros)Con alcohol</v>
      </c>
      <c r="B88" s="11" t="s">
        <v>184</v>
      </c>
      <c r="C88" s="11" t="s">
        <v>146</v>
      </c>
      <c r="D88" s="12">
        <v>255626.38138000001</v>
      </c>
      <c r="E88" s="12">
        <v>149276.86238999999</v>
      </c>
      <c r="F88" s="12">
        <v>130431.67887</v>
      </c>
      <c r="G88" s="12">
        <v>156895.16547000001</v>
      </c>
      <c r="H88" s="12">
        <v>237233.38003999999</v>
      </c>
      <c r="I88" s="12">
        <v>142258.88111000002</v>
      </c>
      <c r="J88" s="12">
        <v>126451.16033499999</v>
      </c>
      <c r="K88" s="12">
        <v>150037.51563000001</v>
      </c>
      <c r="L88" s="12">
        <v>225775.69688999999</v>
      </c>
      <c r="M88" s="12"/>
      <c r="N88" s="12"/>
    </row>
    <row r="89" spans="1:14" x14ac:dyDescent="0.35">
      <c r="A89" s="11" t="str">
        <f t="shared" si="1"/>
        <v>VOLUMEN (Miles kg ó litros)Sin alcohol</v>
      </c>
      <c r="B89" s="11" t="s">
        <v>184</v>
      </c>
      <c r="C89" s="11" t="s">
        <v>147</v>
      </c>
      <c r="D89" s="12">
        <v>25170.078085999998</v>
      </c>
      <c r="E89" s="12">
        <v>15416.563313999999</v>
      </c>
      <c r="F89" s="12">
        <v>13811.335476</v>
      </c>
      <c r="G89" s="12">
        <v>19593.767124999998</v>
      </c>
      <c r="H89" s="12">
        <v>27382.425765</v>
      </c>
      <c r="I89" s="12">
        <v>15556.037023000001</v>
      </c>
      <c r="J89" s="12">
        <v>14579.993435</v>
      </c>
      <c r="K89" s="12">
        <v>18480.768296999999</v>
      </c>
      <c r="L89" s="12">
        <v>27007.00448</v>
      </c>
      <c r="M89" s="12"/>
      <c r="N89" s="12"/>
    </row>
    <row r="90" spans="1:14" x14ac:dyDescent="0.35">
      <c r="A90" s="11" t="str">
        <f t="shared" si="1"/>
        <v>VOLUMEN (Miles kg ó litros)Cerveza Envasada</v>
      </c>
      <c r="B90" s="11" t="s">
        <v>184</v>
      </c>
      <c r="C90" s="11" t="s">
        <v>179</v>
      </c>
      <c r="D90" s="12">
        <v>111201.7265</v>
      </c>
      <c r="E90" s="12">
        <v>67725.781049999991</v>
      </c>
      <c r="F90" s="12">
        <v>61381.581200000001</v>
      </c>
      <c r="G90" s="12">
        <v>73449.243450000009</v>
      </c>
      <c r="H90" s="12">
        <v>104520.0468</v>
      </c>
      <c r="I90" s="12">
        <v>62746.544299999994</v>
      </c>
      <c r="J90" s="12">
        <v>59274.572784999997</v>
      </c>
      <c r="K90" s="12">
        <v>69162.157299999992</v>
      </c>
      <c r="L90" s="12">
        <v>97686.818050000002</v>
      </c>
      <c r="M90" s="12"/>
      <c r="N90" s="12"/>
    </row>
    <row r="91" spans="1:14" x14ac:dyDescent="0.35">
      <c r="A91" s="11" t="str">
        <f t="shared" si="1"/>
        <v>VOLUMEN (Miles kg ó litros)Cerveza Surtidor</v>
      </c>
      <c r="B91" s="11" t="s">
        <v>184</v>
      </c>
      <c r="C91" s="11" t="s">
        <v>180</v>
      </c>
      <c r="D91" s="12">
        <v>170069.81325000001</v>
      </c>
      <c r="E91" s="12">
        <v>97195.563939999993</v>
      </c>
      <c r="F91" s="12">
        <v>83063.191950000008</v>
      </c>
      <c r="G91" s="12">
        <v>103239.40564</v>
      </c>
      <c r="H91" s="12">
        <v>160378.48319999999</v>
      </c>
      <c r="I91" s="12">
        <v>95163.227209999997</v>
      </c>
      <c r="J91" s="12">
        <v>81874.180420000004</v>
      </c>
      <c r="K91" s="12">
        <v>99462.103640000001</v>
      </c>
      <c r="L91" s="12">
        <v>155404.46843000001</v>
      </c>
      <c r="M91" s="12"/>
      <c r="N91" s="12"/>
    </row>
    <row r="92" spans="1:14" x14ac:dyDescent="0.35">
      <c r="A92" s="11" t="str">
        <f t="shared" si="1"/>
        <v>VOLUMEN (Miles kg ó litros)Otras Cervezas</v>
      </c>
      <c r="B92" s="11" t="s">
        <v>184</v>
      </c>
      <c r="C92" s="11" t="s">
        <v>148</v>
      </c>
      <c r="D92" s="12">
        <v>475.10501319999997</v>
      </c>
      <c r="E92" s="12">
        <v>227.91855379999998</v>
      </c>
      <c r="F92" s="12">
        <v>201.7471199</v>
      </c>
      <c r="G92" s="12">
        <v>199.72008041000001</v>
      </c>
      <c r="H92" s="12">
        <v>282.66395065999995</v>
      </c>
      <c r="I92" s="12">
        <v>94.878083989999993</v>
      </c>
      <c r="J92" s="12">
        <v>117.58977696000001</v>
      </c>
      <c r="K92" s="12">
        <v>105.96513972999999</v>
      </c>
      <c r="L92" s="12">
        <v>308.58869923000003</v>
      </c>
      <c r="M92" s="12"/>
      <c r="N92" s="12"/>
    </row>
    <row r="93" spans="1:14" x14ac:dyDescent="0.35">
      <c r="A93" s="11" t="str">
        <f t="shared" si="1"/>
        <v>VOLUMEN (Miles kg ó litros)Espirituosas</v>
      </c>
      <c r="B93" s="11" t="s">
        <v>184</v>
      </c>
      <c r="C93" s="11" t="s">
        <v>149</v>
      </c>
      <c r="D93" s="12">
        <v>19067.601687499999</v>
      </c>
      <c r="E93" s="12">
        <v>10951.342119200001</v>
      </c>
      <c r="F93" s="12">
        <v>8286.4474078999992</v>
      </c>
      <c r="G93" s="12">
        <v>9383.6414617999999</v>
      </c>
      <c r="H93" s="12">
        <v>17386.356780900001</v>
      </c>
      <c r="I93" s="12">
        <v>9619.9182063999997</v>
      </c>
      <c r="J93" s="12">
        <v>9016.7764496999989</v>
      </c>
      <c r="K93" s="12">
        <v>10203.9796398</v>
      </c>
      <c r="L93" s="12">
        <v>18355.943447500002</v>
      </c>
      <c r="M93" s="12"/>
      <c r="N93" s="12"/>
    </row>
    <row r="94" spans="1:14" x14ac:dyDescent="0.35">
      <c r="A94" s="11" t="str">
        <f t="shared" si="1"/>
        <v>VOLUMEN (Miles kg ó litros)Whisky</v>
      </c>
      <c r="B94" s="11" t="s">
        <v>184</v>
      </c>
      <c r="C94" s="11" t="s">
        <v>150</v>
      </c>
      <c r="D94" s="12">
        <v>1431.331835</v>
      </c>
      <c r="E94" s="12">
        <v>1278.1974700000001</v>
      </c>
      <c r="F94" s="12">
        <v>890.03098499999999</v>
      </c>
      <c r="G94" s="12">
        <v>715.53898500000003</v>
      </c>
      <c r="H94" s="12">
        <v>1097.3332919999998</v>
      </c>
      <c r="I94" s="12">
        <v>1032.506406</v>
      </c>
      <c r="J94" s="12">
        <v>619.36990000000003</v>
      </c>
      <c r="K94" s="12">
        <v>795.10955000000001</v>
      </c>
      <c r="L94" s="12">
        <v>1236.5777109999999</v>
      </c>
      <c r="M94" s="12"/>
      <c r="N94" s="12"/>
    </row>
    <row r="95" spans="1:14" x14ac:dyDescent="0.35">
      <c r="A95" s="11" t="str">
        <f t="shared" si="1"/>
        <v>VOLUMEN (Miles kg ó litros)Brandy</v>
      </c>
      <c r="B95" s="11" t="s">
        <v>184</v>
      </c>
      <c r="C95" s="11" t="s">
        <v>151</v>
      </c>
      <c r="D95" s="12">
        <v>86.4222465</v>
      </c>
      <c r="E95" s="12">
        <v>89.014854</v>
      </c>
      <c r="F95" s="12">
        <v>93.559346999999988</v>
      </c>
      <c r="G95" s="12">
        <v>50.042416500000002</v>
      </c>
      <c r="H95" s="12">
        <v>44.099102500000001</v>
      </c>
      <c r="I95" s="12">
        <v>69.273368500000004</v>
      </c>
      <c r="J95" s="12">
        <v>49.313034500000001</v>
      </c>
      <c r="K95" s="12">
        <v>104.22832550000001</v>
      </c>
      <c r="L95" s="12">
        <v>97.6910065</v>
      </c>
      <c r="M95" s="12"/>
      <c r="N95" s="12"/>
    </row>
    <row r="96" spans="1:14" x14ac:dyDescent="0.35">
      <c r="A96" s="11" t="str">
        <f t="shared" si="1"/>
        <v>VOLUMEN (Miles kg ó litros)Ginebra</v>
      </c>
      <c r="B96" s="11" t="s">
        <v>184</v>
      </c>
      <c r="C96" s="11" t="s">
        <v>152</v>
      </c>
      <c r="D96" s="12">
        <v>2447.2779139999998</v>
      </c>
      <c r="E96" s="12">
        <v>1497.4288322</v>
      </c>
      <c r="F96" s="12">
        <v>1347.4239954</v>
      </c>
      <c r="G96" s="12">
        <v>1315.7669817999999</v>
      </c>
      <c r="H96" s="12">
        <v>2240.9274024000001</v>
      </c>
      <c r="I96" s="12">
        <v>1481.5554332000002</v>
      </c>
      <c r="J96" s="12">
        <v>1214.0081253999999</v>
      </c>
      <c r="K96" s="12">
        <v>1494.9140954</v>
      </c>
      <c r="L96" s="12">
        <v>2785.6250319999999</v>
      </c>
      <c r="M96" s="12"/>
      <c r="N96" s="12"/>
    </row>
    <row r="97" spans="1:14" x14ac:dyDescent="0.35">
      <c r="A97" s="11" t="str">
        <f t="shared" si="1"/>
        <v>VOLUMEN (Miles kg ó litros)Ron</v>
      </c>
      <c r="B97" s="11" t="s">
        <v>184</v>
      </c>
      <c r="C97" s="11" t="s">
        <v>153</v>
      </c>
      <c r="D97" s="12">
        <v>1262.6075209999999</v>
      </c>
      <c r="E97" s="12">
        <v>972.75947499999995</v>
      </c>
      <c r="F97" s="12">
        <v>767.025396</v>
      </c>
      <c r="G97" s="12">
        <v>714.26762300000007</v>
      </c>
      <c r="H97" s="12">
        <v>1133.185508</v>
      </c>
      <c r="I97" s="12">
        <v>648.09272799999997</v>
      </c>
      <c r="J97" s="12">
        <v>603.5378657</v>
      </c>
      <c r="K97" s="12">
        <v>614.66097649999995</v>
      </c>
      <c r="L97" s="12">
        <v>1362.2903529999999</v>
      </c>
      <c r="M97" s="12"/>
      <c r="N97" s="12"/>
    </row>
    <row r="98" spans="1:14" x14ac:dyDescent="0.35">
      <c r="A98" s="11" t="str">
        <f t="shared" si="1"/>
        <v>VOLUMEN (Miles kg ó litros)Anis</v>
      </c>
      <c r="B98" s="11" t="s">
        <v>184</v>
      </c>
      <c r="C98" s="11" t="s">
        <v>154</v>
      </c>
      <c r="D98" s="12">
        <v>90.144700999999998</v>
      </c>
      <c r="E98" s="12">
        <v>76.265687999999997</v>
      </c>
      <c r="F98" s="12">
        <v>90.952173500000001</v>
      </c>
      <c r="G98" s="12">
        <v>77.37372049999999</v>
      </c>
      <c r="H98" s="12">
        <v>41.031082000000005</v>
      </c>
      <c r="I98" s="12">
        <v>85.007021500000008</v>
      </c>
      <c r="J98" s="12">
        <v>70.1242065</v>
      </c>
      <c r="K98" s="12">
        <v>49.536092400000001</v>
      </c>
      <c r="L98" s="12">
        <v>78.451994999999997</v>
      </c>
      <c r="M98" s="12"/>
      <c r="N98" s="12"/>
    </row>
    <row r="99" spans="1:14" x14ac:dyDescent="0.35">
      <c r="A99" s="11" t="str">
        <f t="shared" si="1"/>
        <v>VOLUMEN (Miles kg ó litros)Otras Espirituosas</v>
      </c>
      <c r="B99" s="11" t="s">
        <v>184</v>
      </c>
      <c r="C99" s="11" t="s">
        <v>155</v>
      </c>
      <c r="D99" s="12">
        <v>13749.81747</v>
      </c>
      <c r="E99" s="12">
        <v>7037.6758</v>
      </c>
      <c r="F99" s="12">
        <v>5097.4555110000001</v>
      </c>
      <c r="G99" s="12">
        <v>6510.6517350000004</v>
      </c>
      <c r="H99" s="12">
        <v>12829.780393999999</v>
      </c>
      <c r="I99" s="12">
        <v>6303.4832492000005</v>
      </c>
      <c r="J99" s="12">
        <v>6460.4233175999998</v>
      </c>
      <c r="K99" s="12">
        <v>7145.5306</v>
      </c>
      <c r="L99" s="12">
        <v>12795.307349999999</v>
      </c>
      <c r="M99" s="12"/>
      <c r="N99" s="12"/>
    </row>
    <row r="100" spans="1:14" x14ac:dyDescent="0.35">
      <c r="A100" s="11" t="str">
        <f t="shared" si="1"/>
        <v>VOLUMEN (Miles kg ó litros)T.Zumo+Horchata+Mosto</v>
      </c>
      <c r="B100" s="11" t="s">
        <v>184</v>
      </c>
      <c r="C100" s="11" t="s">
        <v>156</v>
      </c>
      <c r="D100" s="12">
        <v>16655.087169999999</v>
      </c>
      <c r="E100" s="12">
        <v>9566.2049349999998</v>
      </c>
      <c r="F100" s="12">
        <v>8659.2316725000001</v>
      </c>
      <c r="G100" s="12">
        <v>10024.658502499999</v>
      </c>
      <c r="H100" s="12">
        <v>16607.743720000002</v>
      </c>
      <c r="I100" s="12">
        <v>7977.0667224999997</v>
      </c>
      <c r="J100" s="12">
        <v>7961.1146775000007</v>
      </c>
      <c r="K100" s="12">
        <v>9733.2656774999996</v>
      </c>
      <c r="L100" s="12">
        <v>15627.999260000001</v>
      </c>
      <c r="M100" s="12"/>
      <c r="N100" s="12"/>
    </row>
    <row r="101" spans="1:14" x14ac:dyDescent="0.35">
      <c r="A101" s="11" t="str">
        <f t="shared" si="1"/>
        <v>VOLUMEN (Miles kg ó litros)Agua Envasada</v>
      </c>
      <c r="B101" s="11" t="s">
        <v>184</v>
      </c>
      <c r="C101" s="11" t="s">
        <v>157</v>
      </c>
      <c r="D101" s="12">
        <v>244374.10781000002</v>
      </c>
      <c r="E101" s="12">
        <v>127416.24893</v>
      </c>
      <c r="F101" s="12">
        <v>120930.61570000001</v>
      </c>
      <c r="G101" s="12">
        <v>142338.07046000002</v>
      </c>
      <c r="H101" s="12">
        <v>226539.17769000001</v>
      </c>
      <c r="I101" s="12">
        <v>124716.48224</v>
      </c>
      <c r="J101" s="12">
        <v>118982.76834000001</v>
      </c>
      <c r="K101" s="12">
        <v>134460.66903999998</v>
      </c>
      <c r="L101" s="12">
        <v>228862.52166</v>
      </c>
      <c r="M101" s="12"/>
      <c r="N101" s="12"/>
    </row>
    <row r="102" spans="1:14" x14ac:dyDescent="0.35">
      <c r="A102" s="11" t="str">
        <f t="shared" si="1"/>
        <v>VOLUMEN (Miles kg ó litros)Bebidas Refrescantes</v>
      </c>
      <c r="B102" s="11" t="s">
        <v>184</v>
      </c>
      <c r="C102" s="11" t="s">
        <v>158</v>
      </c>
      <c r="D102" s="12">
        <v>131219.50967915001</v>
      </c>
      <c r="E102" s="12">
        <v>71443.378538835997</v>
      </c>
      <c r="F102" s="12">
        <v>67405.744265492001</v>
      </c>
      <c r="G102" s="12">
        <v>76013.222198300005</v>
      </c>
      <c r="H102" s="12">
        <v>125875.56425543601</v>
      </c>
      <c r="I102" s="12">
        <v>72449.602256540005</v>
      </c>
      <c r="J102" s="12">
        <v>64546.135958639999</v>
      </c>
      <c r="K102" s="12">
        <v>76680.166601970006</v>
      </c>
      <c r="L102" s="12">
        <v>121098.73227636001</v>
      </c>
      <c r="M102" s="12"/>
      <c r="N102" s="12"/>
    </row>
    <row r="103" spans="1:14" x14ac:dyDescent="0.35">
      <c r="A103" s="11" t="str">
        <f t="shared" si="1"/>
        <v>VOLUMEN (Miles kg ó litros)Colas</v>
      </c>
      <c r="B103" s="11" t="s">
        <v>184</v>
      </c>
      <c r="C103" s="11" t="s">
        <v>159</v>
      </c>
      <c r="D103" s="12">
        <v>67365.124419</v>
      </c>
      <c r="E103" s="12">
        <v>39694.0812458</v>
      </c>
      <c r="F103" s="12">
        <v>38481.2192602</v>
      </c>
      <c r="G103" s="12">
        <v>41178.2680913</v>
      </c>
      <c r="H103" s="12">
        <v>66154.224870699996</v>
      </c>
      <c r="I103" s="12">
        <v>37646.769955600001</v>
      </c>
      <c r="J103" s="12">
        <v>35798.022754600002</v>
      </c>
      <c r="K103" s="12">
        <v>42118.136386099999</v>
      </c>
      <c r="L103" s="12">
        <v>62972.952500650004</v>
      </c>
      <c r="M103" s="12"/>
      <c r="N103" s="12"/>
    </row>
    <row r="104" spans="1:14" x14ac:dyDescent="0.35">
      <c r="A104" s="11" t="str">
        <f t="shared" si="1"/>
        <v>VOLUMEN (Miles kg ó litros)Cola Regular</v>
      </c>
      <c r="B104" s="11" t="s">
        <v>184</v>
      </c>
      <c r="C104" s="11" t="s">
        <v>160</v>
      </c>
      <c r="D104" s="12">
        <v>30300.951918000002</v>
      </c>
      <c r="E104" s="12">
        <v>16577.2939381</v>
      </c>
      <c r="F104" s="12">
        <v>16038.9349814</v>
      </c>
      <c r="G104" s="12">
        <v>17571.654289999999</v>
      </c>
      <c r="H104" s="12">
        <v>29713.1883585</v>
      </c>
      <c r="I104" s="12">
        <v>16864.332017000001</v>
      </c>
      <c r="J104" s="12">
        <v>16142.945931</v>
      </c>
      <c r="K104" s="12">
        <v>18039.726679000003</v>
      </c>
      <c r="L104" s="12">
        <v>27337.227706500002</v>
      </c>
      <c r="M104" s="12"/>
      <c r="N104" s="12"/>
    </row>
    <row r="105" spans="1:14" x14ac:dyDescent="0.35">
      <c r="A105" s="11" t="str">
        <f t="shared" si="1"/>
        <v>VOLUMEN (Miles kg ó litros)Light/Zero</v>
      </c>
      <c r="B105" s="11" t="s">
        <v>184</v>
      </c>
      <c r="C105" s="11" t="s">
        <v>161</v>
      </c>
      <c r="D105" s="12">
        <v>37064.172501000001</v>
      </c>
      <c r="E105" s="12">
        <v>23116.7873077</v>
      </c>
      <c r="F105" s="12">
        <v>22442.284278799998</v>
      </c>
      <c r="G105" s="12">
        <v>23606.613801300002</v>
      </c>
      <c r="H105" s="12">
        <v>36441.0365122</v>
      </c>
      <c r="I105" s="12">
        <v>20782.4379386</v>
      </c>
      <c r="J105" s="12">
        <v>19655.0768236</v>
      </c>
      <c r="K105" s="12">
        <v>24078.4097071</v>
      </c>
      <c r="L105" s="12">
        <v>35635.724794150003</v>
      </c>
      <c r="M105" s="12"/>
      <c r="N105" s="12"/>
    </row>
    <row r="106" spans="1:14" x14ac:dyDescent="0.35">
      <c r="A106" s="11" t="str">
        <f t="shared" si="1"/>
        <v>VOLUMEN (Miles kg ó litros)Otra Variedad Cola</v>
      </c>
      <c r="B106" s="11" t="s">
        <v>184</v>
      </c>
      <c r="C106" s="11" t="s">
        <v>162</v>
      </c>
      <c r="D106" s="12" t="s">
        <v>223</v>
      </c>
      <c r="E106" s="12" t="s">
        <v>223</v>
      </c>
      <c r="F106" s="12" t="s">
        <v>223</v>
      </c>
      <c r="G106" s="12" t="s">
        <v>223</v>
      </c>
      <c r="H106" s="12" t="s">
        <v>223</v>
      </c>
      <c r="I106" s="12" t="s">
        <v>223</v>
      </c>
      <c r="J106" s="12" t="s">
        <v>223</v>
      </c>
      <c r="K106" s="12" t="s">
        <v>223</v>
      </c>
      <c r="L106" s="12" t="s">
        <v>223</v>
      </c>
      <c r="M106" s="12"/>
      <c r="N106" s="12"/>
    </row>
    <row r="107" spans="1:14" x14ac:dyDescent="0.35">
      <c r="A107" s="11" t="str">
        <f t="shared" si="1"/>
        <v>VOLUMEN (Miles kg ó litros)Con Cafeina</v>
      </c>
      <c r="B107" s="11" t="s">
        <v>184</v>
      </c>
      <c r="C107" s="11" t="s">
        <v>163</v>
      </c>
      <c r="D107" s="12">
        <v>67502.360690000001</v>
      </c>
      <c r="E107" s="12">
        <v>39412.228849400002</v>
      </c>
      <c r="F107" s="12">
        <v>37943.788326900001</v>
      </c>
      <c r="G107" s="12">
        <v>41834.613049099993</v>
      </c>
      <c r="H107" s="12">
        <v>65106.703716999997</v>
      </c>
      <c r="I107" s="12">
        <v>38428.850461499998</v>
      </c>
      <c r="J107" s="12">
        <v>35666.885546400001</v>
      </c>
      <c r="K107" s="12">
        <v>41661.659296700003</v>
      </c>
      <c r="L107" s="12">
        <v>65632.117041500009</v>
      </c>
      <c r="M107" s="12"/>
      <c r="N107" s="12"/>
    </row>
    <row r="108" spans="1:14" x14ac:dyDescent="0.35">
      <c r="A108" s="11" t="str">
        <f t="shared" si="1"/>
        <v>VOLUMEN (Miles kg ó litros)Sin Cafeina</v>
      </c>
      <c r="B108" s="11" t="s">
        <v>184</v>
      </c>
      <c r="C108" s="11" t="s">
        <v>164</v>
      </c>
      <c r="D108" s="12">
        <v>11140.7342606</v>
      </c>
      <c r="E108" s="12">
        <v>7361.5410283000001</v>
      </c>
      <c r="F108" s="12">
        <v>8204.3081664000001</v>
      </c>
      <c r="G108" s="12">
        <v>7671.9874490000002</v>
      </c>
      <c r="H108" s="12">
        <v>12698.1900535</v>
      </c>
      <c r="I108" s="12">
        <v>7489.6535486000002</v>
      </c>
      <c r="J108" s="12">
        <v>6823.5824506999998</v>
      </c>
      <c r="K108" s="12">
        <v>7885.4281856000007</v>
      </c>
      <c r="L108" s="12">
        <v>10704.577718</v>
      </c>
      <c r="M108" s="12"/>
      <c r="N108" s="12"/>
    </row>
    <row r="109" spans="1:14" x14ac:dyDescent="0.35">
      <c r="A109" s="11" t="str">
        <f t="shared" si="1"/>
        <v>VOLUMEN (Miles kg ó litros)Frutas con gas</v>
      </c>
      <c r="B109" s="11" t="s">
        <v>184</v>
      </c>
      <c r="C109" s="11" t="s">
        <v>165</v>
      </c>
      <c r="D109" s="12">
        <v>21351.596344599999</v>
      </c>
      <c r="E109" s="12">
        <v>9720.0962493999996</v>
      </c>
      <c r="F109" s="12">
        <v>8128.0972160000001</v>
      </c>
      <c r="G109" s="12">
        <v>10468.585946000001</v>
      </c>
      <c r="H109" s="12">
        <v>19252.271212299998</v>
      </c>
      <c r="I109" s="12">
        <v>11467.4523768</v>
      </c>
      <c r="J109" s="12">
        <v>9216.8963406000003</v>
      </c>
      <c r="K109" s="12">
        <v>11621.5741292</v>
      </c>
      <c r="L109" s="12">
        <v>18742.736646499998</v>
      </c>
      <c r="M109" s="12"/>
      <c r="N109" s="12"/>
    </row>
    <row r="110" spans="1:14" x14ac:dyDescent="0.35">
      <c r="A110" s="11" t="str">
        <f t="shared" si="1"/>
        <v>VOLUMEN (Miles kg ó litros)Frutas sin gas</v>
      </c>
      <c r="B110" s="11" t="s">
        <v>184</v>
      </c>
      <c r="C110" s="11" t="s">
        <v>166</v>
      </c>
      <c r="D110" s="12">
        <v>5000.2532892000008</v>
      </c>
      <c r="E110" s="12">
        <v>1810.8012871999999</v>
      </c>
      <c r="F110" s="12">
        <v>1982.7277273919999</v>
      </c>
      <c r="G110" s="12">
        <v>2693.1082944099999</v>
      </c>
      <c r="H110" s="12">
        <v>5221.8470437000005</v>
      </c>
      <c r="I110" s="12">
        <v>2274.1337836399998</v>
      </c>
      <c r="J110" s="12">
        <v>1893.75064604</v>
      </c>
      <c r="K110" s="12">
        <v>2500.5059850900002</v>
      </c>
      <c r="L110" s="12">
        <v>7369.4830017999993</v>
      </c>
      <c r="M110" s="12"/>
      <c r="N110" s="12"/>
    </row>
    <row r="111" spans="1:14" x14ac:dyDescent="0.35">
      <c r="A111" s="11" t="str">
        <f t="shared" si="1"/>
        <v>VOLUMEN (Miles kg ó litros)Mixers</v>
      </c>
      <c r="B111" s="11" t="s">
        <v>184</v>
      </c>
      <c r="C111" s="11" t="s">
        <v>167</v>
      </c>
      <c r="D111" s="12">
        <v>1564.9299098000001</v>
      </c>
      <c r="E111" s="12">
        <v>645.468077096</v>
      </c>
      <c r="F111" s="12">
        <v>684.60353120000002</v>
      </c>
      <c r="G111" s="12">
        <v>1158.9856659899999</v>
      </c>
      <c r="H111" s="12">
        <v>1729.4911544000001</v>
      </c>
      <c r="I111" s="12">
        <v>837.33162199999992</v>
      </c>
      <c r="J111" s="12">
        <v>733.53763128000003</v>
      </c>
      <c r="K111" s="12">
        <v>890.95538759999999</v>
      </c>
      <c r="L111" s="12">
        <v>1321.5765911999999</v>
      </c>
      <c r="M111" s="12"/>
      <c r="N111" s="12"/>
    </row>
    <row r="112" spans="1:14" x14ac:dyDescent="0.35">
      <c r="A112" s="11" t="str">
        <f t="shared" si="1"/>
        <v>VOLUMEN (Miles kg ó litros)Isotonicas</v>
      </c>
      <c r="B112" s="11" t="s">
        <v>184</v>
      </c>
      <c r="C112" s="11" t="s">
        <v>181</v>
      </c>
      <c r="D112" s="12">
        <v>16349.686583499999</v>
      </c>
      <c r="E112" s="12">
        <v>8114.2191983000002</v>
      </c>
      <c r="F112" s="12">
        <v>7583.9786716999997</v>
      </c>
      <c r="G112" s="12">
        <v>9576.9987946000001</v>
      </c>
      <c r="H112" s="12">
        <v>14723.776795199999</v>
      </c>
      <c r="I112" s="12">
        <v>7244.7399368000006</v>
      </c>
      <c r="J112" s="12">
        <v>7079.0724511999997</v>
      </c>
      <c r="K112" s="12">
        <v>8212.1831882999995</v>
      </c>
      <c r="L112" s="12">
        <v>15342.583858</v>
      </c>
      <c r="M112" s="12"/>
      <c r="N112" s="12"/>
    </row>
    <row r="113" spans="1:14" x14ac:dyDescent="0.35">
      <c r="A113" s="11" t="str">
        <f t="shared" si="1"/>
        <v>VOLUMEN (Miles kg ó litros)Energeticas</v>
      </c>
      <c r="B113" s="11" t="s">
        <v>184</v>
      </c>
      <c r="C113" s="11" t="s">
        <v>182</v>
      </c>
      <c r="D113" s="12">
        <v>5098.3924592500007</v>
      </c>
      <c r="E113" s="12">
        <v>4055.6669832600001</v>
      </c>
      <c r="F113" s="12">
        <v>4114.6316244</v>
      </c>
      <c r="G113" s="12">
        <v>3766.2728108000001</v>
      </c>
      <c r="H113" s="12">
        <v>5674.1471502599998</v>
      </c>
      <c r="I113" s="12">
        <v>5514.8179656000002</v>
      </c>
      <c r="J113" s="12">
        <v>3169.77667217</v>
      </c>
      <c r="K113" s="12">
        <v>3025.3557039500001</v>
      </c>
      <c r="L113" s="12">
        <v>4456.1598707499998</v>
      </c>
      <c r="M113" s="12"/>
      <c r="N113" s="12"/>
    </row>
    <row r="114" spans="1:14" x14ac:dyDescent="0.35">
      <c r="A114" s="11" t="str">
        <f t="shared" si="1"/>
        <v>VOLUMEN (Miles kg ó litros)Gaseosas</v>
      </c>
      <c r="B114" s="11" t="s">
        <v>184</v>
      </c>
      <c r="C114" s="11" t="s">
        <v>168</v>
      </c>
      <c r="D114" s="12">
        <v>3857.9763009000003</v>
      </c>
      <c r="E114" s="12">
        <v>2195.1606071199999</v>
      </c>
      <c r="F114" s="12">
        <v>1718.5884465000001</v>
      </c>
      <c r="G114" s="12">
        <v>1740.9280904999998</v>
      </c>
      <c r="H114" s="12">
        <v>2834.516170076</v>
      </c>
      <c r="I114" s="12">
        <v>1999.6432597</v>
      </c>
      <c r="J114" s="12">
        <v>1375.1737175799999</v>
      </c>
      <c r="K114" s="12">
        <v>1465.5806707299998</v>
      </c>
      <c r="L114" s="12">
        <v>2663.1396184</v>
      </c>
      <c r="M114" s="12"/>
      <c r="N114" s="12"/>
    </row>
    <row r="115" spans="1:14" x14ac:dyDescent="0.35">
      <c r="A115" s="11" t="str">
        <f t="shared" si="1"/>
        <v>VOLUMEN (Miles kg ó litros)Bebidas Zumo+Leche</v>
      </c>
      <c r="B115" s="11" t="s">
        <v>184</v>
      </c>
      <c r="C115" s="11" t="s">
        <v>169</v>
      </c>
      <c r="D115" s="12">
        <v>1214.45182</v>
      </c>
      <c r="E115" s="12">
        <v>604.624234</v>
      </c>
      <c r="F115" s="12">
        <v>616.64966299999992</v>
      </c>
      <c r="G115" s="12">
        <v>519.27043300000003</v>
      </c>
      <c r="H115" s="12">
        <v>831.10536300000001</v>
      </c>
      <c r="I115" s="12">
        <v>631.82841599999995</v>
      </c>
      <c r="J115" s="12">
        <v>750.71607700000004</v>
      </c>
      <c r="K115" s="12">
        <v>496.214743</v>
      </c>
      <c r="L115" s="12">
        <v>917.58547499999997</v>
      </c>
      <c r="M115" s="12"/>
      <c r="N115" s="12"/>
    </row>
    <row r="116" spans="1:14" x14ac:dyDescent="0.35">
      <c r="A116" s="11" t="str">
        <f t="shared" si="1"/>
        <v>VOLUMEN (Miles kg ó litros)Resto</v>
      </c>
      <c r="B116" s="11" t="s">
        <v>184</v>
      </c>
      <c r="C116" s="11" t="s">
        <v>78</v>
      </c>
      <c r="D116" s="12">
        <v>9417.098552899999</v>
      </c>
      <c r="E116" s="12">
        <v>4603.2606566599998</v>
      </c>
      <c r="F116" s="12">
        <v>4095.2481250999999</v>
      </c>
      <c r="G116" s="12">
        <v>4910.8040717000003</v>
      </c>
      <c r="H116" s="12">
        <v>9454.1844958000001</v>
      </c>
      <c r="I116" s="12">
        <v>4832.8849403999993</v>
      </c>
      <c r="J116" s="12">
        <v>4529.18966817</v>
      </c>
      <c r="K116" s="12">
        <v>6349.6604079999997</v>
      </c>
      <c r="L116" s="12">
        <v>7312.5147140600002</v>
      </c>
      <c r="M116" s="12"/>
      <c r="N116" s="12"/>
    </row>
    <row r="117" spans="1:14" x14ac:dyDescent="0.35">
      <c r="A117" s="11" t="str">
        <f t="shared" si="1"/>
        <v>VALOR (Miles Euros)TOTAL BEBIDAS</v>
      </c>
      <c r="B117" s="11" t="s">
        <v>185</v>
      </c>
      <c r="C117" s="11" t="s">
        <v>122</v>
      </c>
      <c r="D117" s="12">
        <v>3888032</v>
      </c>
      <c r="E117" s="12">
        <v>2620604</v>
      </c>
      <c r="F117" s="12">
        <v>2453111</v>
      </c>
      <c r="G117" s="12">
        <v>2654140</v>
      </c>
      <c r="H117" s="12">
        <v>3815291</v>
      </c>
      <c r="I117" s="12">
        <v>2594657</v>
      </c>
      <c r="J117" s="12">
        <v>2460402</v>
      </c>
      <c r="K117" s="12">
        <v>2652668</v>
      </c>
      <c r="L117" s="12">
        <v>3812512</v>
      </c>
      <c r="M117" s="12"/>
      <c r="N117" s="12"/>
    </row>
    <row r="118" spans="1:14" x14ac:dyDescent="0.35">
      <c r="A118" s="11" t="str">
        <f t="shared" si="1"/>
        <v>VALOR (Miles Euros).Total Bebidas Caliente</v>
      </c>
      <c r="B118" s="11" t="s">
        <v>185</v>
      </c>
      <c r="C118" s="11" t="s">
        <v>123</v>
      </c>
      <c r="D118" s="12">
        <v>921938.6</v>
      </c>
      <c r="E118" s="12">
        <v>782578.9</v>
      </c>
      <c r="F118" s="12">
        <v>797188.3</v>
      </c>
      <c r="G118" s="12">
        <v>745444.4</v>
      </c>
      <c r="H118" s="12">
        <v>903304.6</v>
      </c>
      <c r="I118" s="12">
        <v>774225.7</v>
      </c>
      <c r="J118" s="12">
        <v>784354.7</v>
      </c>
      <c r="K118" s="12">
        <v>732714.2</v>
      </c>
      <c r="L118" s="12">
        <v>898338.7</v>
      </c>
      <c r="M118" s="12"/>
      <c r="N118" s="12"/>
    </row>
    <row r="119" spans="1:14" x14ac:dyDescent="0.35">
      <c r="A119" s="11" t="str">
        <f t="shared" si="1"/>
        <v>VALOR (Miles Euros)Cafe</v>
      </c>
      <c r="B119" s="11" t="s">
        <v>185</v>
      </c>
      <c r="C119" s="11" t="s">
        <v>124</v>
      </c>
      <c r="D119" s="12">
        <v>405795.4</v>
      </c>
      <c r="E119" s="12">
        <v>311564.7</v>
      </c>
      <c r="F119" s="12">
        <v>319497.59999999998</v>
      </c>
      <c r="G119" s="12">
        <v>315822.90000000002</v>
      </c>
      <c r="H119" s="12">
        <v>392612.5</v>
      </c>
      <c r="I119" s="12">
        <v>323680.09999999998</v>
      </c>
      <c r="J119" s="12">
        <v>319567.8</v>
      </c>
      <c r="K119" s="12">
        <v>312051.90000000002</v>
      </c>
      <c r="L119" s="12">
        <v>389622.2</v>
      </c>
      <c r="M119" s="12"/>
      <c r="N119" s="12"/>
    </row>
    <row r="120" spans="1:14" x14ac:dyDescent="0.35">
      <c r="A120" s="11" t="str">
        <f t="shared" si="1"/>
        <v>VALOR (Miles Euros)Leche+bebidas vegetales</v>
      </c>
      <c r="B120" s="11" t="s">
        <v>185</v>
      </c>
      <c r="C120" s="11" t="s">
        <v>175</v>
      </c>
      <c r="D120" s="12">
        <v>454475.6</v>
      </c>
      <c r="E120" s="12">
        <v>389319.8</v>
      </c>
      <c r="F120" s="12">
        <v>400308.3</v>
      </c>
      <c r="G120" s="12">
        <v>377841.3</v>
      </c>
      <c r="H120" s="12">
        <v>455874.4</v>
      </c>
      <c r="I120" s="12">
        <v>380389.9</v>
      </c>
      <c r="J120" s="12">
        <v>390632.8</v>
      </c>
      <c r="K120" s="12">
        <v>374278.40000000002</v>
      </c>
      <c r="L120" s="12">
        <v>455201.1</v>
      </c>
      <c r="M120" s="12"/>
      <c r="N120" s="12"/>
    </row>
    <row r="121" spans="1:14" x14ac:dyDescent="0.35">
      <c r="A121" s="11" t="str">
        <f t="shared" si="1"/>
        <v>VALOR (Miles Euros)Leche</v>
      </c>
      <c r="B121" s="11" t="s">
        <v>185</v>
      </c>
      <c r="C121" s="11" t="s">
        <v>125</v>
      </c>
      <c r="D121" s="12">
        <v>439032.1</v>
      </c>
      <c r="E121" s="12">
        <v>374196.5</v>
      </c>
      <c r="F121" s="12">
        <v>380645.5</v>
      </c>
      <c r="G121" s="12">
        <v>358038.9</v>
      </c>
      <c r="H121" s="12">
        <v>431823.1</v>
      </c>
      <c r="I121" s="12">
        <v>361517.8</v>
      </c>
      <c r="J121" s="12">
        <v>371129.2</v>
      </c>
      <c r="K121" s="12">
        <v>354433.7</v>
      </c>
      <c r="L121" s="12">
        <v>431349.3</v>
      </c>
      <c r="M121" s="12"/>
      <c r="N121" s="12"/>
    </row>
    <row r="122" spans="1:14" x14ac:dyDescent="0.35">
      <c r="A122" s="11" t="str">
        <f t="shared" si="1"/>
        <v>VALOR (Miles Euros)Leche Sola</v>
      </c>
      <c r="B122" s="11" t="s">
        <v>185</v>
      </c>
      <c r="C122" s="11" t="s">
        <v>126</v>
      </c>
      <c r="D122" s="12">
        <v>2850.614</v>
      </c>
      <c r="E122" s="12">
        <v>3592.4769999999999</v>
      </c>
      <c r="F122" s="12">
        <v>2514.2130000000002</v>
      </c>
      <c r="G122" s="12">
        <v>2224.2759999999998</v>
      </c>
      <c r="H122" s="12">
        <v>2947.7080000000001</v>
      </c>
      <c r="I122" s="12">
        <v>2347.6439999999998</v>
      </c>
      <c r="J122" s="12">
        <v>2606.0680000000002</v>
      </c>
      <c r="K122" s="12">
        <v>1893.59</v>
      </c>
      <c r="L122" s="12">
        <v>3920.9340000000002</v>
      </c>
      <c r="M122" s="12"/>
      <c r="N122" s="12"/>
    </row>
    <row r="123" spans="1:14" x14ac:dyDescent="0.35">
      <c r="A123" s="11" t="str">
        <f t="shared" si="1"/>
        <v>VALOR (Miles Euros)Leche Con Cacao</v>
      </c>
      <c r="B123" s="11" t="s">
        <v>185</v>
      </c>
      <c r="C123" s="11" t="s">
        <v>127</v>
      </c>
      <c r="D123" s="12">
        <v>17092.39</v>
      </c>
      <c r="E123" s="12">
        <v>13353.95</v>
      </c>
      <c r="F123" s="12">
        <v>12940.91</v>
      </c>
      <c r="G123" s="12">
        <v>10844.75</v>
      </c>
      <c r="H123" s="12">
        <v>14300.01</v>
      </c>
      <c r="I123" s="12">
        <v>11473.98</v>
      </c>
      <c r="J123" s="12">
        <v>12556.83</v>
      </c>
      <c r="K123" s="12">
        <v>10528.08</v>
      </c>
      <c r="L123" s="12">
        <v>13372.42</v>
      </c>
      <c r="M123" s="12"/>
      <c r="N123" s="12"/>
    </row>
    <row r="124" spans="1:14" x14ac:dyDescent="0.35">
      <c r="A124" s="11" t="str">
        <f t="shared" si="1"/>
        <v>VALOR (Miles Euros)Leche Con Cafe</v>
      </c>
      <c r="B124" s="11" t="s">
        <v>185</v>
      </c>
      <c r="C124" s="11" t="s">
        <v>128</v>
      </c>
      <c r="D124" s="12">
        <v>419089.1</v>
      </c>
      <c r="E124" s="12">
        <v>357250.1</v>
      </c>
      <c r="F124" s="12">
        <v>365190.40000000002</v>
      </c>
      <c r="G124" s="12">
        <v>344969.9</v>
      </c>
      <c r="H124" s="12">
        <v>414575.3</v>
      </c>
      <c r="I124" s="12">
        <v>347696.2</v>
      </c>
      <c r="J124" s="12">
        <v>355966.3</v>
      </c>
      <c r="K124" s="12">
        <v>342012</v>
      </c>
      <c r="L124" s="12">
        <v>414055.9</v>
      </c>
      <c r="M124" s="12"/>
      <c r="N124" s="12"/>
    </row>
    <row r="125" spans="1:14" x14ac:dyDescent="0.35">
      <c r="A125" s="11" t="str">
        <f t="shared" si="1"/>
        <v>VALOR (Miles Euros)Bebidas Vegetales</v>
      </c>
      <c r="B125" s="11" t="s">
        <v>185</v>
      </c>
      <c r="C125" s="11" t="s">
        <v>176</v>
      </c>
      <c r="D125" s="12">
        <v>15443.44</v>
      </c>
      <c r="E125" s="12">
        <v>15123.24</v>
      </c>
      <c r="F125" s="12">
        <v>19662.75</v>
      </c>
      <c r="G125" s="12">
        <v>19802.400000000001</v>
      </c>
      <c r="H125" s="12">
        <v>24051.31</v>
      </c>
      <c r="I125" s="12">
        <v>18872.11</v>
      </c>
      <c r="J125" s="12">
        <v>19503.62</v>
      </c>
      <c r="K125" s="12">
        <v>19844.75</v>
      </c>
      <c r="L125" s="12">
        <v>23851.81</v>
      </c>
      <c r="M125" s="12"/>
      <c r="N125" s="12"/>
    </row>
    <row r="126" spans="1:14" x14ac:dyDescent="0.35">
      <c r="A126" s="11" t="str">
        <f t="shared" si="1"/>
        <v>VALOR (Miles Euros)Infusiones</v>
      </c>
      <c r="B126" s="11" t="s">
        <v>185</v>
      </c>
      <c r="C126" s="11" t="s">
        <v>129</v>
      </c>
      <c r="D126" s="12">
        <v>34149.1</v>
      </c>
      <c r="E126" s="12">
        <v>32409.8</v>
      </c>
      <c r="F126" s="12">
        <v>33677.910000000003</v>
      </c>
      <c r="G126" s="12">
        <v>26979.95</v>
      </c>
      <c r="H126" s="12">
        <v>28838.58</v>
      </c>
      <c r="I126" s="12">
        <v>29352.83</v>
      </c>
      <c r="J126" s="12">
        <v>30884.98</v>
      </c>
      <c r="K126" s="12">
        <v>26277.41</v>
      </c>
      <c r="L126" s="12">
        <v>28723.68</v>
      </c>
      <c r="M126" s="12"/>
      <c r="N126" s="12"/>
    </row>
    <row r="127" spans="1:14" x14ac:dyDescent="0.35">
      <c r="A127" s="11" t="str">
        <f t="shared" si="1"/>
        <v>VALOR (Miles Euros)Resto Bebidas Caliente</v>
      </c>
      <c r="B127" s="11" t="s">
        <v>185</v>
      </c>
      <c r="C127" s="11" t="s">
        <v>130</v>
      </c>
      <c r="D127" s="12">
        <v>27518.57</v>
      </c>
      <c r="E127" s="12">
        <v>49284.62</v>
      </c>
      <c r="F127" s="12">
        <v>43704.52</v>
      </c>
      <c r="G127" s="12">
        <v>24800.2</v>
      </c>
      <c r="H127" s="12">
        <v>25979.15</v>
      </c>
      <c r="I127" s="12">
        <v>40802.78</v>
      </c>
      <c r="J127" s="12">
        <v>43269.120000000003</v>
      </c>
      <c r="K127" s="12">
        <v>20106.43</v>
      </c>
      <c r="L127" s="12">
        <v>24791.68</v>
      </c>
      <c r="M127" s="12"/>
      <c r="N127" s="12"/>
    </row>
    <row r="128" spans="1:14" x14ac:dyDescent="0.35">
      <c r="A128" s="11" t="str">
        <f t="shared" si="1"/>
        <v>VALOR (Miles Euros).Total Bebidas Frias</v>
      </c>
      <c r="B128" s="11" t="s">
        <v>185</v>
      </c>
      <c r="C128" s="11" t="s">
        <v>131</v>
      </c>
      <c r="D128" s="12">
        <v>2966093</v>
      </c>
      <c r="E128" s="12">
        <v>1838025</v>
      </c>
      <c r="F128" s="12">
        <v>1655922</v>
      </c>
      <c r="G128" s="12">
        <v>1908695</v>
      </c>
      <c r="H128" s="12">
        <v>2911986</v>
      </c>
      <c r="I128" s="12">
        <v>1820432</v>
      </c>
      <c r="J128" s="12">
        <v>1676047</v>
      </c>
      <c r="K128" s="12">
        <v>1919954</v>
      </c>
      <c r="L128" s="12">
        <v>2914173</v>
      </c>
      <c r="M128" s="12"/>
      <c r="N128" s="12"/>
    </row>
    <row r="129" spans="1:14" x14ac:dyDescent="0.35">
      <c r="A129" s="11" t="str">
        <f t="shared" si="1"/>
        <v>VALOR (Miles Euros)Total bebidas de vino</v>
      </c>
      <c r="B129" s="11" t="s">
        <v>185</v>
      </c>
      <c r="C129" s="11" t="s">
        <v>132</v>
      </c>
      <c r="D129" s="12">
        <v>334740.59999999998</v>
      </c>
      <c r="E129" s="12">
        <v>286662.59999999998</v>
      </c>
      <c r="F129" s="12">
        <v>239131.1</v>
      </c>
      <c r="G129" s="12">
        <v>238939.2</v>
      </c>
      <c r="H129" s="12">
        <v>330129.7</v>
      </c>
      <c r="I129" s="12">
        <v>276361</v>
      </c>
      <c r="J129" s="12">
        <v>239487.3</v>
      </c>
      <c r="K129" s="12">
        <v>246537</v>
      </c>
      <c r="L129" s="12">
        <v>346620.9</v>
      </c>
      <c r="M129" s="12"/>
      <c r="N129" s="12"/>
    </row>
    <row r="130" spans="1:14" x14ac:dyDescent="0.35">
      <c r="A130" s="11" t="str">
        <f t="shared" si="1"/>
        <v>VALOR (Miles Euros)Vino</v>
      </c>
      <c r="B130" s="11" t="s">
        <v>185</v>
      </c>
      <c r="C130" s="11" t="s">
        <v>133</v>
      </c>
      <c r="D130" s="12">
        <v>227319.1</v>
      </c>
      <c r="E130" s="12">
        <v>226357.6</v>
      </c>
      <c r="F130" s="12">
        <v>202787.1</v>
      </c>
      <c r="G130" s="12">
        <v>183984.6</v>
      </c>
      <c r="H130" s="12">
        <v>212937.7</v>
      </c>
      <c r="I130" s="12">
        <v>218552.5</v>
      </c>
      <c r="J130" s="12">
        <v>193518.9</v>
      </c>
      <c r="K130" s="12">
        <v>186584.5</v>
      </c>
      <c r="L130" s="12">
        <v>231311.5</v>
      </c>
      <c r="M130" s="12"/>
      <c r="N130" s="12"/>
    </row>
    <row r="131" spans="1:14" x14ac:dyDescent="0.35">
      <c r="A131" s="11" t="str">
        <f t="shared" si="1"/>
        <v>VALOR (Miles Euros)Tinto</v>
      </c>
      <c r="B131" s="11" t="s">
        <v>185</v>
      </c>
      <c r="C131" s="11" t="s">
        <v>134</v>
      </c>
      <c r="D131" s="12">
        <v>115882</v>
      </c>
      <c r="E131" s="12">
        <v>132994.1</v>
      </c>
      <c r="F131" s="12">
        <v>122575.4</v>
      </c>
      <c r="G131" s="12">
        <v>95293.92</v>
      </c>
      <c r="H131" s="12">
        <v>94879.19</v>
      </c>
      <c r="I131" s="12">
        <v>126870.8</v>
      </c>
      <c r="J131" s="12">
        <v>108124.4</v>
      </c>
      <c r="K131" s="12">
        <v>99007.95</v>
      </c>
      <c r="L131" s="12">
        <v>117390.7</v>
      </c>
      <c r="M131" s="12"/>
      <c r="N131" s="12"/>
    </row>
    <row r="132" spans="1:14" x14ac:dyDescent="0.35">
      <c r="A132" s="11" t="str">
        <f t="shared" ref="A132:A195" si="2">B132&amp;C132</f>
        <v>VALOR (Miles Euros)Blanco</v>
      </c>
      <c r="B132" s="11" t="s">
        <v>185</v>
      </c>
      <c r="C132" s="11" t="s">
        <v>135</v>
      </c>
      <c r="D132" s="12">
        <v>96505.19</v>
      </c>
      <c r="E132" s="12">
        <v>83486.7</v>
      </c>
      <c r="F132" s="12">
        <v>68706.259999999995</v>
      </c>
      <c r="G132" s="12">
        <v>77829.89</v>
      </c>
      <c r="H132" s="12">
        <v>103384.9</v>
      </c>
      <c r="I132" s="12">
        <v>80283.199999999997</v>
      </c>
      <c r="J132" s="12">
        <v>76745.13</v>
      </c>
      <c r="K132" s="12">
        <v>78337.100000000006</v>
      </c>
      <c r="L132" s="12">
        <v>103945.7</v>
      </c>
      <c r="M132" s="12"/>
      <c r="N132" s="12"/>
    </row>
    <row r="133" spans="1:14" x14ac:dyDescent="0.35">
      <c r="A133" s="11" t="str">
        <f t="shared" si="2"/>
        <v>VALOR (Miles Euros)Rosado</v>
      </c>
      <c r="B133" s="11" t="s">
        <v>185</v>
      </c>
      <c r="C133" s="11" t="s">
        <v>136</v>
      </c>
      <c r="D133" s="12">
        <v>11930.75</v>
      </c>
      <c r="E133" s="12">
        <v>7495.683</v>
      </c>
      <c r="F133" s="12">
        <v>8713.1779999999999</v>
      </c>
      <c r="G133" s="12">
        <v>9362.2659999999996</v>
      </c>
      <c r="H133" s="12">
        <v>11685.33</v>
      </c>
      <c r="I133" s="12">
        <v>8962.1039999999994</v>
      </c>
      <c r="J133" s="12">
        <v>6324.9160000000002</v>
      </c>
      <c r="K133" s="12">
        <v>4970.9380000000001</v>
      </c>
      <c r="L133" s="12" t="s">
        <v>223</v>
      </c>
      <c r="M133" s="12"/>
      <c r="N133" s="12"/>
    </row>
    <row r="134" spans="1:14" x14ac:dyDescent="0.35">
      <c r="A134" s="11" t="str">
        <f t="shared" si="2"/>
        <v>VALOR (Miles Euros)Resto vino</v>
      </c>
      <c r="B134" s="11" t="s">
        <v>185</v>
      </c>
      <c r="C134" s="11" t="s">
        <v>137</v>
      </c>
      <c r="D134" s="12">
        <v>3001.1080000000002</v>
      </c>
      <c r="E134" s="12">
        <v>2381.105</v>
      </c>
      <c r="F134" s="12">
        <v>2792.3009999999999</v>
      </c>
      <c r="G134" s="12">
        <v>1498.5070000000001</v>
      </c>
      <c r="H134" s="12">
        <v>2988.328</v>
      </c>
      <c r="I134" s="12">
        <v>2436.37</v>
      </c>
      <c r="J134" s="12">
        <v>2324.4659999999999</v>
      </c>
      <c r="K134" s="12">
        <v>4268.5020000000004</v>
      </c>
      <c r="L134" s="12">
        <v>9975.1260000000002</v>
      </c>
      <c r="M134" s="12"/>
      <c r="N134" s="12"/>
    </row>
    <row r="135" spans="1:14" x14ac:dyDescent="0.35">
      <c r="A135" s="11" t="str">
        <f t="shared" si="2"/>
        <v>VALOR (Miles Euros)Cava</v>
      </c>
      <c r="B135" s="11" t="s">
        <v>185</v>
      </c>
      <c r="C135" s="11" t="s">
        <v>138</v>
      </c>
      <c r="D135" s="12">
        <v>11555.77</v>
      </c>
      <c r="E135" s="12">
        <v>25506.99</v>
      </c>
      <c r="F135" s="12">
        <v>8057.6040000000003</v>
      </c>
      <c r="G135" s="12">
        <v>11140.61</v>
      </c>
      <c r="H135" s="12">
        <v>16669.22</v>
      </c>
      <c r="I135" s="12">
        <v>18671.52</v>
      </c>
      <c r="J135" s="12">
        <v>11270.6</v>
      </c>
      <c r="K135" s="12">
        <v>10255.18</v>
      </c>
      <c r="L135" s="12">
        <v>20318</v>
      </c>
      <c r="M135" s="12"/>
      <c r="N135" s="12"/>
    </row>
    <row r="136" spans="1:14" x14ac:dyDescent="0.35">
      <c r="A136" s="11" t="str">
        <f t="shared" si="2"/>
        <v>VALOR (Miles Euros)Otr.Bebidas Deri.Vino</v>
      </c>
      <c r="B136" s="11" t="s">
        <v>185</v>
      </c>
      <c r="C136" s="11" t="s">
        <v>139</v>
      </c>
      <c r="D136" s="12">
        <v>95865.82</v>
      </c>
      <c r="E136" s="12">
        <v>34797.99</v>
      </c>
      <c r="F136" s="12">
        <v>28286.32</v>
      </c>
      <c r="G136" s="12">
        <v>43814.04</v>
      </c>
      <c r="H136" s="12">
        <v>100522.7</v>
      </c>
      <c r="I136" s="12">
        <v>39137</v>
      </c>
      <c r="J136" s="12">
        <v>34697.800000000003</v>
      </c>
      <c r="K136" s="12">
        <v>49697.38</v>
      </c>
      <c r="L136" s="12">
        <v>94991.39</v>
      </c>
      <c r="M136" s="12"/>
      <c r="N136" s="12"/>
    </row>
    <row r="137" spans="1:14" x14ac:dyDescent="0.35">
      <c r="A137" s="11" t="str">
        <f t="shared" si="2"/>
        <v>VALOR (Miles Euros)Tinto de Verano</v>
      </c>
      <c r="B137" s="11" t="s">
        <v>185</v>
      </c>
      <c r="C137" s="11" t="s">
        <v>140</v>
      </c>
      <c r="D137" s="12">
        <v>64444.98</v>
      </c>
      <c r="E137" s="12">
        <v>18048.53</v>
      </c>
      <c r="F137" s="12">
        <v>14458.94</v>
      </c>
      <c r="G137" s="12">
        <v>27817.69</v>
      </c>
      <c r="H137" s="12">
        <v>65314.69</v>
      </c>
      <c r="I137" s="12">
        <v>20402.45</v>
      </c>
      <c r="J137" s="12">
        <v>17229.349999999999</v>
      </c>
      <c r="K137" s="12">
        <v>29828.48</v>
      </c>
      <c r="L137" s="12">
        <v>64781.29</v>
      </c>
      <c r="M137" s="12"/>
      <c r="N137" s="12"/>
    </row>
    <row r="138" spans="1:14" x14ac:dyDescent="0.35">
      <c r="A138" s="11" t="str">
        <f t="shared" si="2"/>
        <v>VALOR (Miles Euros)Sangria de Vino</v>
      </c>
      <c r="B138" s="11" t="s">
        <v>185</v>
      </c>
      <c r="C138" s="11" t="s">
        <v>141</v>
      </c>
      <c r="D138" s="12">
        <v>5284.8159999999998</v>
      </c>
      <c r="E138" s="12">
        <v>1902.434</v>
      </c>
      <c r="F138" s="12">
        <v>1256.425</v>
      </c>
      <c r="G138" s="12">
        <v>1889.548</v>
      </c>
      <c r="H138" s="12">
        <v>4782.2349999999997</v>
      </c>
      <c r="I138" s="12">
        <v>1617.6320000000001</v>
      </c>
      <c r="J138" s="12">
        <v>1511.1980000000001</v>
      </c>
      <c r="K138" s="12">
        <v>2593.7159999999999</v>
      </c>
      <c r="L138" s="12">
        <v>4329.37</v>
      </c>
      <c r="M138" s="12"/>
      <c r="N138" s="12"/>
    </row>
    <row r="139" spans="1:14" x14ac:dyDescent="0.35">
      <c r="A139" s="11" t="str">
        <f t="shared" si="2"/>
        <v>VALOR (Miles Euros)Sangria de Cava</v>
      </c>
      <c r="B139" s="11" t="s">
        <v>185</v>
      </c>
      <c r="C139" s="11" t="s">
        <v>142</v>
      </c>
      <c r="D139" s="12">
        <v>14353.58</v>
      </c>
      <c r="E139" s="12">
        <v>3606.9989999999998</v>
      </c>
      <c r="F139" s="12">
        <v>2693.6460000000002</v>
      </c>
      <c r="G139" s="12">
        <v>4474.5690000000004</v>
      </c>
      <c r="H139" s="12">
        <v>15637.04</v>
      </c>
      <c r="I139" s="12">
        <v>9025.5969999999998</v>
      </c>
      <c r="J139" s="12">
        <v>8469.5419999999995</v>
      </c>
      <c r="K139" s="12">
        <v>7681.7569999999996</v>
      </c>
      <c r="L139" s="12">
        <v>13410.69</v>
      </c>
      <c r="M139" s="12"/>
      <c r="N139" s="12"/>
    </row>
    <row r="140" spans="1:14" x14ac:dyDescent="0.35">
      <c r="A140" s="11" t="str">
        <f t="shared" si="2"/>
        <v>VALOR (Miles Euros)Calimocho</v>
      </c>
      <c r="B140" s="11" t="s">
        <v>185</v>
      </c>
      <c r="C140" s="11" t="s">
        <v>143</v>
      </c>
      <c r="D140" s="12">
        <v>5774.4210000000003</v>
      </c>
      <c r="E140" s="12">
        <v>3537.4780000000001</v>
      </c>
      <c r="F140" s="12">
        <v>4590.1130000000003</v>
      </c>
      <c r="G140" s="12">
        <v>3230.6990000000001</v>
      </c>
      <c r="H140" s="12">
        <v>8694.6229999999996</v>
      </c>
      <c r="I140" s="12">
        <v>2268.6590000000001</v>
      </c>
      <c r="J140" s="12">
        <v>2279.7330000000002</v>
      </c>
      <c r="K140" s="12">
        <v>4074.8760000000002</v>
      </c>
      <c r="L140" s="12">
        <v>6006.6890000000003</v>
      </c>
      <c r="M140" s="12"/>
      <c r="N140" s="12"/>
    </row>
    <row r="141" spans="1:14" x14ac:dyDescent="0.35">
      <c r="A141" s="11" t="str">
        <f t="shared" si="2"/>
        <v>VALOR (Miles Euros)Rebujito</v>
      </c>
      <c r="B141" s="11" t="s">
        <v>185</v>
      </c>
      <c r="C141" s="11" t="s">
        <v>177</v>
      </c>
      <c r="D141" s="12">
        <v>470.93349999999998</v>
      </c>
      <c r="E141" s="12">
        <v>126.5428</v>
      </c>
      <c r="F141" s="12">
        <v>75.392139999999998</v>
      </c>
      <c r="G141" s="12">
        <v>946.72659999999996</v>
      </c>
      <c r="H141" s="12">
        <v>594.07190000000003</v>
      </c>
      <c r="I141" s="12">
        <v>110.2777</v>
      </c>
      <c r="J141" s="12">
        <v>38.729140000000001</v>
      </c>
      <c r="K141" s="12">
        <v>1274.308</v>
      </c>
      <c r="L141" s="12">
        <v>495.05450000000002</v>
      </c>
      <c r="M141" s="12"/>
      <c r="N141" s="12"/>
    </row>
    <row r="142" spans="1:14" x14ac:dyDescent="0.35">
      <c r="A142" s="11" t="str">
        <f t="shared" si="2"/>
        <v>VALOR (Miles Euros)Espum/Lambrusc/Mosca</v>
      </c>
      <c r="B142" s="11" t="s">
        <v>185</v>
      </c>
      <c r="C142" s="11" t="s">
        <v>178</v>
      </c>
      <c r="D142" s="12">
        <v>5537.0929999999998</v>
      </c>
      <c r="E142" s="12">
        <v>7576.0069999999996</v>
      </c>
      <c r="F142" s="12">
        <v>5211.808</v>
      </c>
      <c r="G142" s="12">
        <v>5454.8119999999999</v>
      </c>
      <c r="H142" s="12">
        <v>5500.0739999999996</v>
      </c>
      <c r="I142" s="12">
        <v>5712.3869999999997</v>
      </c>
      <c r="J142" s="12">
        <v>5169.2470000000003</v>
      </c>
      <c r="K142" s="12">
        <v>4244.2430000000004</v>
      </c>
      <c r="L142" s="12">
        <v>5968.2939999999999</v>
      </c>
      <c r="M142" s="12"/>
      <c r="N142" s="12"/>
    </row>
    <row r="143" spans="1:14" x14ac:dyDescent="0.35">
      <c r="A143" s="11" t="str">
        <f t="shared" si="2"/>
        <v>VALOR (Miles Euros)Sidra</v>
      </c>
      <c r="B143" s="11" t="s">
        <v>185</v>
      </c>
      <c r="C143" s="11" t="s">
        <v>144</v>
      </c>
      <c r="D143" s="12">
        <v>25027.32</v>
      </c>
      <c r="E143" s="12">
        <v>17401.96</v>
      </c>
      <c r="F143" s="12">
        <v>17959.330000000002</v>
      </c>
      <c r="G143" s="12">
        <v>22348.86</v>
      </c>
      <c r="H143" s="12">
        <v>27848.73</v>
      </c>
      <c r="I143" s="12">
        <v>25016.42</v>
      </c>
      <c r="J143" s="12">
        <v>21262.52</v>
      </c>
      <c r="K143" s="12">
        <v>18687.759999999998</v>
      </c>
      <c r="L143" s="12">
        <v>25483.94</v>
      </c>
      <c r="M143" s="12"/>
      <c r="N143" s="12"/>
    </row>
    <row r="144" spans="1:14" x14ac:dyDescent="0.35">
      <c r="A144" s="11" t="str">
        <f t="shared" si="2"/>
        <v>VALOR (Miles Euros)Cerveza</v>
      </c>
      <c r="B144" s="11" t="s">
        <v>185</v>
      </c>
      <c r="C144" s="11" t="s">
        <v>145</v>
      </c>
      <c r="D144" s="12">
        <v>1214924</v>
      </c>
      <c r="E144" s="12">
        <v>725514</v>
      </c>
      <c r="F144" s="12">
        <v>651845.4</v>
      </c>
      <c r="G144" s="12">
        <v>805174.5</v>
      </c>
      <c r="H144" s="12">
        <v>1171094</v>
      </c>
      <c r="I144" s="12">
        <v>714254.7</v>
      </c>
      <c r="J144" s="12">
        <v>657112.19999999995</v>
      </c>
      <c r="K144" s="12">
        <v>783966.7</v>
      </c>
      <c r="L144" s="12">
        <v>1161361</v>
      </c>
      <c r="M144" s="12"/>
      <c r="N144" s="12"/>
    </row>
    <row r="145" spans="1:14" x14ac:dyDescent="0.35">
      <c r="A145" s="11" t="str">
        <f t="shared" si="2"/>
        <v>VALOR (Miles Euros)Con alcohol</v>
      </c>
      <c r="B145" s="11" t="s">
        <v>185</v>
      </c>
      <c r="C145" s="11" t="s">
        <v>146</v>
      </c>
      <c r="D145" s="12">
        <v>1086868</v>
      </c>
      <c r="E145" s="12">
        <v>647478.30000000005</v>
      </c>
      <c r="F145" s="12">
        <v>580950.9</v>
      </c>
      <c r="G145" s="12">
        <v>705937.1</v>
      </c>
      <c r="H145" s="12">
        <v>1034027</v>
      </c>
      <c r="I145" s="12">
        <v>631105</v>
      </c>
      <c r="J145" s="12">
        <v>577672.6</v>
      </c>
      <c r="K145" s="12">
        <v>683807.9</v>
      </c>
      <c r="L145" s="12">
        <v>1016989</v>
      </c>
      <c r="M145" s="12"/>
      <c r="N145" s="12"/>
    </row>
    <row r="146" spans="1:14" x14ac:dyDescent="0.35">
      <c r="A146" s="11" t="str">
        <f t="shared" si="2"/>
        <v>VALOR (Miles Euros)Sin alcohol</v>
      </c>
      <c r="B146" s="11" t="s">
        <v>185</v>
      </c>
      <c r="C146" s="11" t="s">
        <v>147</v>
      </c>
      <c r="D146" s="12">
        <v>126140.2</v>
      </c>
      <c r="E146" s="12">
        <v>77212.009999999995</v>
      </c>
      <c r="F146" s="12">
        <v>70215.63</v>
      </c>
      <c r="G146" s="12">
        <v>98516.09</v>
      </c>
      <c r="H146" s="12">
        <v>135996.79999999999</v>
      </c>
      <c r="I146" s="12">
        <v>82686.539999999994</v>
      </c>
      <c r="J146" s="12">
        <v>78712.98</v>
      </c>
      <c r="K146" s="12">
        <v>99677.13</v>
      </c>
      <c r="L146" s="12">
        <v>142770.9</v>
      </c>
      <c r="M146" s="12"/>
      <c r="N146" s="12"/>
    </row>
    <row r="147" spans="1:14" x14ac:dyDescent="0.35">
      <c r="A147" s="11" t="str">
        <f t="shared" si="2"/>
        <v>VALOR (Miles Euros)Cerveza Envasada</v>
      </c>
      <c r="B147" s="11" t="s">
        <v>185</v>
      </c>
      <c r="C147" s="11" t="s">
        <v>179</v>
      </c>
      <c r="D147" s="12">
        <v>614811.5</v>
      </c>
      <c r="E147" s="12">
        <v>372510</v>
      </c>
      <c r="F147" s="12">
        <v>346404.9</v>
      </c>
      <c r="G147" s="12">
        <v>421608.4</v>
      </c>
      <c r="H147" s="12">
        <v>588568.30000000005</v>
      </c>
      <c r="I147" s="12">
        <v>362016.1</v>
      </c>
      <c r="J147" s="12">
        <v>344075.4</v>
      </c>
      <c r="K147" s="12">
        <v>408753.3</v>
      </c>
      <c r="L147" s="12">
        <v>575611.4</v>
      </c>
      <c r="M147" s="12"/>
      <c r="N147" s="12"/>
    </row>
    <row r="148" spans="1:14" x14ac:dyDescent="0.35">
      <c r="A148" s="11" t="str">
        <f t="shared" si="2"/>
        <v>VALOR (Miles Euros)Cerveza Surtidor</v>
      </c>
      <c r="B148" s="11" t="s">
        <v>185</v>
      </c>
      <c r="C148" s="11" t="s">
        <v>180</v>
      </c>
      <c r="D148" s="12">
        <v>600112</v>
      </c>
      <c r="E148" s="12">
        <v>353004</v>
      </c>
      <c r="F148" s="12">
        <v>305440.5</v>
      </c>
      <c r="G148" s="12">
        <v>383566.1</v>
      </c>
      <c r="H148" s="12">
        <v>582525.19999999995</v>
      </c>
      <c r="I148" s="12">
        <v>352238.6</v>
      </c>
      <c r="J148" s="12">
        <v>313036.79999999999</v>
      </c>
      <c r="K148" s="12">
        <v>375213.4</v>
      </c>
      <c r="L148" s="12">
        <v>585749.80000000005</v>
      </c>
      <c r="M148" s="12"/>
      <c r="N148" s="12"/>
    </row>
    <row r="149" spans="1:14" x14ac:dyDescent="0.35">
      <c r="A149" s="11" t="str">
        <f t="shared" si="2"/>
        <v>VALOR (Miles Euros)Otras Cervezas</v>
      </c>
      <c r="B149" s="11" t="s">
        <v>185</v>
      </c>
      <c r="C149" s="11" t="s">
        <v>148</v>
      </c>
      <c r="D149" s="12">
        <v>1914.759</v>
      </c>
      <c r="E149" s="12">
        <v>823.69839999999999</v>
      </c>
      <c r="F149" s="12">
        <v>678.89780000000007</v>
      </c>
      <c r="G149" s="12">
        <v>721.37890000000004</v>
      </c>
      <c r="H149" s="12">
        <v>1069.508</v>
      </c>
      <c r="I149" s="12">
        <v>463.05099999999999</v>
      </c>
      <c r="J149" s="12">
        <v>726.66160000000002</v>
      </c>
      <c r="K149" s="12">
        <v>481.67619999999999</v>
      </c>
      <c r="L149" s="12">
        <v>1600.9559999999999</v>
      </c>
      <c r="M149" s="12"/>
      <c r="N149" s="12"/>
    </row>
    <row r="150" spans="1:14" x14ac:dyDescent="0.35">
      <c r="A150" s="11" t="str">
        <f t="shared" si="2"/>
        <v>VALOR (Miles Euros)Espirituosas</v>
      </c>
      <c r="B150" s="11" t="s">
        <v>185</v>
      </c>
      <c r="C150" s="11" t="s">
        <v>149</v>
      </c>
      <c r="D150" s="12">
        <v>401115.6</v>
      </c>
      <c r="E150" s="12">
        <v>269378.5</v>
      </c>
      <c r="F150" s="12">
        <v>232799.2</v>
      </c>
      <c r="G150" s="12">
        <v>242400.9</v>
      </c>
      <c r="H150" s="12">
        <v>391561.4</v>
      </c>
      <c r="I150" s="12">
        <v>271251.90000000002</v>
      </c>
      <c r="J150" s="12">
        <v>249485.7</v>
      </c>
      <c r="K150" s="12">
        <v>270408.7</v>
      </c>
      <c r="L150" s="12">
        <v>419067.3</v>
      </c>
      <c r="M150" s="12"/>
      <c r="N150" s="12"/>
    </row>
    <row r="151" spans="1:14" x14ac:dyDescent="0.35">
      <c r="A151" s="11" t="str">
        <f t="shared" si="2"/>
        <v>VALOR (Miles Euros)Whisky</v>
      </c>
      <c r="B151" s="11" t="s">
        <v>185</v>
      </c>
      <c r="C151" s="11" t="s">
        <v>150</v>
      </c>
      <c r="D151" s="12">
        <v>62534.46</v>
      </c>
      <c r="E151" s="12">
        <v>51718.63</v>
      </c>
      <c r="F151" s="12">
        <v>40672.76</v>
      </c>
      <c r="G151" s="12">
        <v>34830.080000000002</v>
      </c>
      <c r="H151" s="12">
        <v>49850.6</v>
      </c>
      <c r="I151" s="12">
        <v>42978.36</v>
      </c>
      <c r="J151" s="12">
        <v>34634.519999999997</v>
      </c>
      <c r="K151" s="12">
        <v>42997.52</v>
      </c>
      <c r="L151" s="12">
        <v>54396.72</v>
      </c>
      <c r="M151" s="12"/>
      <c r="N151" s="12"/>
    </row>
    <row r="152" spans="1:14" x14ac:dyDescent="0.35">
      <c r="A152" s="11" t="str">
        <f t="shared" si="2"/>
        <v>VALOR (Miles Euros)Brandy</v>
      </c>
      <c r="B152" s="11" t="s">
        <v>185</v>
      </c>
      <c r="C152" s="11" t="s">
        <v>151</v>
      </c>
      <c r="D152" s="12">
        <v>2887.9839999999999</v>
      </c>
      <c r="E152" s="12">
        <v>1727.143</v>
      </c>
      <c r="F152" s="12">
        <v>4173.3249999999998</v>
      </c>
      <c r="G152" s="12">
        <v>2317.8939999999998</v>
      </c>
      <c r="H152" s="12">
        <v>2044.3330000000001</v>
      </c>
      <c r="I152" s="12">
        <v>2900.1840000000002</v>
      </c>
      <c r="J152" s="12">
        <v>2276.8809999999999</v>
      </c>
      <c r="K152" s="12">
        <v>2940.326</v>
      </c>
      <c r="L152" s="12">
        <v>2313.62</v>
      </c>
      <c r="M152" s="12"/>
      <c r="N152" s="12"/>
    </row>
    <row r="153" spans="1:14" x14ac:dyDescent="0.35">
      <c r="A153" s="11" t="str">
        <f t="shared" si="2"/>
        <v>VALOR (Miles Euros)Ginebra</v>
      </c>
      <c r="B153" s="11" t="s">
        <v>185</v>
      </c>
      <c r="C153" s="11" t="s">
        <v>152</v>
      </c>
      <c r="D153" s="12">
        <v>121216.2</v>
      </c>
      <c r="E153" s="12">
        <v>78438.97</v>
      </c>
      <c r="F153" s="12">
        <v>68275.899999999994</v>
      </c>
      <c r="G153" s="12">
        <v>77017.36</v>
      </c>
      <c r="H153" s="12">
        <v>118611.9</v>
      </c>
      <c r="I153" s="12">
        <v>92532.79</v>
      </c>
      <c r="J153" s="12">
        <v>86046.55</v>
      </c>
      <c r="K153" s="12">
        <v>84635.6</v>
      </c>
      <c r="L153" s="12">
        <v>138879.4</v>
      </c>
      <c r="M153" s="12"/>
      <c r="N153" s="12"/>
    </row>
    <row r="154" spans="1:14" x14ac:dyDescent="0.35">
      <c r="A154" s="11" t="str">
        <f t="shared" si="2"/>
        <v>VALOR (Miles Euros)Ron</v>
      </c>
      <c r="B154" s="11" t="s">
        <v>185</v>
      </c>
      <c r="C154" s="11" t="s">
        <v>153</v>
      </c>
      <c r="D154" s="12">
        <v>61325.82</v>
      </c>
      <c r="E154" s="12">
        <v>43831.53</v>
      </c>
      <c r="F154" s="12">
        <v>35786.559999999998</v>
      </c>
      <c r="G154" s="12">
        <v>32799.050000000003</v>
      </c>
      <c r="H154" s="12">
        <v>57713.14</v>
      </c>
      <c r="I154" s="12">
        <v>35494.25</v>
      </c>
      <c r="J154" s="12">
        <v>34774.230000000003</v>
      </c>
      <c r="K154" s="12">
        <v>32570.18</v>
      </c>
      <c r="L154" s="12">
        <v>54719.06</v>
      </c>
      <c r="M154" s="12"/>
      <c r="N154" s="12"/>
    </row>
    <row r="155" spans="1:14" x14ac:dyDescent="0.35">
      <c r="A155" s="11" t="str">
        <f t="shared" si="2"/>
        <v>VALOR (Miles Euros)Anis</v>
      </c>
      <c r="B155" s="11" t="s">
        <v>185</v>
      </c>
      <c r="C155" s="11" t="s">
        <v>154</v>
      </c>
      <c r="D155" s="12">
        <v>1973.13</v>
      </c>
      <c r="E155" s="12">
        <v>2731.6860000000001</v>
      </c>
      <c r="F155" s="12">
        <v>2111.7109999999998</v>
      </c>
      <c r="G155" s="12">
        <v>1540.31</v>
      </c>
      <c r="H155" s="12">
        <v>928.5607</v>
      </c>
      <c r="I155" s="12">
        <v>2446.335</v>
      </c>
      <c r="J155" s="12">
        <v>1842.8309999999999</v>
      </c>
      <c r="K155" s="12">
        <v>1305.942</v>
      </c>
      <c r="L155" s="12">
        <v>3098.4409999999998</v>
      </c>
      <c r="M155" s="12"/>
      <c r="N155" s="12"/>
    </row>
    <row r="156" spans="1:14" x14ac:dyDescent="0.35">
      <c r="A156" s="11" t="str">
        <f t="shared" si="2"/>
        <v>VALOR (Miles Euros)Otras Espirituosas</v>
      </c>
      <c r="B156" s="11" t="s">
        <v>185</v>
      </c>
      <c r="C156" s="11" t="s">
        <v>155</v>
      </c>
      <c r="D156" s="12">
        <v>151178</v>
      </c>
      <c r="E156" s="12">
        <v>90930.5</v>
      </c>
      <c r="F156" s="12">
        <v>81778.990000000005</v>
      </c>
      <c r="G156" s="12">
        <v>93896.23</v>
      </c>
      <c r="H156" s="12">
        <v>162412.9</v>
      </c>
      <c r="I156" s="12">
        <v>94900</v>
      </c>
      <c r="J156" s="12">
        <v>89910.71</v>
      </c>
      <c r="K156" s="12">
        <v>105959.2</v>
      </c>
      <c r="L156" s="12">
        <v>165660.1</v>
      </c>
      <c r="M156" s="12"/>
      <c r="N156" s="12"/>
    </row>
    <row r="157" spans="1:14" x14ac:dyDescent="0.35">
      <c r="A157" s="11" t="str">
        <f t="shared" si="2"/>
        <v>VALOR (Miles Euros)T.Zumo+Horchata+Mosto</v>
      </c>
      <c r="B157" s="11" t="s">
        <v>185</v>
      </c>
      <c r="C157" s="11" t="s">
        <v>156</v>
      </c>
      <c r="D157" s="12">
        <v>91392.27</v>
      </c>
      <c r="E157" s="12">
        <v>48742.22</v>
      </c>
      <c r="F157" s="12">
        <v>45220.62</v>
      </c>
      <c r="G157" s="12">
        <v>52990.64</v>
      </c>
      <c r="H157" s="12">
        <v>87134.29</v>
      </c>
      <c r="I157" s="12">
        <v>40724.33</v>
      </c>
      <c r="J157" s="12">
        <v>43717.120000000003</v>
      </c>
      <c r="K157" s="12">
        <v>51977.79</v>
      </c>
      <c r="L157" s="12">
        <v>84706.74</v>
      </c>
      <c r="M157" s="12"/>
      <c r="N157" s="12"/>
    </row>
    <row r="158" spans="1:14" x14ac:dyDescent="0.35">
      <c r="A158" s="11" t="str">
        <f t="shared" si="2"/>
        <v>VALOR (Miles Euros)Agua Envasada</v>
      </c>
      <c r="B158" s="11" t="s">
        <v>185</v>
      </c>
      <c r="C158" s="11" t="s">
        <v>157</v>
      </c>
      <c r="D158" s="12">
        <v>248753.8</v>
      </c>
      <c r="E158" s="12">
        <v>133873</v>
      </c>
      <c r="F158" s="12">
        <v>128842.3</v>
      </c>
      <c r="G158" s="12">
        <v>151582.70000000001</v>
      </c>
      <c r="H158" s="12">
        <v>240945.8</v>
      </c>
      <c r="I158" s="12">
        <v>131616.6</v>
      </c>
      <c r="J158" s="12">
        <v>121804.5</v>
      </c>
      <c r="K158" s="12">
        <v>138861.79999999999</v>
      </c>
      <c r="L158" s="12">
        <v>229984.3</v>
      </c>
      <c r="M158" s="12"/>
      <c r="N158" s="12"/>
    </row>
    <row r="159" spans="1:14" x14ac:dyDescent="0.35">
      <c r="A159" s="11" t="str">
        <f t="shared" si="2"/>
        <v>VALOR (Miles Euros)Bebidas Refrescantes</v>
      </c>
      <c r="B159" s="11" t="s">
        <v>185</v>
      </c>
      <c r="C159" s="11" t="s">
        <v>158</v>
      </c>
      <c r="D159" s="12">
        <v>650140.30000000005</v>
      </c>
      <c r="E159" s="12">
        <v>356453</v>
      </c>
      <c r="F159" s="12">
        <v>340124.1</v>
      </c>
      <c r="G159" s="12">
        <v>395258.5</v>
      </c>
      <c r="H159" s="12">
        <v>663272.69999999995</v>
      </c>
      <c r="I159" s="12">
        <v>361206.8</v>
      </c>
      <c r="J159" s="12">
        <v>343177.5</v>
      </c>
      <c r="K159" s="12">
        <v>409513.7</v>
      </c>
      <c r="L159" s="12">
        <v>646948.69999999995</v>
      </c>
      <c r="M159" s="12"/>
      <c r="N159" s="12"/>
    </row>
    <row r="160" spans="1:14" x14ac:dyDescent="0.35">
      <c r="A160" s="11" t="str">
        <f t="shared" si="2"/>
        <v>VALOR (Miles Euros)Colas</v>
      </c>
      <c r="B160" s="11" t="s">
        <v>185</v>
      </c>
      <c r="C160" s="11" t="s">
        <v>159</v>
      </c>
      <c r="D160" s="12">
        <v>381729.9</v>
      </c>
      <c r="E160" s="12">
        <v>223087.7</v>
      </c>
      <c r="F160" s="12">
        <v>215008.9</v>
      </c>
      <c r="G160" s="12">
        <v>234162.2</v>
      </c>
      <c r="H160" s="12">
        <v>384247.7</v>
      </c>
      <c r="I160" s="12">
        <v>218611.4</v>
      </c>
      <c r="J160" s="12">
        <v>207148</v>
      </c>
      <c r="K160" s="12">
        <v>243321.1</v>
      </c>
      <c r="L160" s="12">
        <v>358946.6</v>
      </c>
      <c r="M160" s="12"/>
      <c r="N160" s="12"/>
    </row>
    <row r="161" spans="1:14" x14ac:dyDescent="0.35">
      <c r="A161" s="11" t="str">
        <f t="shared" si="2"/>
        <v>VALOR (Miles Euros)Cola Regular</v>
      </c>
      <c r="B161" s="11" t="s">
        <v>185</v>
      </c>
      <c r="C161" s="11" t="s">
        <v>160</v>
      </c>
      <c r="D161" s="12">
        <v>185254.6</v>
      </c>
      <c r="E161" s="12">
        <v>98194.08</v>
      </c>
      <c r="F161" s="12">
        <v>97517.5</v>
      </c>
      <c r="G161" s="12">
        <v>106342.1</v>
      </c>
      <c r="H161" s="12">
        <v>182782.8</v>
      </c>
      <c r="I161" s="12">
        <v>106463.4</v>
      </c>
      <c r="J161" s="12">
        <v>99654.96</v>
      </c>
      <c r="K161" s="12">
        <v>110639.8</v>
      </c>
      <c r="L161" s="12">
        <v>168591.9</v>
      </c>
      <c r="M161" s="12"/>
      <c r="N161" s="12"/>
    </row>
    <row r="162" spans="1:14" x14ac:dyDescent="0.35">
      <c r="A162" s="11" t="str">
        <f t="shared" si="2"/>
        <v>VALOR (Miles Euros)Light/Zero</v>
      </c>
      <c r="B162" s="11" t="s">
        <v>185</v>
      </c>
      <c r="C162" s="11" t="s">
        <v>161</v>
      </c>
      <c r="D162" s="12">
        <v>196475.3</v>
      </c>
      <c r="E162" s="12">
        <v>124893.6</v>
      </c>
      <c r="F162" s="12">
        <v>117491.4</v>
      </c>
      <c r="G162" s="12">
        <v>127820.1</v>
      </c>
      <c r="H162" s="12">
        <v>201464.9</v>
      </c>
      <c r="I162" s="12">
        <v>112148</v>
      </c>
      <c r="J162" s="12">
        <v>107493.1</v>
      </c>
      <c r="K162" s="12">
        <v>132681.29999999999</v>
      </c>
      <c r="L162" s="12">
        <v>190354.7</v>
      </c>
      <c r="M162" s="12"/>
      <c r="N162" s="12"/>
    </row>
    <row r="163" spans="1:14" x14ac:dyDescent="0.35">
      <c r="A163" s="11" t="str">
        <f t="shared" si="2"/>
        <v>VALOR (Miles Euros)Otra Variedad Cola</v>
      </c>
      <c r="B163" s="11" t="s">
        <v>185</v>
      </c>
      <c r="C163" s="11" t="s">
        <v>162</v>
      </c>
      <c r="D163" s="12" t="s">
        <v>223</v>
      </c>
      <c r="E163" s="12" t="s">
        <v>223</v>
      </c>
      <c r="F163" s="12" t="s">
        <v>223</v>
      </c>
      <c r="G163" s="12" t="s">
        <v>223</v>
      </c>
      <c r="H163" s="12" t="s">
        <v>223</v>
      </c>
      <c r="I163" s="12" t="s">
        <v>223</v>
      </c>
      <c r="J163" s="12" t="s">
        <v>223</v>
      </c>
      <c r="K163" s="12" t="s">
        <v>223</v>
      </c>
      <c r="L163" s="12" t="s">
        <v>223</v>
      </c>
      <c r="M163" s="12"/>
      <c r="N163" s="12"/>
    </row>
    <row r="164" spans="1:14" x14ac:dyDescent="0.35">
      <c r="A164" s="11" t="str">
        <f t="shared" si="2"/>
        <v>VALOR (Miles Euros)Con Cafeina</v>
      </c>
      <c r="B164" s="11" t="s">
        <v>185</v>
      </c>
      <c r="C164" s="11" t="s">
        <v>163</v>
      </c>
      <c r="D164" s="12">
        <v>314098.59999999998</v>
      </c>
      <c r="E164" s="12">
        <v>179186.4</v>
      </c>
      <c r="F164" s="12">
        <v>172226.5</v>
      </c>
      <c r="G164" s="12">
        <v>190219.6</v>
      </c>
      <c r="H164" s="12">
        <v>305522.5</v>
      </c>
      <c r="I164" s="12">
        <v>177618.2</v>
      </c>
      <c r="J164" s="12">
        <v>169043.7</v>
      </c>
      <c r="K164" s="12">
        <v>196535.5</v>
      </c>
      <c r="L164" s="12">
        <v>296056.40000000002</v>
      </c>
      <c r="M164" s="12"/>
      <c r="N164" s="12"/>
    </row>
    <row r="165" spans="1:14" x14ac:dyDescent="0.35">
      <c r="A165" s="11" t="str">
        <f t="shared" si="2"/>
        <v>VALOR (Miles Euros)Sin Cafeina</v>
      </c>
      <c r="B165" s="11" t="s">
        <v>185</v>
      </c>
      <c r="C165" s="11" t="s">
        <v>164</v>
      </c>
      <c r="D165" s="12">
        <v>55376.63</v>
      </c>
      <c r="E165" s="12">
        <v>33092.61</v>
      </c>
      <c r="F165" s="12">
        <v>36454.76</v>
      </c>
      <c r="G165" s="12">
        <v>37717.360000000001</v>
      </c>
      <c r="H165" s="12">
        <v>65841.289999999994</v>
      </c>
      <c r="I165" s="12">
        <v>34269.72</v>
      </c>
      <c r="J165" s="12">
        <v>31670.92</v>
      </c>
      <c r="K165" s="12">
        <v>38983.760000000002</v>
      </c>
      <c r="L165" s="12">
        <v>52817.32</v>
      </c>
      <c r="M165" s="12"/>
      <c r="N165" s="12"/>
    </row>
    <row r="166" spans="1:14" x14ac:dyDescent="0.35">
      <c r="A166" s="11" t="str">
        <f t="shared" si="2"/>
        <v>VALOR (Miles Euros)Frutas con gas</v>
      </c>
      <c r="B166" s="11" t="s">
        <v>185</v>
      </c>
      <c r="C166" s="11" t="s">
        <v>165</v>
      </c>
      <c r="D166" s="12">
        <v>70614.13</v>
      </c>
      <c r="E166" s="12">
        <v>33952.379999999997</v>
      </c>
      <c r="F166" s="12">
        <v>31283.68</v>
      </c>
      <c r="G166" s="12">
        <v>41642.17</v>
      </c>
      <c r="H166" s="12">
        <v>77053.899999999994</v>
      </c>
      <c r="I166" s="12">
        <v>35445.519999999997</v>
      </c>
      <c r="J166" s="12">
        <v>34862.32</v>
      </c>
      <c r="K166" s="12">
        <v>45326.92</v>
      </c>
      <c r="L166" s="12">
        <v>77256.62</v>
      </c>
      <c r="M166" s="12"/>
      <c r="N166" s="12"/>
    </row>
    <row r="167" spans="1:14" x14ac:dyDescent="0.35">
      <c r="A167" s="11" t="str">
        <f t="shared" si="2"/>
        <v>VALOR (Miles Euros)Frutas sin gas</v>
      </c>
      <c r="B167" s="11" t="s">
        <v>185</v>
      </c>
      <c r="C167" s="11" t="s">
        <v>166</v>
      </c>
      <c r="D167" s="12">
        <v>21500.57</v>
      </c>
      <c r="E167" s="12">
        <v>8608.6550000000007</v>
      </c>
      <c r="F167" s="12">
        <v>8061.59</v>
      </c>
      <c r="G167" s="12">
        <v>11425.42</v>
      </c>
      <c r="H167" s="12">
        <v>22589.59</v>
      </c>
      <c r="I167" s="12">
        <v>9841.3019999999997</v>
      </c>
      <c r="J167" s="12">
        <v>9882.2549999999992</v>
      </c>
      <c r="K167" s="12">
        <v>12099.12</v>
      </c>
      <c r="L167" s="12">
        <v>42318.53</v>
      </c>
      <c r="M167" s="12"/>
      <c r="N167" s="12"/>
    </row>
    <row r="168" spans="1:14" x14ac:dyDescent="0.35">
      <c r="A168" s="11" t="str">
        <f t="shared" si="2"/>
        <v>VALOR (Miles Euros)Mixers</v>
      </c>
      <c r="B168" s="11" t="s">
        <v>185</v>
      </c>
      <c r="C168" s="11" t="s">
        <v>167</v>
      </c>
      <c r="D168" s="12">
        <v>10728.93</v>
      </c>
      <c r="E168" s="12">
        <v>4863.9480000000003</v>
      </c>
      <c r="F168" s="12">
        <v>4036.0619999999999</v>
      </c>
      <c r="G168" s="12">
        <v>7889.1019999999999</v>
      </c>
      <c r="H168" s="12">
        <v>12209.92</v>
      </c>
      <c r="I168" s="12">
        <v>5720.0039999999999</v>
      </c>
      <c r="J168" s="12">
        <v>5619.3280000000004</v>
      </c>
      <c r="K168" s="12">
        <v>7326.1450000000004</v>
      </c>
      <c r="L168" s="12">
        <v>10872.51</v>
      </c>
      <c r="M168" s="12"/>
      <c r="N168" s="12"/>
    </row>
    <row r="169" spans="1:14" x14ac:dyDescent="0.35">
      <c r="A169" s="11" t="str">
        <f t="shared" si="2"/>
        <v>VALOR (Miles Euros)Isotonicas</v>
      </c>
      <c r="B169" s="11" t="s">
        <v>185</v>
      </c>
      <c r="C169" s="11" t="s">
        <v>181</v>
      </c>
      <c r="D169" s="12">
        <v>83209.34</v>
      </c>
      <c r="E169" s="12">
        <v>39893.21</v>
      </c>
      <c r="F169" s="12">
        <v>37766.769999999997</v>
      </c>
      <c r="G169" s="12">
        <v>50494.69</v>
      </c>
      <c r="H169" s="12">
        <v>81439.83</v>
      </c>
      <c r="I169" s="12">
        <v>40247.269999999997</v>
      </c>
      <c r="J169" s="12">
        <v>40408.1</v>
      </c>
      <c r="K169" s="12">
        <v>47937.279999999999</v>
      </c>
      <c r="L169" s="12">
        <v>89454.83</v>
      </c>
      <c r="M169" s="12"/>
      <c r="N169" s="12"/>
    </row>
    <row r="170" spans="1:14" x14ac:dyDescent="0.35">
      <c r="A170" s="11" t="str">
        <f t="shared" si="2"/>
        <v>VALOR (Miles Euros)Energeticas</v>
      </c>
      <c r="B170" s="11" t="s">
        <v>185</v>
      </c>
      <c r="C170" s="11" t="s">
        <v>182</v>
      </c>
      <c r="D170" s="12">
        <v>14450.47</v>
      </c>
      <c r="E170" s="12">
        <v>10971.38</v>
      </c>
      <c r="F170" s="12">
        <v>11389.64</v>
      </c>
      <c r="G170" s="12">
        <v>11840.9</v>
      </c>
      <c r="H170" s="12">
        <v>17698.96</v>
      </c>
      <c r="I170" s="12">
        <v>16494.46</v>
      </c>
      <c r="J170" s="12">
        <v>10791.22</v>
      </c>
      <c r="K170" s="12">
        <v>9449.9660000000003</v>
      </c>
      <c r="L170" s="12">
        <v>14097.1</v>
      </c>
      <c r="M170" s="12"/>
      <c r="N170" s="12"/>
    </row>
    <row r="171" spans="1:14" x14ac:dyDescent="0.35">
      <c r="A171" s="11" t="str">
        <f t="shared" si="2"/>
        <v>VALOR (Miles Euros)Gaseosas</v>
      </c>
      <c r="B171" s="11" t="s">
        <v>185</v>
      </c>
      <c r="C171" s="11" t="s">
        <v>168</v>
      </c>
      <c r="D171" s="12">
        <v>8538.4639999999999</v>
      </c>
      <c r="E171" s="12">
        <v>4797.6639999999998</v>
      </c>
      <c r="F171" s="12">
        <v>4042.223</v>
      </c>
      <c r="G171" s="12">
        <v>3840.5790000000002</v>
      </c>
      <c r="H171" s="12">
        <v>5608.402</v>
      </c>
      <c r="I171" s="12">
        <v>4922.9650000000001</v>
      </c>
      <c r="J171" s="12">
        <v>3356.7089999999998</v>
      </c>
      <c r="K171" s="12">
        <v>3853.7919999999999</v>
      </c>
      <c r="L171" s="12">
        <v>6712.6279999999997</v>
      </c>
      <c r="M171" s="12"/>
      <c r="N171" s="12"/>
    </row>
    <row r="172" spans="1:14" x14ac:dyDescent="0.35">
      <c r="A172" s="11" t="str">
        <f t="shared" si="2"/>
        <v>VALOR (Miles Euros)Bebidas Zumo+Leche</v>
      </c>
      <c r="B172" s="11" t="s">
        <v>185</v>
      </c>
      <c r="C172" s="11" t="s">
        <v>169</v>
      </c>
      <c r="D172" s="12">
        <v>4400.9859999999999</v>
      </c>
      <c r="E172" s="12">
        <v>2393.6109999999999</v>
      </c>
      <c r="F172" s="12">
        <v>2378.7040000000002</v>
      </c>
      <c r="G172" s="12">
        <v>1913.0250000000001</v>
      </c>
      <c r="H172" s="12">
        <v>3146.835</v>
      </c>
      <c r="I172" s="12">
        <v>1997.223</v>
      </c>
      <c r="J172" s="12">
        <v>2860.0459999999998</v>
      </c>
      <c r="K172" s="12">
        <v>1896.5719999999999</v>
      </c>
      <c r="L172" s="12">
        <v>3206.5459999999998</v>
      </c>
      <c r="M172" s="12"/>
      <c r="N172" s="12"/>
    </row>
    <row r="173" spans="1:14" x14ac:dyDescent="0.35">
      <c r="A173" s="11" t="str">
        <f t="shared" si="2"/>
        <v>VALOR (Miles Euros)Resto</v>
      </c>
      <c r="B173" s="11" t="s">
        <v>185</v>
      </c>
      <c r="C173" s="11" t="s">
        <v>78</v>
      </c>
      <c r="D173" s="12">
        <v>54967.48</v>
      </c>
      <c r="E173" s="12">
        <v>27884.38</v>
      </c>
      <c r="F173" s="12">
        <v>26156.57</v>
      </c>
      <c r="G173" s="12">
        <v>32050.400000000001</v>
      </c>
      <c r="H173" s="12">
        <v>59277.56</v>
      </c>
      <c r="I173" s="12">
        <v>27926.7</v>
      </c>
      <c r="J173" s="12">
        <v>28249.46</v>
      </c>
      <c r="K173" s="12">
        <v>38302.83</v>
      </c>
      <c r="L173" s="12">
        <v>44083.4</v>
      </c>
      <c r="M173" s="12"/>
      <c r="N173" s="12"/>
    </row>
    <row r="174" spans="1:14" x14ac:dyDescent="0.35">
      <c r="A174" s="11" t="str">
        <f t="shared" si="2"/>
        <v>PENETRACION (%)TOTAL BEBIDAS</v>
      </c>
      <c r="B174" s="11" t="s">
        <v>186</v>
      </c>
      <c r="C174" s="11" t="s">
        <v>122</v>
      </c>
      <c r="D174" s="12">
        <v>90.596630000000005</v>
      </c>
      <c r="E174" s="12">
        <v>87.689390000000003</v>
      </c>
      <c r="F174" s="12">
        <v>88.143010000000004</v>
      </c>
      <c r="G174" s="12">
        <v>88.317419999999998</v>
      </c>
      <c r="H174" s="12">
        <v>89.526660000000007</v>
      </c>
      <c r="I174" s="12">
        <v>86.977029999999999</v>
      </c>
      <c r="J174" s="12">
        <v>86.654510000000002</v>
      </c>
      <c r="K174" s="12">
        <v>86.04392</v>
      </c>
      <c r="L174" s="12">
        <v>88.393090000000001</v>
      </c>
      <c r="M174" s="12"/>
      <c r="N174" s="12"/>
    </row>
    <row r="175" spans="1:14" x14ac:dyDescent="0.35">
      <c r="A175" s="11" t="str">
        <f t="shared" si="2"/>
        <v>PENETRACION (%).Total Bebidas Caliente</v>
      </c>
      <c r="B175" s="11" t="s">
        <v>186</v>
      </c>
      <c r="C175" s="11" t="s">
        <v>123</v>
      </c>
      <c r="D175" s="12">
        <v>71.361350000000002</v>
      </c>
      <c r="E175" s="12">
        <v>70.788309999999996</v>
      </c>
      <c r="F175" s="12">
        <v>71.183890000000005</v>
      </c>
      <c r="G175" s="12">
        <v>68.942729999999997</v>
      </c>
      <c r="H175" s="12">
        <v>70.006029999999996</v>
      </c>
      <c r="I175" s="12">
        <v>70.173720000000003</v>
      </c>
      <c r="J175" s="12">
        <v>68.848920000000007</v>
      </c>
      <c r="K175" s="12">
        <v>67.109870000000001</v>
      </c>
      <c r="L175" s="12">
        <v>68.23751</v>
      </c>
      <c r="M175" s="12"/>
      <c r="N175" s="12"/>
    </row>
    <row r="176" spans="1:14" x14ac:dyDescent="0.35">
      <c r="A176" s="11" t="str">
        <f t="shared" si="2"/>
        <v>PENETRACION (%)Cafe</v>
      </c>
      <c r="B176" s="11" t="s">
        <v>186</v>
      </c>
      <c r="C176" s="11" t="s">
        <v>124</v>
      </c>
      <c r="D176" s="12">
        <v>50.468440000000001</v>
      </c>
      <c r="E176" s="12">
        <v>46.027259999999998</v>
      </c>
      <c r="F176" s="12">
        <v>45.304900000000004</v>
      </c>
      <c r="G176" s="12">
        <v>44.779380000000003</v>
      </c>
      <c r="H176" s="12">
        <v>49.387680000000003</v>
      </c>
      <c r="I176" s="12">
        <v>45.24944</v>
      </c>
      <c r="J176" s="12">
        <v>43.926639999999999</v>
      </c>
      <c r="K176" s="12">
        <v>43.576830000000001</v>
      </c>
      <c r="L176" s="12">
        <v>47.411659999999998</v>
      </c>
      <c r="M176" s="12"/>
      <c r="N176" s="12"/>
    </row>
    <row r="177" spans="1:14" x14ac:dyDescent="0.35">
      <c r="A177" s="11" t="str">
        <f t="shared" si="2"/>
        <v>PENETRACION (%)Leche+bebidas vegetales</v>
      </c>
      <c r="B177" s="11" t="s">
        <v>186</v>
      </c>
      <c r="C177" s="11" t="s">
        <v>175</v>
      </c>
      <c r="D177" s="12">
        <v>54.469920000000002</v>
      </c>
      <c r="E177" s="12">
        <v>54.652320000000003</v>
      </c>
      <c r="F177" s="12">
        <v>54.94632</v>
      </c>
      <c r="G177" s="12">
        <v>53.378900000000002</v>
      </c>
      <c r="H177" s="12">
        <v>54.787399999999998</v>
      </c>
      <c r="I177" s="12">
        <v>54.211680000000001</v>
      </c>
      <c r="J177" s="12">
        <v>53.457590000000003</v>
      </c>
      <c r="K177" s="12">
        <v>52.266910000000003</v>
      </c>
      <c r="L177" s="12">
        <v>52.539920000000002</v>
      </c>
      <c r="M177" s="12"/>
      <c r="N177" s="12"/>
    </row>
    <row r="178" spans="1:14" x14ac:dyDescent="0.35">
      <c r="A178" s="11" t="str">
        <f t="shared" si="2"/>
        <v>PENETRACION (%)Leche</v>
      </c>
      <c r="B178" s="11" t="s">
        <v>186</v>
      </c>
      <c r="C178" s="11" t="s">
        <v>125</v>
      </c>
      <c r="D178" s="12">
        <v>53.346490000000003</v>
      </c>
      <c r="E178" s="12">
        <v>53.578150000000001</v>
      </c>
      <c r="F178" s="12">
        <v>53.670740000000002</v>
      </c>
      <c r="G178" s="12">
        <v>51.816940000000002</v>
      </c>
      <c r="H178" s="12">
        <v>53.287590000000002</v>
      </c>
      <c r="I178" s="12">
        <v>52.557310000000001</v>
      </c>
      <c r="J178" s="12">
        <v>51.880209999999998</v>
      </c>
      <c r="K178" s="12">
        <v>50.955840000000002</v>
      </c>
      <c r="L178" s="12">
        <v>51.244450000000001</v>
      </c>
      <c r="M178" s="12"/>
      <c r="N178" s="12"/>
    </row>
    <row r="179" spans="1:14" x14ac:dyDescent="0.35">
      <c r="A179" s="11" t="str">
        <f t="shared" si="2"/>
        <v>PENETRACION (%)Leche Sola</v>
      </c>
      <c r="B179" s="11" t="s">
        <v>186</v>
      </c>
      <c r="C179" s="11" t="s">
        <v>126</v>
      </c>
      <c r="D179" s="12">
        <v>2.6878829999999998</v>
      </c>
      <c r="E179" s="12">
        <v>2.4775489999999998</v>
      </c>
      <c r="F179" s="12">
        <v>2.397723</v>
      </c>
      <c r="G179" s="12">
        <v>2.1980529999999998</v>
      </c>
      <c r="H179" s="12">
        <v>2.7807010000000001</v>
      </c>
      <c r="I179" s="12">
        <v>2.1847639999999999</v>
      </c>
      <c r="J179" s="12">
        <v>2.3659910000000002</v>
      </c>
      <c r="K179" s="12">
        <v>2.1443439999999998</v>
      </c>
      <c r="L179" s="12">
        <v>2.9350960000000001</v>
      </c>
      <c r="M179" s="12"/>
      <c r="N179" s="12"/>
    </row>
    <row r="180" spans="1:14" x14ac:dyDescent="0.35">
      <c r="A180" s="11" t="str">
        <f t="shared" si="2"/>
        <v>PENETRACION (%)Leche Con Cacao</v>
      </c>
      <c r="B180" s="11" t="s">
        <v>186</v>
      </c>
      <c r="C180" s="11" t="s">
        <v>127</v>
      </c>
      <c r="D180" s="12">
        <v>7.7963659999999999</v>
      </c>
      <c r="E180" s="12">
        <v>7.4292490000000004</v>
      </c>
      <c r="F180" s="12">
        <v>7.2821259999999999</v>
      </c>
      <c r="G180" s="12">
        <v>6.1242700000000001</v>
      </c>
      <c r="H180" s="12">
        <v>7.4688220000000003</v>
      </c>
      <c r="I180" s="12">
        <v>6.5252489999999996</v>
      </c>
      <c r="J180" s="12">
        <v>6.713114</v>
      </c>
      <c r="K180" s="12">
        <v>6.3290139999999999</v>
      </c>
      <c r="L180" s="12">
        <v>7.65069</v>
      </c>
      <c r="M180" s="12"/>
      <c r="N180" s="12"/>
    </row>
    <row r="181" spans="1:14" x14ac:dyDescent="0.35">
      <c r="A181" s="11" t="str">
        <f t="shared" si="2"/>
        <v>PENETRACION (%)Leche Con Cafe</v>
      </c>
      <c r="B181" s="11" t="s">
        <v>186</v>
      </c>
      <c r="C181" s="11" t="s">
        <v>128</v>
      </c>
      <c r="D181" s="12">
        <v>51.395969999999998</v>
      </c>
      <c r="E181" s="12">
        <v>51.482259999999997</v>
      </c>
      <c r="F181" s="12">
        <v>51.847670000000001</v>
      </c>
      <c r="G181" s="12">
        <v>49.982999999999997</v>
      </c>
      <c r="H181" s="12">
        <v>51.046709999999997</v>
      </c>
      <c r="I181" s="12">
        <v>50.855980000000002</v>
      </c>
      <c r="J181" s="12">
        <v>49.889110000000002</v>
      </c>
      <c r="K181" s="12">
        <v>49.320369999999997</v>
      </c>
      <c r="L181" s="12">
        <v>49.359389999999998</v>
      </c>
      <c r="M181" s="12"/>
      <c r="N181" s="12"/>
    </row>
    <row r="182" spans="1:14" x14ac:dyDescent="0.35">
      <c r="A182" s="11" t="str">
        <f t="shared" si="2"/>
        <v>PENETRACION (%)Bebidas Vegetales</v>
      </c>
      <c r="B182" s="11" t="s">
        <v>186</v>
      </c>
      <c r="C182" s="11" t="s">
        <v>176</v>
      </c>
      <c r="D182" s="12">
        <v>4.9387720000000002</v>
      </c>
      <c r="E182" s="12">
        <v>5.2470429999999997</v>
      </c>
      <c r="F182" s="12">
        <v>5.5684189999999996</v>
      </c>
      <c r="G182" s="12">
        <v>5.4615809999999998</v>
      </c>
      <c r="H182" s="12">
        <v>6.3048599999999997</v>
      </c>
      <c r="I182" s="12">
        <v>5.8503949999999998</v>
      </c>
      <c r="J182" s="12">
        <v>5.7326860000000002</v>
      </c>
      <c r="K182" s="12">
        <v>5.5593529999999998</v>
      </c>
      <c r="L182" s="12">
        <v>5.9404170000000001</v>
      </c>
      <c r="M182" s="12"/>
      <c r="N182" s="12"/>
    </row>
    <row r="183" spans="1:14" x14ac:dyDescent="0.35">
      <c r="A183" s="11" t="str">
        <f t="shared" si="2"/>
        <v>PENETRACION (%)Infusiones</v>
      </c>
      <c r="B183" s="11" t="s">
        <v>186</v>
      </c>
      <c r="C183" s="11" t="s">
        <v>129</v>
      </c>
      <c r="D183" s="12">
        <v>16.8475</v>
      </c>
      <c r="E183" s="12">
        <v>18.557970000000001</v>
      </c>
      <c r="F183" s="12">
        <v>18.94173</v>
      </c>
      <c r="G183" s="12">
        <v>15.22964</v>
      </c>
      <c r="H183" s="12">
        <v>14.94946</v>
      </c>
      <c r="I183" s="12">
        <v>17.676279999999998</v>
      </c>
      <c r="J183" s="12">
        <v>17.377790000000001</v>
      </c>
      <c r="K183" s="12">
        <v>15.67995</v>
      </c>
      <c r="L183" s="12">
        <v>15.399990000000001</v>
      </c>
      <c r="M183" s="12"/>
      <c r="N183" s="12"/>
    </row>
    <row r="184" spans="1:14" x14ac:dyDescent="0.35">
      <c r="A184" s="11" t="str">
        <f t="shared" si="2"/>
        <v>PENETRACION (%)Resto Bebidas Caliente</v>
      </c>
      <c r="B184" s="11" t="s">
        <v>186</v>
      </c>
      <c r="C184" s="11" t="s">
        <v>130</v>
      </c>
      <c r="D184" s="12">
        <v>9.6343490000000003</v>
      </c>
      <c r="E184" s="12">
        <v>16.587119999999999</v>
      </c>
      <c r="F184" s="12">
        <v>15.738049999999999</v>
      </c>
      <c r="G184" s="12">
        <v>9.8113949999999992</v>
      </c>
      <c r="H184" s="12">
        <v>9.9515039999999999</v>
      </c>
      <c r="I184" s="12">
        <v>15.080970000000001</v>
      </c>
      <c r="J184" s="12">
        <v>14.64404</v>
      </c>
      <c r="K184" s="12">
        <v>9.2876130000000003</v>
      </c>
      <c r="L184" s="12">
        <v>9.0635879999999993</v>
      </c>
      <c r="M184" s="12"/>
      <c r="N184" s="12"/>
    </row>
    <row r="185" spans="1:14" x14ac:dyDescent="0.35">
      <c r="A185" s="11" t="str">
        <f t="shared" si="2"/>
        <v>PENETRACION (%).Total Bebidas Frias</v>
      </c>
      <c r="B185" s="11" t="s">
        <v>186</v>
      </c>
      <c r="C185" s="11" t="s">
        <v>131</v>
      </c>
      <c r="D185" s="12">
        <v>87.294280000000001</v>
      </c>
      <c r="E185" s="12">
        <v>81.900760000000005</v>
      </c>
      <c r="F185" s="12">
        <v>81.600309999999993</v>
      </c>
      <c r="G185" s="12">
        <v>83.534739999999999</v>
      </c>
      <c r="H185" s="12">
        <v>86.141109999999998</v>
      </c>
      <c r="I185" s="12">
        <v>81.019000000000005</v>
      </c>
      <c r="J185" s="12">
        <v>79.791240000000002</v>
      </c>
      <c r="K185" s="12">
        <v>80.759159999999994</v>
      </c>
      <c r="L185" s="12">
        <v>84.921570000000003</v>
      </c>
      <c r="M185" s="12"/>
      <c r="N185" s="12"/>
    </row>
    <row r="186" spans="1:14" x14ac:dyDescent="0.35">
      <c r="A186" s="11" t="str">
        <f t="shared" si="2"/>
        <v>PENETRACION (%)Total bebidas de vino</v>
      </c>
      <c r="B186" s="11" t="s">
        <v>186</v>
      </c>
      <c r="C186" s="11" t="s">
        <v>132</v>
      </c>
      <c r="D186" s="12">
        <v>34.780119999999997</v>
      </c>
      <c r="E186" s="12">
        <v>29.019939999999998</v>
      </c>
      <c r="F186" s="12">
        <v>27.434629999999999</v>
      </c>
      <c r="G186" s="12">
        <v>28.597539999999999</v>
      </c>
      <c r="H186" s="12">
        <v>33.414149999999999</v>
      </c>
      <c r="I186" s="12">
        <v>30.152650000000001</v>
      </c>
      <c r="J186" s="12">
        <v>26.542200000000001</v>
      </c>
      <c r="K186" s="12">
        <v>28.340070000000001</v>
      </c>
      <c r="L186" s="12">
        <v>32.965519999999998</v>
      </c>
      <c r="M186" s="12"/>
      <c r="N186" s="12"/>
    </row>
    <row r="187" spans="1:14" x14ac:dyDescent="0.35">
      <c r="A187" s="11" t="str">
        <f t="shared" si="2"/>
        <v>PENETRACION (%)Vino</v>
      </c>
      <c r="B187" s="11" t="s">
        <v>186</v>
      </c>
      <c r="C187" s="11" t="s">
        <v>133</v>
      </c>
      <c r="D187" s="12">
        <v>24.124130000000001</v>
      </c>
      <c r="E187" s="12">
        <v>24.835100000000001</v>
      </c>
      <c r="F187" s="12">
        <v>23.178979999999999</v>
      </c>
      <c r="G187" s="12">
        <v>21.780889999999999</v>
      </c>
      <c r="H187" s="12">
        <v>22.626059999999999</v>
      </c>
      <c r="I187" s="12">
        <v>24.897500000000001</v>
      </c>
      <c r="J187" s="12">
        <v>22.017489999999999</v>
      </c>
      <c r="K187" s="12">
        <v>21.649819999999998</v>
      </c>
      <c r="L187" s="12">
        <v>22.846589999999999</v>
      </c>
      <c r="M187" s="12"/>
      <c r="N187" s="12"/>
    </row>
    <row r="188" spans="1:14" x14ac:dyDescent="0.35">
      <c r="A188" s="11" t="str">
        <f t="shared" si="2"/>
        <v>PENETRACION (%)Tinto</v>
      </c>
      <c r="B188" s="11" t="s">
        <v>186</v>
      </c>
      <c r="C188" s="11" t="s">
        <v>134</v>
      </c>
      <c r="D188" s="12">
        <v>16.010739999999998</v>
      </c>
      <c r="E188" s="12">
        <v>17.93188</v>
      </c>
      <c r="F188" s="12">
        <v>17.472819999999999</v>
      </c>
      <c r="G188" s="12">
        <v>15.03708</v>
      </c>
      <c r="H188" s="12">
        <v>14.55153</v>
      </c>
      <c r="I188" s="12">
        <v>17.968499999999999</v>
      </c>
      <c r="J188" s="12">
        <v>16.081489999999999</v>
      </c>
      <c r="K188" s="12">
        <v>14.96041</v>
      </c>
      <c r="L188" s="12">
        <v>15.03009</v>
      </c>
      <c r="M188" s="12"/>
      <c r="N188" s="12"/>
    </row>
    <row r="189" spans="1:14" x14ac:dyDescent="0.35">
      <c r="A189" s="11" t="str">
        <f t="shared" si="2"/>
        <v>PENETRACION (%)Blanco</v>
      </c>
      <c r="B189" s="11" t="s">
        <v>186</v>
      </c>
      <c r="C189" s="11" t="s">
        <v>135</v>
      </c>
      <c r="D189" s="12">
        <v>14.45581</v>
      </c>
      <c r="E189" s="12">
        <v>13.42474</v>
      </c>
      <c r="F189" s="12">
        <v>11.49094</v>
      </c>
      <c r="G189" s="12">
        <v>12.416869999999999</v>
      </c>
      <c r="H189" s="12">
        <v>14.16831</v>
      </c>
      <c r="I189" s="12">
        <v>13.13552</v>
      </c>
      <c r="J189" s="12">
        <v>11.841530000000001</v>
      </c>
      <c r="K189" s="12">
        <v>12.566409999999999</v>
      </c>
      <c r="L189" s="12">
        <v>14.29171</v>
      </c>
      <c r="M189" s="12"/>
      <c r="N189" s="12"/>
    </row>
    <row r="190" spans="1:14" x14ac:dyDescent="0.35">
      <c r="A190" s="11" t="str">
        <f t="shared" si="2"/>
        <v>PENETRACION (%)Rosado</v>
      </c>
      <c r="B190" s="11" t="s">
        <v>186</v>
      </c>
      <c r="C190" s="11" t="s">
        <v>136</v>
      </c>
      <c r="D190" s="12">
        <v>2.5564269999999998</v>
      </c>
      <c r="E190" s="12">
        <v>1.850139</v>
      </c>
      <c r="F190" s="12">
        <v>1.981806</v>
      </c>
      <c r="G190" s="12">
        <v>1.9865900000000001</v>
      </c>
      <c r="H190" s="12">
        <v>2.658093</v>
      </c>
      <c r="I190" s="12">
        <v>2.451022</v>
      </c>
      <c r="J190" s="12">
        <v>1.755098</v>
      </c>
      <c r="K190" s="12">
        <v>1.708259</v>
      </c>
      <c r="L190" s="12">
        <v>0</v>
      </c>
      <c r="M190" s="12"/>
      <c r="N190" s="12"/>
    </row>
    <row r="191" spans="1:14" x14ac:dyDescent="0.35">
      <c r="A191" s="11" t="str">
        <f t="shared" si="2"/>
        <v>PENETRACION (%)Resto vino</v>
      </c>
      <c r="B191" s="11" t="s">
        <v>186</v>
      </c>
      <c r="C191" s="11" t="s">
        <v>137</v>
      </c>
      <c r="D191" s="12">
        <v>1.111075</v>
      </c>
      <c r="E191" s="12">
        <v>0.8407675</v>
      </c>
      <c r="F191" s="12">
        <v>1.117213</v>
      </c>
      <c r="G191" s="12">
        <v>0.75074909999999995</v>
      </c>
      <c r="H191" s="12">
        <v>1.0290349999999999</v>
      </c>
      <c r="I191" s="12">
        <v>1.085747</v>
      </c>
      <c r="J191" s="12">
        <v>0.99831590000000003</v>
      </c>
      <c r="K191" s="12">
        <v>1.394992</v>
      </c>
      <c r="L191" s="12">
        <v>2.4794459999999998</v>
      </c>
      <c r="M191" s="12"/>
      <c r="N191" s="12"/>
    </row>
    <row r="192" spans="1:14" x14ac:dyDescent="0.35">
      <c r="A192" s="11" t="str">
        <f t="shared" si="2"/>
        <v>PENETRACION (%)Cava</v>
      </c>
      <c r="B192" s="11" t="s">
        <v>186</v>
      </c>
      <c r="C192" s="11" t="s">
        <v>138</v>
      </c>
      <c r="D192" s="12">
        <v>1.7307490000000001</v>
      </c>
      <c r="E192" s="12">
        <v>2.7020029999999999</v>
      </c>
      <c r="F192" s="12">
        <v>1.771919</v>
      </c>
      <c r="G192" s="12">
        <v>1.320476</v>
      </c>
      <c r="H192" s="12">
        <v>1.8492839999999999</v>
      </c>
      <c r="I192" s="12">
        <v>2.8127040000000001</v>
      </c>
      <c r="J192" s="12">
        <v>1.881642</v>
      </c>
      <c r="K192" s="12">
        <v>1.1216219999999999</v>
      </c>
      <c r="L192" s="12">
        <v>1.978194</v>
      </c>
      <c r="M192" s="12"/>
      <c r="N192" s="12"/>
    </row>
    <row r="193" spans="1:14" x14ac:dyDescent="0.35">
      <c r="A193" s="11" t="str">
        <f t="shared" si="2"/>
        <v>PENETRACION (%)Otr.Bebidas Deri.Vino</v>
      </c>
      <c r="B193" s="11" t="s">
        <v>186</v>
      </c>
      <c r="C193" s="11" t="s">
        <v>139</v>
      </c>
      <c r="D193" s="12">
        <v>19.312249999999999</v>
      </c>
      <c r="E193" s="12">
        <v>8.4675560000000001</v>
      </c>
      <c r="F193" s="12">
        <v>8.0836299999999994</v>
      </c>
      <c r="G193" s="12">
        <v>12.32198</v>
      </c>
      <c r="H193" s="12">
        <v>19.16873</v>
      </c>
      <c r="I193" s="12">
        <v>10.28688</v>
      </c>
      <c r="J193" s="12">
        <v>8.3099129999999999</v>
      </c>
      <c r="K193" s="12">
        <v>12.13865</v>
      </c>
      <c r="L193" s="12">
        <v>19.22654</v>
      </c>
      <c r="M193" s="12"/>
      <c r="N193" s="12"/>
    </row>
    <row r="194" spans="1:14" x14ac:dyDescent="0.35">
      <c r="A194" s="11" t="str">
        <f t="shared" si="2"/>
        <v>PENETRACION (%)Tinto de Verano</v>
      </c>
      <c r="B194" s="11" t="s">
        <v>186</v>
      </c>
      <c r="C194" s="11" t="s">
        <v>140</v>
      </c>
      <c r="D194" s="12">
        <v>14.986599999999999</v>
      </c>
      <c r="E194" s="12">
        <v>5.1077380000000003</v>
      </c>
      <c r="F194" s="12">
        <v>4.7986180000000003</v>
      </c>
      <c r="G194" s="12">
        <v>8.2898610000000001</v>
      </c>
      <c r="H194" s="12">
        <v>14.804449999999999</v>
      </c>
      <c r="I194" s="12">
        <v>6.6584320000000004</v>
      </c>
      <c r="J194" s="12">
        <v>5.1939760000000001</v>
      </c>
      <c r="K194" s="12">
        <v>8.5806360000000002</v>
      </c>
      <c r="L194" s="12">
        <v>15.165469999999999</v>
      </c>
      <c r="M194" s="12"/>
      <c r="N194" s="12"/>
    </row>
    <row r="195" spans="1:14" x14ac:dyDescent="0.35">
      <c r="A195" s="11" t="str">
        <f t="shared" si="2"/>
        <v>PENETRACION (%)Sangria de Vino</v>
      </c>
      <c r="B195" s="11" t="s">
        <v>186</v>
      </c>
      <c r="C195" s="11" t="s">
        <v>141</v>
      </c>
      <c r="D195" s="12">
        <v>3.369116</v>
      </c>
      <c r="E195" s="12">
        <v>0.99163990000000002</v>
      </c>
      <c r="F195" s="12">
        <v>0.95217779999999996</v>
      </c>
      <c r="G195" s="12">
        <v>1.62819</v>
      </c>
      <c r="H195" s="12">
        <v>2.9796610000000001</v>
      </c>
      <c r="I195" s="12">
        <v>1.1856329999999999</v>
      </c>
      <c r="J195" s="12">
        <v>0.89137429999999995</v>
      </c>
      <c r="K195" s="12">
        <v>1.3707009999999999</v>
      </c>
      <c r="L195" s="12">
        <v>3.1094560000000002</v>
      </c>
      <c r="M195" s="12"/>
      <c r="N195" s="12"/>
    </row>
    <row r="196" spans="1:14" x14ac:dyDescent="0.35">
      <c r="A196" s="11" t="str">
        <f t="shared" ref="A196:A259" si="3">B196&amp;C196</f>
        <v>PENETRACION (%)Sangria de Cava</v>
      </c>
      <c r="B196" s="11" t="s">
        <v>186</v>
      </c>
      <c r="C196" s="11" t="s">
        <v>142</v>
      </c>
      <c r="D196" s="12">
        <v>1.5265770000000001</v>
      </c>
      <c r="E196" s="12">
        <v>0.55215669999999994</v>
      </c>
      <c r="F196" s="12">
        <v>0.57589009999999996</v>
      </c>
      <c r="G196" s="12">
        <v>0.65266630000000003</v>
      </c>
      <c r="H196" s="12">
        <v>1.3812850000000001</v>
      </c>
      <c r="I196" s="12">
        <v>0.48323939999999999</v>
      </c>
      <c r="J196" s="12">
        <v>0.66805519999999996</v>
      </c>
      <c r="K196" s="12">
        <v>0.72006930000000002</v>
      </c>
      <c r="L196" s="12">
        <v>1.0795889999999999</v>
      </c>
      <c r="M196" s="12"/>
      <c r="N196" s="12"/>
    </row>
    <row r="197" spans="1:14" x14ac:dyDescent="0.35">
      <c r="A197" s="11" t="str">
        <f t="shared" si="3"/>
        <v>PENETRACION (%)Calimocho</v>
      </c>
      <c r="B197" s="11" t="s">
        <v>186</v>
      </c>
      <c r="C197" s="11" t="s">
        <v>143</v>
      </c>
      <c r="D197" s="12">
        <v>1.4264269999999999</v>
      </c>
      <c r="E197" s="12">
        <v>0.67125230000000002</v>
      </c>
      <c r="F197" s="12">
        <v>0.86581430000000004</v>
      </c>
      <c r="G197" s="12">
        <v>0.80326140000000001</v>
      </c>
      <c r="H197" s="12">
        <v>1.5174019999999999</v>
      </c>
      <c r="I197" s="12">
        <v>0.49530550000000001</v>
      </c>
      <c r="J197" s="12">
        <v>0.51062149999999995</v>
      </c>
      <c r="K197" s="12">
        <v>1.0603899999999999</v>
      </c>
      <c r="L197" s="12">
        <v>1.312851</v>
      </c>
      <c r="M197" s="12"/>
      <c r="N197" s="12"/>
    </row>
    <row r="198" spans="1:14" x14ac:dyDescent="0.35">
      <c r="A198" s="11" t="str">
        <f t="shared" si="3"/>
        <v>PENETRACION (%)Rebujito</v>
      </c>
      <c r="B198" s="11" t="s">
        <v>186</v>
      </c>
      <c r="C198" s="11" t="s">
        <v>177</v>
      </c>
      <c r="D198" s="12">
        <v>0.2482926</v>
      </c>
      <c r="E198" s="12">
        <v>0.1194788</v>
      </c>
      <c r="F198" s="12">
        <v>3.686859E-2</v>
      </c>
      <c r="G198" s="12">
        <v>0.45688659999999998</v>
      </c>
      <c r="H198" s="12">
        <v>0.35313509999999998</v>
      </c>
      <c r="I198" s="12">
        <v>6.4619309999999999E-2</v>
      </c>
      <c r="J198" s="12">
        <v>3.5135649999999997E-2</v>
      </c>
      <c r="K198" s="12">
        <v>0.63176350000000003</v>
      </c>
      <c r="L198" s="12">
        <v>0.20543239999999999</v>
      </c>
      <c r="M198" s="12"/>
      <c r="N198" s="12"/>
    </row>
    <row r="199" spans="1:14" x14ac:dyDescent="0.35">
      <c r="A199" s="11" t="str">
        <f t="shared" si="3"/>
        <v>PENETRACION (%)Espum/Lambrusc/Mosca</v>
      </c>
      <c r="B199" s="11" t="s">
        <v>186</v>
      </c>
      <c r="C199" s="11" t="s">
        <v>178</v>
      </c>
      <c r="D199" s="12">
        <v>1.8784479999999999</v>
      </c>
      <c r="E199" s="12">
        <v>2.0347200000000001</v>
      </c>
      <c r="F199" s="12">
        <v>1.7531600000000001</v>
      </c>
      <c r="G199" s="12">
        <v>1.930199</v>
      </c>
      <c r="H199" s="12">
        <v>1.6385369999999999</v>
      </c>
      <c r="I199" s="12">
        <v>2.3081830000000001</v>
      </c>
      <c r="J199" s="12">
        <v>1.6672560000000001</v>
      </c>
      <c r="K199" s="12">
        <v>1.3027139999999999</v>
      </c>
      <c r="L199" s="12">
        <v>1.733053</v>
      </c>
      <c r="M199" s="12"/>
      <c r="N199" s="12"/>
    </row>
    <row r="200" spans="1:14" x14ac:dyDescent="0.35">
      <c r="A200" s="11" t="str">
        <f t="shared" si="3"/>
        <v>PENETRACION (%)Sidra</v>
      </c>
      <c r="B200" s="11" t="s">
        <v>186</v>
      </c>
      <c r="C200" s="11" t="s">
        <v>144</v>
      </c>
      <c r="D200" s="12">
        <v>4.2099120000000001</v>
      </c>
      <c r="E200" s="12">
        <v>3.0796049999999999</v>
      </c>
      <c r="F200" s="12">
        <v>2.7750270000000001</v>
      </c>
      <c r="G200" s="12">
        <v>2.3832840000000002</v>
      </c>
      <c r="H200" s="12">
        <v>4.4552550000000002</v>
      </c>
      <c r="I200" s="12">
        <v>2.9103119999999998</v>
      </c>
      <c r="J200" s="12">
        <v>2.4985200000000001</v>
      </c>
      <c r="K200" s="12">
        <v>2.6693880000000001</v>
      </c>
      <c r="L200" s="12">
        <v>3.7723339999999999</v>
      </c>
      <c r="M200" s="12"/>
      <c r="N200" s="12"/>
    </row>
    <row r="201" spans="1:14" x14ac:dyDescent="0.35">
      <c r="A201" s="11" t="str">
        <f t="shared" si="3"/>
        <v>PENETRACION (%)Cerveza</v>
      </c>
      <c r="B201" s="11" t="s">
        <v>186</v>
      </c>
      <c r="C201" s="11" t="s">
        <v>145</v>
      </c>
      <c r="D201" s="12">
        <v>64.891630000000006</v>
      </c>
      <c r="E201" s="12">
        <v>57.614800000000002</v>
      </c>
      <c r="F201" s="12">
        <v>54.307040000000001</v>
      </c>
      <c r="G201" s="12">
        <v>57.999110000000002</v>
      </c>
      <c r="H201" s="12">
        <v>63.088839999999998</v>
      </c>
      <c r="I201" s="12">
        <v>54.590389999999999</v>
      </c>
      <c r="J201" s="12">
        <v>53.209060000000001</v>
      </c>
      <c r="K201" s="12">
        <v>56.313960000000002</v>
      </c>
      <c r="L201" s="12">
        <v>59.836019999999998</v>
      </c>
      <c r="M201" s="12"/>
      <c r="N201" s="12"/>
    </row>
    <row r="202" spans="1:14" x14ac:dyDescent="0.35">
      <c r="A202" s="11" t="str">
        <f t="shared" si="3"/>
        <v>PENETRACION (%)Con alcohol</v>
      </c>
      <c r="B202" s="11" t="s">
        <v>186</v>
      </c>
      <c r="C202" s="11" t="s">
        <v>146</v>
      </c>
      <c r="D202" s="12">
        <v>62.502769999999998</v>
      </c>
      <c r="E202" s="12">
        <v>54.215899999999998</v>
      </c>
      <c r="F202" s="12">
        <v>50.83954</v>
      </c>
      <c r="G202" s="12">
        <v>54.820979999999999</v>
      </c>
      <c r="H202" s="12">
        <v>59.53875</v>
      </c>
      <c r="I202" s="12">
        <v>51.478850000000001</v>
      </c>
      <c r="J202" s="12">
        <v>49.504390000000001</v>
      </c>
      <c r="K202" s="12">
        <v>52.631030000000003</v>
      </c>
      <c r="L202" s="12">
        <v>56.677349999999997</v>
      </c>
      <c r="M202" s="12"/>
      <c r="N202" s="12"/>
    </row>
    <row r="203" spans="1:14" x14ac:dyDescent="0.35">
      <c r="A203" s="11" t="str">
        <f t="shared" si="3"/>
        <v>PENETRACION (%)Sin alcohol</v>
      </c>
      <c r="B203" s="11" t="s">
        <v>186</v>
      </c>
      <c r="C203" s="11" t="s">
        <v>147</v>
      </c>
      <c r="D203" s="12">
        <v>23.18319</v>
      </c>
      <c r="E203" s="12">
        <v>18.333110000000001</v>
      </c>
      <c r="F203" s="12">
        <v>16.95364</v>
      </c>
      <c r="G203" s="12">
        <v>20.071290000000001</v>
      </c>
      <c r="H203" s="12">
        <v>23.89997</v>
      </c>
      <c r="I203" s="12">
        <v>17.186</v>
      </c>
      <c r="J203" s="12">
        <v>16.738910000000001</v>
      </c>
      <c r="K203" s="12">
        <v>19.343810000000001</v>
      </c>
      <c r="L203" s="12">
        <v>22.289709999999999</v>
      </c>
      <c r="M203" s="12"/>
      <c r="N203" s="12"/>
    </row>
    <row r="204" spans="1:14" x14ac:dyDescent="0.35">
      <c r="A204" s="11" t="str">
        <f t="shared" si="3"/>
        <v>PENETRACION (%)Cerveza Envasada</v>
      </c>
      <c r="B204" s="11" t="s">
        <v>186</v>
      </c>
      <c r="C204" s="11" t="s">
        <v>179</v>
      </c>
      <c r="D204" s="12">
        <v>50.610500000000002</v>
      </c>
      <c r="E204" s="12">
        <v>41.58323</v>
      </c>
      <c r="F204" s="12">
        <v>39.474580000000003</v>
      </c>
      <c r="G204" s="12">
        <v>43.382510000000003</v>
      </c>
      <c r="H204" s="12">
        <v>48.383580000000002</v>
      </c>
      <c r="I204" s="12">
        <v>39.235790000000001</v>
      </c>
      <c r="J204" s="12">
        <v>39.038910000000001</v>
      </c>
      <c r="K204" s="12">
        <v>41.410530000000001</v>
      </c>
      <c r="L204" s="12">
        <v>46.231580000000001</v>
      </c>
      <c r="M204" s="12"/>
      <c r="N204" s="12"/>
    </row>
    <row r="205" spans="1:14" x14ac:dyDescent="0.35">
      <c r="A205" s="11" t="str">
        <f t="shared" si="3"/>
        <v>PENETRACION (%)Cerveza Surtidor</v>
      </c>
      <c r="B205" s="11" t="s">
        <v>186</v>
      </c>
      <c r="C205" s="11" t="s">
        <v>180</v>
      </c>
      <c r="D205" s="12">
        <v>53.09789</v>
      </c>
      <c r="E205" s="12">
        <v>44.611849999999997</v>
      </c>
      <c r="F205" s="12">
        <v>41.795929999999998</v>
      </c>
      <c r="G205" s="12">
        <v>45.724260000000001</v>
      </c>
      <c r="H205" s="12">
        <v>52.480530000000002</v>
      </c>
      <c r="I205" s="12">
        <v>42.086320000000001</v>
      </c>
      <c r="J205" s="12">
        <v>40.44538</v>
      </c>
      <c r="K205" s="12">
        <v>44.229129999999998</v>
      </c>
      <c r="L205" s="12">
        <v>48.33681</v>
      </c>
      <c r="M205" s="12"/>
      <c r="N205" s="12"/>
    </row>
    <row r="206" spans="1:14" x14ac:dyDescent="0.35">
      <c r="A206" s="11" t="str">
        <f t="shared" si="3"/>
        <v>PENETRACION (%)Otras Cervezas</v>
      </c>
      <c r="B206" s="11" t="s">
        <v>186</v>
      </c>
      <c r="C206" s="11" t="s">
        <v>148</v>
      </c>
      <c r="D206" s="12">
        <v>0.8800886</v>
      </c>
      <c r="E206" s="12">
        <v>0.2376345</v>
      </c>
      <c r="F206" s="12">
        <v>0.41655510000000001</v>
      </c>
      <c r="G206" s="12">
        <v>0.53700000000000003</v>
      </c>
      <c r="H206" s="12">
        <v>0.63862699999999994</v>
      </c>
      <c r="I206" s="12">
        <v>0.31850879999999998</v>
      </c>
      <c r="J206" s="12">
        <v>0.27751710000000002</v>
      </c>
      <c r="K206" s="12">
        <v>0.42270429999999998</v>
      </c>
      <c r="L206" s="12">
        <v>0.49539070000000002</v>
      </c>
      <c r="M206" s="12"/>
      <c r="N206" s="12"/>
    </row>
    <row r="207" spans="1:14" x14ac:dyDescent="0.35">
      <c r="A207" s="11" t="str">
        <f t="shared" si="3"/>
        <v>PENETRACION (%)Espirituosas</v>
      </c>
      <c r="B207" s="11" t="s">
        <v>186</v>
      </c>
      <c r="C207" s="11" t="s">
        <v>149</v>
      </c>
      <c r="D207" s="12">
        <v>30.21491</v>
      </c>
      <c r="E207" s="12">
        <v>24.6922</v>
      </c>
      <c r="F207" s="12">
        <v>22.640650000000001</v>
      </c>
      <c r="G207" s="12">
        <v>23.665859999999999</v>
      </c>
      <c r="H207" s="12">
        <v>29.45459</v>
      </c>
      <c r="I207" s="12">
        <v>24.744720000000001</v>
      </c>
      <c r="J207" s="12">
        <v>20.79429</v>
      </c>
      <c r="K207" s="12">
        <v>22.725460000000002</v>
      </c>
      <c r="L207" s="12">
        <v>28.20926</v>
      </c>
      <c r="M207" s="12"/>
      <c r="N207" s="12"/>
    </row>
    <row r="208" spans="1:14" x14ac:dyDescent="0.35">
      <c r="A208" s="11" t="str">
        <f t="shared" si="3"/>
        <v>PENETRACION (%)Whisky</v>
      </c>
      <c r="B208" s="11" t="s">
        <v>186</v>
      </c>
      <c r="C208" s="11" t="s">
        <v>150</v>
      </c>
      <c r="D208" s="12">
        <v>4.3460869999999998</v>
      </c>
      <c r="E208" s="12">
        <v>3.744383</v>
      </c>
      <c r="F208" s="12">
        <v>3.07159</v>
      </c>
      <c r="G208" s="12">
        <v>2.963514</v>
      </c>
      <c r="H208" s="12">
        <v>4.3004899999999999</v>
      </c>
      <c r="I208" s="12">
        <v>3.6560839999999999</v>
      </c>
      <c r="J208" s="12">
        <v>2.7246990000000002</v>
      </c>
      <c r="K208" s="12">
        <v>3.4404880000000002</v>
      </c>
      <c r="L208" s="12">
        <v>4.0591869999999997</v>
      </c>
      <c r="M208" s="12"/>
      <c r="N208" s="12"/>
    </row>
    <row r="209" spans="1:14" x14ac:dyDescent="0.35">
      <c r="A209" s="11" t="str">
        <f t="shared" si="3"/>
        <v>PENETRACION (%)Brandy</v>
      </c>
      <c r="B209" s="11" t="s">
        <v>186</v>
      </c>
      <c r="C209" s="11" t="s">
        <v>151</v>
      </c>
      <c r="D209" s="12">
        <v>0.768424</v>
      </c>
      <c r="E209" s="12">
        <v>0.50170780000000004</v>
      </c>
      <c r="F209" s="12">
        <v>0.82322589999999995</v>
      </c>
      <c r="G209" s="12">
        <v>0.58475069999999996</v>
      </c>
      <c r="H209" s="12">
        <v>0.52373510000000001</v>
      </c>
      <c r="I209" s="12">
        <v>0.75608359999999997</v>
      </c>
      <c r="J209" s="12">
        <v>0.50557759999999996</v>
      </c>
      <c r="K209" s="12">
        <v>0.44939449999999997</v>
      </c>
      <c r="L209" s="12">
        <v>0.78929910000000003</v>
      </c>
      <c r="M209" s="12"/>
      <c r="N209" s="12"/>
    </row>
    <row r="210" spans="1:14" x14ac:dyDescent="0.35">
      <c r="A210" s="11" t="str">
        <f t="shared" si="3"/>
        <v>PENETRACION (%)Ginebra</v>
      </c>
      <c r="B210" s="11" t="s">
        <v>186</v>
      </c>
      <c r="C210" s="11" t="s">
        <v>152</v>
      </c>
      <c r="D210" s="12">
        <v>12.43885</v>
      </c>
      <c r="E210" s="12">
        <v>8.8277339999999995</v>
      </c>
      <c r="F210" s="12">
        <v>8.0090479999999999</v>
      </c>
      <c r="G210" s="12">
        <v>8.1028339999999996</v>
      </c>
      <c r="H210" s="12">
        <v>11.226900000000001</v>
      </c>
      <c r="I210" s="12">
        <v>8.2426539999999999</v>
      </c>
      <c r="J210" s="12">
        <v>6.752319</v>
      </c>
      <c r="K210" s="12">
        <v>7.6679310000000003</v>
      </c>
      <c r="L210" s="12">
        <v>10.59041</v>
      </c>
      <c r="M210" s="12"/>
      <c r="N210" s="12"/>
    </row>
    <row r="211" spans="1:14" x14ac:dyDescent="0.35">
      <c r="A211" s="11" t="str">
        <f t="shared" si="3"/>
        <v>PENETRACION (%)Ron</v>
      </c>
      <c r="B211" s="11" t="s">
        <v>186</v>
      </c>
      <c r="C211" s="11" t="s">
        <v>153</v>
      </c>
      <c r="D211" s="12">
        <v>6.5118340000000003</v>
      </c>
      <c r="E211" s="12">
        <v>5.1203989999999999</v>
      </c>
      <c r="F211" s="12">
        <v>4.1268729999999998</v>
      </c>
      <c r="G211" s="12">
        <v>3.822273</v>
      </c>
      <c r="H211" s="12">
        <v>5.501023</v>
      </c>
      <c r="I211" s="12">
        <v>4.4170179999999997</v>
      </c>
      <c r="J211" s="12">
        <v>3.5666910000000001</v>
      </c>
      <c r="K211" s="12">
        <v>4.1756489999999999</v>
      </c>
      <c r="L211" s="12">
        <v>5.4163009999999998</v>
      </c>
      <c r="M211" s="12"/>
      <c r="N211" s="12"/>
    </row>
    <row r="212" spans="1:14" x14ac:dyDescent="0.35">
      <c r="A212" s="11" t="str">
        <f t="shared" si="3"/>
        <v>PENETRACION (%)Anis</v>
      </c>
      <c r="B212" s="11" t="s">
        <v>186</v>
      </c>
      <c r="C212" s="11" t="s">
        <v>154</v>
      </c>
      <c r="D212" s="12">
        <v>0.69040380000000001</v>
      </c>
      <c r="E212" s="12">
        <v>0.97999409999999998</v>
      </c>
      <c r="F212" s="12">
        <v>0.80382220000000004</v>
      </c>
      <c r="G212" s="12">
        <v>0.80122559999999998</v>
      </c>
      <c r="H212" s="12">
        <v>0.40952569999999999</v>
      </c>
      <c r="I212" s="12">
        <v>1.2096389999999999</v>
      </c>
      <c r="J212" s="12">
        <v>0.92152590000000001</v>
      </c>
      <c r="K212" s="12">
        <v>0.53462330000000002</v>
      </c>
      <c r="L212" s="12">
        <v>0.66059270000000003</v>
      </c>
      <c r="M212" s="12"/>
      <c r="N212" s="12"/>
    </row>
    <row r="213" spans="1:14" x14ac:dyDescent="0.35">
      <c r="A213" s="11" t="str">
        <f t="shared" si="3"/>
        <v>PENETRACION (%)Otras Espirituosas</v>
      </c>
      <c r="B213" s="11" t="s">
        <v>186</v>
      </c>
      <c r="C213" s="11" t="s">
        <v>155</v>
      </c>
      <c r="D213" s="12">
        <v>20.660029999999999</v>
      </c>
      <c r="E213" s="12">
        <v>15.552199999999999</v>
      </c>
      <c r="F213" s="12">
        <v>15.25792</v>
      </c>
      <c r="G213" s="12">
        <v>15.718019999999999</v>
      </c>
      <c r="H213" s="12">
        <v>21.312259999999998</v>
      </c>
      <c r="I213" s="12">
        <v>15.98414</v>
      </c>
      <c r="J213" s="12">
        <v>13.93135</v>
      </c>
      <c r="K213" s="12">
        <v>15.968360000000001</v>
      </c>
      <c r="L213" s="12">
        <v>20.510370000000002</v>
      </c>
      <c r="M213" s="12"/>
      <c r="N213" s="12"/>
    </row>
    <row r="214" spans="1:14" x14ac:dyDescent="0.35">
      <c r="A214" s="11" t="str">
        <f t="shared" si="3"/>
        <v>PENETRACION (%)T.Zumo+Horchata+Mosto</v>
      </c>
      <c r="B214" s="11" t="s">
        <v>186</v>
      </c>
      <c r="C214" s="11" t="s">
        <v>156</v>
      </c>
      <c r="D214" s="12">
        <v>27.583400000000001</v>
      </c>
      <c r="E214" s="12">
        <v>19.48105</v>
      </c>
      <c r="F214" s="12">
        <v>17.475169999999999</v>
      </c>
      <c r="G214" s="12">
        <v>20.87707</v>
      </c>
      <c r="H214" s="12">
        <v>26.786909999999999</v>
      </c>
      <c r="I214" s="12">
        <v>16.906359999999999</v>
      </c>
      <c r="J214" s="12">
        <v>17.0258</v>
      </c>
      <c r="K214" s="12">
        <v>18.94491</v>
      </c>
      <c r="L214" s="12">
        <v>25.807120000000001</v>
      </c>
      <c r="M214" s="12"/>
      <c r="N214" s="12"/>
    </row>
    <row r="215" spans="1:14" x14ac:dyDescent="0.35">
      <c r="A215" s="11" t="str">
        <f t="shared" si="3"/>
        <v>PENETRACION (%)Agua Envasada</v>
      </c>
      <c r="B215" s="11" t="s">
        <v>186</v>
      </c>
      <c r="C215" s="11" t="s">
        <v>157</v>
      </c>
      <c r="D215" s="12">
        <v>60.617550000000001</v>
      </c>
      <c r="E215" s="12">
        <v>50.457030000000003</v>
      </c>
      <c r="F215" s="12">
        <v>48.27901</v>
      </c>
      <c r="G215" s="12">
        <v>51.809660000000001</v>
      </c>
      <c r="H215" s="12">
        <v>59.852290000000004</v>
      </c>
      <c r="I215" s="12">
        <v>49.434950000000001</v>
      </c>
      <c r="J215" s="12">
        <v>46.508159999999997</v>
      </c>
      <c r="K215" s="12">
        <v>50.6447</v>
      </c>
      <c r="L215" s="12">
        <v>59.9422</v>
      </c>
      <c r="M215" s="12"/>
      <c r="N215" s="12"/>
    </row>
    <row r="216" spans="1:14" x14ac:dyDescent="0.35">
      <c r="A216" s="11" t="str">
        <f t="shared" si="3"/>
        <v>PENETRACION (%)Bebidas Refrescantes</v>
      </c>
      <c r="B216" s="11" t="s">
        <v>186</v>
      </c>
      <c r="C216" s="11" t="s">
        <v>158</v>
      </c>
      <c r="D216" s="12">
        <v>69.816590000000005</v>
      </c>
      <c r="E216" s="12">
        <v>60.579689999999999</v>
      </c>
      <c r="F216" s="12">
        <v>59.929659999999998</v>
      </c>
      <c r="G216" s="12">
        <v>63.374459999999999</v>
      </c>
      <c r="H216" s="12">
        <v>69.481120000000004</v>
      </c>
      <c r="I216" s="12">
        <v>59.479950000000002</v>
      </c>
      <c r="J216" s="12">
        <v>58.269880000000001</v>
      </c>
      <c r="K216" s="12">
        <v>60.693420000000003</v>
      </c>
      <c r="L216" s="12">
        <v>67.320580000000007</v>
      </c>
      <c r="M216" s="12"/>
      <c r="N216" s="12"/>
    </row>
    <row r="217" spans="1:14" x14ac:dyDescent="0.35">
      <c r="A217" s="11" t="str">
        <f t="shared" si="3"/>
        <v>PENETRACION (%)Colas</v>
      </c>
      <c r="B217" s="11" t="s">
        <v>186</v>
      </c>
      <c r="C217" s="11" t="s">
        <v>159</v>
      </c>
      <c r="D217" s="12">
        <v>57.332859999999997</v>
      </c>
      <c r="E217" s="12">
        <v>47.41525</v>
      </c>
      <c r="F217" s="12">
        <v>46.379440000000002</v>
      </c>
      <c r="G217" s="12">
        <v>49.349829999999997</v>
      </c>
      <c r="H217" s="12">
        <v>55.265909999999998</v>
      </c>
      <c r="I217" s="12">
        <v>44.903080000000003</v>
      </c>
      <c r="J217" s="12">
        <v>45.82085</v>
      </c>
      <c r="K217" s="12">
        <v>47.645699999999998</v>
      </c>
      <c r="L217" s="12">
        <v>53.565069999999999</v>
      </c>
      <c r="M217" s="12"/>
      <c r="N217" s="12"/>
    </row>
    <row r="218" spans="1:14" x14ac:dyDescent="0.35">
      <c r="A218" s="11" t="str">
        <f t="shared" si="3"/>
        <v>PENETRACION (%)Cola Regular</v>
      </c>
      <c r="B218" s="11" t="s">
        <v>186</v>
      </c>
      <c r="C218" s="11" t="s">
        <v>160</v>
      </c>
      <c r="D218" s="12">
        <v>38.395809999999997</v>
      </c>
      <c r="E218" s="12">
        <v>28.78004</v>
      </c>
      <c r="F218" s="12">
        <v>28.765999999999998</v>
      </c>
      <c r="G218" s="12">
        <v>30.760950000000001</v>
      </c>
      <c r="H218" s="12">
        <v>36.912700000000001</v>
      </c>
      <c r="I218" s="12">
        <v>27.571429999999999</v>
      </c>
      <c r="J218" s="12">
        <v>27.548380000000002</v>
      </c>
      <c r="K218" s="12">
        <v>29.05772</v>
      </c>
      <c r="L218" s="12">
        <v>35.037170000000003</v>
      </c>
      <c r="M218" s="12"/>
      <c r="N218" s="12"/>
    </row>
    <row r="219" spans="1:14" x14ac:dyDescent="0.35">
      <c r="A219" s="11" t="str">
        <f t="shared" si="3"/>
        <v>PENETRACION (%)Light/Zero</v>
      </c>
      <c r="B219" s="11" t="s">
        <v>186</v>
      </c>
      <c r="C219" s="11" t="s">
        <v>161</v>
      </c>
      <c r="D219" s="12">
        <v>36.84299</v>
      </c>
      <c r="E219" s="12">
        <v>30.39819</v>
      </c>
      <c r="F219" s="12">
        <v>28.534369999999999</v>
      </c>
      <c r="G219" s="12">
        <v>30.77983</v>
      </c>
      <c r="H219" s="12">
        <v>34.156660000000002</v>
      </c>
      <c r="I219" s="12">
        <v>27.869039999999998</v>
      </c>
      <c r="J219" s="12">
        <v>28.113119999999999</v>
      </c>
      <c r="K219" s="12">
        <v>30.409120000000001</v>
      </c>
      <c r="L219" s="12">
        <v>34.312049999999999</v>
      </c>
      <c r="M219" s="12"/>
      <c r="N219" s="12"/>
    </row>
    <row r="220" spans="1:14" x14ac:dyDescent="0.35">
      <c r="A220" s="11" t="str">
        <f t="shared" si="3"/>
        <v>PENETRACION (%)Otra Variedad Cola</v>
      </c>
      <c r="B220" s="11" t="s">
        <v>186</v>
      </c>
      <c r="C220" s="11" t="s">
        <v>162</v>
      </c>
      <c r="D220" s="12">
        <v>0</v>
      </c>
      <c r="E220" s="12">
        <v>0</v>
      </c>
      <c r="F220" s="12">
        <v>0</v>
      </c>
      <c r="G220" s="12">
        <v>0</v>
      </c>
      <c r="H220" s="12">
        <v>0</v>
      </c>
      <c r="I220" s="12">
        <v>0</v>
      </c>
      <c r="J220" s="12">
        <v>0</v>
      </c>
      <c r="K220" s="12">
        <v>0</v>
      </c>
      <c r="L220" s="12">
        <v>0</v>
      </c>
      <c r="M220" s="12"/>
      <c r="N220" s="12"/>
    </row>
    <row r="221" spans="1:14" x14ac:dyDescent="0.35">
      <c r="A221" s="11" t="str">
        <f t="shared" si="3"/>
        <v>PENETRACION (%)Con Cafeina</v>
      </c>
      <c r="B221" s="11" t="s">
        <v>186</v>
      </c>
      <c r="C221" s="11" t="s">
        <v>163</v>
      </c>
      <c r="D221" s="12">
        <v>51.894089999999998</v>
      </c>
      <c r="E221" s="12">
        <v>41.978810000000003</v>
      </c>
      <c r="F221" s="12">
        <v>40.57047</v>
      </c>
      <c r="G221" s="12">
        <v>43.709449999999997</v>
      </c>
      <c r="H221" s="12">
        <v>49.232700000000001</v>
      </c>
      <c r="I221" s="12">
        <v>40.03933</v>
      </c>
      <c r="J221" s="12">
        <v>39.3461</v>
      </c>
      <c r="K221" s="12">
        <v>41.816699999999997</v>
      </c>
      <c r="L221" s="12">
        <v>48.147640000000003</v>
      </c>
      <c r="M221" s="12"/>
      <c r="N221" s="12"/>
    </row>
    <row r="222" spans="1:14" x14ac:dyDescent="0.35">
      <c r="A222" s="11" t="str">
        <f t="shared" si="3"/>
        <v>PENETRACION (%)Sin Cafeina</v>
      </c>
      <c r="B222" s="11" t="s">
        <v>186</v>
      </c>
      <c r="C222" s="11" t="s">
        <v>164</v>
      </c>
      <c r="D222" s="12">
        <v>16.140640000000001</v>
      </c>
      <c r="E222" s="12">
        <v>12.169180000000001</v>
      </c>
      <c r="F222" s="12">
        <v>12.213469999999999</v>
      </c>
      <c r="G222" s="12">
        <v>12.712540000000001</v>
      </c>
      <c r="H222" s="12">
        <v>16.005410000000001</v>
      </c>
      <c r="I222" s="12">
        <v>10.32747</v>
      </c>
      <c r="J222" s="12">
        <v>12.011839999999999</v>
      </c>
      <c r="K222" s="12">
        <v>13.54208</v>
      </c>
      <c r="L222" s="12">
        <v>15.7136</v>
      </c>
      <c r="M222" s="12"/>
      <c r="N222" s="12"/>
    </row>
    <row r="223" spans="1:14" x14ac:dyDescent="0.35">
      <c r="A223" s="11" t="str">
        <f t="shared" si="3"/>
        <v>PENETRACION (%)Frutas con gas</v>
      </c>
      <c r="B223" s="11" t="s">
        <v>186</v>
      </c>
      <c r="C223" s="11" t="s">
        <v>165</v>
      </c>
      <c r="D223" s="12">
        <v>25.613440000000001</v>
      </c>
      <c r="E223" s="12">
        <v>16.946899999999999</v>
      </c>
      <c r="F223" s="12">
        <v>16.519300000000001</v>
      </c>
      <c r="G223" s="12">
        <v>19.09216</v>
      </c>
      <c r="H223" s="12">
        <v>25.143270000000001</v>
      </c>
      <c r="I223" s="12">
        <v>17.248000000000001</v>
      </c>
      <c r="J223" s="12">
        <v>15.342930000000001</v>
      </c>
      <c r="K223" s="12">
        <v>18.128229999999999</v>
      </c>
      <c r="L223" s="12">
        <v>23.009180000000001</v>
      </c>
      <c r="M223" s="12"/>
      <c r="N223" s="12"/>
    </row>
    <row r="224" spans="1:14" x14ac:dyDescent="0.35">
      <c r="A224" s="11" t="str">
        <f t="shared" si="3"/>
        <v>PENETRACION (%)Frutas sin gas</v>
      </c>
      <c r="B224" s="11" t="s">
        <v>186</v>
      </c>
      <c r="C224" s="11" t="s">
        <v>166</v>
      </c>
      <c r="D224" s="12">
        <v>10.48564</v>
      </c>
      <c r="E224" s="12">
        <v>5.9560919999999999</v>
      </c>
      <c r="F224" s="12">
        <v>5.603313</v>
      </c>
      <c r="G224" s="12">
        <v>6.4123710000000003</v>
      </c>
      <c r="H224" s="12">
        <v>10.42615</v>
      </c>
      <c r="I224" s="12">
        <v>5.6212660000000003</v>
      </c>
      <c r="J224" s="12">
        <v>5.291353</v>
      </c>
      <c r="K224" s="12">
        <v>7.3832979999999999</v>
      </c>
      <c r="L224" s="12">
        <v>15.39668</v>
      </c>
      <c r="M224" s="12"/>
      <c r="N224" s="12"/>
    </row>
    <row r="225" spans="1:14" x14ac:dyDescent="0.35">
      <c r="A225" s="11" t="str">
        <f t="shared" si="3"/>
        <v>PENETRACION (%)Mixers</v>
      </c>
      <c r="B225" s="11" t="s">
        <v>186</v>
      </c>
      <c r="C225" s="11" t="s">
        <v>167</v>
      </c>
      <c r="D225" s="12">
        <v>5.3779560000000002</v>
      </c>
      <c r="E225" s="12">
        <v>3.4494470000000002</v>
      </c>
      <c r="F225" s="12">
        <v>2.8441670000000001</v>
      </c>
      <c r="G225" s="12">
        <v>4.3091049999999997</v>
      </c>
      <c r="H225" s="12">
        <v>5.7890030000000001</v>
      </c>
      <c r="I225" s="12">
        <v>3.5829900000000001</v>
      </c>
      <c r="J225" s="12">
        <v>3.4650620000000001</v>
      </c>
      <c r="K225" s="12">
        <v>3.9774159999999998</v>
      </c>
      <c r="L225" s="12">
        <v>4.882708</v>
      </c>
      <c r="M225" s="12"/>
      <c r="N225" s="12"/>
    </row>
    <row r="226" spans="1:14" x14ac:dyDescent="0.35">
      <c r="A226" s="11" t="str">
        <f t="shared" si="3"/>
        <v>PENETRACION (%)Isotonicas</v>
      </c>
      <c r="B226" s="11" t="s">
        <v>186</v>
      </c>
      <c r="C226" s="11" t="s">
        <v>181</v>
      </c>
      <c r="D226" s="12">
        <v>25.776530000000001</v>
      </c>
      <c r="E226" s="12">
        <v>15.890090000000001</v>
      </c>
      <c r="F226" s="12">
        <v>16.358260000000001</v>
      </c>
      <c r="G226" s="12">
        <v>19.508209999999998</v>
      </c>
      <c r="H226" s="12">
        <v>24.710840000000001</v>
      </c>
      <c r="I226" s="12">
        <v>16.201440000000002</v>
      </c>
      <c r="J226" s="12">
        <v>14.89096</v>
      </c>
      <c r="K226" s="12">
        <v>18.164429999999999</v>
      </c>
      <c r="L226" s="12">
        <v>25.857009999999999</v>
      </c>
      <c r="M226" s="12"/>
      <c r="N226" s="12"/>
    </row>
    <row r="227" spans="1:14" x14ac:dyDescent="0.35">
      <c r="A227" s="11" t="str">
        <f t="shared" si="3"/>
        <v>PENETRACION (%)Energeticas</v>
      </c>
      <c r="B227" s="11" t="s">
        <v>186</v>
      </c>
      <c r="C227" s="11" t="s">
        <v>182</v>
      </c>
      <c r="D227" s="12">
        <v>5.022221</v>
      </c>
      <c r="E227" s="12">
        <v>3.2454010000000002</v>
      </c>
      <c r="F227" s="12">
        <v>3.7713939999999999</v>
      </c>
      <c r="G227" s="12">
        <v>4.348751</v>
      </c>
      <c r="H227" s="12">
        <v>5.626582</v>
      </c>
      <c r="I227" s="12">
        <v>4.3859250000000003</v>
      </c>
      <c r="J227" s="12">
        <v>4.0777749999999999</v>
      </c>
      <c r="K227" s="12">
        <v>3.4366940000000001</v>
      </c>
      <c r="L227" s="12">
        <v>4.2394400000000001</v>
      </c>
      <c r="M227" s="12"/>
      <c r="N227" s="12"/>
    </row>
    <row r="228" spans="1:14" x14ac:dyDescent="0.35">
      <c r="A228" s="11" t="str">
        <f t="shared" si="3"/>
        <v>PENETRACION (%)Gaseosas</v>
      </c>
      <c r="B228" s="11" t="s">
        <v>186</v>
      </c>
      <c r="C228" s="11" t="s">
        <v>168</v>
      </c>
      <c r="D228" s="12">
        <v>4.210941</v>
      </c>
      <c r="E228" s="12">
        <v>2.8585639999999999</v>
      </c>
      <c r="F228" s="12">
        <v>2.3440720000000002</v>
      </c>
      <c r="G228" s="12">
        <v>2.3656359999999999</v>
      </c>
      <c r="H228" s="12">
        <v>3.9871660000000002</v>
      </c>
      <c r="I228" s="12">
        <v>2.7328239999999999</v>
      </c>
      <c r="J228" s="12">
        <v>1.9297740000000001</v>
      </c>
      <c r="K228" s="12">
        <v>2.4803350000000002</v>
      </c>
      <c r="L228" s="12">
        <v>3.898523</v>
      </c>
      <c r="M228" s="12"/>
      <c r="N228" s="12"/>
    </row>
    <row r="229" spans="1:14" x14ac:dyDescent="0.35">
      <c r="A229" s="11" t="str">
        <f t="shared" si="3"/>
        <v>PENETRACION (%)Bebidas Zumo+Leche</v>
      </c>
      <c r="B229" s="11" t="s">
        <v>186</v>
      </c>
      <c r="C229" s="11" t="s">
        <v>169</v>
      </c>
      <c r="D229" s="12">
        <v>2.3574190000000002</v>
      </c>
      <c r="E229" s="12">
        <v>1.202844</v>
      </c>
      <c r="F229" s="12">
        <v>1.7378260000000001</v>
      </c>
      <c r="G229" s="12">
        <v>1.506405</v>
      </c>
      <c r="H229" s="12">
        <v>2.303817</v>
      </c>
      <c r="I229" s="12">
        <v>1.608457</v>
      </c>
      <c r="J229" s="12">
        <v>1.996372</v>
      </c>
      <c r="K229" s="12">
        <v>1.1841520000000001</v>
      </c>
      <c r="L229" s="12">
        <v>2.140625</v>
      </c>
      <c r="M229" s="12"/>
      <c r="N229" s="12"/>
    </row>
    <row r="230" spans="1:14" x14ac:dyDescent="0.35">
      <c r="A230" s="11" t="str">
        <f t="shared" si="3"/>
        <v>PENETRACION (%)Resto</v>
      </c>
      <c r="B230" s="11" t="s">
        <v>186</v>
      </c>
      <c r="C230" s="11" t="s">
        <v>78</v>
      </c>
      <c r="D230" s="12">
        <v>18.815860000000001</v>
      </c>
      <c r="E230" s="12">
        <v>12.506919999999999</v>
      </c>
      <c r="F230" s="12">
        <v>10.570650000000001</v>
      </c>
      <c r="G230" s="12">
        <v>12.88181</v>
      </c>
      <c r="H230" s="12">
        <v>17.76136</v>
      </c>
      <c r="I230" s="12">
        <v>11.94975</v>
      </c>
      <c r="J230" s="12">
        <v>10.880940000000001</v>
      </c>
      <c r="K230" s="12">
        <v>13.5435</v>
      </c>
      <c r="L230" s="12">
        <v>14.31635</v>
      </c>
      <c r="M230" s="12"/>
      <c r="N230" s="12"/>
    </row>
    <row r="231" spans="1:14" x14ac:dyDescent="0.35">
      <c r="A231" s="11" t="str">
        <f t="shared" si="3"/>
        <v>FRECUENCIA COMPRA (Actos)TOTAL BEBIDAS</v>
      </c>
      <c r="B231" s="11" t="s">
        <v>187</v>
      </c>
      <c r="C231" s="11" t="s">
        <v>122</v>
      </c>
      <c r="D231" s="12">
        <v>32.265796583218801</v>
      </c>
      <c r="E231" s="12">
        <v>23.271914676630772</v>
      </c>
      <c r="F231" s="12">
        <v>22.955211606763868</v>
      </c>
      <c r="G231" s="12">
        <v>23.803479379775119</v>
      </c>
      <c r="H231" s="12">
        <v>31.667689885268622</v>
      </c>
      <c r="I231" s="12">
        <v>22.688407656875345</v>
      </c>
      <c r="J231" s="12">
        <v>22.670866270740529</v>
      </c>
      <c r="K231" s="12">
        <v>23.247697483437463</v>
      </c>
      <c r="L231" s="12">
        <v>30.906170866006729</v>
      </c>
      <c r="M231" s="12"/>
      <c r="N231" s="12"/>
    </row>
    <row r="232" spans="1:14" x14ac:dyDescent="0.35">
      <c r="A232" s="11" t="str">
        <f t="shared" si="3"/>
        <v>FRECUENCIA COMPRA (Actos).Total Bebidas Caliente</v>
      </c>
      <c r="B232" s="11" t="s">
        <v>187</v>
      </c>
      <c r="C232" s="11" t="s">
        <v>123</v>
      </c>
      <c r="D232" s="12">
        <v>19.698094713477957</v>
      </c>
      <c r="E232" s="12">
        <v>16.218121833007363</v>
      </c>
      <c r="F232" s="12">
        <v>16.627986487902675</v>
      </c>
      <c r="G232" s="12">
        <v>16.530740086173481</v>
      </c>
      <c r="H232" s="12">
        <v>19.664051501977706</v>
      </c>
      <c r="I232" s="12">
        <v>15.857286518943079</v>
      </c>
      <c r="J232" s="12">
        <v>16.691826781447414</v>
      </c>
      <c r="K232" s="12">
        <v>16.082980529243912</v>
      </c>
      <c r="L232" s="12">
        <v>19.537147313229323</v>
      </c>
      <c r="M232" s="12"/>
      <c r="N232" s="12"/>
    </row>
    <row r="233" spans="1:14" x14ac:dyDescent="0.35">
      <c r="A233" s="11" t="str">
        <f t="shared" si="3"/>
        <v>FRECUENCIA COMPRA (Actos)Cafe</v>
      </c>
      <c r="B233" s="11" t="s">
        <v>187</v>
      </c>
      <c r="C233" s="11" t="s">
        <v>124</v>
      </c>
      <c r="D233" s="12">
        <v>13.156747203305235</v>
      </c>
      <c r="E233" s="12">
        <v>10.892853218020589</v>
      </c>
      <c r="F233" s="12">
        <v>11.342133304228616</v>
      </c>
      <c r="G233" s="12">
        <v>11.581683585412433</v>
      </c>
      <c r="H233" s="12">
        <v>12.810491634783606</v>
      </c>
      <c r="I233" s="12">
        <v>10.872573815142527</v>
      </c>
      <c r="J233" s="12">
        <v>11.467718466369835</v>
      </c>
      <c r="K233" s="12">
        <v>11.236487023728795</v>
      </c>
      <c r="L233" s="12">
        <v>13.115881623532221</v>
      </c>
      <c r="M233" s="12"/>
      <c r="N233" s="12"/>
    </row>
    <row r="234" spans="1:14" x14ac:dyDescent="0.35">
      <c r="A234" s="11" t="str">
        <f t="shared" si="3"/>
        <v>FRECUENCIA COMPRA (Actos)Leche+bebidas vegetales</v>
      </c>
      <c r="B234" s="11" t="s">
        <v>187</v>
      </c>
      <c r="C234" s="11" t="s">
        <v>175</v>
      </c>
      <c r="D234" s="12">
        <v>13.467806125697791</v>
      </c>
      <c r="E234" s="12">
        <v>11.429120696922563</v>
      </c>
      <c r="F234" s="12">
        <v>11.727664045817608</v>
      </c>
      <c r="G234" s="12">
        <v>11.422238547594022</v>
      </c>
      <c r="H234" s="12">
        <v>13.562059400610064</v>
      </c>
      <c r="I234" s="12">
        <v>11.13790961804307</v>
      </c>
      <c r="J234" s="12">
        <v>11.74572377088054</v>
      </c>
      <c r="K234" s="12">
        <v>11.432234037392949</v>
      </c>
      <c r="L234" s="12">
        <v>13.735316620548073</v>
      </c>
      <c r="M234" s="12"/>
      <c r="N234" s="12"/>
    </row>
    <row r="235" spans="1:14" x14ac:dyDescent="0.35">
      <c r="A235" s="11" t="str">
        <f t="shared" si="3"/>
        <v>FRECUENCIA COMPRA (Actos)Leche</v>
      </c>
      <c r="B235" s="11" t="s">
        <v>187</v>
      </c>
      <c r="C235" s="11" t="s">
        <v>125</v>
      </c>
      <c r="D235" s="12">
        <v>13.333461562634776</v>
      </c>
      <c r="E235" s="12">
        <v>11.24108252628308</v>
      </c>
      <c r="F235" s="12">
        <v>11.484239076312043</v>
      </c>
      <c r="G235" s="12">
        <v>11.227599772302044</v>
      </c>
      <c r="H235" s="12">
        <v>13.2763794837412</v>
      </c>
      <c r="I235" s="12">
        <v>10.943238209182494</v>
      </c>
      <c r="J235" s="12">
        <v>11.504796644846294</v>
      </c>
      <c r="K235" s="12">
        <v>11.095512823347825</v>
      </c>
      <c r="L235" s="12">
        <v>13.379520221468383</v>
      </c>
      <c r="M235" s="12"/>
      <c r="N235" s="12"/>
    </row>
    <row r="236" spans="1:14" x14ac:dyDescent="0.35">
      <c r="A236" s="11" t="str">
        <f t="shared" si="3"/>
        <v>FRECUENCIA COMPRA (Actos)Leche Sola</v>
      </c>
      <c r="B236" s="11" t="s">
        <v>187</v>
      </c>
      <c r="C236" s="11" t="s">
        <v>126</v>
      </c>
      <c r="D236" s="12">
        <v>2.0533155457847823</v>
      </c>
      <c r="E236" s="12">
        <v>2.4278203832344496</v>
      </c>
      <c r="F236" s="12">
        <v>1.9942192707583957</v>
      </c>
      <c r="G236" s="12">
        <v>1.9093101444873091</v>
      </c>
      <c r="H236" s="12">
        <v>1.7329919021269831</v>
      </c>
      <c r="I236" s="12">
        <v>1.7907589153780368</v>
      </c>
      <c r="J236" s="12">
        <v>2.0238273971014178</v>
      </c>
      <c r="K236" s="12">
        <v>1.7356939190658196</v>
      </c>
      <c r="L236" s="12">
        <v>2.0486951163799558</v>
      </c>
      <c r="M236" s="12"/>
      <c r="N236" s="12"/>
    </row>
    <row r="237" spans="1:14" x14ac:dyDescent="0.35">
      <c r="A237" s="11" t="str">
        <f t="shared" si="3"/>
        <v>FRECUENCIA COMPRA (Actos)Leche Con Cacao</v>
      </c>
      <c r="B237" s="11" t="s">
        <v>187</v>
      </c>
      <c r="C237" s="11" t="s">
        <v>127</v>
      </c>
      <c r="D237" s="12">
        <v>4.1235578864089586</v>
      </c>
      <c r="E237" s="12">
        <v>3.5207829668298887</v>
      </c>
      <c r="F237" s="12">
        <v>3.4719084541731182</v>
      </c>
      <c r="G237" s="12">
        <v>3.627833737572391</v>
      </c>
      <c r="H237" s="12">
        <v>3.5974103753367621</v>
      </c>
      <c r="I237" s="12">
        <v>3.4115082313034826</v>
      </c>
      <c r="J237" s="12">
        <v>3.5146577986656036</v>
      </c>
      <c r="K237" s="12">
        <v>3.0852767002930905</v>
      </c>
      <c r="L237" s="12">
        <v>3.3423949483141104</v>
      </c>
      <c r="M237" s="12"/>
      <c r="N237" s="12"/>
    </row>
    <row r="238" spans="1:14" x14ac:dyDescent="0.35">
      <c r="A238" s="11" t="str">
        <f t="shared" si="3"/>
        <v>FRECUENCIA COMPRA (Actos)Leche Con Cafe</v>
      </c>
      <c r="B238" s="11" t="s">
        <v>187</v>
      </c>
      <c r="C238" s="11" t="s">
        <v>128</v>
      </c>
      <c r="D238" s="12">
        <v>13.37054014550923</v>
      </c>
      <c r="E238" s="12">
        <v>11.271048889173349</v>
      </c>
      <c r="F238" s="12">
        <v>11.498693765631952</v>
      </c>
      <c r="G238" s="12">
        <v>11.303537812992491</v>
      </c>
      <c r="H238" s="12">
        <v>13.437498775177453</v>
      </c>
      <c r="I238" s="12">
        <v>10.956387343337267</v>
      </c>
      <c r="J238" s="12">
        <v>11.590844156650792</v>
      </c>
      <c r="K238" s="12">
        <v>11.151505286064324</v>
      </c>
      <c r="L238" s="12">
        <v>13.48298408926312</v>
      </c>
      <c r="M238" s="12"/>
      <c r="N238" s="12"/>
    </row>
    <row r="239" spans="1:14" x14ac:dyDescent="0.35">
      <c r="A239" s="11" t="str">
        <f t="shared" si="3"/>
        <v>FRECUENCIA COMPRA (Actos)Bebidas Vegetales</v>
      </c>
      <c r="B239" s="11" t="s">
        <v>187</v>
      </c>
      <c r="C239" s="11" t="s">
        <v>176</v>
      </c>
      <c r="D239" s="12">
        <v>5.2045708727568325</v>
      </c>
      <c r="E239" s="12">
        <v>4.9792903694571651</v>
      </c>
      <c r="F239" s="12">
        <v>5.9522507970091691</v>
      </c>
      <c r="G239" s="12">
        <v>5.9970735567171083</v>
      </c>
      <c r="H239" s="12">
        <v>6.2258214847199582</v>
      </c>
      <c r="I239" s="12">
        <v>5.4864769795982173</v>
      </c>
      <c r="J239" s="12">
        <v>6.0785993112720238</v>
      </c>
      <c r="K239" s="12">
        <v>6.4344304243884789</v>
      </c>
      <c r="L239" s="12">
        <v>6.7095268670149855</v>
      </c>
      <c r="M239" s="12"/>
      <c r="N239" s="12"/>
    </row>
    <row r="240" spans="1:14" x14ac:dyDescent="0.35">
      <c r="A240" s="11" t="str">
        <f t="shared" si="3"/>
        <v>FRECUENCIA COMPRA (Actos)Infusiones</v>
      </c>
      <c r="B240" s="11" t="s">
        <v>187</v>
      </c>
      <c r="C240" s="11" t="s">
        <v>129</v>
      </c>
      <c r="D240" s="12">
        <v>3.9392345429294684</v>
      </c>
      <c r="E240" s="12">
        <v>3.3976303045896845</v>
      </c>
      <c r="F240" s="12">
        <v>3.4749445310915603</v>
      </c>
      <c r="G240" s="12">
        <v>3.7010272092016807</v>
      </c>
      <c r="H240" s="12">
        <v>3.8638551904147542</v>
      </c>
      <c r="I240" s="12">
        <v>3.1939084862946441</v>
      </c>
      <c r="J240" s="12">
        <v>3.5449693166107226</v>
      </c>
      <c r="K240" s="12">
        <v>3.2874532112761834</v>
      </c>
      <c r="L240" s="12">
        <v>3.6510162330963172</v>
      </c>
      <c r="M240" s="12"/>
      <c r="N240" s="12"/>
    </row>
    <row r="241" spans="1:14" x14ac:dyDescent="0.35">
      <c r="A241" s="11" t="str">
        <f t="shared" si="3"/>
        <v>FRECUENCIA COMPRA (Actos)Resto Bebidas Caliente</v>
      </c>
      <c r="B241" s="11" t="s">
        <v>187</v>
      </c>
      <c r="C241" s="11" t="s">
        <v>130</v>
      </c>
      <c r="D241" s="12">
        <v>2.6790578173362305</v>
      </c>
      <c r="E241" s="12">
        <v>2.3440825551386983</v>
      </c>
      <c r="F241" s="12">
        <v>2.3519404983340797</v>
      </c>
      <c r="G241" s="12">
        <v>2.2007734953735061</v>
      </c>
      <c r="H241" s="12">
        <v>2.4226545543215927</v>
      </c>
      <c r="I241" s="12">
        <v>2.1970288369783479</v>
      </c>
      <c r="J241" s="12">
        <v>2.3665098782113034</v>
      </c>
      <c r="K241" s="12">
        <v>1.9883804233032112</v>
      </c>
      <c r="L241" s="12">
        <v>2.5014982170890301</v>
      </c>
      <c r="M241" s="12"/>
      <c r="N241" s="12"/>
    </row>
    <row r="242" spans="1:14" x14ac:dyDescent="0.35">
      <c r="A242" s="11" t="str">
        <f t="shared" si="3"/>
        <v>FRECUENCIA COMPRA (Actos).Total Bebidas Frias</v>
      </c>
      <c r="B242" s="11" t="s">
        <v>187</v>
      </c>
      <c r="C242" s="11" t="s">
        <v>131</v>
      </c>
      <c r="D242" s="12">
        <v>20.585187733493502</v>
      </c>
      <c r="E242" s="12">
        <v>13.300126484356031</v>
      </c>
      <c r="F242" s="12">
        <v>12.649901154066553</v>
      </c>
      <c r="G242" s="12">
        <v>13.989466387284939</v>
      </c>
      <c r="H242" s="12">
        <v>20.000978823566886</v>
      </c>
      <c r="I242" s="12">
        <v>12.87490188261898</v>
      </c>
      <c r="J242" s="12">
        <v>12.426211543560282</v>
      </c>
      <c r="K242" s="12">
        <v>13.704605703761581</v>
      </c>
      <c r="L242" s="12">
        <v>19.481702280671843</v>
      </c>
      <c r="M242" s="12"/>
      <c r="N242" s="12"/>
    </row>
    <row r="243" spans="1:14" x14ac:dyDescent="0.35">
      <c r="A243" s="11" t="str">
        <f t="shared" si="3"/>
        <v>FRECUENCIA COMPRA (Actos)Total bebidas de vino</v>
      </c>
      <c r="B243" s="11" t="s">
        <v>187</v>
      </c>
      <c r="C243" s="11" t="s">
        <v>132</v>
      </c>
      <c r="D243" s="12">
        <v>4.6591207700803539</v>
      </c>
      <c r="E243" s="12">
        <v>4.1689986394612024</v>
      </c>
      <c r="F243" s="12">
        <v>4.112035116992744</v>
      </c>
      <c r="G243" s="12">
        <v>3.9720562852119889</v>
      </c>
      <c r="H243" s="12">
        <v>4.6248881581986243</v>
      </c>
      <c r="I243" s="12">
        <v>3.9547960475926867</v>
      </c>
      <c r="J243" s="12">
        <v>4.0319367081850102</v>
      </c>
      <c r="K243" s="12">
        <v>4.0195000636152551</v>
      </c>
      <c r="L243" s="12">
        <v>4.7791669443860521</v>
      </c>
      <c r="M243" s="12"/>
      <c r="N243" s="12"/>
    </row>
    <row r="244" spans="1:14" x14ac:dyDescent="0.35">
      <c r="A244" s="11" t="str">
        <f t="shared" si="3"/>
        <v>FRECUENCIA COMPRA (Actos)Vino</v>
      </c>
      <c r="B244" s="11" t="s">
        <v>187</v>
      </c>
      <c r="C244" s="11" t="s">
        <v>133</v>
      </c>
      <c r="D244" s="12">
        <v>4.5253579656308904</v>
      </c>
      <c r="E244" s="12">
        <v>4.091100012534489</v>
      </c>
      <c r="F244" s="12">
        <v>4.132113679281229</v>
      </c>
      <c r="G244" s="12">
        <v>4.098573626959956</v>
      </c>
      <c r="H244" s="12">
        <v>4.5355424092218088</v>
      </c>
      <c r="I244" s="12">
        <v>3.9628887859782078</v>
      </c>
      <c r="J244" s="12">
        <v>4.0916869796269921</v>
      </c>
      <c r="K244" s="12">
        <v>4.0910290925807162</v>
      </c>
      <c r="L244" s="12">
        <v>4.6965167393887208</v>
      </c>
      <c r="M244" s="12"/>
      <c r="N244" s="12"/>
    </row>
    <row r="245" spans="1:14" x14ac:dyDescent="0.35">
      <c r="A245" s="11" t="str">
        <f t="shared" si="3"/>
        <v>FRECUENCIA COMPRA (Actos)Tinto</v>
      </c>
      <c r="B245" s="11" t="s">
        <v>187</v>
      </c>
      <c r="C245" s="11" t="s">
        <v>134</v>
      </c>
      <c r="D245" s="12">
        <v>3.5782068807150642</v>
      </c>
      <c r="E245" s="12">
        <v>3.4012378224936688</v>
      </c>
      <c r="F245" s="12">
        <v>3.4059481997267884</v>
      </c>
      <c r="G245" s="12">
        <v>3.24103553473166</v>
      </c>
      <c r="H245" s="12">
        <v>3.4121832175081823</v>
      </c>
      <c r="I245" s="12">
        <v>3.2639184709939131</v>
      </c>
      <c r="J245" s="12">
        <v>3.2343778328000918</v>
      </c>
      <c r="K245" s="12">
        <v>3.3178046462163255</v>
      </c>
      <c r="L245" s="12">
        <v>3.7593003602630359</v>
      </c>
      <c r="M245" s="12"/>
      <c r="N245" s="12"/>
    </row>
    <row r="246" spans="1:14" x14ac:dyDescent="0.35">
      <c r="A246" s="11" t="str">
        <f t="shared" si="3"/>
        <v>FRECUENCIA COMPRA (Actos)Blanco</v>
      </c>
      <c r="B246" s="11" t="s">
        <v>187</v>
      </c>
      <c r="C246" s="11" t="s">
        <v>135</v>
      </c>
      <c r="D246" s="12">
        <v>3.2836893145258443</v>
      </c>
      <c r="E246" s="12">
        <v>2.898438361213691</v>
      </c>
      <c r="F246" s="12">
        <v>2.9842326376193</v>
      </c>
      <c r="G246" s="12">
        <v>2.9909299771586335</v>
      </c>
      <c r="H246" s="12">
        <v>3.468456782552281</v>
      </c>
      <c r="I246" s="12">
        <v>2.8951374428001646</v>
      </c>
      <c r="J246" s="12">
        <v>3.0880183954683127</v>
      </c>
      <c r="K246" s="12">
        <v>2.9296466596487578</v>
      </c>
      <c r="L246" s="12">
        <v>3.3556068993193557</v>
      </c>
      <c r="M246" s="12"/>
      <c r="N246" s="12"/>
    </row>
    <row r="247" spans="1:14" x14ac:dyDescent="0.35">
      <c r="A247" s="11" t="str">
        <f t="shared" si="3"/>
        <v>FRECUENCIA COMPRA (Actos)Rosado</v>
      </c>
      <c r="B247" s="11" t="s">
        <v>187</v>
      </c>
      <c r="C247" s="11" t="s">
        <v>136</v>
      </c>
      <c r="D247" s="12">
        <v>2.6207148488515513</v>
      </c>
      <c r="E247" s="12">
        <v>2.4239196525040789</v>
      </c>
      <c r="F247" s="12">
        <v>2.0715885243412031</v>
      </c>
      <c r="G247" s="12">
        <v>2.506655620963969</v>
      </c>
      <c r="H247" s="12">
        <v>2.2727070867450698</v>
      </c>
      <c r="I247" s="12">
        <v>2.0340662865949444</v>
      </c>
      <c r="J247" s="12">
        <v>2.3273091057744915</v>
      </c>
      <c r="K247" s="12">
        <v>2.0193991923049652</v>
      </c>
      <c r="L247" s="12" t="s">
        <v>223</v>
      </c>
      <c r="M247" s="12"/>
      <c r="N247" s="12"/>
    </row>
    <row r="248" spans="1:14" x14ac:dyDescent="0.35">
      <c r="A248" s="11" t="str">
        <f t="shared" si="3"/>
        <v>FRECUENCIA COMPRA (Actos)Resto vino</v>
      </c>
      <c r="B248" s="11" t="s">
        <v>187</v>
      </c>
      <c r="C248" s="11" t="s">
        <v>137</v>
      </c>
      <c r="D248" s="12">
        <v>1.2201082404014947</v>
      </c>
      <c r="E248" s="12">
        <v>1.5505547753653954</v>
      </c>
      <c r="F248" s="12">
        <v>1.2245710309328461</v>
      </c>
      <c r="G248" s="12">
        <v>1.4799292484975204</v>
      </c>
      <c r="H248" s="12">
        <v>1.1846773454360622</v>
      </c>
      <c r="I248" s="12">
        <v>1.1877275609832503</v>
      </c>
      <c r="J248" s="12">
        <v>1.5555335461473798</v>
      </c>
      <c r="K248" s="12">
        <v>1.5129610696393589</v>
      </c>
      <c r="L248" s="12">
        <v>2.6938419924633665</v>
      </c>
      <c r="M248" s="12"/>
      <c r="N248" s="12"/>
    </row>
    <row r="249" spans="1:14" x14ac:dyDescent="0.35">
      <c r="A249" s="11" t="str">
        <f t="shared" si="3"/>
        <v>FRECUENCIA COMPRA (Actos)Cava</v>
      </c>
      <c r="B249" s="11" t="s">
        <v>187</v>
      </c>
      <c r="C249" s="11" t="s">
        <v>138</v>
      </c>
      <c r="D249" s="12">
        <v>1.4476031776489746</v>
      </c>
      <c r="E249" s="12">
        <v>1.3995729455747898</v>
      </c>
      <c r="F249" s="12">
        <v>1.0762103413745312</v>
      </c>
      <c r="G249" s="12">
        <v>1.43116612636746</v>
      </c>
      <c r="H249" s="12">
        <v>1.5528254913064661</v>
      </c>
      <c r="I249" s="12">
        <v>1.2937541072546908</v>
      </c>
      <c r="J249" s="12">
        <v>1.2289981174233777</v>
      </c>
      <c r="K249" s="12">
        <v>1.6072616428169049</v>
      </c>
      <c r="L249" s="12">
        <v>1.4579058921099428</v>
      </c>
      <c r="M249" s="12"/>
      <c r="N249" s="12"/>
    </row>
    <row r="250" spans="1:14" x14ac:dyDescent="0.35">
      <c r="A250" s="11" t="str">
        <f t="shared" si="3"/>
        <v>FRECUENCIA COMPRA (Actos)Otr.Bebidas Deri.Vino</v>
      </c>
      <c r="B250" s="11" t="s">
        <v>187</v>
      </c>
      <c r="C250" s="11" t="s">
        <v>139</v>
      </c>
      <c r="D250" s="12">
        <v>2.7968191184552551</v>
      </c>
      <c r="E250" s="12">
        <v>2.1969908037164716</v>
      </c>
      <c r="F250" s="12">
        <v>2.1422323676012129</v>
      </c>
      <c r="G250" s="12">
        <v>2.0434020170661267</v>
      </c>
      <c r="H250" s="12">
        <v>2.7242978976442807</v>
      </c>
      <c r="I250" s="12">
        <v>1.8737708643945636</v>
      </c>
      <c r="J250" s="12">
        <v>1.9811030695435516</v>
      </c>
      <c r="K250" s="12">
        <v>2.1142357007247656</v>
      </c>
      <c r="L250" s="12">
        <v>2.6605048374813158</v>
      </c>
      <c r="M250" s="12"/>
      <c r="N250" s="12"/>
    </row>
    <row r="251" spans="1:14" x14ac:dyDescent="0.35">
      <c r="A251" s="11" t="str">
        <f t="shared" si="3"/>
        <v>FRECUENCIA COMPRA (Actos)Tinto de Verano</v>
      </c>
      <c r="B251" s="11" t="s">
        <v>187</v>
      </c>
      <c r="C251" s="11" t="s">
        <v>140</v>
      </c>
      <c r="D251" s="12">
        <v>2.7052172418761034</v>
      </c>
      <c r="E251" s="12">
        <v>2.2447429298348069</v>
      </c>
      <c r="F251" s="12">
        <v>2.0950978949794834</v>
      </c>
      <c r="G251" s="12">
        <v>2.1361097204925685</v>
      </c>
      <c r="H251" s="12">
        <v>2.6352835332185247</v>
      </c>
      <c r="I251" s="12">
        <v>1.9317166812329047</v>
      </c>
      <c r="J251" s="12">
        <v>2.1268161354232711</v>
      </c>
      <c r="K251" s="12">
        <v>2.1260953936752864</v>
      </c>
      <c r="L251" s="12">
        <v>2.6059968771837148</v>
      </c>
      <c r="M251" s="12"/>
      <c r="N251" s="12"/>
    </row>
    <row r="252" spans="1:14" x14ac:dyDescent="0.35">
      <c r="A252" s="11" t="str">
        <f t="shared" si="3"/>
        <v>FRECUENCIA COMPRA (Actos)Sangria de Vino</v>
      </c>
      <c r="B252" s="11" t="s">
        <v>187</v>
      </c>
      <c r="C252" s="11" t="s">
        <v>141</v>
      </c>
      <c r="D252" s="12">
        <v>1.4446984801325979</v>
      </c>
      <c r="E252" s="12">
        <v>1.2882129430508329</v>
      </c>
      <c r="F252" s="12">
        <v>1.2514872961093313</v>
      </c>
      <c r="G252" s="12">
        <v>1.1158337920884405</v>
      </c>
      <c r="H252" s="12">
        <v>1.4094897337637111</v>
      </c>
      <c r="I252" s="12">
        <v>1.1283442686537877</v>
      </c>
      <c r="J252" s="12">
        <v>1.1930038349653398</v>
      </c>
      <c r="K252" s="12">
        <v>1.291421532310056</v>
      </c>
      <c r="L252" s="12">
        <v>1.3844240225832285</v>
      </c>
      <c r="M252" s="12"/>
      <c r="N252" s="12"/>
    </row>
    <row r="253" spans="1:14" x14ac:dyDescent="0.35">
      <c r="A253" s="11" t="str">
        <f t="shared" si="3"/>
        <v>FRECUENCIA COMPRA (Actos)Sangria de Cava</v>
      </c>
      <c r="B253" s="11" t="s">
        <v>187</v>
      </c>
      <c r="C253" s="11" t="s">
        <v>142</v>
      </c>
      <c r="D253" s="12">
        <v>1.5540817715651436</v>
      </c>
      <c r="E253" s="12">
        <v>1.1855455479140122</v>
      </c>
      <c r="F253" s="12">
        <v>1.1082365319760878</v>
      </c>
      <c r="G253" s="12">
        <v>1.1685709843901562</v>
      </c>
      <c r="H253" s="12">
        <v>1.5767815891214616</v>
      </c>
      <c r="I253" s="12">
        <v>1.5346372029282354</v>
      </c>
      <c r="J253" s="12">
        <v>1.3408357688102377</v>
      </c>
      <c r="K253" s="12">
        <v>1.2717876615250161</v>
      </c>
      <c r="L253" s="12">
        <v>1.4177654873837622</v>
      </c>
      <c r="M253" s="12"/>
      <c r="N253" s="12"/>
    </row>
    <row r="254" spans="1:14" x14ac:dyDescent="0.35">
      <c r="A254" s="11" t="str">
        <f t="shared" si="3"/>
        <v>FRECUENCIA COMPRA (Actos)Calimocho</v>
      </c>
      <c r="B254" s="11" t="s">
        <v>187</v>
      </c>
      <c r="C254" s="11" t="s">
        <v>143</v>
      </c>
      <c r="D254" s="12">
        <v>2.0268863351942992</v>
      </c>
      <c r="E254" s="12">
        <v>2.7787463340046337</v>
      </c>
      <c r="F254" s="12">
        <v>2.9435036454904919</v>
      </c>
      <c r="G254" s="12">
        <v>2.0778651600635358</v>
      </c>
      <c r="H254" s="12">
        <v>2.4637583156870053</v>
      </c>
      <c r="I254" s="12">
        <v>2.4444148862503234</v>
      </c>
      <c r="J254" s="12">
        <v>2.0436401892463247</v>
      </c>
      <c r="K254" s="12">
        <v>1.858235796203962</v>
      </c>
      <c r="L254" s="12">
        <v>2.2401068039680712</v>
      </c>
      <c r="M254" s="12"/>
      <c r="N254" s="12"/>
    </row>
    <row r="255" spans="1:14" x14ac:dyDescent="0.35">
      <c r="A255" s="11" t="str">
        <f t="shared" si="3"/>
        <v>FRECUENCIA COMPRA (Actos)Rebujito</v>
      </c>
      <c r="B255" s="11" t="s">
        <v>187</v>
      </c>
      <c r="C255" s="11" t="s">
        <v>177</v>
      </c>
      <c r="D255" s="12">
        <v>1.510964299338474</v>
      </c>
      <c r="E255" s="12">
        <v>0.93908853061031938</v>
      </c>
      <c r="F255" s="12">
        <v>1.3805941453733566</v>
      </c>
      <c r="G255" s="12">
        <v>1.4171203684414992</v>
      </c>
      <c r="H255" s="12">
        <v>1.2931708639717041</v>
      </c>
      <c r="I255" s="12">
        <v>1.1789150748527759</v>
      </c>
      <c r="J255" s="12">
        <v>0.80687764724558175</v>
      </c>
      <c r="K255" s="12">
        <v>1.4451405780073618</v>
      </c>
      <c r="L255" s="12">
        <v>1.5873968123852698</v>
      </c>
      <c r="M255" s="12"/>
      <c r="N255" s="12"/>
    </row>
    <row r="256" spans="1:14" x14ac:dyDescent="0.35">
      <c r="A256" s="11" t="str">
        <f t="shared" si="3"/>
        <v>FRECUENCIA COMPRA (Actos)Espum/Lambrusc/Mosca</v>
      </c>
      <c r="B256" s="11" t="s">
        <v>187</v>
      </c>
      <c r="C256" s="11" t="s">
        <v>178</v>
      </c>
      <c r="D256" s="12">
        <v>1.6937533457322576</v>
      </c>
      <c r="E256" s="12">
        <v>1.6802095801493209</v>
      </c>
      <c r="F256" s="12">
        <v>1.706489348971775</v>
      </c>
      <c r="G256" s="12">
        <v>1.3869782691780024</v>
      </c>
      <c r="H256" s="12">
        <v>1.7166407774272578</v>
      </c>
      <c r="I256" s="12">
        <v>1.3318855239993714</v>
      </c>
      <c r="J256" s="12">
        <v>1.4776839946866012</v>
      </c>
      <c r="K256" s="12">
        <v>1.5174927305984771</v>
      </c>
      <c r="L256" s="12">
        <v>1.5943251669611151</v>
      </c>
      <c r="M256" s="12"/>
      <c r="N256" s="12"/>
    </row>
    <row r="257" spans="1:14" x14ac:dyDescent="0.35">
      <c r="A257" s="11" t="str">
        <f t="shared" si="3"/>
        <v>FRECUENCIA COMPRA (Actos)Sidra</v>
      </c>
      <c r="B257" s="11" t="s">
        <v>187</v>
      </c>
      <c r="C257" s="11" t="s">
        <v>144</v>
      </c>
      <c r="D257" s="12">
        <v>2.9386586677029252</v>
      </c>
      <c r="E257" s="12">
        <v>2.6932929627776843</v>
      </c>
      <c r="F257" s="12">
        <v>2.6268836177986228</v>
      </c>
      <c r="G257" s="12">
        <v>3.8723077085439046</v>
      </c>
      <c r="H257" s="12">
        <v>3.1137434707800162</v>
      </c>
      <c r="I257" s="12">
        <v>4.0140773419024347</v>
      </c>
      <c r="J257" s="12">
        <v>4.180417288927563</v>
      </c>
      <c r="K257" s="12">
        <v>3.6945256780851525</v>
      </c>
      <c r="L257" s="12">
        <v>3.6012109227984443</v>
      </c>
      <c r="M257" s="12"/>
      <c r="N257" s="12"/>
    </row>
    <row r="258" spans="1:14" x14ac:dyDescent="0.35">
      <c r="A258" s="11" t="str">
        <f t="shared" si="3"/>
        <v>FRECUENCIA COMPRA (Actos)Cerveza</v>
      </c>
      <c r="B258" s="11" t="s">
        <v>187</v>
      </c>
      <c r="C258" s="11" t="s">
        <v>145</v>
      </c>
      <c r="D258" s="12">
        <v>10.723166383455414</v>
      </c>
      <c r="E258" s="12">
        <v>7.3192375939449796</v>
      </c>
      <c r="F258" s="12">
        <v>7.0180085777186676</v>
      </c>
      <c r="G258" s="12">
        <v>7.9155441116682477</v>
      </c>
      <c r="H258" s="12">
        <v>10.672357803136151</v>
      </c>
      <c r="I258" s="12">
        <v>7.3988981945133814</v>
      </c>
      <c r="J258" s="12">
        <v>7.0121453117381387</v>
      </c>
      <c r="K258" s="12">
        <v>7.6588279608243122</v>
      </c>
      <c r="L258" s="12">
        <v>10.594579224188418</v>
      </c>
      <c r="M258" s="12"/>
      <c r="N258" s="12"/>
    </row>
    <row r="259" spans="1:14" x14ac:dyDescent="0.35">
      <c r="A259" s="11" t="str">
        <f t="shared" si="3"/>
        <v>FRECUENCIA COMPRA (Actos)Con alcohol</v>
      </c>
      <c r="B259" s="11" t="s">
        <v>187</v>
      </c>
      <c r="C259" s="11" t="s">
        <v>146</v>
      </c>
      <c r="D259" s="12">
        <v>9.9964299521465598</v>
      </c>
      <c r="E259" s="12">
        <v>6.9724768196668174</v>
      </c>
      <c r="F259" s="12">
        <v>6.7437332780126846</v>
      </c>
      <c r="G259" s="12">
        <v>7.3825970487442589</v>
      </c>
      <c r="H259" s="12">
        <v>10.068523367985463</v>
      </c>
      <c r="I259" s="12">
        <v>6.9161947772824615</v>
      </c>
      <c r="J259" s="12">
        <v>6.6349733834462388</v>
      </c>
      <c r="K259" s="12">
        <v>7.19804469811963</v>
      </c>
      <c r="L259" s="12">
        <v>9.8968237479833441</v>
      </c>
      <c r="M259" s="12"/>
      <c r="N259" s="12"/>
    </row>
    <row r="260" spans="1:14" x14ac:dyDescent="0.35">
      <c r="A260" s="11" t="str">
        <f t="shared" ref="A260:A323" si="4">B260&amp;C260</f>
        <v>FRECUENCIA COMPRA (Actos)Sin alcohol</v>
      </c>
      <c r="B260" s="11" t="s">
        <v>187</v>
      </c>
      <c r="C260" s="11" t="s">
        <v>147</v>
      </c>
      <c r="D260" s="12">
        <v>4.6279300881920502</v>
      </c>
      <c r="E260" s="12">
        <v>3.5814470538693066</v>
      </c>
      <c r="F260" s="12">
        <v>3.4116752343901204</v>
      </c>
      <c r="G260" s="12">
        <v>3.9536854828500378</v>
      </c>
      <c r="H260" s="12">
        <v>4.6114778808432346</v>
      </c>
      <c r="I260" s="12">
        <v>3.968820239901877</v>
      </c>
      <c r="J260" s="12">
        <v>3.761810704602508</v>
      </c>
      <c r="K260" s="12">
        <v>3.9177737436000792</v>
      </c>
      <c r="L260" s="12">
        <v>4.9109280145893059</v>
      </c>
      <c r="M260" s="12"/>
      <c r="N260" s="12"/>
    </row>
    <row r="261" spans="1:14" x14ac:dyDescent="0.35">
      <c r="A261" s="11" t="str">
        <f t="shared" si="4"/>
        <v>FRECUENCIA COMPRA (Actos)Cerveza Envasada</v>
      </c>
      <c r="B261" s="11" t="s">
        <v>187</v>
      </c>
      <c r="C261" s="11" t="s">
        <v>179</v>
      </c>
      <c r="D261" s="12">
        <v>6.9145982224953366</v>
      </c>
      <c r="E261" s="12">
        <v>5.2791854426759137</v>
      </c>
      <c r="F261" s="12">
        <v>5.1315426299113165</v>
      </c>
      <c r="G261" s="12">
        <v>5.4937717044914747</v>
      </c>
      <c r="H261" s="12">
        <v>6.9026192138695812</v>
      </c>
      <c r="I261" s="12">
        <v>5.1884816105552094</v>
      </c>
      <c r="J261" s="12">
        <v>4.9944820828243195</v>
      </c>
      <c r="K261" s="12">
        <v>5.3433788786412322</v>
      </c>
      <c r="L261" s="12">
        <v>6.7865723361071524</v>
      </c>
      <c r="M261" s="12"/>
      <c r="N261" s="12"/>
    </row>
    <row r="262" spans="1:14" x14ac:dyDescent="0.35">
      <c r="A262" s="11" t="str">
        <f t="shared" si="4"/>
        <v>FRECUENCIA COMPRA (Actos)Cerveza Surtidor</v>
      </c>
      <c r="B262" s="11" t="s">
        <v>187</v>
      </c>
      <c r="C262" s="11" t="s">
        <v>180</v>
      </c>
      <c r="D262" s="12">
        <v>7.1641886915496631</v>
      </c>
      <c r="E262" s="12">
        <v>4.933547053263041</v>
      </c>
      <c r="F262" s="12">
        <v>4.7089959536706578</v>
      </c>
      <c r="G262" s="12">
        <v>5.3214094837797852</v>
      </c>
      <c r="H262" s="12">
        <v>7.0675624599022511</v>
      </c>
      <c r="I262" s="12">
        <v>5.1698214436092673</v>
      </c>
      <c r="J262" s="12">
        <v>4.8255286162126847</v>
      </c>
      <c r="K262" s="12">
        <v>5.2350849884338286</v>
      </c>
      <c r="L262" s="12">
        <v>7.3165247888441893</v>
      </c>
      <c r="M262" s="12"/>
      <c r="N262" s="12"/>
    </row>
    <row r="263" spans="1:14" x14ac:dyDescent="0.35">
      <c r="A263" s="11" t="str">
        <f t="shared" si="4"/>
        <v>FRECUENCIA COMPRA (Actos)Otras Cervezas</v>
      </c>
      <c r="B263" s="11" t="s">
        <v>187</v>
      </c>
      <c r="C263" s="11" t="s">
        <v>148</v>
      </c>
      <c r="D263" s="12">
        <v>1.5945455357547516</v>
      </c>
      <c r="E263" s="12">
        <v>1.7543085046214024</v>
      </c>
      <c r="F263" s="12">
        <v>1.0976286537669822</v>
      </c>
      <c r="G263" s="12">
        <v>1.1837385452820959</v>
      </c>
      <c r="H263" s="12">
        <v>1.2783893603870804</v>
      </c>
      <c r="I263" s="12">
        <v>1.3808409789225822</v>
      </c>
      <c r="J263" s="12">
        <v>1.1257023839818538</v>
      </c>
      <c r="K263" s="12">
        <v>1.0940213773097165</v>
      </c>
      <c r="L263" s="12">
        <v>2.7285584149137487</v>
      </c>
      <c r="M263" s="12"/>
      <c r="N263" s="12"/>
    </row>
    <row r="264" spans="1:14" x14ac:dyDescent="0.35">
      <c r="A264" s="11" t="str">
        <f t="shared" si="4"/>
        <v>FRECUENCIA COMPRA (Actos)Espirituosas</v>
      </c>
      <c r="B264" s="11" t="s">
        <v>187</v>
      </c>
      <c r="C264" s="11" t="s">
        <v>149</v>
      </c>
      <c r="D264" s="12">
        <v>4.1286342777935614</v>
      </c>
      <c r="E264" s="12">
        <v>3.5228086538760932</v>
      </c>
      <c r="F264" s="12">
        <v>3.7037525641383326</v>
      </c>
      <c r="G264" s="12">
        <v>3.3254239273721122</v>
      </c>
      <c r="H264" s="12">
        <v>3.9552637528880799</v>
      </c>
      <c r="I264" s="12">
        <v>3.4307793385669028</v>
      </c>
      <c r="J264" s="12">
        <v>3.535096172994074</v>
      </c>
      <c r="K264" s="12">
        <v>3.5065519109704177</v>
      </c>
      <c r="L264" s="12">
        <v>4.0512810526830858</v>
      </c>
      <c r="M264" s="12"/>
      <c r="N264" s="12"/>
    </row>
    <row r="265" spans="1:14" x14ac:dyDescent="0.35">
      <c r="A265" s="11" t="str">
        <f t="shared" si="4"/>
        <v>FRECUENCIA COMPRA (Actos)Whisky</v>
      </c>
      <c r="B265" s="11" t="s">
        <v>187</v>
      </c>
      <c r="C265" s="11" t="s">
        <v>150</v>
      </c>
      <c r="D265" s="12">
        <v>4.8042250945209446</v>
      </c>
      <c r="E265" s="12">
        <v>4.5018669058611662</v>
      </c>
      <c r="F265" s="12">
        <v>5.2365510451716641</v>
      </c>
      <c r="G265" s="12">
        <v>4.3425133818778026</v>
      </c>
      <c r="H265" s="12">
        <v>4.0087218382920806</v>
      </c>
      <c r="I265" s="12">
        <v>3.9133123715950204</v>
      </c>
      <c r="J265" s="12">
        <v>3.8700962950778695</v>
      </c>
      <c r="K265" s="12">
        <v>3.4712738354418047</v>
      </c>
      <c r="L265" s="12">
        <v>4.1762410867641702</v>
      </c>
      <c r="M265" s="12"/>
      <c r="N265" s="12"/>
    </row>
    <row r="266" spans="1:14" x14ac:dyDescent="0.35">
      <c r="A266" s="11" t="str">
        <f t="shared" si="4"/>
        <v>FRECUENCIA COMPRA (Actos)Brandy</v>
      </c>
      <c r="B266" s="11" t="s">
        <v>187</v>
      </c>
      <c r="C266" s="11" t="s">
        <v>151</v>
      </c>
      <c r="D266" s="12">
        <v>3.9571443241073805</v>
      </c>
      <c r="E266" s="12">
        <v>2.7421824680345068</v>
      </c>
      <c r="F266" s="12">
        <v>3.6491959983584579</v>
      </c>
      <c r="G266" s="12">
        <v>3.3575166053482195</v>
      </c>
      <c r="H266" s="12">
        <v>3.2021628536220925</v>
      </c>
      <c r="I266" s="12">
        <v>3.2058614613847207</v>
      </c>
      <c r="J266" s="12">
        <v>3.0721662351324053</v>
      </c>
      <c r="K266" s="12">
        <v>5.2586950130726864</v>
      </c>
      <c r="L266" s="12">
        <v>2.3950866185571424</v>
      </c>
      <c r="M266" s="12"/>
      <c r="N266" s="12"/>
    </row>
    <row r="267" spans="1:14" x14ac:dyDescent="0.35">
      <c r="A267" s="11" t="str">
        <f t="shared" si="4"/>
        <v>FRECUENCIA COMPRA (Actos)Ginebra</v>
      </c>
      <c r="B267" s="11" t="s">
        <v>187</v>
      </c>
      <c r="C267" s="11" t="s">
        <v>152</v>
      </c>
      <c r="D267" s="12">
        <v>2.4913936790857165</v>
      </c>
      <c r="E267" s="12">
        <v>2.2638531317070294</v>
      </c>
      <c r="F267" s="12">
        <v>2.1962826042968135</v>
      </c>
      <c r="G267" s="12">
        <v>2.2481202503605</v>
      </c>
      <c r="H267" s="12">
        <v>2.3829200442672418</v>
      </c>
      <c r="I267" s="12">
        <v>2.2780043837064268</v>
      </c>
      <c r="J267" s="12">
        <v>2.4326122843517588</v>
      </c>
      <c r="K267" s="12">
        <v>2.3579810649991972</v>
      </c>
      <c r="L267" s="12">
        <v>2.7711917920956468</v>
      </c>
      <c r="M267" s="12"/>
      <c r="N267" s="12"/>
    </row>
    <row r="268" spans="1:14" x14ac:dyDescent="0.35">
      <c r="A268" s="11" t="str">
        <f t="shared" si="4"/>
        <v>FRECUENCIA COMPRA (Actos)Ron</v>
      </c>
      <c r="B268" s="11" t="s">
        <v>187</v>
      </c>
      <c r="C268" s="11" t="s">
        <v>153</v>
      </c>
      <c r="D268" s="12">
        <v>2.4287407320606782</v>
      </c>
      <c r="E268" s="12">
        <v>2.1580305996418905</v>
      </c>
      <c r="F268" s="12">
        <v>2.2416599024287538</v>
      </c>
      <c r="G268" s="12">
        <v>1.9720991097767524</v>
      </c>
      <c r="H268" s="12">
        <v>2.5283789997635928</v>
      </c>
      <c r="I268" s="12">
        <v>1.976823236166545</v>
      </c>
      <c r="J268" s="12">
        <v>2.2319179620675658</v>
      </c>
      <c r="K268" s="12">
        <v>1.9411145644088756</v>
      </c>
      <c r="L268" s="12">
        <v>2.4155974448936881</v>
      </c>
      <c r="M268" s="12"/>
      <c r="N268" s="12"/>
    </row>
    <row r="269" spans="1:14" x14ac:dyDescent="0.35">
      <c r="A269" s="11" t="str">
        <f t="shared" si="4"/>
        <v>FRECUENCIA COMPRA (Actos)Anis</v>
      </c>
      <c r="B269" s="11" t="s">
        <v>187</v>
      </c>
      <c r="C269" s="11" t="s">
        <v>154</v>
      </c>
      <c r="D269" s="12">
        <v>2.4329585982874637</v>
      </c>
      <c r="E269" s="12">
        <v>1.9590656072824162</v>
      </c>
      <c r="F269" s="12">
        <v>1.8163764565324838</v>
      </c>
      <c r="G269" s="12">
        <v>1.4077610298288208</v>
      </c>
      <c r="H269" s="12">
        <v>1.9765376962316679</v>
      </c>
      <c r="I269" s="12">
        <v>1.5951458932760008</v>
      </c>
      <c r="J269" s="12">
        <v>1.9782691562878956</v>
      </c>
      <c r="K269" s="12">
        <v>3.4510934913213052</v>
      </c>
      <c r="L269" s="12">
        <v>2.928097297961147</v>
      </c>
      <c r="M269" s="12"/>
      <c r="N269" s="12"/>
    </row>
    <row r="270" spans="1:14" x14ac:dyDescent="0.35">
      <c r="A270" s="11" t="str">
        <f t="shared" si="4"/>
        <v>FRECUENCIA COMPRA (Actos)Otras Espirituosas</v>
      </c>
      <c r="B270" s="11" t="s">
        <v>187</v>
      </c>
      <c r="C270" s="11" t="s">
        <v>155</v>
      </c>
      <c r="D270" s="12">
        <v>3.1153780399734634</v>
      </c>
      <c r="E270" s="12">
        <v>2.8050703139563171</v>
      </c>
      <c r="F270" s="12">
        <v>2.8899136876194671</v>
      </c>
      <c r="G270" s="12">
        <v>2.7544010226774729</v>
      </c>
      <c r="H270" s="12">
        <v>3.1305736396349615</v>
      </c>
      <c r="I270" s="12">
        <v>2.8066240884689999</v>
      </c>
      <c r="J270" s="12">
        <v>2.8906930383157419</v>
      </c>
      <c r="K270" s="12">
        <v>2.7630583626231955</v>
      </c>
      <c r="L270" s="12">
        <v>2.9996536187229381</v>
      </c>
      <c r="M270" s="12"/>
      <c r="N270" s="12"/>
    </row>
    <row r="271" spans="1:14" x14ac:dyDescent="0.35">
      <c r="A271" s="11" t="str">
        <f t="shared" si="4"/>
        <v>FRECUENCIA COMPRA (Actos)T.Zumo+Horchata+Mosto</v>
      </c>
      <c r="B271" s="11" t="s">
        <v>187</v>
      </c>
      <c r="C271" s="11" t="s">
        <v>156</v>
      </c>
      <c r="D271" s="12">
        <v>3.4036713869454647</v>
      </c>
      <c r="E271" s="12">
        <v>2.8340122719339007</v>
      </c>
      <c r="F271" s="12">
        <v>2.9585594320475535</v>
      </c>
      <c r="G271" s="12">
        <v>2.7991800989445115</v>
      </c>
      <c r="H271" s="12">
        <v>3.2116314784964106</v>
      </c>
      <c r="I271" s="12">
        <v>2.7643002559241419</v>
      </c>
      <c r="J271" s="12">
        <v>2.7347888002300458</v>
      </c>
      <c r="K271" s="12">
        <v>2.7977184593057833</v>
      </c>
      <c r="L271" s="12">
        <v>3.1420502697654435</v>
      </c>
      <c r="M271" s="12"/>
      <c r="N271" s="12"/>
    </row>
    <row r="272" spans="1:14" x14ac:dyDescent="0.35">
      <c r="A272" s="11" t="str">
        <f t="shared" si="4"/>
        <v>FRECUENCIA COMPRA (Actos)Agua Envasada</v>
      </c>
      <c r="B272" s="11" t="s">
        <v>187</v>
      </c>
      <c r="C272" s="11" t="s">
        <v>157</v>
      </c>
      <c r="D272" s="12">
        <v>8.2062423827443283</v>
      </c>
      <c r="E272" s="12">
        <v>5.3266014810266018</v>
      </c>
      <c r="F272" s="12">
        <v>5.4502627378730901</v>
      </c>
      <c r="G272" s="12">
        <v>5.8947035676043056</v>
      </c>
      <c r="H272" s="12">
        <v>7.8050422768467289</v>
      </c>
      <c r="I272" s="12">
        <v>5.3659280878685784</v>
      </c>
      <c r="J272" s="12">
        <v>5.4508701084978144</v>
      </c>
      <c r="K272" s="12">
        <v>5.6102451660128274</v>
      </c>
      <c r="L272" s="12">
        <v>7.5554139444915958</v>
      </c>
      <c r="M272" s="12"/>
      <c r="N272" s="12"/>
    </row>
    <row r="273" spans="1:14" x14ac:dyDescent="0.35">
      <c r="A273" s="11" t="str">
        <f t="shared" si="4"/>
        <v>FRECUENCIA COMPRA (Actos)Bebidas Refrescantes</v>
      </c>
      <c r="B273" s="11" t="s">
        <v>187</v>
      </c>
      <c r="C273" s="11" t="s">
        <v>158</v>
      </c>
      <c r="D273" s="12">
        <v>9.1767378355239302</v>
      </c>
      <c r="E273" s="12">
        <v>5.9472168970054842</v>
      </c>
      <c r="F273" s="12">
        <v>5.7433074028130111</v>
      </c>
      <c r="G273" s="12">
        <v>6.2033885463039846</v>
      </c>
      <c r="H273" s="12">
        <v>8.9655643354275867</v>
      </c>
      <c r="I273" s="12">
        <v>5.6995704524737061</v>
      </c>
      <c r="J273" s="12">
        <v>5.6070509873422374</v>
      </c>
      <c r="K273" s="12">
        <v>6.3192443200778996</v>
      </c>
      <c r="L273" s="12">
        <v>8.8434563454387138</v>
      </c>
      <c r="M273" s="12"/>
      <c r="N273" s="12"/>
    </row>
    <row r="274" spans="1:14" x14ac:dyDescent="0.35">
      <c r="A274" s="11" t="str">
        <f t="shared" si="4"/>
        <v>FRECUENCIA COMPRA (Actos)Colas</v>
      </c>
      <c r="B274" s="11" t="s">
        <v>187</v>
      </c>
      <c r="C274" s="11" t="s">
        <v>159</v>
      </c>
      <c r="D274" s="12">
        <v>6.9262390538271905</v>
      </c>
      <c r="E274" s="12">
        <v>4.928164570079808</v>
      </c>
      <c r="F274" s="12">
        <v>4.9236039726969523</v>
      </c>
      <c r="G274" s="12">
        <v>5.0120484579329103</v>
      </c>
      <c r="H274" s="12">
        <v>6.9158162196658965</v>
      </c>
      <c r="I274" s="12">
        <v>4.861465691847239</v>
      </c>
      <c r="J274" s="12">
        <v>4.5897509040318409</v>
      </c>
      <c r="K274" s="12">
        <v>5.1714711233010187</v>
      </c>
      <c r="L274" s="12">
        <v>6.8439625119181535</v>
      </c>
      <c r="M274" s="12"/>
      <c r="N274" s="12"/>
    </row>
    <row r="275" spans="1:14" x14ac:dyDescent="0.35">
      <c r="A275" s="11" t="str">
        <f t="shared" si="4"/>
        <v>FRECUENCIA COMPRA (Actos)Cola Regular</v>
      </c>
      <c r="B275" s="11" t="s">
        <v>187</v>
      </c>
      <c r="C275" s="11" t="s">
        <v>160</v>
      </c>
      <c r="D275" s="12">
        <v>5.0925242980825765</v>
      </c>
      <c r="E275" s="12">
        <v>3.8055853582870824</v>
      </c>
      <c r="F275" s="12">
        <v>3.8005077327398191</v>
      </c>
      <c r="G275" s="12">
        <v>3.872078480782132</v>
      </c>
      <c r="H275" s="12">
        <v>5.1715105159562853</v>
      </c>
      <c r="I275" s="12">
        <v>3.9812164629677356</v>
      </c>
      <c r="J275" s="12">
        <v>3.8145118211171019</v>
      </c>
      <c r="K275" s="12">
        <v>4.100309832829871</v>
      </c>
      <c r="L275" s="12">
        <v>5.1428675947991138</v>
      </c>
      <c r="M275" s="12"/>
      <c r="N275" s="12"/>
    </row>
    <row r="276" spans="1:14" x14ac:dyDescent="0.35">
      <c r="A276" s="11" t="str">
        <f t="shared" si="4"/>
        <v>FRECUENCIA COMPRA (Actos)Light/Zero</v>
      </c>
      <c r="B276" s="11" t="s">
        <v>187</v>
      </c>
      <c r="C276" s="11" t="s">
        <v>161</v>
      </c>
      <c r="D276" s="12">
        <v>5.6615296629017795</v>
      </c>
      <c r="E276" s="12">
        <v>4.2485047989061497</v>
      </c>
      <c r="F276" s="12">
        <v>4.3127780265262725</v>
      </c>
      <c r="G276" s="12">
        <v>4.3470474018454839</v>
      </c>
      <c r="H276" s="12">
        <v>5.7796182554558841</v>
      </c>
      <c r="I276" s="12">
        <v>4.0430812576643103</v>
      </c>
      <c r="J276" s="12">
        <v>3.8784980849054476</v>
      </c>
      <c r="K276" s="12">
        <v>4.3595693179323334</v>
      </c>
      <c r="L276" s="12">
        <v>5.6386970289323814</v>
      </c>
      <c r="M276" s="12"/>
      <c r="N276" s="12"/>
    </row>
    <row r="277" spans="1:14" x14ac:dyDescent="0.35">
      <c r="A277" s="11" t="str">
        <f t="shared" si="4"/>
        <v>FRECUENCIA COMPRA (Actos)Otra Variedad Cola</v>
      </c>
      <c r="B277" s="11" t="s">
        <v>187</v>
      </c>
      <c r="C277" s="11" t="s">
        <v>162</v>
      </c>
      <c r="D277" s="12" t="s">
        <v>223</v>
      </c>
      <c r="E277" s="12" t="s">
        <v>223</v>
      </c>
      <c r="F277" s="12" t="s">
        <v>223</v>
      </c>
      <c r="G277" s="12" t="s">
        <v>223</v>
      </c>
      <c r="H277" s="12" t="s">
        <v>223</v>
      </c>
      <c r="I277" s="12" t="s">
        <v>223</v>
      </c>
      <c r="J277" s="12" t="s">
        <v>223</v>
      </c>
      <c r="K277" s="12" t="s">
        <v>223</v>
      </c>
      <c r="L277" s="12" t="s">
        <v>223</v>
      </c>
      <c r="M277" s="12"/>
      <c r="N277" s="12"/>
    </row>
    <row r="278" spans="1:14" x14ac:dyDescent="0.35">
      <c r="A278" s="11" t="str">
        <f t="shared" si="4"/>
        <v>FRECUENCIA COMPRA (Actos)Con Cafeina</v>
      </c>
      <c r="B278" s="11" t="s">
        <v>187</v>
      </c>
      <c r="C278" s="11" t="s">
        <v>163</v>
      </c>
      <c r="D278" s="12">
        <v>6.4053808532123426</v>
      </c>
      <c r="E278" s="12">
        <v>4.6507194856361078</v>
      </c>
      <c r="F278" s="12">
        <v>4.656278752576724</v>
      </c>
      <c r="G278" s="12">
        <v>4.7489024174933139</v>
      </c>
      <c r="H278" s="12">
        <v>6.5175680084713781</v>
      </c>
      <c r="I278" s="12">
        <v>4.5878575844232605</v>
      </c>
      <c r="J278" s="12">
        <v>4.52269547823024</v>
      </c>
      <c r="K278" s="12">
        <v>4.9440138340240463</v>
      </c>
      <c r="L278" s="12">
        <v>6.4431894041470938</v>
      </c>
      <c r="M278" s="12"/>
      <c r="N278" s="12"/>
    </row>
    <row r="279" spans="1:14" x14ac:dyDescent="0.35">
      <c r="A279" s="11" t="str">
        <f t="shared" si="4"/>
        <v>FRECUENCIA COMPRA (Actos)Sin Cafeina</v>
      </c>
      <c r="B279" s="11" t="s">
        <v>187</v>
      </c>
      <c r="C279" s="11" t="s">
        <v>164</v>
      </c>
      <c r="D279" s="12">
        <v>3.3718398402937115</v>
      </c>
      <c r="E279" s="12">
        <v>2.6283490850946638</v>
      </c>
      <c r="F279" s="12">
        <v>2.8712272332841264</v>
      </c>
      <c r="G279" s="12">
        <v>2.7922225085087811</v>
      </c>
      <c r="H279" s="12">
        <v>3.4155073885397407</v>
      </c>
      <c r="I279" s="12">
        <v>2.8893447386803555</v>
      </c>
      <c r="J279" s="12">
        <v>2.3781625350044311</v>
      </c>
      <c r="K279" s="12">
        <v>2.5328363691885003</v>
      </c>
      <c r="L279" s="12">
        <v>3.2065931839836792</v>
      </c>
      <c r="M279" s="12"/>
      <c r="N279" s="12"/>
    </row>
    <row r="280" spans="1:14" x14ac:dyDescent="0.35">
      <c r="A280" s="11" t="str">
        <f t="shared" si="4"/>
        <v>FRECUENCIA COMPRA (Actos)Frutas con gas</v>
      </c>
      <c r="B280" s="11" t="s">
        <v>187</v>
      </c>
      <c r="C280" s="11" t="s">
        <v>165</v>
      </c>
      <c r="D280" s="12">
        <v>3.5850953276254831</v>
      </c>
      <c r="E280" s="12">
        <v>2.6169693151313886</v>
      </c>
      <c r="F280" s="12">
        <v>2.3844782445302481</v>
      </c>
      <c r="G280" s="12">
        <v>2.769537434101744</v>
      </c>
      <c r="H280" s="12">
        <v>3.5951112240298695</v>
      </c>
      <c r="I280" s="12">
        <v>2.5290257044211142</v>
      </c>
      <c r="J280" s="12">
        <v>2.5791872566722636</v>
      </c>
      <c r="K280" s="12">
        <v>2.8506488289782563</v>
      </c>
      <c r="L280" s="12">
        <v>3.7079123790760806</v>
      </c>
      <c r="M280" s="12"/>
      <c r="N280" s="12"/>
    </row>
    <row r="281" spans="1:14" x14ac:dyDescent="0.35">
      <c r="A281" s="11" t="str">
        <f t="shared" si="4"/>
        <v>FRECUENCIA COMPRA (Actos)Frutas sin gas</v>
      </c>
      <c r="B281" s="11" t="s">
        <v>187</v>
      </c>
      <c r="C281" s="11" t="s">
        <v>166</v>
      </c>
      <c r="D281" s="12">
        <v>2.2028128070072914</v>
      </c>
      <c r="E281" s="12">
        <v>1.6698278020742949</v>
      </c>
      <c r="F281" s="12">
        <v>1.669681993073965</v>
      </c>
      <c r="G281" s="12">
        <v>2.0048861001993754</v>
      </c>
      <c r="H281" s="12">
        <v>2.3193875760732494</v>
      </c>
      <c r="I281" s="12">
        <v>1.7047213246454112</v>
      </c>
      <c r="J281" s="12">
        <v>1.9646962871316118</v>
      </c>
      <c r="K281" s="12">
        <v>1.7475619103649858</v>
      </c>
      <c r="L281" s="12">
        <v>2.6296914768017099</v>
      </c>
      <c r="M281" s="12"/>
      <c r="N281" s="12"/>
    </row>
    <row r="282" spans="1:14" x14ac:dyDescent="0.35">
      <c r="A282" s="11" t="str">
        <f t="shared" si="4"/>
        <v>FRECUENCIA COMPRA (Actos)Mixers</v>
      </c>
      <c r="B282" s="11" t="s">
        <v>187</v>
      </c>
      <c r="C282" s="11" t="s">
        <v>167</v>
      </c>
      <c r="D282" s="12">
        <v>2.1610391076164857</v>
      </c>
      <c r="E282" s="12">
        <v>1.4538560671952325</v>
      </c>
      <c r="F282" s="12">
        <v>1.5418679638118364</v>
      </c>
      <c r="G282" s="12">
        <v>1.669271189161295</v>
      </c>
      <c r="H282" s="12">
        <v>2.2539566238981812</v>
      </c>
      <c r="I282" s="12">
        <v>1.5333316847242542</v>
      </c>
      <c r="J282" s="12">
        <v>1.6031886042072472</v>
      </c>
      <c r="K282" s="12">
        <v>1.8694888197015753</v>
      </c>
      <c r="L282" s="12">
        <v>2.0852867652022105</v>
      </c>
      <c r="M282" s="12"/>
      <c r="N282" s="12"/>
    </row>
    <row r="283" spans="1:14" x14ac:dyDescent="0.35">
      <c r="A283" s="11" t="str">
        <f t="shared" si="4"/>
        <v>FRECUENCIA COMPRA (Actos)Isotonicas</v>
      </c>
      <c r="B283" s="11" t="s">
        <v>187</v>
      </c>
      <c r="C283" s="11" t="s">
        <v>181</v>
      </c>
      <c r="D283" s="12">
        <v>3.4201220203450968</v>
      </c>
      <c r="E283" s="12">
        <v>2.7313809991203364</v>
      </c>
      <c r="F283" s="12">
        <v>2.6298525665442423</v>
      </c>
      <c r="G283" s="12">
        <v>2.7861585212462505</v>
      </c>
      <c r="H283" s="12">
        <v>3.4293086499234118</v>
      </c>
      <c r="I283" s="12">
        <v>2.6695494288870627</v>
      </c>
      <c r="J283" s="12">
        <v>2.8275175566719706</v>
      </c>
      <c r="K283" s="12">
        <v>2.7899080924088149</v>
      </c>
      <c r="L283" s="12">
        <v>3.4520375962441232</v>
      </c>
      <c r="M283" s="12"/>
      <c r="N283" s="12"/>
    </row>
    <row r="284" spans="1:14" x14ac:dyDescent="0.35">
      <c r="A284" s="11" t="str">
        <f t="shared" si="4"/>
        <v>FRECUENCIA COMPRA (Actos)Energeticas</v>
      </c>
      <c r="B284" s="11" t="s">
        <v>187</v>
      </c>
      <c r="C284" s="11" t="s">
        <v>182</v>
      </c>
      <c r="D284" s="12">
        <v>4.6619690830820231</v>
      </c>
      <c r="E284" s="12">
        <v>4.563290417732432</v>
      </c>
      <c r="F284" s="12">
        <v>4.6273208654510016</v>
      </c>
      <c r="G284" s="12">
        <v>3.9660152283429895</v>
      </c>
      <c r="H284" s="12">
        <v>4.6636260562214069</v>
      </c>
      <c r="I284" s="12">
        <v>3.5741441051022966</v>
      </c>
      <c r="J284" s="12">
        <v>3.4869651058044622</v>
      </c>
      <c r="K284" s="12">
        <v>4.0588690454722807</v>
      </c>
      <c r="L284" s="12">
        <v>4.8558349939500172</v>
      </c>
      <c r="M284" s="12"/>
      <c r="N284" s="12"/>
    </row>
    <row r="285" spans="1:14" x14ac:dyDescent="0.35">
      <c r="A285" s="11" t="str">
        <f t="shared" si="4"/>
        <v>FRECUENCIA COMPRA (Actos)Gaseosas</v>
      </c>
      <c r="B285" s="11" t="s">
        <v>187</v>
      </c>
      <c r="C285" s="11" t="s">
        <v>168</v>
      </c>
      <c r="D285" s="12">
        <v>3.5198870461356409</v>
      </c>
      <c r="E285" s="12">
        <v>3.6682682361629797</v>
      </c>
      <c r="F285" s="12">
        <v>2.8832550764547027</v>
      </c>
      <c r="G285" s="12">
        <v>3.0043523442767994</v>
      </c>
      <c r="H285" s="12">
        <v>2.5396364564359195</v>
      </c>
      <c r="I285" s="12">
        <v>3.2854341995088139</v>
      </c>
      <c r="J285" s="12">
        <v>3.2160262449460171</v>
      </c>
      <c r="K285" s="12">
        <v>2.7178827878557295</v>
      </c>
      <c r="L285" s="12">
        <v>3.1223629637122996</v>
      </c>
      <c r="M285" s="12"/>
      <c r="N285" s="12"/>
    </row>
    <row r="286" spans="1:14" x14ac:dyDescent="0.35">
      <c r="A286" s="11" t="str">
        <f t="shared" si="4"/>
        <v>FRECUENCIA COMPRA (Actos)Bebidas Zumo+Leche</v>
      </c>
      <c r="B286" s="11" t="s">
        <v>187</v>
      </c>
      <c r="C286" s="11" t="s">
        <v>169</v>
      </c>
      <c r="D286" s="12">
        <v>2.1140713883209408</v>
      </c>
      <c r="E286" s="12">
        <v>2.52742864035933</v>
      </c>
      <c r="F286" s="12">
        <v>1.7837892779818305</v>
      </c>
      <c r="G286" s="12">
        <v>1.9129950873582009</v>
      </c>
      <c r="H286" s="12">
        <v>1.7561008955663844</v>
      </c>
      <c r="I286" s="12">
        <v>1.6519902656856535</v>
      </c>
      <c r="J286" s="12">
        <v>1.6594830444786293</v>
      </c>
      <c r="K286" s="12">
        <v>2.1856923829019408</v>
      </c>
      <c r="L286" s="12">
        <v>1.8038571279304101</v>
      </c>
      <c r="M286" s="12"/>
      <c r="N286" s="12"/>
    </row>
    <row r="287" spans="1:14" x14ac:dyDescent="0.35">
      <c r="A287" s="11" t="str">
        <f t="shared" si="4"/>
        <v>FRECUENCIA COMPRA (Actos)Resto</v>
      </c>
      <c r="B287" s="11" t="s">
        <v>187</v>
      </c>
      <c r="C287" s="11" t="s">
        <v>78</v>
      </c>
      <c r="D287" s="12">
        <v>3.0669551545706821</v>
      </c>
      <c r="E287" s="12">
        <v>2.3970509354257747</v>
      </c>
      <c r="F287" s="12">
        <v>2.3987106686196089</v>
      </c>
      <c r="G287" s="12">
        <v>2.5658783854994667</v>
      </c>
      <c r="H287" s="12">
        <v>3.3824844005841483</v>
      </c>
      <c r="I287" s="12">
        <v>2.2964714948871814</v>
      </c>
      <c r="J287" s="12">
        <v>2.5178685987466611</v>
      </c>
      <c r="K287" s="12">
        <v>2.6661624884771156</v>
      </c>
      <c r="L287" s="12">
        <v>2.6379921812957137</v>
      </c>
      <c r="M287" s="12"/>
      <c r="N287" s="12"/>
    </row>
    <row r="288" spans="1:14" x14ac:dyDescent="0.35">
      <c r="A288" s="11" t="str">
        <f t="shared" si="4"/>
        <v>COMPRA MEDIA (Consumiciones)TOTAL BEBIDAS</v>
      </c>
      <c r="B288" s="11" t="s">
        <v>202</v>
      </c>
      <c r="C288" s="11" t="s">
        <v>122</v>
      </c>
      <c r="D288" s="12">
        <v>77.456664918332379</v>
      </c>
      <c r="E288" s="12">
        <v>54.055197023689253</v>
      </c>
      <c r="F288" s="12">
        <v>51.067445734351494</v>
      </c>
      <c r="G288" s="12">
        <v>53.929383270290778</v>
      </c>
      <c r="H288" s="12">
        <v>74.450470951925325</v>
      </c>
      <c r="I288" s="12">
        <v>52.339825353943667</v>
      </c>
      <c r="J288" s="12">
        <v>49.774540555880812</v>
      </c>
      <c r="K288" s="12">
        <v>52.971762169976991</v>
      </c>
      <c r="L288" s="12">
        <v>72.255833089537688</v>
      </c>
      <c r="M288" s="12"/>
      <c r="N288" s="12"/>
    </row>
    <row r="289" spans="1:14" x14ac:dyDescent="0.35">
      <c r="A289" s="11" t="str">
        <f t="shared" si="4"/>
        <v>COMPRA MEDIA (Consumiciones).Total Bebidas Caliente</v>
      </c>
      <c r="B289" s="11" t="s">
        <v>202</v>
      </c>
      <c r="C289" s="11" t="s">
        <v>123</v>
      </c>
      <c r="D289" s="12">
        <v>32.723838763507928</v>
      </c>
      <c r="E289" s="12">
        <v>27.640409294880953</v>
      </c>
      <c r="F289" s="12">
        <v>27.821377075931064</v>
      </c>
      <c r="G289" s="12">
        <v>26.943432536894033</v>
      </c>
      <c r="H289" s="12">
        <v>32.242122660151615</v>
      </c>
      <c r="I289" s="12">
        <v>27.011784515212995</v>
      </c>
      <c r="J289" s="12">
        <v>27.720348761088019</v>
      </c>
      <c r="K289" s="12">
        <v>26.606444414781759</v>
      </c>
      <c r="L289" s="12">
        <v>32.045679250353686</v>
      </c>
      <c r="M289" s="12"/>
      <c r="N289" s="12"/>
    </row>
    <row r="290" spans="1:14" x14ac:dyDescent="0.35">
      <c r="A290" s="11" t="str">
        <f t="shared" si="4"/>
        <v>COMPRA MEDIA (Consumiciones)Cafe</v>
      </c>
      <c r="B290" s="11" t="s">
        <v>202</v>
      </c>
      <c r="C290" s="11" t="s">
        <v>124</v>
      </c>
      <c r="D290" s="12">
        <v>20.572305147705229</v>
      </c>
      <c r="E290" s="12">
        <v>17.314972215297065</v>
      </c>
      <c r="F290" s="12">
        <v>17.797096804516617</v>
      </c>
      <c r="G290" s="12">
        <v>17.500791470501127</v>
      </c>
      <c r="H290" s="12">
        <v>19.637294124932215</v>
      </c>
      <c r="I290" s="12">
        <v>17.535953772998539</v>
      </c>
      <c r="J290" s="12">
        <v>17.633264694018504</v>
      </c>
      <c r="K290" s="12">
        <v>17.063271402427635</v>
      </c>
      <c r="L290" s="12">
        <v>19.704831228153775</v>
      </c>
      <c r="M290" s="12"/>
      <c r="N290" s="12"/>
    </row>
    <row r="291" spans="1:14" x14ac:dyDescent="0.35">
      <c r="A291" s="11" t="str">
        <f t="shared" si="4"/>
        <v>COMPRA MEDIA (Consumiciones)Leche+bebidas vegetales</v>
      </c>
      <c r="B291" s="11" t="s">
        <v>202</v>
      </c>
      <c r="C291" s="11" t="s">
        <v>175</v>
      </c>
      <c r="D291" s="12">
        <v>21.405328677859615</v>
      </c>
      <c r="E291" s="12">
        <v>18.331359770090017</v>
      </c>
      <c r="F291" s="12">
        <v>18.574504331813536</v>
      </c>
      <c r="G291" s="12">
        <v>18.073932159155952</v>
      </c>
      <c r="H291" s="12">
        <v>21.387949702871744</v>
      </c>
      <c r="I291" s="12">
        <v>17.83331206839647</v>
      </c>
      <c r="J291" s="12">
        <v>18.495736944722559</v>
      </c>
      <c r="K291" s="12">
        <v>18.083651768053766</v>
      </c>
      <c r="L291" s="12">
        <v>21.735712305756365</v>
      </c>
      <c r="M291" s="12"/>
      <c r="N291" s="12"/>
    </row>
    <row r="292" spans="1:14" x14ac:dyDescent="0.35">
      <c r="A292" s="11" t="str">
        <f t="shared" si="4"/>
        <v>COMPRA MEDIA (Consumiciones)Leche</v>
      </c>
      <c r="B292" s="11" t="s">
        <v>202</v>
      </c>
      <c r="C292" s="11" t="s">
        <v>125</v>
      </c>
      <c r="D292" s="12">
        <v>21.192895518765184</v>
      </c>
      <c r="E292" s="12">
        <v>18.058553222158928</v>
      </c>
      <c r="F292" s="12">
        <v>18.21900044573983</v>
      </c>
      <c r="G292" s="12">
        <v>17.770534737176547</v>
      </c>
      <c r="H292" s="12">
        <v>20.938475360375463</v>
      </c>
      <c r="I292" s="12">
        <v>17.554139192147161</v>
      </c>
      <c r="J292" s="12">
        <v>18.196561445270248</v>
      </c>
      <c r="K292" s="12">
        <v>17.653840370437528</v>
      </c>
      <c r="L292" s="12">
        <v>21.258095211394888</v>
      </c>
      <c r="M292" s="12"/>
      <c r="N292" s="12"/>
    </row>
    <row r="293" spans="1:14" x14ac:dyDescent="0.35">
      <c r="A293" s="11" t="str">
        <f t="shared" si="4"/>
        <v>COMPRA MEDIA (Consumiciones)Leche Sola</v>
      </c>
      <c r="B293" s="11" t="s">
        <v>202</v>
      </c>
      <c r="C293" s="11" t="s">
        <v>126</v>
      </c>
      <c r="D293" s="12">
        <v>3.3528589889077662</v>
      </c>
      <c r="E293" s="12">
        <v>4.1146779764788013</v>
      </c>
      <c r="F293" s="12">
        <v>3.1675628302948171</v>
      </c>
      <c r="G293" s="12">
        <v>2.8415989152138961</v>
      </c>
      <c r="H293" s="12">
        <v>3.1681644625865895</v>
      </c>
      <c r="I293" s="12">
        <v>3.0690857988579823</v>
      </c>
      <c r="J293" s="12">
        <v>3.2612702047643127</v>
      </c>
      <c r="K293" s="12">
        <v>2.6408459539149804</v>
      </c>
      <c r="L293" s="12">
        <v>4.0774954603563378</v>
      </c>
      <c r="M293" s="12"/>
      <c r="N293" s="12"/>
    </row>
    <row r="294" spans="1:14" x14ac:dyDescent="0.35">
      <c r="A294" s="11" t="str">
        <f t="shared" si="4"/>
        <v>COMPRA MEDIA (Consumiciones)Leche Con Cacao</v>
      </c>
      <c r="B294" s="11" t="s">
        <v>202</v>
      </c>
      <c r="C294" s="11" t="s">
        <v>127</v>
      </c>
      <c r="D294" s="12">
        <v>5.2749724451061661</v>
      </c>
      <c r="E294" s="12">
        <v>4.3644035814912199</v>
      </c>
      <c r="F294" s="12">
        <v>4.2701159237693762</v>
      </c>
      <c r="G294" s="12">
        <v>4.4041846092959895</v>
      </c>
      <c r="H294" s="12">
        <v>4.6595372581435219</v>
      </c>
      <c r="I294" s="12">
        <v>4.2136888784542386</v>
      </c>
      <c r="J294" s="12">
        <v>4.4422810624816416</v>
      </c>
      <c r="K294" s="12">
        <v>3.9133386298845663</v>
      </c>
      <c r="L294" s="12">
        <v>4.1597356333477542</v>
      </c>
      <c r="M294" s="12"/>
      <c r="N294" s="12"/>
    </row>
    <row r="295" spans="1:14" x14ac:dyDescent="0.35">
      <c r="A295" s="11" t="str">
        <f t="shared" si="4"/>
        <v>COMPRA MEDIA (Consumiciones)Leche Con Cafe</v>
      </c>
      <c r="B295" s="11" t="s">
        <v>202</v>
      </c>
      <c r="C295" s="11" t="s">
        <v>128</v>
      </c>
      <c r="D295" s="12">
        <v>21.021668918983519</v>
      </c>
      <c r="E295" s="12">
        <v>17.96591080711293</v>
      </c>
      <c r="F295" s="12">
        <v>18.113388530165221</v>
      </c>
      <c r="G295" s="12">
        <v>17.75795933585092</v>
      </c>
      <c r="H295" s="12">
        <v>21.003313040006763</v>
      </c>
      <c r="I295" s="12">
        <v>17.468897881189232</v>
      </c>
      <c r="J295" s="12">
        <v>18.170367166528706</v>
      </c>
      <c r="K295" s="12">
        <v>17.622247733931907</v>
      </c>
      <c r="L295" s="12">
        <v>21.182732921168828</v>
      </c>
      <c r="M295" s="12"/>
      <c r="N295" s="12"/>
    </row>
    <row r="296" spans="1:14" x14ac:dyDescent="0.35">
      <c r="A296" s="11" t="str">
        <f t="shared" si="4"/>
        <v>COMPRA MEDIA (Consumiciones)Bebidas Vegetales</v>
      </c>
      <c r="B296" s="11" t="s">
        <v>202</v>
      </c>
      <c r="C296" s="11" t="s">
        <v>176</v>
      </c>
      <c r="D296" s="12">
        <v>7.1637144032647244</v>
      </c>
      <c r="E296" s="12">
        <v>6.538404121764585</v>
      </c>
      <c r="F296" s="12">
        <v>7.681407807430471</v>
      </c>
      <c r="G296" s="12">
        <v>8.0475044639773259</v>
      </c>
      <c r="H296" s="12">
        <v>8.8866866979405987</v>
      </c>
      <c r="I296" s="12">
        <v>7.5508334636129124</v>
      </c>
      <c r="J296" s="12">
        <v>7.7967485907021716</v>
      </c>
      <c r="K296" s="12">
        <v>8.2042814825474455</v>
      </c>
      <c r="L296" s="12">
        <v>8.8601779026306033</v>
      </c>
      <c r="M296" s="12"/>
      <c r="N296" s="12"/>
    </row>
    <row r="297" spans="1:14" x14ac:dyDescent="0.35">
      <c r="A297" s="11" t="str">
        <f t="shared" si="4"/>
        <v>COMPRA MEDIA (Consumiciones)Infusiones</v>
      </c>
      <c r="B297" s="11" t="s">
        <v>202</v>
      </c>
      <c r="C297" s="11" t="s">
        <v>129</v>
      </c>
      <c r="D297" s="12">
        <v>5.0382900097018171</v>
      </c>
      <c r="E297" s="12">
        <v>4.2613679902662875</v>
      </c>
      <c r="F297" s="12">
        <v>4.4449668755854717</v>
      </c>
      <c r="G297" s="12">
        <v>4.512376844309137</v>
      </c>
      <c r="H297" s="12">
        <v>4.9229175286193785</v>
      </c>
      <c r="I297" s="12">
        <v>4.1258232195908189</v>
      </c>
      <c r="J297" s="12">
        <v>4.4741709843761681</v>
      </c>
      <c r="K297" s="12">
        <v>4.1689002190884521</v>
      </c>
      <c r="L297" s="12">
        <v>4.6568411533063978</v>
      </c>
      <c r="M297" s="12"/>
      <c r="N297" s="12"/>
    </row>
    <row r="298" spans="1:14" x14ac:dyDescent="0.35">
      <c r="A298" s="11" t="str">
        <f t="shared" si="4"/>
        <v>COMPRA MEDIA (Consumiciones)Resto Bebidas Caliente</v>
      </c>
      <c r="B298" s="11" t="s">
        <v>202</v>
      </c>
      <c r="C298" s="11" t="s">
        <v>130</v>
      </c>
      <c r="D298" s="12">
        <v>4.7886875198568122</v>
      </c>
      <c r="E298" s="12">
        <v>4.7460282885875049</v>
      </c>
      <c r="F298" s="12">
        <v>4.4060385023171786</v>
      </c>
      <c r="G298" s="12">
        <v>4.1167129709336221</v>
      </c>
      <c r="H298" s="12">
        <v>4.2121906393274386</v>
      </c>
      <c r="I298" s="12">
        <v>4.1325320271360031</v>
      </c>
      <c r="J298" s="12">
        <v>4.6064950893640333</v>
      </c>
      <c r="K298" s="12">
        <v>3.3859191719072546</v>
      </c>
      <c r="L298" s="12">
        <v>4.2776374510449289</v>
      </c>
      <c r="M298" s="12"/>
      <c r="N298" s="12"/>
    </row>
    <row r="299" spans="1:14" x14ac:dyDescent="0.35">
      <c r="A299" s="11" t="str">
        <f t="shared" si="4"/>
        <v>COMPRA MEDIA (Consumiciones).Total Bebidas Frias</v>
      </c>
      <c r="B299" s="11" t="s">
        <v>202</v>
      </c>
      <c r="C299" s="11" t="s">
        <v>131</v>
      </c>
      <c r="D299" s="12">
        <v>53.635752289862886</v>
      </c>
      <c r="E299" s="12">
        <v>33.985626521059082</v>
      </c>
      <c r="F299" s="12">
        <v>30.89210381415003</v>
      </c>
      <c r="G299" s="12">
        <v>34.780116907840984</v>
      </c>
      <c r="H299" s="12">
        <v>51.173725588306141</v>
      </c>
      <c r="I299" s="12">
        <v>32.79286252277646</v>
      </c>
      <c r="J299" s="12">
        <v>30.137043900437877</v>
      </c>
      <c r="K299" s="12">
        <v>34.328538341332738</v>
      </c>
      <c r="L299" s="12">
        <v>49.459736127521779</v>
      </c>
      <c r="M299" s="12"/>
      <c r="N299" s="12"/>
    </row>
    <row r="300" spans="1:14" x14ac:dyDescent="0.35">
      <c r="A300" s="11" t="str">
        <f t="shared" si="4"/>
        <v>COMPRA MEDIA (Consumiciones)Total bebidas de vino</v>
      </c>
      <c r="B300" s="11" t="s">
        <v>202</v>
      </c>
      <c r="C300" s="11" t="s">
        <v>132</v>
      </c>
      <c r="D300" s="12">
        <v>8.6275775926761575</v>
      </c>
      <c r="E300" s="12">
        <v>8.1006479989322866</v>
      </c>
      <c r="F300" s="12">
        <v>7.6455543674123909</v>
      </c>
      <c r="G300" s="12">
        <v>7.2833590026255637</v>
      </c>
      <c r="H300" s="12">
        <v>8.4910748959422158</v>
      </c>
      <c r="I300" s="12">
        <v>7.5851166688152629</v>
      </c>
      <c r="J300" s="12">
        <v>7.6526674436210156</v>
      </c>
      <c r="K300" s="12">
        <v>7.4978450332389706</v>
      </c>
      <c r="L300" s="12">
        <v>8.6980173399439096</v>
      </c>
      <c r="M300" s="12"/>
      <c r="N300" s="12"/>
    </row>
    <row r="301" spans="1:14" x14ac:dyDescent="0.35">
      <c r="A301" s="11" t="str">
        <f t="shared" si="4"/>
        <v>COMPRA MEDIA (Consumiciones)Vino</v>
      </c>
      <c r="B301" s="11" t="s">
        <v>202</v>
      </c>
      <c r="C301" s="11" t="s">
        <v>133</v>
      </c>
      <c r="D301" s="12">
        <v>7.8983091015310682</v>
      </c>
      <c r="E301" s="12">
        <v>7.7160753247125067</v>
      </c>
      <c r="F301" s="12">
        <v>7.6593015062847565</v>
      </c>
      <c r="G301" s="12">
        <v>7.2715617588675414</v>
      </c>
      <c r="H301" s="12">
        <v>7.8491372934281145</v>
      </c>
      <c r="I301" s="12">
        <v>7.4653818699289101</v>
      </c>
      <c r="J301" s="12">
        <v>7.726717458023435</v>
      </c>
      <c r="K301" s="12">
        <v>7.4195572727288104</v>
      </c>
      <c r="L301" s="12">
        <v>8.1249657843846581</v>
      </c>
      <c r="M301" s="12"/>
      <c r="N301" s="12"/>
    </row>
    <row r="302" spans="1:14" x14ac:dyDescent="0.35">
      <c r="A302" s="11" t="str">
        <f t="shared" si="4"/>
        <v>COMPRA MEDIA (Consumiciones)Tinto</v>
      </c>
      <c r="B302" s="11" t="s">
        <v>202</v>
      </c>
      <c r="C302" s="11" t="s">
        <v>134</v>
      </c>
      <c r="D302" s="12">
        <v>5.5423962704366687</v>
      </c>
      <c r="E302" s="12">
        <v>5.7837567914294734</v>
      </c>
      <c r="F302" s="12">
        <v>5.7308066088345377</v>
      </c>
      <c r="G302" s="12">
        <v>5.1096834282129988</v>
      </c>
      <c r="H302" s="12">
        <v>5.3981859897693081</v>
      </c>
      <c r="I302" s="12">
        <v>5.677832026807299</v>
      </c>
      <c r="J302" s="12">
        <v>5.498247878930667</v>
      </c>
      <c r="K302" s="12">
        <v>5.3963985948675308</v>
      </c>
      <c r="L302" s="12">
        <v>6.0375489218910303</v>
      </c>
      <c r="M302" s="12"/>
      <c r="N302" s="12"/>
    </row>
    <row r="303" spans="1:14" x14ac:dyDescent="0.35">
      <c r="A303" s="11" t="str">
        <f t="shared" si="4"/>
        <v>COMPRA MEDIA (Consumiciones)Blanco</v>
      </c>
      <c r="B303" s="11" t="s">
        <v>202</v>
      </c>
      <c r="C303" s="11" t="s">
        <v>135</v>
      </c>
      <c r="D303" s="12">
        <v>6.1595300140502314</v>
      </c>
      <c r="E303" s="12">
        <v>5.7154123663396348</v>
      </c>
      <c r="F303" s="12">
        <v>5.8883599107535955</v>
      </c>
      <c r="G303" s="12">
        <v>5.8171940268548923</v>
      </c>
      <c r="H303" s="12">
        <v>6.1066411785021479</v>
      </c>
      <c r="I303" s="12">
        <v>5.5316587353913311</v>
      </c>
      <c r="J303" s="12">
        <v>6.1266439308371492</v>
      </c>
      <c r="K303" s="12">
        <v>5.6124634832619291</v>
      </c>
      <c r="L303" s="12">
        <v>5.9637231473473165</v>
      </c>
      <c r="M303" s="12"/>
      <c r="N303" s="12"/>
    </row>
    <row r="304" spans="1:14" x14ac:dyDescent="0.35">
      <c r="A304" s="11" t="str">
        <f t="shared" si="4"/>
        <v>COMPRA MEDIA (Consumiciones)Rosado</v>
      </c>
      <c r="B304" s="11" t="s">
        <v>202</v>
      </c>
      <c r="C304" s="11" t="s">
        <v>136</v>
      </c>
      <c r="D304" s="12">
        <v>3.9075522271654863</v>
      </c>
      <c r="E304" s="12">
        <v>4.3985873448444588</v>
      </c>
      <c r="F304" s="12">
        <v>3.6041286250113034</v>
      </c>
      <c r="G304" s="12">
        <v>3.6390089599103144</v>
      </c>
      <c r="H304" s="12">
        <v>3.4922557627875532</v>
      </c>
      <c r="I304" s="12">
        <v>3.500353744472998</v>
      </c>
      <c r="J304" s="12">
        <v>3.5798295886350484</v>
      </c>
      <c r="K304" s="12">
        <v>3.0807925899174986</v>
      </c>
      <c r="L304" s="12" t="s">
        <v>223</v>
      </c>
      <c r="M304" s="12"/>
      <c r="N304" s="12"/>
    </row>
    <row r="305" spans="1:14" x14ac:dyDescent="0.35">
      <c r="A305" s="11" t="str">
        <f t="shared" si="4"/>
        <v>COMPRA MEDIA (Consumiciones)Resto vino</v>
      </c>
      <c r="B305" s="11" t="s">
        <v>202</v>
      </c>
      <c r="C305" s="11" t="s">
        <v>137</v>
      </c>
      <c r="D305" s="12">
        <v>2.4944888653488158</v>
      </c>
      <c r="E305" s="12">
        <v>3.6275759883252228</v>
      </c>
      <c r="F305" s="12">
        <v>2.3235998864098608</v>
      </c>
      <c r="G305" s="12">
        <v>2.7782737608017491</v>
      </c>
      <c r="H305" s="12">
        <v>3.1482824994653207</v>
      </c>
      <c r="I305" s="12">
        <v>2.4007281951464012</v>
      </c>
      <c r="J305" s="12">
        <v>2.8760258006698192</v>
      </c>
      <c r="K305" s="12">
        <v>2.9451248854273713</v>
      </c>
      <c r="L305" s="12">
        <v>3.8924173306211629</v>
      </c>
      <c r="M305" s="12"/>
      <c r="N305" s="12"/>
    </row>
    <row r="306" spans="1:14" x14ac:dyDescent="0.35">
      <c r="A306" s="11" t="str">
        <f t="shared" si="4"/>
        <v>COMPRA MEDIA (Consumiciones)Cava</v>
      </c>
      <c r="B306" s="11" t="s">
        <v>202</v>
      </c>
      <c r="C306" s="11" t="s">
        <v>138</v>
      </c>
      <c r="D306" s="12">
        <v>2.5594089061212779</v>
      </c>
      <c r="E306" s="12">
        <v>3.2147895915619471</v>
      </c>
      <c r="F306" s="12">
        <v>1.8350300544826212</v>
      </c>
      <c r="G306" s="12">
        <v>2.7483354332743648</v>
      </c>
      <c r="H306" s="12">
        <v>2.4488291982066417</v>
      </c>
      <c r="I306" s="12">
        <v>2.4370054972050599</v>
      </c>
      <c r="J306" s="12">
        <v>1.8721000647486592</v>
      </c>
      <c r="K306" s="12">
        <v>3.033229097102943</v>
      </c>
      <c r="L306" s="12">
        <v>3.031226610587137</v>
      </c>
      <c r="M306" s="12"/>
      <c r="N306" s="12"/>
    </row>
    <row r="307" spans="1:14" x14ac:dyDescent="0.35">
      <c r="A307" s="11" t="str">
        <f t="shared" si="4"/>
        <v>COMPRA MEDIA (Consumiciones)Otr.Bebidas Deri.Vino</v>
      </c>
      <c r="B307" s="11" t="s">
        <v>202</v>
      </c>
      <c r="C307" s="11" t="s">
        <v>139</v>
      </c>
      <c r="D307" s="12">
        <v>5.4420639899999159</v>
      </c>
      <c r="E307" s="12">
        <v>4.1056092857852375</v>
      </c>
      <c r="F307" s="12">
        <v>3.5833707243821808</v>
      </c>
      <c r="G307" s="12">
        <v>3.7555614988519204</v>
      </c>
      <c r="H307" s="12">
        <v>5.3002100029642563</v>
      </c>
      <c r="I307" s="12">
        <v>3.4983859737254641</v>
      </c>
      <c r="J307" s="12">
        <v>3.5467346904184822</v>
      </c>
      <c r="K307" s="12">
        <v>3.99181085127185</v>
      </c>
      <c r="L307" s="12">
        <v>4.9468370810370788</v>
      </c>
      <c r="M307" s="12"/>
      <c r="N307" s="12"/>
    </row>
    <row r="308" spans="1:14" x14ac:dyDescent="0.35">
      <c r="A308" s="11" t="str">
        <f t="shared" si="4"/>
        <v>COMPRA MEDIA (Consumiciones)Tinto de Verano</v>
      </c>
      <c r="B308" s="11" t="s">
        <v>202</v>
      </c>
      <c r="C308" s="11" t="s">
        <v>140</v>
      </c>
      <c r="D308" s="12">
        <v>5.4749130228249632</v>
      </c>
      <c r="E308" s="12">
        <v>4.3307302630685447</v>
      </c>
      <c r="F308" s="12">
        <v>3.6911145512126753</v>
      </c>
      <c r="G308" s="12">
        <v>4.0225169873823781</v>
      </c>
      <c r="H308" s="12">
        <v>5.2506004278289611</v>
      </c>
      <c r="I308" s="12">
        <v>3.540436334665185</v>
      </c>
      <c r="J308" s="12">
        <v>3.7302392479956006</v>
      </c>
      <c r="K308" s="12">
        <v>4.0852237864697605</v>
      </c>
      <c r="L308" s="12">
        <v>4.9863641480183709</v>
      </c>
      <c r="M308" s="12"/>
      <c r="N308" s="12"/>
    </row>
    <row r="309" spans="1:14" x14ac:dyDescent="0.35">
      <c r="A309" s="11" t="str">
        <f t="shared" si="4"/>
        <v>COMPRA MEDIA (Consumiciones)Sangria de Vino</v>
      </c>
      <c r="B309" s="11" t="s">
        <v>202</v>
      </c>
      <c r="C309" s="11" t="s">
        <v>141</v>
      </c>
      <c r="D309" s="12">
        <v>2.3722894439735489</v>
      </c>
      <c r="E309" s="12">
        <v>2.0119866597256508</v>
      </c>
      <c r="F309" s="12">
        <v>1.7597695970529943</v>
      </c>
      <c r="G309" s="12">
        <v>1.682168551775663</v>
      </c>
      <c r="H309" s="12">
        <v>2.0725893169751419</v>
      </c>
      <c r="I309" s="12">
        <v>1.9018451228840414</v>
      </c>
      <c r="J309" s="12">
        <v>2.1522027743848966</v>
      </c>
      <c r="K309" s="12">
        <v>2.2703734934088851</v>
      </c>
      <c r="L309" s="12">
        <v>2.0374369919951296</v>
      </c>
      <c r="M309" s="12"/>
      <c r="N309" s="12"/>
    </row>
    <row r="310" spans="1:14" x14ac:dyDescent="0.35">
      <c r="A310" s="11" t="str">
        <f t="shared" si="4"/>
        <v>COMPRA MEDIA (Consumiciones)Sangria de Cava</v>
      </c>
      <c r="B310" s="11" t="s">
        <v>202</v>
      </c>
      <c r="C310" s="11" t="s">
        <v>142</v>
      </c>
      <c r="D310" s="12">
        <v>2.6172384067077061</v>
      </c>
      <c r="E310" s="12">
        <v>2.4505909487320965</v>
      </c>
      <c r="F310" s="12">
        <v>1.3311194546532892</v>
      </c>
      <c r="G310" s="12">
        <v>1.7743231318658459</v>
      </c>
      <c r="H310" s="12">
        <v>2.5761208829500974</v>
      </c>
      <c r="I310" s="12">
        <v>4.1478632362361161</v>
      </c>
      <c r="J310" s="12">
        <v>2.6716843605065232</v>
      </c>
      <c r="K310" s="12">
        <v>2.139610896402957</v>
      </c>
      <c r="L310" s="12">
        <v>2.4813797573453167</v>
      </c>
      <c r="M310" s="12"/>
      <c r="N310" s="12"/>
    </row>
    <row r="311" spans="1:14" x14ac:dyDescent="0.35">
      <c r="A311" s="11" t="str">
        <f t="shared" si="4"/>
        <v>COMPRA MEDIA (Consumiciones)Calimocho</v>
      </c>
      <c r="B311" s="11" t="s">
        <v>202</v>
      </c>
      <c r="C311" s="11" t="s">
        <v>143</v>
      </c>
      <c r="D311" s="12">
        <v>4.2114117078737658</v>
      </c>
      <c r="E311" s="12">
        <v>5.4142063429524399</v>
      </c>
      <c r="F311" s="12">
        <v>5.1848626479010109</v>
      </c>
      <c r="G311" s="12">
        <v>3.7344220576262885</v>
      </c>
      <c r="H311" s="12">
        <v>5.5488814908883928</v>
      </c>
      <c r="I311" s="12">
        <v>4.251359548694464</v>
      </c>
      <c r="J311" s="12">
        <v>3.9334283684124585</v>
      </c>
      <c r="K311" s="12">
        <v>3.2889097634004578</v>
      </c>
      <c r="L311" s="12">
        <v>3.9347465004298896</v>
      </c>
      <c r="M311" s="12"/>
      <c r="N311" s="12"/>
    </row>
    <row r="312" spans="1:14" x14ac:dyDescent="0.35">
      <c r="A312" s="11" t="str">
        <f t="shared" si="4"/>
        <v>COMPRA MEDIA (Consumiciones)Rebujito</v>
      </c>
      <c r="B312" s="11" t="s">
        <v>202</v>
      </c>
      <c r="C312" s="11" t="s">
        <v>177</v>
      </c>
      <c r="D312" s="12">
        <v>2.6235089413173411</v>
      </c>
      <c r="E312" s="12">
        <v>1.3975844621769353</v>
      </c>
      <c r="F312" s="12">
        <v>2.7997046328454473</v>
      </c>
      <c r="G312" s="12">
        <v>3.7601207869544075</v>
      </c>
      <c r="H312" s="12">
        <v>2.4905711383512137</v>
      </c>
      <c r="I312" s="12">
        <v>2.4305646844223245</v>
      </c>
      <c r="J312" s="12">
        <v>1.3664264920583635</v>
      </c>
      <c r="K312" s="12">
        <v>2.6756109251997033</v>
      </c>
      <c r="L312" s="12">
        <v>3.2199691662702632</v>
      </c>
      <c r="M312" s="12"/>
      <c r="N312" s="12"/>
    </row>
    <row r="313" spans="1:14" x14ac:dyDescent="0.35">
      <c r="A313" s="11" t="str">
        <f t="shared" si="4"/>
        <v>COMPRA MEDIA (Consumiciones)Espum/Lambrusc/Mosca</v>
      </c>
      <c r="B313" s="11" t="s">
        <v>202</v>
      </c>
      <c r="C313" s="11" t="s">
        <v>178</v>
      </c>
      <c r="D313" s="12">
        <v>2.3431889238740222</v>
      </c>
      <c r="E313" s="12">
        <v>2.7004638617148307</v>
      </c>
      <c r="F313" s="12">
        <v>2.4069944539854253</v>
      </c>
      <c r="G313" s="12">
        <v>2.2356671685014216</v>
      </c>
      <c r="H313" s="12">
        <v>2.9493916973601699</v>
      </c>
      <c r="I313" s="12">
        <v>2.5524970191250258</v>
      </c>
      <c r="J313" s="12">
        <v>2.6021969302989789</v>
      </c>
      <c r="K313" s="12">
        <v>2.7410882121629463</v>
      </c>
      <c r="L313" s="12">
        <v>2.6823333058634007</v>
      </c>
      <c r="M313" s="12"/>
      <c r="N313" s="12"/>
    </row>
    <row r="314" spans="1:14" x14ac:dyDescent="0.35">
      <c r="A314" s="11" t="str">
        <f t="shared" si="4"/>
        <v>COMPRA MEDIA (Consumiciones)Sidra</v>
      </c>
      <c r="B314" s="11" t="s">
        <v>202</v>
      </c>
      <c r="C314" s="11" t="s">
        <v>144</v>
      </c>
      <c r="D314" s="12">
        <v>6.7842614117740752</v>
      </c>
      <c r="E314" s="12">
        <v>6.4697497707569394</v>
      </c>
      <c r="F314" s="12">
        <v>7.0425367206593164</v>
      </c>
      <c r="G314" s="12">
        <v>9.7789249686631887</v>
      </c>
      <c r="H314" s="12">
        <v>6.5164598572456862</v>
      </c>
      <c r="I314" s="12">
        <v>8.7660169784489188</v>
      </c>
      <c r="J314" s="12">
        <v>8.5426986163202638</v>
      </c>
      <c r="K314" s="12">
        <v>6.9423579077290904</v>
      </c>
      <c r="L314" s="12">
        <v>6.7458981259670354</v>
      </c>
      <c r="M314" s="12"/>
      <c r="N314" s="12"/>
    </row>
    <row r="315" spans="1:14" x14ac:dyDescent="0.35">
      <c r="A315" s="11" t="str">
        <f t="shared" si="4"/>
        <v>COMPRA MEDIA (Consumiciones)Cerveza</v>
      </c>
      <c r="B315" s="11" t="s">
        <v>202</v>
      </c>
      <c r="C315" s="11" t="s">
        <v>145</v>
      </c>
      <c r="D315" s="12">
        <v>31.139636138498101</v>
      </c>
      <c r="E315" s="12">
        <v>21.015536383753545</v>
      </c>
      <c r="F315" s="12">
        <v>19.492099899002074</v>
      </c>
      <c r="G315" s="12">
        <v>22.204107479456443</v>
      </c>
      <c r="H315" s="12">
        <v>29.784591254804532</v>
      </c>
      <c r="I315" s="12">
        <v>20.893109579487692</v>
      </c>
      <c r="J315" s="12">
        <v>19.198952605172277</v>
      </c>
      <c r="K315" s="12">
        <v>21.41108710582828</v>
      </c>
      <c r="L315" s="12">
        <v>29.526105820564144</v>
      </c>
      <c r="M315" s="12"/>
      <c r="N315" s="12"/>
    </row>
    <row r="316" spans="1:14" x14ac:dyDescent="0.35">
      <c r="A316" s="11" t="str">
        <f t="shared" si="4"/>
        <v>COMPRA MEDIA (Consumiciones)Con alcohol</v>
      </c>
      <c r="B316" s="11" t="s">
        <v>202</v>
      </c>
      <c r="C316" s="11" t="s">
        <v>146</v>
      </c>
      <c r="D316" s="12">
        <v>28.897058687517227</v>
      </c>
      <c r="E316" s="12">
        <v>19.943616558477562</v>
      </c>
      <c r="F316" s="12">
        <v>18.591842115767452</v>
      </c>
      <c r="G316" s="12">
        <v>20.577368144727586</v>
      </c>
      <c r="H316" s="12">
        <v>27.801755569263857</v>
      </c>
      <c r="I316" s="12">
        <v>19.637042618010287</v>
      </c>
      <c r="J316" s="12">
        <v>18.205791056496516</v>
      </c>
      <c r="K316" s="12">
        <v>20.077388891624505</v>
      </c>
      <c r="L316" s="12">
        <v>27.330832000493043</v>
      </c>
      <c r="M316" s="12"/>
      <c r="N316" s="12"/>
    </row>
    <row r="317" spans="1:14" x14ac:dyDescent="0.35">
      <c r="A317" s="11" t="str">
        <f t="shared" si="4"/>
        <v>COMPRA MEDIA (Consumiciones)Sin alcohol</v>
      </c>
      <c r="B317" s="11" t="s">
        <v>202</v>
      </c>
      <c r="C317" s="11" t="s">
        <v>147</v>
      </c>
      <c r="D317" s="12">
        <v>9.1162018808369396</v>
      </c>
      <c r="E317" s="12">
        <v>6.9871288238574367</v>
      </c>
      <c r="F317" s="12">
        <v>6.6157610370553188</v>
      </c>
      <c r="G317" s="12">
        <v>7.8954433804963751</v>
      </c>
      <c r="H317" s="12">
        <v>9.2947493222825646</v>
      </c>
      <c r="I317" s="12">
        <v>7.4994291416335779</v>
      </c>
      <c r="J317" s="12">
        <v>7.1261893586740079</v>
      </c>
      <c r="K317" s="12">
        <v>7.6570108529606307</v>
      </c>
      <c r="L317" s="12">
        <v>9.6496607645104753</v>
      </c>
      <c r="M317" s="12"/>
      <c r="N317" s="12"/>
    </row>
    <row r="318" spans="1:14" x14ac:dyDescent="0.35">
      <c r="A318" s="11" t="str">
        <f t="shared" si="4"/>
        <v>COMPRA MEDIA (Consumiciones)Cerveza Envasada</v>
      </c>
      <c r="B318" s="11" t="s">
        <v>202</v>
      </c>
      <c r="C318" s="11" t="s">
        <v>179</v>
      </c>
      <c r="D318" s="12">
        <v>19.867452429876977</v>
      </c>
      <c r="E318" s="12">
        <v>14.622001833636739</v>
      </c>
      <c r="F318" s="12">
        <v>13.822855181681796</v>
      </c>
      <c r="G318" s="12">
        <v>14.96696931344794</v>
      </c>
      <c r="H318" s="12">
        <v>19.092703323137197</v>
      </c>
      <c r="I318" s="12">
        <v>14.302375388273413</v>
      </c>
      <c r="J318" s="12">
        <v>13.295070386456246</v>
      </c>
      <c r="K318" s="12">
        <v>14.555814203442361</v>
      </c>
      <c r="L318" s="12">
        <v>18.402459451406578</v>
      </c>
      <c r="M318" s="12"/>
      <c r="N318" s="12"/>
    </row>
    <row r="319" spans="1:14" x14ac:dyDescent="0.35">
      <c r="A319" s="11" t="str">
        <f t="shared" si="4"/>
        <v>COMPRA MEDIA (Consumiciones)Cerveza Surtidor</v>
      </c>
      <c r="B319" s="11" t="s">
        <v>202</v>
      </c>
      <c r="C319" s="11" t="s">
        <v>180</v>
      </c>
      <c r="D319" s="12">
        <v>19.119414757674122</v>
      </c>
      <c r="E319" s="12">
        <v>13.511561414568503</v>
      </c>
      <c r="F319" s="12">
        <v>12.27169559458201</v>
      </c>
      <c r="G319" s="12">
        <v>13.964443483190948</v>
      </c>
      <c r="H319" s="12">
        <v>18.202989099947825</v>
      </c>
      <c r="I319" s="12">
        <v>13.766893314390185</v>
      </c>
      <c r="J319" s="12">
        <v>12.424979645167738</v>
      </c>
      <c r="K319" s="12">
        <v>13.633077213113085</v>
      </c>
      <c r="L319" s="12">
        <v>18.949311532694256</v>
      </c>
      <c r="M319" s="12"/>
      <c r="N319" s="12"/>
    </row>
    <row r="320" spans="1:14" x14ac:dyDescent="0.35">
      <c r="A320" s="11" t="str">
        <f t="shared" si="4"/>
        <v>COMPRA MEDIA (Consumiciones)Otras Cervezas</v>
      </c>
      <c r="B320" s="11" t="s">
        <v>202</v>
      </c>
      <c r="C320" s="11" t="s">
        <v>148</v>
      </c>
      <c r="D320" s="12">
        <v>3.6510511737400662</v>
      </c>
      <c r="E320" s="12">
        <v>6.0982907074473971</v>
      </c>
      <c r="F320" s="12">
        <v>2.8731103334705637</v>
      </c>
      <c r="G320" s="12">
        <v>2.3751979310319133</v>
      </c>
      <c r="H320" s="12">
        <v>2.582223958731936</v>
      </c>
      <c r="I320" s="12">
        <v>2.4647243998391914</v>
      </c>
      <c r="J320" s="12">
        <v>3.6269582679084378</v>
      </c>
      <c r="K320" s="12">
        <v>2.2089555720086396</v>
      </c>
      <c r="L320" s="12">
        <v>5.2425923693500245</v>
      </c>
      <c r="M320" s="12"/>
      <c r="N320" s="12"/>
    </row>
    <row r="321" spans="1:14" x14ac:dyDescent="0.35">
      <c r="A321" s="11" t="str">
        <f t="shared" si="4"/>
        <v>COMPRA MEDIA (Consumiciones)Espirituosas</v>
      </c>
      <c r="B321" s="11" t="s">
        <v>202</v>
      </c>
      <c r="C321" s="11" t="s">
        <v>149</v>
      </c>
      <c r="D321" s="12">
        <v>9.4084912455912271</v>
      </c>
      <c r="E321" s="12">
        <v>8.2474159104205693</v>
      </c>
      <c r="F321" s="12">
        <v>8.0898471294464258</v>
      </c>
      <c r="G321" s="12">
        <v>7.5260201823305879</v>
      </c>
      <c r="H321" s="12">
        <v>8.7004451112001693</v>
      </c>
      <c r="I321" s="12">
        <v>7.5071256597212761</v>
      </c>
      <c r="J321" s="12">
        <v>7.7850191592784528</v>
      </c>
      <c r="K321" s="12">
        <v>7.5842957425501156</v>
      </c>
      <c r="L321" s="12">
        <v>8.977860062332546</v>
      </c>
      <c r="M321" s="12"/>
      <c r="N321" s="12"/>
    </row>
    <row r="322" spans="1:14" x14ac:dyDescent="0.35">
      <c r="A322" s="11" t="str">
        <f t="shared" si="4"/>
        <v>COMPRA MEDIA (Consumiciones)Whisky</v>
      </c>
      <c r="B322" s="11" t="s">
        <v>202</v>
      </c>
      <c r="C322" s="11" t="s">
        <v>150</v>
      </c>
      <c r="D322" s="12">
        <v>9.8583166792472898</v>
      </c>
      <c r="E322" s="12">
        <v>9.8152006354504469</v>
      </c>
      <c r="F322" s="12">
        <v>10.45834201828306</v>
      </c>
      <c r="G322" s="12">
        <v>8.3060240150455726</v>
      </c>
      <c r="H322" s="12">
        <v>7.3469607487368851</v>
      </c>
      <c r="I322" s="12">
        <v>7.5919778353852081</v>
      </c>
      <c r="J322" s="12">
        <v>7.4985321723322214</v>
      </c>
      <c r="K322" s="12">
        <v>7.053532873238721</v>
      </c>
      <c r="L322" s="12">
        <v>8.2190600114505799</v>
      </c>
      <c r="M322" s="12"/>
      <c r="N322" s="12"/>
    </row>
    <row r="323" spans="1:14" x14ac:dyDescent="0.35">
      <c r="A323" s="11" t="str">
        <f t="shared" si="4"/>
        <v>COMPRA MEDIA (Consumiciones)Brandy</v>
      </c>
      <c r="B323" s="11" t="s">
        <v>202</v>
      </c>
      <c r="C323" s="11" t="s">
        <v>151</v>
      </c>
      <c r="D323" s="12">
        <v>4.7561735697378005</v>
      </c>
      <c r="E323" s="12">
        <v>4.3915385492845287</v>
      </c>
      <c r="F323" s="12">
        <v>4.9186624068039295</v>
      </c>
      <c r="G323" s="12">
        <v>4.312549581426449</v>
      </c>
      <c r="H323" s="12">
        <v>4.3393931654436768</v>
      </c>
      <c r="I323" s="12">
        <v>4.5659625155888923</v>
      </c>
      <c r="J323" s="12">
        <v>4.6629920786021968</v>
      </c>
      <c r="K323" s="12">
        <v>7.2390461797104138</v>
      </c>
      <c r="L323" s="12">
        <v>2.9802729537391945</v>
      </c>
      <c r="M323" s="12"/>
      <c r="N323" s="12"/>
    </row>
    <row r="324" spans="1:14" x14ac:dyDescent="0.35">
      <c r="A324" s="11" t="str">
        <f t="shared" ref="A324:A387" si="5">B324&amp;C324</f>
        <v>COMPRA MEDIA (Consumiciones)Ginebra</v>
      </c>
      <c r="B324" s="11" t="s">
        <v>202</v>
      </c>
      <c r="C324" s="11" t="s">
        <v>152</v>
      </c>
      <c r="D324" s="12">
        <v>5.7318201854620039</v>
      </c>
      <c r="E324" s="12">
        <v>5.228283344220106</v>
      </c>
      <c r="F324" s="12">
        <v>4.8458472379692115</v>
      </c>
      <c r="G324" s="12">
        <v>5.3454062008810022</v>
      </c>
      <c r="H324" s="12">
        <v>5.5405819966135104</v>
      </c>
      <c r="I324" s="12">
        <v>5.5094298927722249</v>
      </c>
      <c r="J324" s="12">
        <v>5.9387146607637753</v>
      </c>
      <c r="K324" s="12">
        <v>5.1602120314513078</v>
      </c>
      <c r="L324" s="12">
        <v>6.3248151747919534</v>
      </c>
      <c r="M324" s="12"/>
      <c r="N324" s="12"/>
    </row>
    <row r="325" spans="1:14" x14ac:dyDescent="0.35">
      <c r="A325" s="11" t="str">
        <f t="shared" si="5"/>
        <v>COMPRA MEDIA (Consumiciones)Ron</v>
      </c>
      <c r="B325" s="11" t="s">
        <v>202</v>
      </c>
      <c r="C325" s="11" t="s">
        <v>153</v>
      </c>
      <c r="D325" s="12">
        <v>5.3565715371285725</v>
      </c>
      <c r="E325" s="12">
        <v>4.9157245400005873</v>
      </c>
      <c r="F325" s="12">
        <v>4.8102797485642732</v>
      </c>
      <c r="G325" s="12">
        <v>4.5639984894994035</v>
      </c>
      <c r="H325" s="12">
        <v>5.4700165485063481</v>
      </c>
      <c r="I325" s="12">
        <v>4.0992685313164889</v>
      </c>
      <c r="J325" s="12">
        <v>4.7867252275803898</v>
      </c>
      <c r="K325" s="12">
        <v>3.9320726510285575</v>
      </c>
      <c r="L325" s="12">
        <v>5.0611820227196835</v>
      </c>
      <c r="M325" s="12"/>
      <c r="N325" s="12"/>
    </row>
    <row r="326" spans="1:14" x14ac:dyDescent="0.35">
      <c r="A326" s="11" t="str">
        <f t="shared" si="5"/>
        <v>COMPRA MEDIA (Consumiciones)Anis</v>
      </c>
      <c r="B326" s="11" t="s">
        <v>202</v>
      </c>
      <c r="C326" s="11" t="s">
        <v>154</v>
      </c>
      <c r="D326" s="12">
        <v>3.6866916099289089</v>
      </c>
      <c r="E326" s="12">
        <v>3.5778462496788843</v>
      </c>
      <c r="F326" s="12">
        <v>4.0827961156763255</v>
      </c>
      <c r="G326" s="12">
        <v>2.3371333111211148</v>
      </c>
      <c r="H326" s="12">
        <v>2.5766183769085762</v>
      </c>
      <c r="I326" s="12">
        <v>2.7261009661948754</v>
      </c>
      <c r="J326" s="12">
        <v>2.7076382437660889</v>
      </c>
      <c r="K326" s="12">
        <v>4.3027236907136759</v>
      </c>
      <c r="L326" s="12">
        <v>5.0391591799556847</v>
      </c>
      <c r="M326" s="12"/>
      <c r="N326" s="12"/>
    </row>
    <row r="327" spans="1:14" x14ac:dyDescent="0.35">
      <c r="A327" s="11" t="str">
        <f t="shared" si="5"/>
        <v>COMPRA MEDIA (Consumiciones)Otras Espirituosas</v>
      </c>
      <c r="B327" s="11" t="s">
        <v>202</v>
      </c>
      <c r="C327" s="11" t="s">
        <v>155</v>
      </c>
      <c r="D327" s="12">
        <v>6.2465216774517405</v>
      </c>
      <c r="E327" s="12">
        <v>5.7780291722956303</v>
      </c>
      <c r="F327" s="12">
        <v>5.5736712396717749</v>
      </c>
      <c r="G327" s="12">
        <v>5.6204673694240537</v>
      </c>
      <c r="H327" s="12">
        <v>6.0552176562603934</v>
      </c>
      <c r="I327" s="12">
        <v>5.4889450407223972</v>
      </c>
      <c r="J327" s="12">
        <v>5.7013296699452614</v>
      </c>
      <c r="K327" s="12">
        <v>5.4199940444142749</v>
      </c>
      <c r="L327" s="12">
        <v>5.8419070253319809</v>
      </c>
      <c r="M327" s="12"/>
      <c r="N327" s="12"/>
    </row>
    <row r="328" spans="1:14" x14ac:dyDescent="0.35">
      <c r="A328" s="11" t="str">
        <f t="shared" si="5"/>
        <v>COMPRA MEDIA (Consumiciones)T.Zumo+Horchata+Mosto</v>
      </c>
      <c r="B328" s="11" t="s">
        <v>202</v>
      </c>
      <c r="C328" s="11" t="s">
        <v>156</v>
      </c>
      <c r="D328" s="12">
        <v>5.1829778235721102</v>
      </c>
      <c r="E328" s="12">
        <v>4.2814497238251068</v>
      </c>
      <c r="F328" s="12">
        <v>4.4444428088628243</v>
      </c>
      <c r="G328" s="12">
        <v>4.1905996142544062</v>
      </c>
      <c r="H328" s="12">
        <v>5.0710967528945696</v>
      </c>
      <c r="I328" s="12">
        <v>4.0936332741282637</v>
      </c>
      <c r="J328" s="12">
        <v>4.1666593591646084</v>
      </c>
      <c r="K328" s="12">
        <v>4.2980649132824214</v>
      </c>
      <c r="L328" s="12">
        <v>4.85159953421417</v>
      </c>
      <c r="M328" s="12"/>
      <c r="N328" s="12"/>
    </row>
    <row r="329" spans="1:14" x14ac:dyDescent="0.35">
      <c r="A329" s="11" t="str">
        <f t="shared" si="5"/>
        <v>COMPRA MEDIA (Consumiciones)Agua Envasada</v>
      </c>
      <c r="B329" s="11" t="s">
        <v>202</v>
      </c>
      <c r="C329" s="11" t="s">
        <v>157</v>
      </c>
      <c r="D329" s="12">
        <v>12.246110550578578</v>
      </c>
      <c r="E329" s="12">
        <v>7.7015560116653612</v>
      </c>
      <c r="F329" s="12">
        <v>7.6885105758210113</v>
      </c>
      <c r="G329" s="12">
        <v>8.3812138206946312</v>
      </c>
      <c r="H329" s="12">
        <v>11.509163565027453</v>
      </c>
      <c r="I329" s="12">
        <v>7.6704095727120345</v>
      </c>
      <c r="J329" s="12">
        <v>7.538790103700725</v>
      </c>
      <c r="K329" s="12">
        <v>7.9026255351551828</v>
      </c>
      <c r="L329" s="12">
        <v>11.047904641866561</v>
      </c>
      <c r="M329" s="12"/>
      <c r="N329" s="12"/>
    </row>
    <row r="330" spans="1:14" x14ac:dyDescent="0.35">
      <c r="A330" s="11" t="str">
        <f t="shared" si="5"/>
        <v>COMPRA MEDIA (Consumiciones)Bebidas Refrescantes</v>
      </c>
      <c r="B330" s="11" t="s">
        <v>202</v>
      </c>
      <c r="C330" s="11" t="s">
        <v>158</v>
      </c>
      <c r="D330" s="12">
        <v>16.660707868759616</v>
      </c>
      <c r="E330" s="12">
        <v>10.597395483940536</v>
      </c>
      <c r="F330" s="12">
        <v>10.027265915888202</v>
      </c>
      <c r="G330" s="12">
        <v>10.826336438170328</v>
      </c>
      <c r="H330" s="12">
        <v>16.340734999932124</v>
      </c>
      <c r="I330" s="12">
        <v>10.55653770950593</v>
      </c>
      <c r="J330" s="12">
        <v>9.8715079720748946</v>
      </c>
      <c r="K330" s="12">
        <v>11.229725006880745</v>
      </c>
      <c r="L330" s="12">
        <v>16.051428999434684</v>
      </c>
      <c r="M330" s="12"/>
      <c r="N330" s="12"/>
    </row>
    <row r="331" spans="1:14" x14ac:dyDescent="0.35">
      <c r="A331" s="11" t="str">
        <f t="shared" si="5"/>
        <v>COMPRA MEDIA (Consumiciones)Colas</v>
      </c>
      <c r="B331" s="11" t="s">
        <v>202</v>
      </c>
      <c r="C331" s="11" t="s">
        <v>159</v>
      </c>
      <c r="D331" s="12">
        <v>11.951194059196297</v>
      </c>
      <c r="E331" s="12">
        <v>8.4907744488687218</v>
      </c>
      <c r="F331" s="12">
        <v>8.3122447118217053</v>
      </c>
      <c r="G331" s="12">
        <v>8.4036068344288317</v>
      </c>
      <c r="H331" s="12">
        <v>12.105657297742905</v>
      </c>
      <c r="I331" s="12">
        <v>8.5728180182886859</v>
      </c>
      <c r="J331" s="12">
        <v>7.7457423512328152</v>
      </c>
      <c r="K331" s="12">
        <v>8.7248408253374006</v>
      </c>
      <c r="L331" s="12">
        <v>11.695104577359794</v>
      </c>
      <c r="M331" s="12"/>
      <c r="N331" s="12"/>
    </row>
    <row r="332" spans="1:14" x14ac:dyDescent="0.35">
      <c r="A332" s="11" t="str">
        <f t="shared" si="5"/>
        <v>COMPRA MEDIA (Consumiciones)Cola Regular</v>
      </c>
      <c r="B332" s="11" t="s">
        <v>202</v>
      </c>
      <c r="C332" s="11" t="s">
        <v>160</v>
      </c>
      <c r="D332" s="12">
        <v>8.6896387149323591</v>
      </c>
      <c r="E332" s="12">
        <v>6.2743361774228168</v>
      </c>
      <c r="F332" s="12">
        <v>6.1357305737578676</v>
      </c>
      <c r="G332" s="12">
        <v>6.2064645552377824</v>
      </c>
      <c r="H332" s="12">
        <v>8.7478261138891771</v>
      </c>
      <c r="I332" s="12">
        <v>6.8089559801733825</v>
      </c>
      <c r="J332" s="12">
        <v>6.2813729363865933</v>
      </c>
      <c r="K332" s="12">
        <v>6.5654672116208639</v>
      </c>
      <c r="L332" s="12">
        <v>8.4069954043615152</v>
      </c>
      <c r="M332" s="12"/>
      <c r="N332" s="12"/>
    </row>
    <row r="333" spans="1:14" x14ac:dyDescent="0.35">
      <c r="A333" s="11" t="str">
        <f t="shared" si="5"/>
        <v>COMPRA MEDIA (Consumiciones)Light/Zero</v>
      </c>
      <c r="B333" s="11" t="s">
        <v>202</v>
      </c>
      <c r="C333" s="11" t="s">
        <v>161</v>
      </c>
      <c r="D333" s="12">
        <v>9.541851125739699</v>
      </c>
      <c r="E333" s="12">
        <v>7.3036118733704924</v>
      </c>
      <c r="F333" s="12">
        <v>7.3250955845305814</v>
      </c>
      <c r="G333" s="12">
        <v>7.2709975587311346</v>
      </c>
      <c r="H333" s="12">
        <v>10.133451599946445</v>
      </c>
      <c r="I333" s="12">
        <v>7.0764349624959664</v>
      </c>
      <c r="J333" s="12">
        <v>6.4693892990177781</v>
      </c>
      <c r="K333" s="12">
        <v>7.3965902637987879</v>
      </c>
      <c r="L333" s="12">
        <v>9.6727384082880228</v>
      </c>
      <c r="M333" s="12"/>
      <c r="N333" s="12"/>
    </row>
    <row r="334" spans="1:14" x14ac:dyDescent="0.35">
      <c r="A334" s="11" t="str">
        <f t="shared" si="5"/>
        <v>COMPRA MEDIA (Consumiciones)Otra Variedad Cola</v>
      </c>
      <c r="B334" s="11" t="s">
        <v>202</v>
      </c>
      <c r="C334" s="11" t="s">
        <v>162</v>
      </c>
      <c r="D334" s="12" t="s">
        <v>223</v>
      </c>
      <c r="E334" s="12" t="s">
        <v>223</v>
      </c>
      <c r="F334" s="12" t="s">
        <v>223</v>
      </c>
      <c r="G334" s="12" t="s">
        <v>223</v>
      </c>
      <c r="H334" s="12" t="s">
        <v>223</v>
      </c>
      <c r="I334" s="12" t="s">
        <v>223</v>
      </c>
      <c r="J334" s="12" t="s">
        <v>223</v>
      </c>
      <c r="K334" s="12" t="s">
        <v>223</v>
      </c>
      <c r="L334" s="12" t="s">
        <v>223</v>
      </c>
      <c r="M334" s="12"/>
      <c r="N334" s="12"/>
    </row>
    <row r="335" spans="1:14" x14ac:dyDescent="0.35">
      <c r="A335" s="11" t="str">
        <f t="shared" si="5"/>
        <v>COMPRA MEDIA (Consumiciones)Con Cafeina</v>
      </c>
      <c r="B335" s="11" t="s">
        <v>202</v>
      </c>
      <c r="C335" s="11" t="s">
        <v>163</v>
      </c>
      <c r="D335" s="12">
        <v>10.864942299862482</v>
      </c>
      <c r="E335" s="12">
        <v>7.721097498755471</v>
      </c>
      <c r="F335" s="12">
        <v>7.5830645649898054</v>
      </c>
      <c r="G335" s="12">
        <v>7.7247706422018352</v>
      </c>
      <c r="H335" s="12">
        <v>10.91399971901404</v>
      </c>
      <c r="I335" s="12">
        <v>7.8275385513735154</v>
      </c>
      <c r="J335" s="12">
        <v>7.3547525190548946</v>
      </c>
      <c r="K335" s="12">
        <v>8.0735771218547399</v>
      </c>
      <c r="L335" s="12">
        <v>10.708753876820518</v>
      </c>
      <c r="M335" s="12"/>
      <c r="N335" s="12"/>
    </row>
    <row r="336" spans="1:14" x14ac:dyDescent="0.35">
      <c r="A336" s="11" t="str">
        <f t="shared" si="5"/>
        <v>COMPRA MEDIA (Consumiciones)Sin Cafeina</v>
      </c>
      <c r="B336" s="11" t="s">
        <v>202</v>
      </c>
      <c r="C336" s="11" t="s">
        <v>164</v>
      </c>
      <c r="D336" s="12">
        <v>6.1449010798404293</v>
      </c>
      <c r="E336" s="12">
        <v>4.9440159497717104</v>
      </c>
      <c r="F336" s="12">
        <v>5.4875800468228872</v>
      </c>
      <c r="G336" s="12">
        <v>5.2051438050361556</v>
      </c>
      <c r="H336" s="12">
        <v>6.9226141335589126</v>
      </c>
      <c r="I336" s="12">
        <v>5.6821399749147314</v>
      </c>
      <c r="J336" s="12">
        <v>4.4692799400014493</v>
      </c>
      <c r="K336" s="12">
        <v>4.755150580718329</v>
      </c>
      <c r="L336" s="12">
        <v>5.8643859965203733</v>
      </c>
      <c r="M336" s="12"/>
      <c r="N336" s="12"/>
    </row>
    <row r="337" spans="1:14" x14ac:dyDescent="0.35">
      <c r="A337" s="11" t="str">
        <f t="shared" si="5"/>
        <v>COMPRA MEDIA (Consumiciones)Frutas con gas</v>
      </c>
      <c r="B337" s="11" t="s">
        <v>202</v>
      </c>
      <c r="C337" s="11" t="s">
        <v>165</v>
      </c>
      <c r="D337" s="12">
        <v>5.7330456350023598</v>
      </c>
      <c r="E337" s="12">
        <v>4.0912112072913294</v>
      </c>
      <c r="F337" s="12">
        <v>3.6031741967096704</v>
      </c>
      <c r="G337" s="12">
        <v>4.1357674363248629</v>
      </c>
      <c r="H337" s="12">
        <v>5.7702232096929764</v>
      </c>
      <c r="I337" s="12">
        <v>3.9145423075234094</v>
      </c>
      <c r="J337" s="12">
        <v>4.0636872626392728</v>
      </c>
      <c r="K337" s="12">
        <v>4.4834300722430109</v>
      </c>
      <c r="L337" s="12">
        <v>6.0354461634595973</v>
      </c>
      <c r="M337" s="12"/>
      <c r="N337" s="12"/>
    </row>
    <row r="338" spans="1:14" x14ac:dyDescent="0.35">
      <c r="A338" s="11" t="str">
        <f t="shared" si="5"/>
        <v>COMPRA MEDIA (Consumiciones)Frutas sin gas</v>
      </c>
      <c r="B338" s="11" t="s">
        <v>202</v>
      </c>
      <c r="C338" s="11" t="s">
        <v>166</v>
      </c>
      <c r="D338" s="12">
        <v>3.3477453329378646</v>
      </c>
      <c r="E338" s="12">
        <v>2.4268857623703561</v>
      </c>
      <c r="F338" s="12">
        <v>2.3811624904548956</v>
      </c>
      <c r="G338" s="12">
        <v>2.8670527883354051</v>
      </c>
      <c r="H338" s="12">
        <v>3.4265118701683202</v>
      </c>
      <c r="I338" s="12">
        <v>2.7057814680825643</v>
      </c>
      <c r="J338" s="12">
        <v>2.8382308002721484</v>
      </c>
      <c r="K338" s="12">
        <v>2.4727648571713083</v>
      </c>
      <c r="L338" s="12">
        <v>3.8561987586912738</v>
      </c>
      <c r="M338" s="12"/>
      <c r="N338" s="12"/>
    </row>
    <row r="339" spans="1:14" x14ac:dyDescent="0.35">
      <c r="A339" s="11" t="str">
        <f t="shared" si="5"/>
        <v>COMPRA MEDIA (Consumiciones)Mixers</v>
      </c>
      <c r="B339" s="11" t="s">
        <v>202</v>
      </c>
      <c r="C339" s="11" t="s">
        <v>167</v>
      </c>
      <c r="D339" s="12">
        <v>3.2587761705009313</v>
      </c>
      <c r="E339" s="12">
        <v>2.0930269193191324</v>
      </c>
      <c r="F339" s="12">
        <v>2.1696467387098908</v>
      </c>
      <c r="G339" s="12">
        <v>2.8699452254326978</v>
      </c>
      <c r="H339" s="12">
        <v>3.3366893765728367</v>
      </c>
      <c r="I339" s="12">
        <v>2.3303605188970482</v>
      </c>
      <c r="J339" s="12">
        <v>2.324230855529938</v>
      </c>
      <c r="K339" s="12">
        <v>2.5699806225158435</v>
      </c>
      <c r="L339" s="12">
        <v>3.1029782780645432</v>
      </c>
      <c r="M339" s="12"/>
      <c r="N339" s="12"/>
    </row>
    <row r="340" spans="1:14" x14ac:dyDescent="0.35">
      <c r="A340" s="11" t="str">
        <f t="shared" si="5"/>
        <v>COMPRA MEDIA (Consumiciones)Isotonicas</v>
      </c>
      <c r="B340" s="11" t="s">
        <v>202</v>
      </c>
      <c r="C340" s="11" t="s">
        <v>181</v>
      </c>
      <c r="D340" s="12">
        <v>5.1728483258785776</v>
      </c>
      <c r="E340" s="12">
        <v>3.9900202926536816</v>
      </c>
      <c r="F340" s="12">
        <v>3.6333400893896135</v>
      </c>
      <c r="G340" s="12">
        <v>4.0061863321968385</v>
      </c>
      <c r="H340" s="12">
        <v>5.0447540254911427</v>
      </c>
      <c r="I340" s="12">
        <v>3.8321090620537768</v>
      </c>
      <c r="J340" s="12">
        <v>4.114724336177801</v>
      </c>
      <c r="K340" s="12">
        <v>3.884522478775525</v>
      </c>
      <c r="L340" s="12">
        <v>5.0564734597508529</v>
      </c>
      <c r="M340" s="12"/>
      <c r="N340" s="12"/>
    </row>
    <row r="341" spans="1:14" x14ac:dyDescent="0.35">
      <c r="A341" s="11" t="str">
        <f t="shared" si="5"/>
        <v>COMPRA MEDIA (Consumiciones)Energeticas</v>
      </c>
      <c r="B341" s="11" t="s">
        <v>202</v>
      </c>
      <c r="C341" s="11" t="s">
        <v>182</v>
      </c>
      <c r="D341" s="12">
        <v>6.5504960979764721</v>
      </c>
      <c r="E341" s="12">
        <v>7.8776086011699062</v>
      </c>
      <c r="F341" s="12">
        <v>6.8396343455119641</v>
      </c>
      <c r="G341" s="12">
        <v>5.6382292532722529</v>
      </c>
      <c r="H341" s="12">
        <v>6.5873317436885781</v>
      </c>
      <c r="I341" s="12">
        <v>7.8669668720532018</v>
      </c>
      <c r="J341" s="12">
        <v>5.1097282629720304</v>
      </c>
      <c r="K341" s="12">
        <v>5.8180330099442941</v>
      </c>
      <c r="L341" s="12">
        <v>7.0179067525248131</v>
      </c>
      <c r="M341" s="12"/>
      <c r="N341" s="12"/>
    </row>
    <row r="342" spans="1:14" x14ac:dyDescent="0.35">
      <c r="A342" s="11" t="str">
        <f t="shared" si="5"/>
        <v>COMPRA MEDIA (Consumiciones)Gaseosas</v>
      </c>
      <c r="B342" s="11" t="s">
        <v>202</v>
      </c>
      <c r="C342" s="11" t="s">
        <v>168</v>
      </c>
      <c r="D342" s="12">
        <v>4.8466577160201467</v>
      </c>
      <c r="E342" s="12">
        <v>4.2955901799435017</v>
      </c>
      <c r="F342" s="12">
        <v>3.913855979054762</v>
      </c>
      <c r="G342" s="12">
        <v>4.3346632934981608</v>
      </c>
      <c r="H342" s="12">
        <v>3.8359286905793661</v>
      </c>
      <c r="I342" s="12">
        <v>4.3445135630542246</v>
      </c>
      <c r="J342" s="12">
        <v>4.3924302003725835</v>
      </c>
      <c r="K342" s="12">
        <v>3.6796470177371319</v>
      </c>
      <c r="L342" s="12">
        <v>3.9313770828215095</v>
      </c>
      <c r="M342" s="12"/>
      <c r="N342" s="12"/>
    </row>
    <row r="343" spans="1:14" x14ac:dyDescent="0.35">
      <c r="A343" s="11" t="str">
        <f t="shared" si="5"/>
        <v>COMPRA MEDIA (Consumiciones)Bebidas Zumo+Leche</v>
      </c>
      <c r="B343" s="11" t="s">
        <v>202</v>
      </c>
      <c r="C343" s="11" t="s">
        <v>169</v>
      </c>
      <c r="D343" s="12">
        <v>3.5389332212531825</v>
      </c>
      <c r="E343" s="12">
        <v>3.9861699770709116</v>
      </c>
      <c r="F343" s="12">
        <v>2.9264830783056395</v>
      </c>
      <c r="G343" s="12">
        <v>2.593824400187914</v>
      </c>
      <c r="H343" s="12">
        <v>2.7652897992078285</v>
      </c>
      <c r="I343" s="12">
        <v>2.5554725309483852</v>
      </c>
      <c r="J343" s="12">
        <v>2.721610723027128</v>
      </c>
      <c r="K343" s="12">
        <v>3.0881154048817279</v>
      </c>
      <c r="L343" s="12">
        <v>2.9834878751502498</v>
      </c>
      <c r="M343" s="12"/>
      <c r="N343" s="12"/>
    </row>
    <row r="344" spans="1:14" x14ac:dyDescent="0.35">
      <c r="A344" s="11" t="str">
        <f t="shared" si="5"/>
        <v>COMPRA MEDIA (Consumiciones)Resto</v>
      </c>
      <c r="B344" s="11" t="s">
        <v>202</v>
      </c>
      <c r="C344" s="11" t="s">
        <v>78</v>
      </c>
      <c r="D344" s="12">
        <v>4.4397919753356669</v>
      </c>
      <c r="E344" s="12">
        <v>3.3857160057840563</v>
      </c>
      <c r="F344" s="12">
        <v>3.4896444388323338</v>
      </c>
      <c r="G344" s="12">
        <v>3.4816425814276037</v>
      </c>
      <c r="H344" s="12">
        <v>4.6634492913379493</v>
      </c>
      <c r="I344" s="12">
        <v>3.2892483467532072</v>
      </c>
      <c r="J344" s="12">
        <v>3.5710764808128741</v>
      </c>
      <c r="K344" s="12">
        <v>3.8966879819227995</v>
      </c>
      <c r="L344" s="12">
        <v>4.088871844557799</v>
      </c>
      <c r="M344" s="12"/>
      <c r="N344" s="12"/>
    </row>
    <row r="345" spans="1:14" x14ac:dyDescent="0.35">
      <c r="A345" s="11" t="str">
        <f t="shared" si="5"/>
        <v>CONSUMO MEDIO (kg ó litros por consumidor)TOTAL BEBIDAS</v>
      </c>
      <c r="B345" s="11" t="s">
        <v>188</v>
      </c>
      <c r="C345" s="11" t="s">
        <v>122</v>
      </c>
      <c r="D345" s="12">
        <v>26.412230748728948</v>
      </c>
      <c r="E345" s="12">
        <v>16.210361108200313</v>
      </c>
      <c r="F345" s="12">
        <v>14.737725904988203</v>
      </c>
      <c r="G345" s="12">
        <v>16.726599778590838</v>
      </c>
      <c r="H345" s="12">
        <v>25.030116549020342</v>
      </c>
      <c r="I345" s="12">
        <v>15.727416169568617</v>
      </c>
      <c r="J345" s="12">
        <v>14.431579216920561</v>
      </c>
      <c r="K345" s="12">
        <v>16.340419325792833</v>
      </c>
      <c r="L345" s="12">
        <v>24.447861192377065</v>
      </c>
      <c r="M345" s="12"/>
      <c r="N345" s="12"/>
    </row>
    <row r="346" spans="1:14" x14ac:dyDescent="0.35">
      <c r="A346" s="11" t="str">
        <f t="shared" si="5"/>
        <v>CONSUMO MEDIO (kg ó litros por consumidor).Total Bebidas Caliente</v>
      </c>
      <c r="B346" s="11" t="s">
        <v>188</v>
      </c>
      <c r="C346" s="11" t="s">
        <v>123</v>
      </c>
      <c r="D346" s="12">
        <v>3.2425097079897283</v>
      </c>
      <c r="E346" s="12">
        <v>2.7995237778113502</v>
      </c>
      <c r="F346" s="12">
        <v>2.8200966175990527</v>
      </c>
      <c r="G346" s="12">
        <v>2.717621330133646</v>
      </c>
      <c r="H346" s="12">
        <v>3.2560194786968051</v>
      </c>
      <c r="I346" s="12">
        <v>2.7266047965701778</v>
      </c>
      <c r="J346" s="12">
        <v>2.8206241317796477</v>
      </c>
      <c r="K346" s="12">
        <v>2.6881102322840298</v>
      </c>
      <c r="L346" s="12">
        <v>3.239361370005974</v>
      </c>
      <c r="M346" s="12"/>
      <c r="N346" s="12"/>
    </row>
    <row r="347" spans="1:14" x14ac:dyDescent="0.35">
      <c r="A347" s="11" t="str">
        <f t="shared" si="5"/>
        <v>CONSUMO MEDIO (kg ó litros por consumidor)Cafe</v>
      </c>
      <c r="B347" s="11" t="s">
        <v>188</v>
      </c>
      <c r="C347" s="11" t="s">
        <v>124</v>
      </c>
      <c r="D347" s="12">
        <v>1.2359446966603458</v>
      </c>
      <c r="E347" s="12">
        <v>1.0243522292757641</v>
      </c>
      <c r="F347" s="12">
        <v>1.0506533956308859</v>
      </c>
      <c r="G347" s="12">
        <v>1.0503055746331151</v>
      </c>
      <c r="H347" s="12">
        <v>1.1965466057922518</v>
      </c>
      <c r="I347" s="12">
        <v>1.0482246592855735</v>
      </c>
      <c r="J347" s="12">
        <v>1.0488728573728052</v>
      </c>
      <c r="K347" s="12">
        <v>1.0158616532390741</v>
      </c>
      <c r="L347" s="12">
        <v>1.2000675194332264</v>
      </c>
      <c r="M347" s="12"/>
      <c r="N347" s="12"/>
    </row>
    <row r="348" spans="1:14" x14ac:dyDescent="0.35">
      <c r="A348" s="11" t="str">
        <f t="shared" si="5"/>
        <v>CONSUMO MEDIO (kg ó litros por consumidor)Leche+bebidas vegetales</v>
      </c>
      <c r="B348" s="11" t="s">
        <v>188</v>
      </c>
      <c r="C348" s="11" t="s">
        <v>175</v>
      </c>
      <c r="D348" s="12">
        <v>2.7934160528941061</v>
      </c>
      <c r="E348" s="12">
        <v>2.3969863557057307</v>
      </c>
      <c r="F348" s="12">
        <v>2.4330091942124579</v>
      </c>
      <c r="G348" s="12">
        <v>2.3676696917985178</v>
      </c>
      <c r="H348" s="12">
        <v>2.8098940031270065</v>
      </c>
      <c r="I348" s="12">
        <v>2.337594666753835</v>
      </c>
      <c r="J348" s="12">
        <v>2.4273397481161405</v>
      </c>
      <c r="K348" s="12">
        <v>2.3695706655600048</v>
      </c>
      <c r="L348" s="12">
        <v>2.8546105851690964</v>
      </c>
      <c r="M348" s="12"/>
      <c r="N348" s="12"/>
    </row>
    <row r="349" spans="1:14" x14ac:dyDescent="0.35">
      <c r="A349" s="11" t="str">
        <f t="shared" si="5"/>
        <v>CONSUMO MEDIO (kg ó litros por consumidor)Leche</v>
      </c>
      <c r="B349" s="11" t="s">
        <v>188</v>
      </c>
      <c r="C349" s="11" t="s">
        <v>125</v>
      </c>
      <c r="D349" s="12">
        <v>2.7196011382427456</v>
      </c>
      <c r="E349" s="12">
        <v>2.3169776939078495</v>
      </c>
      <c r="F349" s="12">
        <v>2.3314415822539094</v>
      </c>
      <c r="G349" s="12">
        <v>2.2693971189148163</v>
      </c>
      <c r="H349" s="12">
        <v>2.6786899363057324</v>
      </c>
      <c r="I349" s="12">
        <v>2.2430719780294481</v>
      </c>
      <c r="J349" s="12">
        <v>2.3288358389838972</v>
      </c>
      <c r="K349" s="12">
        <v>2.2515191432526502</v>
      </c>
      <c r="L349" s="12">
        <v>2.7213557242441584</v>
      </c>
      <c r="M349" s="12"/>
      <c r="N349" s="12"/>
    </row>
    <row r="350" spans="1:14" x14ac:dyDescent="0.35">
      <c r="A350" s="11" t="str">
        <f t="shared" si="5"/>
        <v>CONSUMO MEDIO (kg ó litros por consumidor)Leche Sola</v>
      </c>
      <c r="B350" s="11" t="s">
        <v>188</v>
      </c>
      <c r="C350" s="11" t="s">
        <v>126</v>
      </c>
      <c r="D350" s="12">
        <v>0.67057179778155329</v>
      </c>
      <c r="E350" s="12">
        <v>0.82293559529576032</v>
      </c>
      <c r="F350" s="12">
        <v>0.63351256605896344</v>
      </c>
      <c r="G350" s="12">
        <v>0.56831978304277919</v>
      </c>
      <c r="H350" s="12">
        <v>0.6336328925173178</v>
      </c>
      <c r="I350" s="12">
        <v>0.61381715977159657</v>
      </c>
      <c r="J350" s="12">
        <v>0.65225404095286255</v>
      </c>
      <c r="K350" s="12">
        <v>0.52816919078299607</v>
      </c>
      <c r="L350" s="12">
        <v>0.81549909207126747</v>
      </c>
      <c r="M350" s="12"/>
      <c r="N350" s="12"/>
    </row>
    <row r="351" spans="1:14" x14ac:dyDescent="0.35">
      <c r="A351" s="11" t="str">
        <f t="shared" si="5"/>
        <v>CONSUMO MEDIO (kg ó litros por consumidor)Leche Con Cacao</v>
      </c>
      <c r="B351" s="11" t="s">
        <v>188</v>
      </c>
      <c r="C351" s="11" t="s">
        <v>127</v>
      </c>
      <c r="D351" s="12">
        <v>1.0549944890212331</v>
      </c>
      <c r="E351" s="12">
        <v>0.87288071629824393</v>
      </c>
      <c r="F351" s="12">
        <v>0.85402318475387551</v>
      </c>
      <c r="G351" s="12">
        <v>0.88083692185919793</v>
      </c>
      <c r="H351" s="12">
        <v>0.93190745162870448</v>
      </c>
      <c r="I351" s="12">
        <v>0.84273777569084773</v>
      </c>
      <c r="J351" s="12">
        <v>0.88845621249632845</v>
      </c>
      <c r="K351" s="12">
        <v>0.78266772597691325</v>
      </c>
      <c r="L351" s="12">
        <v>0.83194712666955073</v>
      </c>
      <c r="M351" s="12"/>
      <c r="N351" s="12"/>
    </row>
    <row r="352" spans="1:14" x14ac:dyDescent="0.35">
      <c r="A352" s="11" t="str">
        <f t="shared" si="5"/>
        <v>CONSUMO MEDIO (kg ó litros por consumidor)Leche Con Cafe</v>
      </c>
      <c r="B352" s="11" t="s">
        <v>188</v>
      </c>
      <c r="C352" s="11" t="s">
        <v>128</v>
      </c>
      <c r="D352" s="12">
        <v>2.6277086148729398</v>
      </c>
      <c r="E352" s="12">
        <v>2.2457388508891163</v>
      </c>
      <c r="F352" s="12">
        <v>2.2641735662706526</v>
      </c>
      <c r="G352" s="12">
        <v>2.219744916981365</v>
      </c>
      <c r="H352" s="12">
        <v>2.6254141300008453</v>
      </c>
      <c r="I352" s="12">
        <v>2.183612235148654</v>
      </c>
      <c r="J352" s="12">
        <v>2.2712958958160883</v>
      </c>
      <c r="K352" s="12">
        <v>2.2027809667414884</v>
      </c>
      <c r="L352" s="12">
        <v>2.6478416151461035</v>
      </c>
      <c r="M352" s="12"/>
      <c r="N352" s="12"/>
    </row>
    <row r="353" spans="1:14" x14ac:dyDescent="0.35">
      <c r="A353" s="11" t="str">
        <f t="shared" si="5"/>
        <v>CONSUMO MEDIO (kg ó litros por consumidor)Bebidas Vegetales</v>
      </c>
      <c r="B353" s="11" t="s">
        <v>188</v>
      </c>
      <c r="C353" s="11" t="s">
        <v>176</v>
      </c>
      <c r="D353" s="12">
        <v>1.4327425295065397</v>
      </c>
      <c r="E353" s="12">
        <v>1.307680714180657</v>
      </c>
      <c r="F353" s="12">
        <v>1.5362818694593683</v>
      </c>
      <c r="G353" s="12">
        <v>1.6095013114568788</v>
      </c>
      <c r="H353" s="12">
        <v>1.7773371582549218</v>
      </c>
      <c r="I353" s="12">
        <v>1.5101666927225825</v>
      </c>
      <c r="J353" s="12">
        <v>1.5593495215856468</v>
      </c>
      <c r="K353" s="12">
        <v>1.6408559924845023</v>
      </c>
      <c r="L353" s="12">
        <v>1.7720359598898707</v>
      </c>
      <c r="M353" s="12"/>
      <c r="N353" s="12"/>
    </row>
    <row r="354" spans="1:14" x14ac:dyDescent="0.35">
      <c r="A354" s="11" t="str">
        <f t="shared" si="5"/>
        <v>CONSUMO MEDIO (kg ó litros por consumidor)Infusiones</v>
      </c>
      <c r="B354" s="11" t="s">
        <v>188</v>
      </c>
      <c r="C354" s="11" t="s">
        <v>129</v>
      </c>
      <c r="D354" s="12">
        <v>0.62978634771621278</v>
      </c>
      <c r="E354" s="12">
        <v>0.53267092090860446</v>
      </c>
      <c r="F354" s="12">
        <v>0.55562086699292113</v>
      </c>
      <c r="G354" s="12">
        <v>0.56404713603549883</v>
      </c>
      <c r="H354" s="12">
        <v>0.61536472214595828</v>
      </c>
      <c r="I354" s="12">
        <v>0.5157278943640029</v>
      </c>
      <c r="J354" s="12">
        <v>0.55927136494194418</v>
      </c>
      <c r="K354" s="12">
        <v>0.52111250043790747</v>
      </c>
      <c r="L354" s="12">
        <v>0.58210507556811442</v>
      </c>
      <c r="M354" s="12"/>
      <c r="N354" s="12"/>
    </row>
    <row r="355" spans="1:14" x14ac:dyDescent="0.35">
      <c r="A355" s="11" t="str">
        <f t="shared" si="5"/>
        <v>CONSUMO MEDIO (kg ó litros por consumidor)Resto Bebidas Caliente</v>
      </c>
      <c r="B355" s="11" t="s">
        <v>188</v>
      </c>
      <c r="C355" s="11" t="s">
        <v>130</v>
      </c>
      <c r="D355" s="12">
        <v>0.64832250852699136</v>
      </c>
      <c r="E355" s="12">
        <v>0.61127312409931844</v>
      </c>
      <c r="F355" s="12">
        <v>0.56782350689196637</v>
      </c>
      <c r="G355" s="12">
        <v>0.5457261787924419</v>
      </c>
      <c r="H355" s="12">
        <v>0.57279685972834815</v>
      </c>
      <c r="I355" s="12">
        <v>0.53467192973977451</v>
      </c>
      <c r="J355" s="12">
        <v>0.59033443223753257</v>
      </c>
      <c r="K355" s="12">
        <v>0.44247630740710864</v>
      </c>
      <c r="L355" s="12">
        <v>0.57408962449312206</v>
      </c>
      <c r="M355" s="12"/>
      <c r="N355" s="12"/>
    </row>
    <row r="356" spans="1:14" x14ac:dyDescent="0.35">
      <c r="A356" s="11" t="str">
        <f t="shared" si="5"/>
        <v>CONSUMO MEDIO (kg ó litros por consumidor).Total Bebidas Frias</v>
      </c>
      <c r="B356" s="11" t="s">
        <v>188</v>
      </c>
      <c r="C356" s="11" t="s">
        <v>131</v>
      </c>
      <c r="D356" s="12">
        <v>24.760721517421764</v>
      </c>
      <c r="E356" s="12">
        <v>14.936405147801628</v>
      </c>
      <c r="F356" s="12">
        <v>13.459286540132851</v>
      </c>
      <c r="G356" s="12">
        <v>15.441356379087225</v>
      </c>
      <c r="H356" s="12">
        <v>23.367729321804539</v>
      </c>
      <c r="I356" s="12">
        <v>14.522371316991196</v>
      </c>
      <c r="J356" s="12">
        <v>13.239101320857767</v>
      </c>
      <c r="K356" s="12">
        <v>15.17592346973888</v>
      </c>
      <c r="L356" s="12">
        <v>22.844328051550136</v>
      </c>
      <c r="M356" s="12"/>
      <c r="N356" s="12"/>
    </row>
    <row r="357" spans="1:14" x14ac:dyDescent="0.35">
      <c r="A357" s="11" t="str">
        <f t="shared" si="5"/>
        <v>CONSUMO MEDIO (kg ó litros por consumidor)Total bebidas de vino</v>
      </c>
      <c r="B357" s="11" t="s">
        <v>188</v>
      </c>
      <c r="C357" s="11" t="s">
        <v>132</v>
      </c>
      <c r="D357" s="12">
        <v>4.0246055891575097</v>
      </c>
      <c r="E357" s="12">
        <v>3.3938037562225229</v>
      </c>
      <c r="F357" s="12">
        <v>3.1056299416348976</v>
      </c>
      <c r="G357" s="12">
        <v>3.1101130045864913</v>
      </c>
      <c r="H357" s="12">
        <v>3.9335170367354335</v>
      </c>
      <c r="I357" s="12">
        <v>3.0914966376195312</v>
      </c>
      <c r="J357" s="12">
        <v>2.9875353461340119</v>
      </c>
      <c r="K357" s="12">
        <v>3.0581684457650131</v>
      </c>
      <c r="L357" s="12">
        <v>3.8756686098478443</v>
      </c>
      <c r="M357" s="12"/>
      <c r="N357" s="12"/>
    </row>
    <row r="358" spans="1:14" x14ac:dyDescent="0.35">
      <c r="A358" s="11" t="str">
        <f t="shared" si="5"/>
        <v>CONSUMO MEDIO (kg ó litros por consumidor)Vino</v>
      </c>
      <c r="B358" s="11" t="s">
        <v>188</v>
      </c>
      <c r="C358" s="11" t="s">
        <v>133</v>
      </c>
      <c r="D358" s="12">
        <v>3.1643390707438908</v>
      </c>
      <c r="E358" s="12">
        <v>2.9613499359251367</v>
      </c>
      <c r="F358" s="12">
        <v>2.9344445832370489</v>
      </c>
      <c r="G358" s="12">
        <v>2.7648938149472011</v>
      </c>
      <c r="H358" s="12">
        <v>3.0865611491688365</v>
      </c>
      <c r="I358" s="12">
        <v>2.827627644819168</v>
      </c>
      <c r="J358" s="12">
        <v>2.782841592686208</v>
      </c>
      <c r="K358" s="12">
        <v>2.7587694514045218</v>
      </c>
      <c r="L358" s="12">
        <v>3.162368678002331</v>
      </c>
      <c r="M358" s="12"/>
      <c r="N358" s="12"/>
    </row>
    <row r="359" spans="1:14" x14ac:dyDescent="0.35">
      <c r="A359" s="11" t="str">
        <f t="shared" si="5"/>
        <v>CONSUMO MEDIO (kg ó litros por consumidor)Tinto</v>
      </c>
      <c r="B359" s="11" t="s">
        <v>188</v>
      </c>
      <c r="C359" s="11" t="s">
        <v>134</v>
      </c>
      <c r="D359" s="12">
        <v>2.4843869450841152</v>
      </c>
      <c r="E359" s="12">
        <v>2.4056926875242084</v>
      </c>
      <c r="F359" s="12">
        <v>2.3727176274465251</v>
      </c>
      <c r="G359" s="12">
        <v>2.1174615352448654</v>
      </c>
      <c r="H359" s="12">
        <v>2.2826125762131197</v>
      </c>
      <c r="I359" s="12">
        <v>2.301738335513086</v>
      </c>
      <c r="J359" s="12">
        <v>2.1090904823171961</v>
      </c>
      <c r="K359" s="12">
        <v>2.1472126750390146</v>
      </c>
      <c r="L359" s="12">
        <v>2.5627320390453008</v>
      </c>
      <c r="M359" s="12"/>
      <c r="N359" s="12"/>
    </row>
    <row r="360" spans="1:14" x14ac:dyDescent="0.35">
      <c r="A360" s="11" t="str">
        <f t="shared" si="5"/>
        <v>CONSUMO MEDIO (kg ó litros por consumidor)Blanco</v>
      </c>
      <c r="B360" s="11" t="s">
        <v>188</v>
      </c>
      <c r="C360" s="11" t="s">
        <v>135</v>
      </c>
      <c r="D360" s="12">
        <v>2.1806865898566001</v>
      </c>
      <c r="E360" s="12">
        <v>1.9884174940059529</v>
      </c>
      <c r="F360" s="12">
        <v>1.9789240684222438</v>
      </c>
      <c r="G360" s="12">
        <v>1.9952593518281727</v>
      </c>
      <c r="H360" s="12">
        <v>2.2313312576456421</v>
      </c>
      <c r="I360" s="12">
        <v>1.9066253348216715</v>
      </c>
      <c r="J360" s="12">
        <v>2.0345784110167275</v>
      </c>
      <c r="K360" s="12">
        <v>1.9343962117639042</v>
      </c>
      <c r="L360" s="12">
        <v>2.1226463014750578</v>
      </c>
      <c r="M360" s="12"/>
      <c r="N360" s="12"/>
    </row>
    <row r="361" spans="1:14" x14ac:dyDescent="0.35">
      <c r="A361" s="11" t="str">
        <f t="shared" si="5"/>
        <v>CONSUMO MEDIO (kg ó litros por consumidor)Rosado</v>
      </c>
      <c r="B361" s="11" t="s">
        <v>188</v>
      </c>
      <c r="C361" s="11" t="s">
        <v>136</v>
      </c>
      <c r="D361" s="12">
        <v>1.5995005530503812</v>
      </c>
      <c r="E361" s="12">
        <v>1.4967155892614212</v>
      </c>
      <c r="F361" s="12">
        <v>1.4145868238152097</v>
      </c>
      <c r="G361" s="12">
        <v>1.5262190821515986</v>
      </c>
      <c r="H361" s="12">
        <v>1.4907516470906139</v>
      </c>
      <c r="I361" s="12">
        <v>1.2936907950288963</v>
      </c>
      <c r="J361" s="12">
        <v>1.3778963632339414</v>
      </c>
      <c r="K361" s="12">
        <v>1.0983004764048501</v>
      </c>
      <c r="L361" s="12" t="s">
        <v>223</v>
      </c>
      <c r="M361" s="12"/>
      <c r="N361" s="12"/>
    </row>
    <row r="362" spans="1:14" x14ac:dyDescent="0.35">
      <c r="A362" s="11" t="str">
        <f t="shared" si="5"/>
        <v>CONSUMO MEDIO (kg ó litros por consumidor)Resto vino</v>
      </c>
      <c r="B362" s="11" t="s">
        <v>188</v>
      </c>
      <c r="C362" s="11" t="s">
        <v>137</v>
      </c>
      <c r="D362" s="12">
        <v>0.85272660037523063</v>
      </c>
      <c r="E362" s="12">
        <v>1.1224448103794129</v>
      </c>
      <c r="F362" s="12">
        <v>0.90961077468986562</v>
      </c>
      <c r="G362" s="12">
        <v>0.76531145280428592</v>
      </c>
      <c r="H362" s="12">
        <v>1.0150043468720575</v>
      </c>
      <c r="I362" s="12">
        <v>0.76140426466163347</v>
      </c>
      <c r="J362" s="12">
        <v>0.84444857826277475</v>
      </c>
      <c r="K362" s="12">
        <v>1.0172671224868484</v>
      </c>
      <c r="L362" s="12">
        <v>1.3692550723669497</v>
      </c>
      <c r="M362" s="12"/>
      <c r="N362" s="12"/>
    </row>
    <row r="363" spans="1:14" x14ac:dyDescent="0.35">
      <c r="A363" s="11" t="str">
        <f t="shared" si="5"/>
        <v>CONSUMO MEDIO (kg ó litros por consumidor)Cava</v>
      </c>
      <c r="B363" s="11" t="s">
        <v>188</v>
      </c>
      <c r="C363" s="11" t="s">
        <v>138</v>
      </c>
      <c r="D363" s="12">
        <v>1.6257429714247733</v>
      </c>
      <c r="E363" s="12">
        <v>2.0711402584213063</v>
      </c>
      <c r="F363" s="12">
        <v>1.1385748445658037</v>
      </c>
      <c r="G363" s="12">
        <v>1.5192888656660399</v>
      </c>
      <c r="H363" s="12">
        <v>1.6176036259740194</v>
      </c>
      <c r="I363" s="12">
        <v>1.3633237995739989</v>
      </c>
      <c r="J363" s="12">
        <v>1.0866565738602552</v>
      </c>
      <c r="K363" s="12">
        <v>1.4003635668631762</v>
      </c>
      <c r="L363" s="12">
        <v>1.4874075245984</v>
      </c>
      <c r="M363" s="12"/>
      <c r="N363" s="12"/>
    </row>
    <row r="364" spans="1:14" x14ac:dyDescent="0.35">
      <c r="A364" s="11" t="str">
        <f t="shared" si="5"/>
        <v>CONSUMO MEDIO (kg ó litros por consumidor)Otr.Bebidas Deri.Vino</v>
      </c>
      <c r="B364" s="11" t="s">
        <v>188</v>
      </c>
      <c r="C364" s="11" t="s">
        <v>139</v>
      </c>
      <c r="D364" s="12">
        <v>3.14958469891091</v>
      </c>
      <c r="E364" s="12">
        <v>2.2847616752453361</v>
      </c>
      <c r="F364" s="12">
        <v>1.8762493445517088</v>
      </c>
      <c r="G364" s="12">
        <v>2.1679587136778831</v>
      </c>
      <c r="H364" s="12">
        <v>3.0574249072402413</v>
      </c>
      <c r="I364" s="12">
        <v>1.8451988865747133</v>
      </c>
      <c r="J364" s="12">
        <v>1.9229880828488621</v>
      </c>
      <c r="K364" s="12">
        <v>2.0901138969422273</v>
      </c>
      <c r="L364" s="12">
        <v>2.7343305640558597</v>
      </c>
      <c r="M364" s="12"/>
      <c r="N364" s="12"/>
    </row>
    <row r="365" spans="1:14" x14ac:dyDescent="0.35">
      <c r="A365" s="11" t="str">
        <f t="shared" si="5"/>
        <v>CONSUMO MEDIO (kg ó litros por consumidor)Tinto de Verano</v>
      </c>
      <c r="B365" s="11" t="s">
        <v>188</v>
      </c>
      <c r="C365" s="11" t="s">
        <v>140</v>
      </c>
      <c r="D365" s="12">
        <v>3.0107934821747659</v>
      </c>
      <c r="E365" s="12">
        <v>2.3854370385209127</v>
      </c>
      <c r="F365" s="12">
        <v>1.9914125902158029</v>
      </c>
      <c r="G365" s="12">
        <v>2.2770184540826954</v>
      </c>
      <c r="H365" s="12">
        <v>3.0066806283834397</v>
      </c>
      <c r="I365" s="12">
        <v>1.8424179511570284</v>
      </c>
      <c r="J365" s="12">
        <v>2.0061268215589489</v>
      </c>
      <c r="K365" s="12">
        <v>2.088276755707636</v>
      </c>
      <c r="L365" s="12">
        <v>2.6671522616270669</v>
      </c>
      <c r="M365" s="12"/>
      <c r="N365" s="12"/>
    </row>
    <row r="366" spans="1:14" x14ac:dyDescent="0.35">
      <c r="A366" s="11" t="str">
        <f t="shared" si="5"/>
        <v>CONSUMO MEDIO (kg ó litros por consumidor)Sangria de Vino</v>
      </c>
      <c r="B366" s="11" t="s">
        <v>188</v>
      </c>
      <c r="C366" s="11" t="s">
        <v>141</v>
      </c>
      <c r="D366" s="12">
        <v>1.9211627337366641</v>
      </c>
      <c r="E366" s="12">
        <v>1.6529204148053491</v>
      </c>
      <c r="F366" s="12">
        <v>1.4031570841041601</v>
      </c>
      <c r="G366" s="12">
        <v>1.0997611969014369</v>
      </c>
      <c r="H366" s="12">
        <v>1.5218130782401835</v>
      </c>
      <c r="I366" s="12">
        <v>1.4239978674980036</v>
      </c>
      <c r="J366" s="12">
        <v>1.2668794332404745</v>
      </c>
      <c r="K366" s="12">
        <v>1.329617623285789</v>
      </c>
      <c r="L366" s="12">
        <v>1.697307753110086</v>
      </c>
      <c r="M366" s="12"/>
      <c r="N366" s="12"/>
    </row>
    <row r="367" spans="1:14" x14ac:dyDescent="0.35">
      <c r="A367" s="11" t="str">
        <f t="shared" si="5"/>
        <v>CONSUMO MEDIO (kg ó litros por consumidor)Sangria de Cava</v>
      </c>
      <c r="B367" s="11" t="s">
        <v>188</v>
      </c>
      <c r="C367" s="11" t="s">
        <v>142</v>
      </c>
      <c r="D367" s="12">
        <v>2.3492686924164738</v>
      </c>
      <c r="E367" s="12">
        <v>2.1624526126016717</v>
      </c>
      <c r="F367" s="12">
        <v>1.1401614748382645</v>
      </c>
      <c r="G367" s="12">
        <v>1.4871996654251487</v>
      </c>
      <c r="H367" s="12">
        <v>2.2135969108830906</v>
      </c>
      <c r="I367" s="12">
        <v>3.7017645978526197</v>
      </c>
      <c r="J367" s="12">
        <v>2.492029707687955</v>
      </c>
      <c r="K367" s="12">
        <v>1.5225152903763151</v>
      </c>
      <c r="L367" s="12">
        <v>2.0459781126498453</v>
      </c>
      <c r="M367" s="12"/>
      <c r="N367" s="12"/>
    </row>
    <row r="368" spans="1:14" x14ac:dyDescent="0.35">
      <c r="A368" s="11" t="str">
        <f t="shared" si="5"/>
        <v>CONSUMO MEDIO (kg ó litros por consumidor)Calimocho</v>
      </c>
      <c r="B368" s="11" t="s">
        <v>188</v>
      </c>
      <c r="C368" s="11" t="s">
        <v>143</v>
      </c>
      <c r="D368" s="12">
        <v>2.0488542011139859</v>
      </c>
      <c r="E368" s="12">
        <v>1.8642596723931764</v>
      </c>
      <c r="F368" s="12">
        <v>1.8075261568812055</v>
      </c>
      <c r="G368" s="12">
        <v>1.5532072307556546</v>
      </c>
      <c r="H368" s="12">
        <v>2.2944978491006309</v>
      </c>
      <c r="I368" s="12">
        <v>1.8579379812663885</v>
      </c>
      <c r="J368" s="12">
        <v>1.277353662896157</v>
      </c>
      <c r="K368" s="12">
        <v>1.2948543059745878</v>
      </c>
      <c r="L368" s="12">
        <v>1.3854744371903365</v>
      </c>
      <c r="M368" s="12"/>
      <c r="N368" s="12"/>
    </row>
    <row r="369" spans="1:14" x14ac:dyDescent="0.35">
      <c r="A369" s="11" t="str">
        <f t="shared" si="5"/>
        <v>CONSUMO MEDIO (kg ó litros por consumidor)Rebujito</v>
      </c>
      <c r="B369" s="11" t="s">
        <v>188</v>
      </c>
      <c r="C369" s="11" t="s">
        <v>177</v>
      </c>
      <c r="D369" s="12">
        <v>1.8219910587408643</v>
      </c>
      <c r="E369" s="12">
        <v>0.34939611554423383</v>
      </c>
      <c r="F369" s="12">
        <v>0.69992615821136184</v>
      </c>
      <c r="G369" s="12">
        <v>3.4655275796253644</v>
      </c>
      <c r="H369" s="12">
        <v>1.7824073766809791</v>
      </c>
      <c r="I369" s="12">
        <v>1.2083957364481666</v>
      </c>
      <c r="J369" s="12">
        <v>0.34160662301459088</v>
      </c>
      <c r="K369" s="12">
        <v>2.3789626254902005</v>
      </c>
      <c r="L369" s="12">
        <v>2.428678693914692</v>
      </c>
      <c r="M369" s="12"/>
      <c r="N369" s="12"/>
    </row>
    <row r="370" spans="1:14" x14ac:dyDescent="0.35">
      <c r="A370" s="11" t="str">
        <f t="shared" si="5"/>
        <v>CONSUMO MEDIO (kg ó litros por consumidor)Espum/Lambrusc/Mosca</v>
      </c>
      <c r="B370" s="11" t="s">
        <v>188</v>
      </c>
      <c r="C370" s="11" t="s">
        <v>178</v>
      </c>
      <c r="D370" s="12">
        <v>1.2085028414585677</v>
      </c>
      <c r="E370" s="12">
        <v>1.4920535590242512</v>
      </c>
      <c r="F370" s="12">
        <v>1.156441531755164</v>
      </c>
      <c r="G370" s="12">
        <v>1.1631608866823362</v>
      </c>
      <c r="H370" s="12">
        <v>1.4595304439139647</v>
      </c>
      <c r="I370" s="12">
        <v>0.96968581101035956</v>
      </c>
      <c r="J370" s="12">
        <v>1.2606101133000218</v>
      </c>
      <c r="K370" s="12">
        <v>1.2724308095908745</v>
      </c>
      <c r="L370" s="12">
        <v>1.3379508421485</v>
      </c>
      <c r="M370" s="12"/>
      <c r="N370" s="12"/>
    </row>
    <row r="371" spans="1:14" x14ac:dyDescent="0.35">
      <c r="A371" s="11" t="str">
        <f t="shared" si="5"/>
        <v>CONSUMO MEDIO (kg ó litros por consumidor)Sidra</v>
      </c>
      <c r="B371" s="11" t="s">
        <v>188</v>
      </c>
      <c r="C371" s="11" t="s">
        <v>144</v>
      </c>
      <c r="D371" s="12">
        <v>4.6666571153748446</v>
      </c>
      <c r="E371" s="12">
        <v>4.559541877850287</v>
      </c>
      <c r="F371" s="12">
        <v>4.8607656847642842</v>
      </c>
      <c r="G371" s="12">
        <v>6.8711783240885955</v>
      </c>
      <c r="H371" s="12">
        <v>4.4709853454215596</v>
      </c>
      <c r="I371" s="12">
        <v>6.2526462104903402</v>
      </c>
      <c r="J371" s="12">
        <v>5.8579298671475337</v>
      </c>
      <c r="K371" s="12">
        <v>4.8612237128032474</v>
      </c>
      <c r="L371" s="12">
        <v>4.6913929298118795</v>
      </c>
      <c r="M371" s="12"/>
      <c r="N371" s="12"/>
    </row>
    <row r="372" spans="1:14" x14ac:dyDescent="0.35">
      <c r="A372" s="11" t="str">
        <f t="shared" si="5"/>
        <v>CONSUMO MEDIO (kg ó litros por consumidor)Cerveza</v>
      </c>
      <c r="B372" s="11" t="s">
        <v>188</v>
      </c>
      <c r="C372" s="11" t="s">
        <v>145</v>
      </c>
      <c r="D372" s="12">
        <v>12.528325853105786</v>
      </c>
      <c r="E372" s="12">
        <v>8.2736972247721283</v>
      </c>
      <c r="F372" s="12">
        <v>7.6021998214720856</v>
      </c>
      <c r="G372" s="12">
        <v>8.7071986928709233</v>
      </c>
      <c r="H372" s="12">
        <v>12.00106147060108</v>
      </c>
      <c r="I372" s="12">
        <v>8.2677190582919167</v>
      </c>
      <c r="J372" s="12">
        <v>7.4726275743184969</v>
      </c>
      <c r="K372" s="12">
        <v>8.4350208652571634</v>
      </c>
      <c r="L372" s="12">
        <v>11.915090176902572</v>
      </c>
      <c r="M372" s="12"/>
      <c r="N372" s="12"/>
    </row>
    <row r="373" spans="1:14" x14ac:dyDescent="0.35">
      <c r="A373" s="11" t="str">
        <f t="shared" si="5"/>
        <v>CONSUMO MEDIO (kg ó litros por consumidor)Con alcohol</v>
      </c>
      <c r="B373" s="11" t="s">
        <v>188</v>
      </c>
      <c r="C373" s="11" t="s">
        <v>146</v>
      </c>
      <c r="D373" s="12">
        <v>11.821222980934465</v>
      </c>
      <c r="E373" s="12">
        <v>7.958342701607056</v>
      </c>
      <c r="F373" s="12">
        <v>7.3328913792550949</v>
      </c>
      <c r="G373" s="12">
        <v>8.1800119742590187</v>
      </c>
      <c r="H373" s="12">
        <v>11.388559758243183</v>
      </c>
      <c r="I373" s="12">
        <v>7.8984750432098743</v>
      </c>
      <c r="J373" s="12">
        <v>7.1954978240149305</v>
      </c>
      <c r="K373" s="12">
        <v>8.0304564884850631</v>
      </c>
      <c r="L373" s="12">
        <v>11.221489571539479</v>
      </c>
      <c r="M373" s="12"/>
      <c r="N373" s="12"/>
    </row>
    <row r="374" spans="1:14" x14ac:dyDescent="0.35">
      <c r="A374" s="11" t="str">
        <f t="shared" si="5"/>
        <v>CONSUMO MEDIO (kg ó litros por consumidor)Sin alcohol</v>
      </c>
      <c r="B374" s="11" t="s">
        <v>188</v>
      </c>
      <c r="C374" s="11" t="s">
        <v>147</v>
      </c>
      <c r="D374" s="12">
        <v>3.1381042201448706</v>
      </c>
      <c r="E374" s="12">
        <v>2.430569971796265</v>
      </c>
      <c r="F374" s="12">
        <v>2.3284475183948112</v>
      </c>
      <c r="G374" s="12">
        <v>2.7901901485778957</v>
      </c>
      <c r="H374" s="12">
        <v>3.2746686712767876</v>
      </c>
      <c r="I374" s="12">
        <v>2.5871213060308089</v>
      </c>
      <c r="J374" s="12">
        <v>2.4536467442129335</v>
      </c>
      <c r="K374" s="12">
        <v>2.6912896270825684</v>
      </c>
      <c r="L374" s="12">
        <v>3.4131449698552125</v>
      </c>
      <c r="M374" s="12"/>
      <c r="N374" s="12"/>
    </row>
    <row r="375" spans="1:14" x14ac:dyDescent="0.35">
      <c r="A375" s="11" t="str">
        <f t="shared" si="5"/>
        <v>CONSUMO MEDIO (kg ó litros por consumidor)Cerveza Envasada</v>
      </c>
      <c r="B375" s="11" t="s">
        <v>188</v>
      </c>
      <c r="C375" s="11" t="s">
        <v>179</v>
      </c>
      <c r="D375" s="12">
        <v>6.3507771300187219</v>
      </c>
      <c r="E375" s="12">
        <v>4.7075238918418449</v>
      </c>
      <c r="F375" s="12">
        <v>4.4444109026454353</v>
      </c>
      <c r="G375" s="12">
        <v>4.8390923264843062</v>
      </c>
      <c r="H375" s="12">
        <v>6.1743956928115464</v>
      </c>
      <c r="I375" s="12">
        <v>4.5708846150483984</v>
      </c>
      <c r="J375" s="12">
        <v>4.2771306819862769</v>
      </c>
      <c r="K375" s="12">
        <v>4.7047870395187061</v>
      </c>
      <c r="L375" s="12">
        <v>5.9522342200332812</v>
      </c>
      <c r="M375" s="12"/>
      <c r="N375" s="12"/>
    </row>
    <row r="376" spans="1:14" x14ac:dyDescent="0.35">
      <c r="A376" s="11" t="str">
        <f t="shared" si="5"/>
        <v>CONSUMO MEDIO (kg ó litros por consumidor)Cerveza Surtidor</v>
      </c>
      <c r="B376" s="11" t="s">
        <v>188</v>
      </c>
      <c r="C376" s="11" t="s">
        <v>180</v>
      </c>
      <c r="D376" s="12">
        <v>9.2577622096501422</v>
      </c>
      <c r="E376" s="12">
        <v>6.2972804445616415</v>
      </c>
      <c r="F376" s="12">
        <v>5.6802607889008723</v>
      </c>
      <c r="G376" s="12">
        <v>6.4534187651545887</v>
      </c>
      <c r="H376" s="12">
        <v>8.7345549844292734</v>
      </c>
      <c r="I376" s="12">
        <v>6.4628032789668559</v>
      </c>
      <c r="J376" s="12">
        <v>5.7024301420067323</v>
      </c>
      <c r="K376" s="12">
        <v>6.3347784874300688</v>
      </c>
      <c r="L376" s="12">
        <v>9.0566636204749305</v>
      </c>
      <c r="M376" s="12"/>
      <c r="N376" s="12"/>
    </row>
    <row r="377" spans="1:14" x14ac:dyDescent="0.35">
      <c r="A377" s="11" t="str">
        <f t="shared" si="5"/>
        <v>CONSUMO MEDIO (kg ó litros por consumidor)Otras Cervezas</v>
      </c>
      <c r="B377" s="11" t="s">
        <v>188</v>
      </c>
      <c r="C377" s="11" t="s">
        <v>148</v>
      </c>
      <c r="D377" s="12">
        <v>1.5603396558553007</v>
      </c>
      <c r="E377" s="12">
        <v>2.772215801681682</v>
      </c>
      <c r="F377" s="12">
        <v>1.3842947708247564</v>
      </c>
      <c r="G377" s="12">
        <v>1.0630131525203972</v>
      </c>
      <c r="H377" s="12">
        <v>1.2650739590228461</v>
      </c>
      <c r="I377" s="12">
        <v>0.85140711138510783</v>
      </c>
      <c r="J377" s="12">
        <v>1.1936076849032144</v>
      </c>
      <c r="K377" s="12">
        <v>0.70616921602092009</v>
      </c>
      <c r="L377" s="12">
        <v>1.754748680933383</v>
      </c>
      <c r="M377" s="12"/>
      <c r="N377" s="12"/>
    </row>
    <row r="378" spans="1:14" x14ac:dyDescent="0.35">
      <c r="A378" s="11" t="str">
        <f t="shared" si="5"/>
        <v>CONSUMO MEDIO (kg ó litros por consumidor)Espirituosas</v>
      </c>
      <c r="B378" s="11" t="s">
        <v>188</v>
      </c>
      <c r="C378" s="11" t="s">
        <v>149</v>
      </c>
      <c r="D378" s="12">
        <v>1.8240242526730051</v>
      </c>
      <c r="E378" s="12">
        <v>1.281930151118116</v>
      </c>
      <c r="F378" s="12">
        <v>1.046099941701319</v>
      </c>
      <c r="G378" s="12">
        <v>1.1332879785604253</v>
      </c>
      <c r="H378" s="12">
        <v>1.687129307462478</v>
      </c>
      <c r="I378" s="12">
        <v>1.1111730213213045</v>
      </c>
      <c r="J378" s="12">
        <v>1.221487172061781</v>
      </c>
      <c r="K378" s="12">
        <v>1.2648504184712162</v>
      </c>
      <c r="L378" s="12">
        <v>1.8330226140225265</v>
      </c>
      <c r="M378" s="12"/>
      <c r="N378" s="12"/>
    </row>
    <row r="379" spans="1:14" x14ac:dyDescent="0.35">
      <c r="A379" s="11" t="str">
        <f t="shared" si="5"/>
        <v>CONSUMO MEDIO (kg ó litros por consumidor)Whisky</v>
      </c>
      <c r="B379" s="11" t="s">
        <v>188</v>
      </c>
      <c r="C379" s="11" t="s">
        <v>150</v>
      </c>
      <c r="D379" s="12">
        <v>0.95191441739517901</v>
      </c>
      <c r="E379" s="12">
        <v>0.98667535599351275</v>
      </c>
      <c r="F379" s="12">
        <v>0.8282008242637644</v>
      </c>
      <c r="G379" s="12">
        <v>0.69010848724502105</v>
      </c>
      <c r="H379" s="12">
        <v>0.72931216378419961</v>
      </c>
      <c r="I379" s="12">
        <v>0.80717786259064572</v>
      </c>
      <c r="J379" s="12">
        <v>0.64034391675248603</v>
      </c>
      <c r="K379" s="12">
        <v>0.65101249198628064</v>
      </c>
      <c r="L379" s="12">
        <v>0.85815348010895398</v>
      </c>
      <c r="M379" s="12"/>
      <c r="N379" s="12"/>
    </row>
    <row r="380" spans="1:14" x14ac:dyDescent="0.35">
      <c r="A380" s="11" t="str">
        <f t="shared" si="5"/>
        <v>CONSUMO MEDIO (kg ó litros por consumidor)Brandy</v>
      </c>
      <c r="B380" s="11" t="s">
        <v>188</v>
      </c>
      <c r="C380" s="11" t="s">
        <v>151</v>
      </c>
      <c r="D380" s="12">
        <v>0.32507274263311103</v>
      </c>
      <c r="E380" s="12">
        <v>0.51282395559800853</v>
      </c>
      <c r="F380" s="12">
        <v>0.32483425560148571</v>
      </c>
      <c r="G380" s="12">
        <v>0.24460129567906574</v>
      </c>
      <c r="H380" s="12">
        <v>0.24066386650469279</v>
      </c>
      <c r="I380" s="12">
        <v>0.26187210549375445</v>
      </c>
      <c r="J380" s="12">
        <v>0.27476131614328164</v>
      </c>
      <c r="K380" s="12">
        <v>0.65334173399418671</v>
      </c>
      <c r="L380" s="12">
        <v>0.34865488375910975</v>
      </c>
      <c r="M380" s="12"/>
      <c r="N380" s="12"/>
    </row>
    <row r="381" spans="1:14" x14ac:dyDescent="0.35">
      <c r="A381" s="11" t="str">
        <f t="shared" si="5"/>
        <v>CONSUMO MEDIO (kg ó litros por consumidor)Ginebra</v>
      </c>
      <c r="B381" s="11" t="s">
        <v>188</v>
      </c>
      <c r="C381" s="11" t="s">
        <v>152</v>
      </c>
      <c r="D381" s="12">
        <v>0.56866848719061103</v>
      </c>
      <c r="E381" s="12">
        <v>0.49029074467162054</v>
      </c>
      <c r="F381" s="12">
        <v>0.48085826189642639</v>
      </c>
      <c r="G381" s="12">
        <v>0.46412319566609939</v>
      </c>
      <c r="H381" s="12">
        <v>0.57050653058928036</v>
      </c>
      <c r="I381" s="12">
        <v>0.51374023685607606</v>
      </c>
      <c r="J381" s="12">
        <v>0.5064662142154186</v>
      </c>
      <c r="K381" s="12">
        <v>0.54918706290739072</v>
      </c>
      <c r="L381" s="12">
        <v>0.74095664687147056</v>
      </c>
      <c r="M381" s="12"/>
      <c r="N381" s="12"/>
    </row>
    <row r="382" spans="1:14" x14ac:dyDescent="0.35">
      <c r="A382" s="11" t="str">
        <f t="shared" si="5"/>
        <v>CONSUMO MEDIO (kg ó litros por consumidor)Ron</v>
      </c>
      <c r="B382" s="11" t="s">
        <v>188</v>
      </c>
      <c r="C382" s="11" t="s">
        <v>153</v>
      </c>
      <c r="D382" s="12">
        <v>0.56042959251249924</v>
      </c>
      <c r="E382" s="12">
        <v>0.54910883228226093</v>
      </c>
      <c r="F382" s="12">
        <v>0.53122958331371017</v>
      </c>
      <c r="G382" s="12">
        <v>0.53410973786832472</v>
      </c>
      <c r="H382" s="12">
        <v>0.58877637590308862</v>
      </c>
      <c r="I382" s="12">
        <v>0.41937326127357338</v>
      </c>
      <c r="J382" s="12">
        <v>0.47667320016806908</v>
      </c>
      <c r="K382" s="12">
        <v>0.41466174048905802</v>
      </c>
      <c r="L382" s="12">
        <v>0.70851585239382575</v>
      </c>
      <c r="M382" s="12"/>
      <c r="N382" s="12"/>
    </row>
    <row r="383" spans="1:14" x14ac:dyDescent="0.35">
      <c r="A383" s="11" t="str">
        <f t="shared" si="5"/>
        <v>CONSUMO MEDIO (kg ó litros por consumidor)Anis</v>
      </c>
      <c r="B383" s="11" t="s">
        <v>188</v>
      </c>
      <c r="C383" s="11" t="s">
        <v>154</v>
      </c>
      <c r="D383" s="12">
        <v>0.3773922317521281</v>
      </c>
      <c r="E383" s="12">
        <v>0.2249378281757711</v>
      </c>
      <c r="F383" s="12">
        <v>0.32340505381658624</v>
      </c>
      <c r="G383" s="12">
        <v>0.27601316073916737</v>
      </c>
      <c r="H383" s="12">
        <v>0.28636812024491753</v>
      </c>
      <c r="I383" s="12">
        <v>0.20085923199191716</v>
      </c>
      <c r="J383" s="12">
        <v>0.21435920773774425</v>
      </c>
      <c r="K383" s="12">
        <v>0.2610094305920439</v>
      </c>
      <c r="L383" s="12">
        <v>0.33454380813323759</v>
      </c>
      <c r="M383" s="12"/>
      <c r="N383" s="12"/>
    </row>
    <row r="384" spans="1:14" x14ac:dyDescent="0.35">
      <c r="A384" s="11" t="str">
        <f t="shared" si="5"/>
        <v>CONSUMO MEDIO (kg ó litros por consumidor)Otras Espirituosas</v>
      </c>
      <c r="B384" s="11" t="s">
        <v>188</v>
      </c>
      <c r="C384" s="11" t="s">
        <v>155</v>
      </c>
      <c r="D384" s="12">
        <v>1.9236319815127421</v>
      </c>
      <c r="E384" s="12">
        <v>1.3079594242557548</v>
      </c>
      <c r="F384" s="12">
        <v>0.95488653488649167</v>
      </c>
      <c r="G384" s="12">
        <v>1.1839076926294123</v>
      </c>
      <c r="H384" s="12">
        <v>1.7206105031725221</v>
      </c>
      <c r="I384" s="12">
        <v>1.1271563503676523</v>
      </c>
      <c r="J384" s="12">
        <v>1.306320156796676</v>
      </c>
      <c r="K384" s="12">
        <v>1.2605396932026587</v>
      </c>
      <c r="L384" s="12">
        <v>1.7573572166108089</v>
      </c>
      <c r="M384" s="12"/>
      <c r="N384" s="12"/>
    </row>
    <row r="385" spans="1:14" x14ac:dyDescent="0.35">
      <c r="A385" s="11" t="str">
        <f t="shared" si="5"/>
        <v>CONSUMO MEDIO (kg ó litros por consumidor)T.Zumo+Horchata+Mosto</v>
      </c>
      <c r="B385" s="11" t="s">
        <v>188</v>
      </c>
      <c r="C385" s="11" t="s">
        <v>156</v>
      </c>
      <c r="D385" s="12">
        <v>1.7452398238275806</v>
      </c>
      <c r="E385" s="12">
        <v>1.4193325592899158</v>
      </c>
      <c r="F385" s="12">
        <v>1.4162880168458363</v>
      </c>
      <c r="G385" s="12">
        <v>1.3724332232017977</v>
      </c>
      <c r="H385" s="12">
        <v>1.7720697438856623</v>
      </c>
      <c r="I385" s="12">
        <v>1.3486087691972692</v>
      </c>
      <c r="J385" s="12">
        <v>1.3171893258241996</v>
      </c>
      <c r="K385" s="12">
        <v>1.447265493406966</v>
      </c>
      <c r="L385" s="12">
        <v>1.7058728463190564</v>
      </c>
      <c r="M385" s="12"/>
      <c r="N385" s="12"/>
    </row>
    <row r="386" spans="1:14" x14ac:dyDescent="0.35">
      <c r="A386" s="11" t="str">
        <f t="shared" si="5"/>
        <v>CONSUMO MEDIO (kg ó litros por consumidor)Agua Envasada</v>
      </c>
      <c r="B386" s="11" t="s">
        <v>188</v>
      </c>
      <c r="C386" s="11" t="s">
        <v>157</v>
      </c>
      <c r="D386" s="12">
        <v>11.652332134757955</v>
      </c>
      <c r="E386" s="12">
        <v>7.2989422998818219</v>
      </c>
      <c r="F386" s="12">
        <v>7.1593178820414698</v>
      </c>
      <c r="G386" s="12">
        <v>7.8523854252807883</v>
      </c>
      <c r="H386" s="12">
        <v>10.818210881381283</v>
      </c>
      <c r="I386" s="12">
        <v>7.2107833067276905</v>
      </c>
      <c r="J386" s="12">
        <v>7.2067048015113269</v>
      </c>
      <c r="K386" s="12">
        <v>7.478999503293668</v>
      </c>
      <c r="L386" s="12">
        <v>10.755353493172123</v>
      </c>
      <c r="M386" s="12"/>
      <c r="N386" s="12"/>
    </row>
    <row r="387" spans="1:14" x14ac:dyDescent="0.35">
      <c r="A387" s="11" t="str">
        <f t="shared" si="5"/>
        <v>CONSUMO MEDIO (kg ó litros por consumidor)Bebidas Refrescantes</v>
      </c>
      <c r="B387" s="11" t="s">
        <v>188</v>
      </c>
      <c r="C387" s="11" t="s">
        <v>158</v>
      </c>
      <c r="D387" s="12">
        <v>5.4324493258947726</v>
      </c>
      <c r="E387" s="12">
        <v>3.4087240189568386</v>
      </c>
      <c r="F387" s="12">
        <v>3.2147618567860752</v>
      </c>
      <c r="G387" s="12">
        <v>3.4281992591100954</v>
      </c>
      <c r="H387" s="12">
        <v>5.1780634666454404</v>
      </c>
      <c r="I387" s="12">
        <v>3.4814349961120161</v>
      </c>
      <c r="J387" s="12">
        <v>3.1203822205708098</v>
      </c>
      <c r="K387" s="12">
        <v>3.5589660920553263</v>
      </c>
      <c r="L387" s="12">
        <v>5.0672763199372008</v>
      </c>
      <c r="M387" s="12"/>
      <c r="N387" s="12"/>
    </row>
    <row r="388" spans="1:14" x14ac:dyDescent="0.35">
      <c r="A388" s="11" t="str">
        <f t="shared" ref="A388:A451" si="6">B388&amp;C388</f>
        <v>CONSUMO MEDIO (kg ó litros por consumidor)Colas</v>
      </c>
      <c r="B388" s="11" t="s">
        <v>188</v>
      </c>
      <c r="C388" s="11" t="s">
        <v>159</v>
      </c>
      <c r="D388" s="12">
        <v>3.3961556395287285</v>
      </c>
      <c r="E388" s="12">
        <v>2.4197157139042846</v>
      </c>
      <c r="F388" s="12">
        <v>2.3714665934665948</v>
      </c>
      <c r="G388" s="12">
        <v>2.3849186696540214</v>
      </c>
      <c r="H388" s="12">
        <v>3.4213142733235724</v>
      </c>
      <c r="I388" s="12">
        <v>2.3963174355866803</v>
      </c>
      <c r="J388" s="12">
        <v>2.200785610407463</v>
      </c>
      <c r="K388" s="12">
        <v>2.4901625586488199</v>
      </c>
      <c r="L388" s="12">
        <v>3.3117322224615058</v>
      </c>
      <c r="M388" s="12"/>
      <c r="N388" s="12"/>
    </row>
    <row r="389" spans="1:14" x14ac:dyDescent="0.35">
      <c r="A389" s="11" t="str">
        <f t="shared" si="6"/>
        <v>CONSUMO MEDIO (kg ó litros por consumidor)Cola Regular</v>
      </c>
      <c r="B389" s="11" t="s">
        <v>188</v>
      </c>
      <c r="C389" s="11" t="s">
        <v>160</v>
      </c>
      <c r="D389" s="12">
        <v>2.2810162863963108</v>
      </c>
      <c r="E389" s="12">
        <v>1.6648648380192668</v>
      </c>
      <c r="F389" s="12">
        <v>1.5936384348119847</v>
      </c>
      <c r="G389" s="12">
        <v>1.6326922381480675</v>
      </c>
      <c r="H389" s="12">
        <v>2.3007333029673256</v>
      </c>
      <c r="I389" s="12">
        <v>1.7482466580887057</v>
      </c>
      <c r="J389" s="12">
        <v>1.6507011368126299</v>
      </c>
      <c r="K389" s="12">
        <v>1.7488421674144279</v>
      </c>
      <c r="L389" s="12">
        <v>2.1979009048567764</v>
      </c>
      <c r="M389" s="12"/>
      <c r="N389" s="12"/>
    </row>
    <row r="390" spans="1:14" x14ac:dyDescent="0.35">
      <c r="A390" s="11" t="str">
        <f t="shared" si="6"/>
        <v>CONSUMO MEDIO (kg ó litros por consumidor)Light/Zero</v>
      </c>
      <c r="B390" s="11" t="s">
        <v>188</v>
      </c>
      <c r="C390" s="11" t="s">
        <v>161</v>
      </c>
      <c r="D390" s="12">
        <v>2.9077396713510053</v>
      </c>
      <c r="E390" s="12">
        <v>2.1980442396676612</v>
      </c>
      <c r="F390" s="12">
        <v>2.2479803070124036</v>
      </c>
      <c r="G390" s="12">
        <v>2.1920917190284328</v>
      </c>
      <c r="H390" s="12">
        <v>3.049357051830901</v>
      </c>
      <c r="I390" s="12">
        <v>2.1314116441829802</v>
      </c>
      <c r="J390" s="12">
        <v>1.9694613760724657</v>
      </c>
      <c r="K390" s="12">
        <v>2.2305212248945576</v>
      </c>
      <c r="L390" s="12">
        <v>2.9256444779347599</v>
      </c>
      <c r="M390" s="12"/>
      <c r="N390" s="12"/>
    </row>
    <row r="391" spans="1:14" x14ac:dyDescent="0.35">
      <c r="A391" s="11" t="str">
        <f t="shared" si="6"/>
        <v>CONSUMO MEDIO (kg ó litros por consumidor)Otra Variedad Cola</v>
      </c>
      <c r="B391" s="11" t="s">
        <v>188</v>
      </c>
      <c r="C391" s="11" t="s">
        <v>162</v>
      </c>
      <c r="D391" s="12" t="s">
        <v>223</v>
      </c>
      <c r="E391" s="12" t="s">
        <v>223</v>
      </c>
      <c r="F391" s="12" t="s">
        <v>223</v>
      </c>
      <c r="G391" s="12" t="s">
        <v>223</v>
      </c>
      <c r="H391" s="12" t="s">
        <v>223</v>
      </c>
      <c r="I391" s="12" t="s">
        <v>223</v>
      </c>
      <c r="J391" s="12" t="s">
        <v>223</v>
      </c>
      <c r="K391" s="12" t="s">
        <v>223</v>
      </c>
      <c r="L391" s="12" t="s">
        <v>223</v>
      </c>
      <c r="M391" s="12"/>
      <c r="N391" s="12"/>
    </row>
    <row r="392" spans="1:14" x14ac:dyDescent="0.35">
      <c r="A392" s="11" t="str">
        <f t="shared" si="6"/>
        <v>CONSUMO MEDIO (kg ó litros por consumidor)Con Cafeina</v>
      </c>
      <c r="B392" s="11" t="s">
        <v>188</v>
      </c>
      <c r="C392" s="11" t="s">
        <v>163</v>
      </c>
      <c r="D392" s="12">
        <v>3.7597330900082047</v>
      </c>
      <c r="E392" s="12">
        <v>2.7136736249696187</v>
      </c>
      <c r="F392" s="12">
        <v>2.6731557367704686</v>
      </c>
      <c r="G392" s="12">
        <v>2.7355936524681703</v>
      </c>
      <c r="H392" s="12">
        <v>3.7797664401168989</v>
      </c>
      <c r="I392" s="12">
        <v>2.7432366779145352</v>
      </c>
      <c r="J392" s="12">
        <v>2.5535552822043108</v>
      </c>
      <c r="K392" s="12">
        <v>2.8065270575011994</v>
      </c>
      <c r="L392" s="12">
        <v>3.8399386987866233</v>
      </c>
      <c r="M392" s="12"/>
      <c r="N392" s="12"/>
    </row>
    <row r="393" spans="1:14" x14ac:dyDescent="0.35">
      <c r="A393" s="11" t="str">
        <f t="shared" si="6"/>
        <v>CONSUMO MEDIO (kg ó litros por consumidor)Sin Cafeina</v>
      </c>
      <c r="B393" s="11" t="s">
        <v>188</v>
      </c>
      <c r="C393" s="11" t="s">
        <v>164</v>
      </c>
      <c r="D393" s="12">
        <v>1.9950274908130026</v>
      </c>
      <c r="E393" s="12">
        <v>1.7484944429942686</v>
      </c>
      <c r="F393" s="12">
        <v>1.9199789583452296</v>
      </c>
      <c r="G393" s="12">
        <v>1.7249111685033225</v>
      </c>
      <c r="H393" s="12">
        <v>2.2676064205445141</v>
      </c>
      <c r="I393" s="12">
        <v>2.0728152370867878</v>
      </c>
      <c r="J393" s="12">
        <v>1.6002386552810755</v>
      </c>
      <c r="K393" s="12">
        <v>1.6402954047180531</v>
      </c>
      <c r="L393" s="12">
        <v>1.9190072968178717</v>
      </c>
      <c r="M393" s="12"/>
      <c r="N393" s="12"/>
    </row>
    <row r="394" spans="1:14" x14ac:dyDescent="0.35">
      <c r="A394" s="11" t="str">
        <f t="shared" si="6"/>
        <v>CONSUMO MEDIO (kg ó litros por consumidor)Frutas con gas</v>
      </c>
      <c r="B394" s="11" t="s">
        <v>188</v>
      </c>
      <c r="C394" s="11" t="s">
        <v>165</v>
      </c>
      <c r="D394" s="12">
        <v>2.4094524208898238</v>
      </c>
      <c r="E394" s="12">
        <v>1.657819012198664</v>
      </c>
      <c r="F394" s="12">
        <v>1.4063415445072014</v>
      </c>
      <c r="G394" s="12">
        <v>1.5671993338128885</v>
      </c>
      <c r="H394" s="12">
        <v>2.1885327831726795</v>
      </c>
      <c r="I394" s="12">
        <v>1.9002947812808382</v>
      </c>
      <c r="J394" s="12">
        <v>1.6922246827800387</v>
      </c>
      <c r="K394" s="12">
        <v>1.8058925548100395</v>
      </c>
      <c r="L394" s="12">
        <v>2.2946405740832354</v>
      </c>
      <c r="M394" s="12"/>
      <c r="N394" s="12"/>
    </row>
    <row r="395" spans="1:14" x14ac:dyDescent="0.35">
      <c r="A395" s="11" t="str">
        <f t="shared" si="6"/>
        <v>CONSUMO MEDIO (kg ó litros por consumidor)Frutas sin gas</v>
      </c>
      <c r="B395" s="11" t="s">
        <v>188</v>
      </c>
      <c r="C395" s="11" t="s">
        <v>166</v>
      </c>
      <c r="D395" s="12">
        <v>1.3783292654097676</v>
      </c>
      <c r="E395" s="12">
        <v>0.87875162191384082</v>
      </c>
      <c r="F395" s="12">
        <v>1.0113744121271415</v>
      </c>
      <c r="G395" s="12">
        <v>1.2004011105871297</v>
      </c>
      <c r="H395" s="12">
        <v>1.431505851115741</v>
      </c>
      <c r="I395" s="12">
        <v>1.1563107942126845</v>
      </c>
      <c r="J395" s="12">
        <v>1.0081797064288172</v>
      </c>
      <c r="K395" s="12">
        <v>0.95402491679343093</v>
      </c>
      <c r="L395" s="12">
        <v>1.3483187740306197</v>
      </c>
      <c r="M395" s="12"/>
      <c r="N395" s="12"/>
    </row>
    <row r="396" spans="1:14" x14ac:dyDescent="0.35">
      <c r="A396" s="11" t="str">
        <f t="shared" si="6"/>
        <v>CONSUMO MEDIO (kg ó litros por consumidor)Mixers</v>
      </c>
      <c r="B396" s="11" t="s">
        <v>188</v>
      </c>
      <c r="C396" s="11" t="s">
        <v>167</v>
      </c>
      <c r="D396" s="12">
        <v>0.84107302603681011</v>
      </c>
      <c r="E396" s="12">
        <v>0.54085666304346014</v>
      </c>
      <c r="F396" s="12">
        <v>0.68798304149643885</v>
      </c>
      <c r="G396" s="12">
        <v>0.76874471256949628</v>
      </c>
      <c r="H396" s="12">
        <v>0.85390061247130822</v>
      </c>
      <c r="I396" s="12">
        <v>0.66795121659372891</v>
      </c>
      <c r="J396" s="12">
        <v>0.59633908961130611</v>
      </c>
      <c r="K396" s="12">
        <v>0.63101147322705931</v>
      </c>
      <c r="L396" s="12">
        <v>0.76245521805878547</v>
      </c>
      <c r="M396" s="12"/>
      <c r="N396" s="12"/>
    </row>
    <row r="397" spans="1:14" x14ac:dyDescent="0.35">
      <c r="A397" s="11" t="str">
        <f t="shared" si="6"/>
        <v>CONSUMO MEDIO (kg ó litros por consumidor)Isotonicas</v>
      </c>
      <c r="B397" s="11" t="s">
        <v>188</v>
      </c>
      <c r="C397" s="11" t="s">
        <v>181</v>
      </c>
      <c r="D397" s="12">
        <v>1.8333312495563756</v>
      </c>
      <c r="E397" s="12">
        <v>1.4759684482158983</v>
      </c>
      <c r="F397" s="12">
        <v>1.3251151741664715</v>
      </c>
      <c r="G397" s="12">
        <v>1.4031474041330221</v>
      </c>
      <c r="H397" s="12">
        <v>1.7030387853415687</v>
      </c>
      <c r="I397" s="12">
        <v>1.2780912194362932</v>
      </c>
      <c r="J397" s="12">
        <v>1.3391692792149774</v>
      </c>
      <c r="K397" s="12">
        <v>1.2735589484440346</v>
      </c>
      <c r="L397" s="12">
        <v>1.6714871462060907</v>
      </c>
      <c r="M397" s="12"/>
      <c r="N397" s="12"/>
    </row>
    <row r="398" spans="1:14" x14ac:dyDescent="0.35">
      <c r="A398" s="11" t="str">
        <f t="shared" si="6"/>
        <v>CONSUMO MEDIO (kg ó litros por consumidor)Energeticas</v>
      </c>
      <c r="B398" s="11" t="s">
        <v>188</v>
      </c>
      <c r="C398" s="11" t="s">
        <v>182</v>
      </c>
      <c r="D398" s="12">
        <v>2.9342252694870972</v>
      </c>
      <c r="E398" s="12">
        <v>3.6120237751063389</v>
      </c>
      <c r="F398" s="12">
        <v>3.1183334440320816</v>
      </c>
      <c r="G398" s="12">
        <v>2.4753601275053319</v>
      </c>
      <c r="H398" s="12">
        <v>2.8823641632267822</v>
      </c>
      <c r="I398" s="12">
        <v>3.5938742236747352</v>
      </c>
      <c r="J398" s="12">
        <v>2.1897134742286415</v>
      </c>
      <c r="K398" s="12">
        <v>2.4798078878537306</v>
      </c>
      <c r="L398" s="12">
        <v>2.9609763633723887</v>
      </c>
      <c r="M398" s="12"/>
      <c r="N398" s="12"/>
    </row>
    <row r="399" spans="1:14" x14ac:dyDescent="0.35">
      <c r="A399" s="11" t="str">
        <f t="shared" si="6"/>
        <v>CONSUMO MEDIO (kg ó litros por consumidor)Gaseosas</v>
      </c>
      <c r="B399" s="11" t="s">
        <v>188</v>
      </c>
      <c r="C399" s="11" t="s">
        <v>168</v>
      </c>
      <c r="D399" s="12">
        <v>2.6481121280573943</v>
      </c>
      <c r="E399" s="12">
        <v>2.2196024251047684</v>
      </c>
      <c r="F399" s="12">
        <v>2.0955339276125096</v>
      </c>
      <c r="G399" s="12">
        <v>2.1034112680807504</v>
      </c>
      <c r="H399" s="12">
        <v>2.0319243422186952</v>
      </c>
      <c r="I399" s="12">
        <v>2.091383468659525</v>
      </c>
      <c r="J399" s="12">
        <v>2.0073952112666187</v>
      </c>
      <c r="K399" s="12">
        <v>1.6644915751947051</v>
      </c>
      <c r="L399" s="12">
        <v>1.924317252482044</v>
      </c>
      <c r="M399" s="12"/>
      <c r="N399" s="12"/>
    </row>
    <row r="400" spans="1:14" x14ac:dyDescent="0.35">
      <c r="A400" s="11" t="str">
        <f t="shared" si="6"/>
        <v>CONSUMO MEDIO (kg ó litros por consumidor)Bebidas Zumo+Leche</v>
      </c>
      <c r="B400" s="11" t="s">
        <v>188</v>
      </c>
      <c r="C400" s="11" t="s">
        <v>169</v>
      </c>
      <c r="D400" s="12">
        <v>1.4890163005016632</v>
      </c>
      <c r="E400" s="12">
        <v>1.4528906800053636</v>
      </c>
      <c r="F400" s="12">
        <v>1.0142057349488265</v>
      </c>
      <c r="G400" s="12">
        <v>0.98524240468237834</v>
      </c>
      <c r="H400" s="12">
        <v>1.031100247953755</v>
      </c>
      <c r="I400" s="12">
        <v>1.1227485239932724</v>
      </c>
      <c r="J400" s="12">
        <v>1.059293000914074</v>
      </c>
      <c r="K400" s="12">
        <v>1.1804420293388935</v>
      </c>
      <c r="L400" s="12">
        <v>1.2075046959990376</v>
      </c>
      <c r="M400" s="12"/>
      <c r="N400" s="12"/>
    </row>
    <row r="401" spans="1:14" x14ac:dyDescent="0.35">
      <c r="A401" s="11" t="str">
        <f t="shared" si="6"/>
        <v>CONSUMO MEDIO (kg ó litros por consumidor)Resto</v>
      </c>
      <c r="B401" s="11" t="s">
        <v>188</v>
      </c>
      <c r="C401" s="11" t="s">
        <v>78</v>
      </c>
      <c r="D401" s="12">
        <v>1.4466022488999284</v>
      </c>
      <c r="E401" s="12">
        <v>1.0638292997681802</v>
      </c>
      <c r="F401" s="12">
        <v>1.1073173219902599</v>
      </c>
      <c r="G401" s="12">
        <v>1.0895999452626692</v>
      </c>
      <c r="H401" s="12">
        <v>1.5213901275390538</v>
      </c>
      <c r="I401" s="12">
        <v>1.1559536355164866</v>
      </c>
      <c r="J401" s="12">
        <v>1.1725626315278508</v>
      </c>
      <c r="K401" s="12">
        <v>1.3206931884361823</v>
      </c>
      <c r="L401" s="12">
        <v>1.4388562044063051</v>
      </c>
      <c r="M401" s="12"/>
      <c r="N401" s="12"/>
    </row>
    <row r="402" spans="1:14" x14ac:dyDescent="0.35">
      <c r="A402" s="11" t="str">
        <f t="shared" si="6"/>
        <v>VOLUMEN POR ACTO (consumiciones)TOTAL BEBIDAS</v>
      </c>
      <c r="B402" s="11" t="s">
        <v>206</v>
      </c>
      <c r="C402" s="11" t="s">
        <v>122</v>
      </c>
      <c r="D402" s="12">
        <v>2.4005812073648602</v>
      </c>
      <c r="E402" s="12">
        <v>2.3227653493406146</v>
      </c>
      <c r="F402" s="12">
        <v>2.2246558476204252</v>
      </c>
      <c r="G402" s="12">
        <v>2.2656092586242855</v>
      </c>
      <c r="H402" s="12">
        <v>2.3509915381152786</v>
      </c>
      <c r="I402" s="12">
        <v>2.306897255439738</v>
      </c>
      <c r="J402" s="12">
        <v>2.1955288325316809</v>
      </c>
      <c r="K402" s="12">
        <v>2.2785810167960108</v>
      </c>
      <c r="L402" s="12">
        <v>2.337909584555196</v>
      </c>
      <c r="M402" s="12"/>
      <c r="N402" s="12"/>
    </row>
    <row r="403" spans="1:14" x14ac:dyDescent="0.35">
      <c r="A403" s="11" t="str">
        <f t="shared" si="6"/>
        <v>VOLUMEN POR ACTO (consumiciones).Total Bebidas Caliente</v>
      </c>
      <c r="B403" s="11" t="s">
        <v>206</v>
      </c>
      <c r="C403" s="11" t="s">
        <v>123</v>
      </c>
      <c r="D403" s="12">
        <v>1.6612692364159165</v>
      </c>
      <c r="E403" s="12">
        <v>1.7042916300349145</v>
      </c>
      <c r="F403" s="12">
        <v>1.6731657255177526</v>
      </c>
      <c r="G403" s="12">
        <v>1.6298987459992706</v>
      </c>
      <c r="H403" s="12">
        <v>1.6396479971031845</v>
      </c>
      <c r="I403" s="12">
        <v>1.7034304376694447</v>
      </c>
      <c r="J403" s="12">
        <v>1.6607139005239713</v>
      </c>
      <c r="K403" s="12">
        <v>1.6543229886029447</v>
      </c>
      <c r="L403" s="12">
        <v>1.6402435184923019</v>
      </c>
      <c r="M403" s="12"/>
      <c r="N403" s="12"/>
    </row>
    <row r="404" spans="1:14" x14ac:dyDescent="0.35">
      <c r="A404" s="11" t="str">
        <f t="shared" si="6"/>
        <v>VOLUMEN POR ACTO (consumiciones)Cafe</v>
      </c>
      <c r="B404" s="11" t="s">
        <v>206</v>
      </c>
      <c r="C404" s="11" t="s">
        <v>124</v>
      </c>
      <c r="D404" s="12">
        <v>1.5636315595192907</v>
      </c>
      <c r="E404" s="12">
        <v>1.5895717925081414</v>
      </c>
      <c r="F404" s="12">
        <v>1.5691137043752992</v>
      </c>
      <c r="G404" s="12">
        <v>1.5110749090524311</v>
      </c>
      <c r="H404" s="12">
        <v>1.5329071424247431</v>
      </c>
      <c r="I404" s="12">
        <v>1.6128613216288992</v>
      </c>
      <c r="J404" s="12">
        <v>1.5376436686800181</v>
      </c>
      <c r="K404" s="12">
        <v>1.5185592584580976</v>
      </c>
      <c r="L404" s="12">
        <v>1.5023642171945046</v>
      </c>
      <c r="M404" s="12"/>
      <c r="N404" s="12"/>
    </row>
    <row r="405" spans="1:14" x14ac:dyDescent="0.35">
      <c r="A405" s="11" t="str">
        <f t="shared" si="6"/>
        <v>VOLUMEN POR ACTO (consumiciones)Leche+bebidas vegetales</v>
      </c>
      <c r="B405" s="11" t="s">
        <v>206</v>
      </c>
      <c r="C405" s="11" t="s">
        <v>175</v>
      </c>
      <c r="D405" s="12">
        <v>1.589370122949447</v>
      </c>
      <c r="E405" s="12">
        <v>1.6039168940639474</v>
      </c>
      <c r="F405" s="12">
        <v>1.5838196131170461</v>
      </c>
      <c r="G405" s="12">
        <v>1.5823458846394904</v>
      </c>
      <c r="H405" s="12">
        <v>1.5770429159091905</v>
      </c>
      <c r="I405" s="12">
        <v>1.6011363604088737</v>
      </c>
      <c r="J405" s="12">
        <v>1.5746783515015348</v>
      </c>
      <c r="K405" s="12">
        <v>1.5818125931384128</v>
      </c>
      <c r="L405" s="12">
        <v>1.5824689671324852</v>
      </c>
      <c r="M405" s="12"/>
      <c r="N405" s="12"/>
    </row>
    <row r="406" spans="1:14" x14ac:dyDescent="0.35">
      <c r="A406" s="11" t="str">
        <f t="shared" si="6"/>
        <v>VOLUMEN POR ACTO (consumiciones)Leche</v>
      </c>
      <c r="B406" s="11" t="s">
        <v>206</v>
      </c>
      <c r="C406" s="11" t="s">
        <v>125</v>
      </c>
      <c r="D406" s="12">
        <v>1.589451877834591</v>
      </c>
      <c r="E406" s="12">
        <v>1.6064781287688028</v>
      </c>
      <c r="F406" s="12">
        <v>1.5864351416472369</v>
      </c>
      <c r="G406" s="12">
        <v>1.5827545599742174</v>
      </c>
      <c r="H406" s="12">
        <v>1.5771223913882231</v>
      </c>
      <c r="I406" s="12">
        <v>1.6041082956064545</v>
      </c>
      <c r="J406" s="12">
        <v>1.5816499853929715</v>
      </c>
      <c r="K406" s="12">
        <v>1.5910792634378548</v>
      </c>
      <c r="L406" s="12">
        <v>1.5888533265404223</v>
      </c>
      <c r="M406" s="12"/>
      <c r="N406" s="12"/>
    </row>
    <row r="407" spans="1:14" x14ac:dyDescent="0.35">
      <c r="A407" s="11" t="str">
        <f t="shared" si="6"/>
        <v>VOLUMEN POR ACTO (consumiciones)Leche Sola</v>
      </c>
      <c r="B407" s="11" t="s">
        <v>206</v>
      </c>
      <c r="C407" s="11" t="s">
        <v>126</v>
      </c>
      <c r="D407" s="12">
        <v>1.6329000166539407</v>
      </c>
      <c r="E407" s="12">
        <v>1.6948032914185545</v>
      </c>
      <c r="F407" s="12">
        <v>1.5883723905095966</v>
      </c>
      <c r="G407" s="12">
        <v>1.4882856634991204</v>
      </c>
      <c r="H407" s="12">
        <v>1.8281472975714146</v>
      </c>
      <c r="I407" s="12">
        <v>1.7138464438190919</v>
      </c>
      <c r="J407" s="12">
        <v>1.6114369285815555</v>
      </c>
      <c r="K407" s="12">
        <v>1.5214928881794605</v>
      </c>
      <c r="L407" s="12">
        <v>1.9902890516775733</v>
      </c>
      <c r="M407" s="12"/>
      <c r="N407" s="12"/>
    </row>
    <row r="408" spans="1:14" x14ac:dyDescent="0.35">
      <c r="A408" s="11" t="str">
        <f t="shared" si="6"/>
        <v>VOLUMEN POR ACTO (consumiciones)Leche Con Cacao</v>
      </c>
      <c r="B408" s="11" t="s">
        <v>206</v>
      </c>
      <c r="C408" s="11" t="s">
        <v>127</v>
      </c>
      <c r="D408" s="12">
        <v>1.2792284212844962</v>
      </c>
      <c r="E408" s="12">
        <v>1.2396116496271643</v>
      </c>
      <c r="F408" s="12">
        <v>1.2299045266118234</v>
      </c>
      <c r="G408" s="12">
        <v>1.2139984706804958</v>
      </c>
      <c r="H408" s="12">
        <v>1.2952476287077288</v>
      </c>
      <c r="I408" s="12">
        <v>1.2351395901056512</v>
      </c>
      <c r="J408" s="12">
        <v>1.2639298950151634</v>
      </c>
      <c r="K408" s="12">
        <v>1.2683914637260292</v>
      </c>
      <c r="L408" s="12">
        <v>1.244537434286725</v>
      </c>
      <c r="M408" s="12"/>
      <c r="N408" s="12"/>
    </row>
    <row r="409" spans="1:14" x14ac:dyDescent="0.35">
      <c r="A409" s="11" t="str">
        <f t="shared" si="6"/>
        <v>VOLUMEN POR ACTO (consumiciones)Leche Con Cafe</v>
      </c>
      <c r="B409" s="11" t="s">
        <v>206</v>
      </c>
      <c r="C409" s="11" t="s">
        <v>128</v>
      </c>
      <c r="D409" s="12">
        <v>1.572237822122996</v>
      </c>
      <c r="E409" s="12">
        <v>1.5939874792283508</v>
      </c>
      <c r="F409" s="12">
        <v>1.5752561899077355</v>
      </c>
      <c r="G409" s="12">
        <v>1.5710089734418899</v>
      </c>
      <c r="H409" s="12">
        <v>1.5630373919590848</v>
      </c>
      <c r="I409" s="12">
        <v>1.5944030941743141</v>
      </c>
      <c r="J409" s="12">
        <v>1.5676483024838705</v>
      </c>
      <c r="K409" s="12">
        <v>1.5802573089351319</v>
      </c>
      <c r="L409" s="12">
        <v>1.5710715655325318</v>
      </c>
      <c r="M409" s="12"/>
      <c r="N409" s="12"/>
    </row>
    <row r="410" spans="1:14" x14ac:dyDescent="0.35">
      <c r="A410" s="11" t="str">
        <f t="shared" si="6"/>
        <v>VOLUMEN POR ACTO (consumiciones)Bebidas Vegetales</v>
      </c>
      <c r="B410" s="11" t="s">
        <v>206</v>
      </c>
      <c r="C410" s="11" t="s">
        <v>176</v>
      </c>
      <c r="D410" s="12">
        <v>1.3764274862242667</v>
      </c>
      <c r="E410" s="12">
        <v>1.3131196689935944</v>
      </c>
      <c r="F410" s="12">
        <v>1.290504729956969</v>
      </c>
      <c r="G410" s="12">
        <v>1.341905245594929</v>
      </c>
      <c r="H410" s="12">
        <v>1.4273918260829042</v>
      </c>
      <c r="I410" s="12">
        <v>1.3762626712353163</v>
      </c>
      <c r="J410" s="12">
        <v>1.2826554591687016</v>
      </c>
      <c r="K410" s="12">
        <v>1.2750594755754425</v>
      </c>
      <c r="L410" s="12">
        <v>1.3205369138900884</v>
      </c>
      <c r="M410" s="12"/>
      <c r="N410" s="12"/>
    </row>
    <row r="411" spans="1:14" x14ac:dyDescent="0.35">
      <c r="A411" s="11" t="str">
        <f t="shared" si="6"/>
        <v>VOLUMEN POR ACTO (consumiciones)Infusiones</v>
      </c>
      <c r="B411" s="11" t="s">
        <v>206</v>
      </c>
      <c r="C411" s="11" t="s">
        <v>129</v>
      </c>
      <c r="D411" s="12">
        <v>1.2790022921445596</v>
      </c>
      <c r="E411" s="12">
        <v>1.2542176776884242</v>
      </c>
      <c r="F411" s="12">
        <v>1.2791475765482809</v>
      </c>
      <c r="G411" s="12">
        <v>1.2192228236231926</v>
      </c>
      <c r="H411" s="12">
        <v>1.2740947281957899</v>
      </c>
      <c r="I411" s="12">
        <v>1.2917787836737047</v>
      </c>
      <c r="J411" s="12">
        <v>1.2621183950482926</v>
      </c>
      <c r="K411" s="12">
        <v>1.268124578865137</v>
      </c>
      <c r="L411" s="12">
        <v>1.2754917688648759</v>
      </c>
      <c r="M411" s="12"/>
      <c r="N411" s="12"/>
    </row>
    <row r="412" spans="1:14" x14ac:dyDescent="0.35">
      <c r="A412" s="11" t="str">
        <f t="shared" si="6"/>
        <v>VOLUMEN POR ACTO (consumiciones)Resto Bebidas Caliente</v>
      </c>
      <c r="B412" s="11" t="s">
        <v>206</v>
      </c>
      <c r="C412" s="11" t="s">
        <v>130</v>
      </c>
      <c r="D412" s="12">
        <v>1.7874520993422129</v>
      </c>
      <c r="E412" s="12">
        <v>2.0246847868831499</v>
      </c>
      <c r="F412" s="12">
        <v>1.8733630827132115</v>
      </c>
      <c r="G412" s="12">
        <v>1.8705754952010409</v>
      </c>
      <c r="H412" s="12">
        <v>1.7386674595491238</v>
      </c>
      <c r="I412" s="12">
        <v>1.8809639443875583</v>
      </c>
      <c r="J412" s="12">
        <v>1.9465353311120739</v>
      </c>
      <c r="K412" s="12">
        <v>1.7028528003119101</v>
      </c>
      <c r="L412" s="12">
        <v>1.7100301818414947</v>
      </c>
      <c r="M412" s="12"/>
      <c r="N412" s="12"/>
    </row>
    <row r="413" spans="1:14" x14ac:dyDescent="0.35">
      <c r="A413" s="11" t="str">
        <f t="shared" si="6"/>
        <v>VOLUMEN POR ACTO (consumiciones).Total Bebidas Frias</v>
      </c>
      <c r="B413" s="11" t="s">
        <v>206</v>
      </c>
      <c r="C413" s="11" t="s">
        <v>131</v>
      </c>
      <c r="D413" s="12">
        <v>2.6055507962452955</v>
      </c>
      <c r="E413" s="12">
        <v>2.5552859637112397</v>
      </c>
      <c r="F413" s="12">
        <v>2.4420826248289829</v>
      </c>
      <c r="G413" s="12">
        <v>2.4861646573919876</v>
      </c>
      <c r="H413" s="12">
        <v>2.5585610604221443</v>
      </c>
      <c r="I413" s="12">
        <v>2.5470378587542153</v>
      </c>
      <c r="J413" s="12">
        <v>2.4252801261906729</v>
      </c>
      <c r="K413" s="12">
        <v>2.5048906246102645</v>
      </c>
      <c r="L413" s="12">
        <v>2.5387789739807132</v>
      </c>
      <c r="M413" s="12"/>
      <c r="N413" s="12"/>
    </row>
    <row r="414" spans="1:14" x14ac:dyDescent="0.35">
      <c r="A414" s="11" t="str">
        <f t="shared" si="6"/>
        <v>VOLUMEN POR ACTO (consumiciones)Total bebidas de vino</v>
      </c>
      <c r="B414" s="11" t="s">
        <v>206</v>
      </c>
      <c r="C414" s="11" t="s">
        <v>132</v>
      </c>
      <c r="D414" s="12">
        <v>1.8517608833151928</v>
      </c>
      <c r="E414" s="12">
        <v>1.9430680361121939</v>
      </c>
      <c r="F414" s="12">
        <v>1.8593115452291702</v>
      </c>
      <c r="G414" s="12">
        <v>1.8336494952857523</v>
      </c>
      <c r="H414" s="12">
        <v>1.8359524826324569</v>
      </c>
      <c r="I414" s="12">
        <v>1.9179539418808662</v>
      </c>
      <c r="J414" s="12">
        <v>1.898012790747871</v>
      </c>
      <c r="K414" s="12">
        <v>1.8653675617796086</v>
      </c>
      <c r="L414" s="12">
        <v>1.8199860856840786</v>
      </c>
      <c r="M414" s="12"/>
      <c r="N414" s="12"/>
    </row>
    <row r="415" spans="1:14" x14ac:dyDescent="0.35">
      <c r="A415" s="11" t="str">
        <f t="shared" si="6"/>
        <v>VOLUMEN POR ACTO (consumiciones)Vino</v>
      </c>
      <c r="B415" s="11" t="s">
        <v>206</v>
      </c>
      <c r="C415" s="11" t="s">
        <v>133</v>
      </c>
      <c r="D415" s="12">
        <v>1.7453446029058934</v>
      </c>
      <c r="E415" s="12">
        <v>1.8860637239548439</v>
      </c>
      <c r="F415" s="12">
        <v>1.8536037729768058</v>
      </c>
      <c r="G415" s="12">
        <v>1.7741688745167408</v>
      </c>
      <c r="H415" s="12">
        <v>1.7305840371967418</v>
      </c>
      <c r="I415" s="12">
        <v>1.8838232090548408</v>
      </c>
      <c r="J415" s="12">
        <v>1.8883940771852057</v>
      </c>
      <c r="K415" s="12">
        <v>1.8136163554017606</v>
      </c>
      <c r="L415" s="12">
        <v>1.7299982593998313</v>
      </c>
      <c r="M415" s="12"/>
      <c r="N415" s="12"/>
    </row>
    <row r="416" spans="1:14" x14ac:dyDescent="0.35">
      <c r="A416" s="11" t="str">
        <f t="shared" si="6"/>
        <v>VOLUMEN POR ACTO (consumiciones)Tinto</v>
      </c>
      <c r="B416" s="11" t="s">
        <v>206</v>
      </c>
      <c r="C416" s="11" t="s">
        <v>134</v>
      </c>
      <c r="D416" s="12">
        <v>1.548931197999676</v>
      </c>
      <c r="E416" s="12">
        <v>1.7004858505275073</v>
      </c>
      <c r="F416" s="12">
        <v>1.682587717950097</v>
      </c>
      <c r="G416" s="12">
        <v>1.5765589033062091</v>
      </c>
      <c r="H416" s="12">
        <v>1.5820328644929698</v>
      </c>
      <c r="I416" s="12">
        <v>1.7395753225043984</v>
      </c>
      <c r="J416" s="12">
        <v>1.6999398843179305</v>
      </c>
      <c r="K416" s="12">
        <v>1.6264967863679574</v>
      </c>
      <c r="L416" s="12">
        <v>1.6060299373015745</v>
      </c>
      <c r="M416" s="12"/>
      <c r="N416" s="12"/>
    </row>
    <row r="417" spans="1:14" x14ac:dyDescent="0.35">
      <c r="A417" s="11" t="str">
        <f t="shared" si="6"/>
        <v>VOLUMEN POR ACTO (consumiciones)Blanco</v>
      </c>
      <c r="B417" s="11" t="s">
        <v>206</v>
      </c>
      <c r="C417" s="11" t="s">
        <v>135</v>
      </c>
      <c r="D417" s="12">
        <v>1.8757956140377581</v>
      </c>
      <c r="E417" s="12">
        <v>1.9718937075985861</v>
      </c>
      <c r="F417" s="12">
        <v>1.9731571314262855</v>
      </c>
      <c r="G417" s="12">
        <v>1.9449449071961202</v>
      </c>
      <c r="H417" s="12">
        <v>1.7606219599508881</v>
      </c>
      <c r="I417" s="12">
        <v>1.9106722373916503</v>
      </c>
      <c r="J417" s="12">
        <v>1.9840049981010603</v>
      </c>
      <c r="K417" s="12">
        <v>1.9157475748064514</v>
      </c>
      <c r="L417" s="12">
        <v>1.777241293834801</v>
      </c>
      <c r="M417" s="12"/>
      <c r="N417" s="12"/>
    </row>
    <row r="418" spans="1:14" x14ac:dyDescent="0.35">
      <c r="A418" s="11" t="str">
        <f t="shared" si="6"/>
        <v>VOLUMEN POR ACTO (consumiciones)Rosado</v>
      </c>
      <c r="B418" s="11" t="s">
        <v>206</v>
      </c>
      <c r="C418" s="11" t="s">
        <v>136</v>
      </c>
      <c r="D418" s="12">
        <v>1.4910253318394606</v>
      </c>
      <c r="E418" s="12">
        <v>1.8146588894975995</v>
      </c>
      <c r="F418" s="12">
        <v>1.7397898195817973</v>
      </c>
      <c r="G418" s="12">
        <v>1.4517386949671545</v>
      </c>
      <c r="H418" s="12">
        <v>1.5366061835047555</v>
      </c>
      <c r="I418" s="12">
        <v>1.7208651298835691</v>
      </c>
      <c r="J418" s="12">
        <v>1.5381839824167827</v>
      </c>
      <c r="K418" s="12">
        <v>1.5255986046033063</v>
      </c>
      <c r="L418" s="12" t="s">
        <v>223</v>
      </c>
      <c r="M418" s="12"/>
      <c r="N418" s="12"/>
    </row>
    <row r="419" spans="1:14" x14ac:dyDescent="0.35">
      <c r="A419" s="11" t="str">
        <f t="shared" si="6"/>
        <v>VOLUMEN POR ACTO (consumiciones)Resto vino</v>
      </c>
      <c r="B419" s="11" t="s">
        <v>206</v>
      </c>
      <c r="C419" s="11" t="s">
        <v>137</v>
      </c>
      <c r="D419" s="12">
        <v>2.0444816146213118</v>
      </c>
      <c r="E419" s="12">
        <v>2.3395342402337045</v>
      </c>
      <c r="F419" s="12">
        <v>1.8974806913730462</v>
      </c>
      <c r="G419" s="12">
        <v>1.8773017450816361</v>
      </c>
      <c r="H419" s="12">
        <v>2.6575020714239153</v>
      </c>
      <c r="I419" s="12">
        <v>2.0212785103336142</v>
      </c>
      <c r="J419" s="12">
        <v>1.8488998889113823</v>
      </c>
      <c r="K419" s="12">
        <v>1.9465966074919521</v>
      </c>
      <c r="L419" s="12">
        <v>1.4449315667032745</v>
      </c>
      <c r="M419" s="12"/>
      <c r="N419" s="12"/>
    </row>
    <row r="420" spans="1:14" x14ac:dyDescent="0.35">
      <c r="A420" s="11" t="str">
        <f t="shared" si="6"/>
        <v>VOLUMEN POR ACTO (consumiciones)Cava</v>
      </c>
      <c r="B420" s="11" t="s">
        <v>206</v>
      </c>
      <c r="C420" s="11" t="s">
        <v>138</v>
      </c>
      <c r="D420" s="12">
        <v>1.7680321137992847</v>
      </c>
      <c r="E420" s="12">
        <v>2.2969789475615126</v>
      </c>
      <c r="F420" s="12">
        <v>1.7050849484859334</v>
      </c>
      <c r="G420" s="12">
        <v>1.9203468993848407</v>
      </c>
      <c r="H420" s="12">
        <v>1.5770150682845405</v>
      </c>
      <c r="I420" s="12">
        <v>1.8836697665650823</v>
      </c>
      <c r="J420" s="12">
        <v>1.5232733380206955</v>
      </c>
      <c r="K420" s="12">
        <v>1.8872030640803892</v>
      </c>
      <c r="L420" s="12">
        <v>2.0791647986278581</v>
      </c>
      <c r="M420" s="12"/>
      <c r="N420" s="12"/>
    </row>
    <row r="421" spans="1:14" x14ac:dyDescent="0.35">
      <c r="A421" s="11" t="str">
        <f t="shared" si="6"/>
        <v>VOLUMEN POR ACTO (consumiciones)Otr.Bebidas Deri.Vino</v>
      </c>
      <c r="B421" s="11" t="s">
        <v>206</v>
      </c>
      <c r="C421" s="11" t="s">
        <v>139</v>
      </c>
      <c r="D421" s="12">
        <v>1.9458047730329047</v>
      </c>
      <c r="E421" s="12">
        <v>1.8687421353062155</v>
      </c>
      <c r="F421" s="12">
        <v>1.6727273747593954</v>
      </c>
      <c r="G421" s="12">
        <v>1.8378965409088106</v>
      </c>
      <c r="H421" s="12">
        <v>1.9455324645470617</v>
      </c>
      <c r="I421" s="12">
        <v>1.867029763458208</v>
      </c>
      <c r="J421" s="12">
        <v>1.7902827697075114</v>
      </c>
      <c r="K421" s="12">
        <v>1.8880633081275879</v>
      </c>
      <c r="L421" s="12">
        <v>1.8593603031070676</v>
      </c>
      <c r="M421" s="12"/>
      <c r="N421" s="12"/>
    </row>
    <row r="422" spans="1:14" x14ac:dyDescent="0.35">
      <c r="A422" s="11" t="str">
        <f t="shared" si="6"/>
        <v>VOLUMEN POR ACTO (consumiciones)Tinto de Verano</v>
      </c>
      <c r="B422" s="11" t="s">
        <v>206</v>
      </c>
      <c r="C422" s="11" t="s">
        <v>140</v>
      </c>
      <c r="D422" s="12">
        <v>2.023834883969629</v>
      </c>
      <c r="E422" s="12">
        <v>1.9292767138316582</v>
      </c>
      <c r="F422" s="12">
        <v>1.7617861962716646</v>
      </c>
      <c r="G422" s="12">
        <v>1.8831041068690144</v>
      </c>
      <c r="H422" s="12">
        <v>1.9924233433114871</v>
      </c>
      <c r="I422" s="12">
        <v>1.8327927532341473</v>
      </c>
      <c r="J422" s="12">
        <v>1.7539077242580832</v>
      </c>
      <c r="K422" s="12">
        <v>1.921467775445304</v>
      </c>
      <c r="L422" s="12">
        <v>1.9134190803049254</v>
      </c>
      <c r="M422" s="12"/>
      <c r="N422" s="12"/>
    </row>
    <row r="423" spans="1:14" x14ac:dyDescent="0.35">
      <c r="A423" s="11" t="str">
        <f t="shared" si="6"/>
        <v>VOLUMEN POR ACTO (consumiciones)Sangria de Vino</v>
      </c>
      <c r="B423" s="11" t="s">
        <v>206</v>
      </c>
      <c r="C423" s="11" t="s">
        <v>141</v>
      </c>
      <c r="D423" s="12">
        <v>1.6420654389806062</v>
      </c>
      <c r="E423" s="12">
        <v>1.5618432267577813</v>
      </c>
      <c r="F423" s="12">
        <v>1.4061425973110788</v>
      </c>
      <c r="G423" s="12">
        <v>1.5075440121124555</v>
      </c>
      <c r="H423" s="12">
        <v>1.4704536452640766</v>
      </c>
      <c r="I423" s="12">
        <v>1.6855184855532674</v>
      </c>
      <c r="J423" s="12">
        <v>1.8040199966728727</v>
      </c>
      <c r="K423" s="12">
        <v>1.758042154793338</v>
      </c>
      <c r="L423" s="12">
        <v>1.4716856676565242</v>
      </c>
      <c r="M423" s="12"/>
      <c r="N423" s="12"/>
    </row>
    <row r="424" spans="1:14" x14ac:dyDescent="0.35">
      <c r="A424" s="11" t="str">
        <f t="shared" si="6"/>
        <v>VOLUMEN POR ACTO (consumiciones)Sangria de Cava</v>
      </c>
      <c r="B424" s="11" t="s">
        <v>206</v>
      </c>
      <c r="C424" s="11" t="s">
        <v>142</v>
      </c>
      <c r="D424" s="12">
        <v>1.6841059811620069</v>
      </c>
      <c r="E424" s="12">
        <v>2.0670576116151365</v>
      </c>
      <c r="F424" s="12">
        <v>1.2011149391364861</v>
      </c>
      <c r="G424" s="12">
        <v>1.5183700053889448</v>
      </c>
      <c r="H424" s="12">
        <v>1.6337842226997588</v>
      </c>
      <c r="I424" s="12">
        <v>2.7028298468990548</v>
      </c>
      <c r="J424" s="12">
        <v>1.9925515284225941</v>
      </c>
      <c r="K424" s="12">
        <v>1.6823648798710025</v>
      </c>
      <c r="L424" s="12">
        <v>1.7502046561482241</v>
      </c>
      <c r="M424" s="12"/>
      <c r="N424" s="12"/>
    </row>
    <row r="425" spans="1:14" x14ac:dyDescent="0.35">
      <c r="A425" s="11" t="str">
        <f t="shared" si="6"/>
        <v>VOLUMEN POR ACTO (consumiciones)Calimocho</v>
      </c>
      <c r="B425" s="11" t="s">
        <v>206</v>
      </c>
      <c r="C425" s="11" t="s">
        <v>143</v>
      </c>
      <c r="D425" s="12">
        <v>2.077773989960841</v>
      </c>
      <c r="E425" s="12">
        <v>1.9484349027101269</v>
      </c>
      <c r="F425" s="12">
        <v>1.7614595639602237</v>
      </c>
      <c r="G425" s="12">
        <v>1.7972398447222144</v>
      </c>
      <c r="H425" s="12">
        <v>2.2522020344114466</v>
      </c>
      <c r="I425" s="12">
        <v>1.7392135731982685</v>
      </c>
      <c r="J425" s="12">
        <v>1.9247166840377463</v>
      </c>
      <c r="K425" s="12">
        <v>1.7699098091421459</v>
      </c>
      <c r="L425" s="12">
        <v>1.7564995086216311</v>
      </c>
      <c r="M425" s="12"/>
      <c r="N425" s="12"/>
    </row>
    <row r="426" spans="1:14" x14ac:dyDescent="0.35">
      <c r="A426" s="11" t="str">
        <f t="shared" si="6"/>
        <v>VOLUMEN POR ACTO (consumiciones)Rebujito</v>
      </c>
      <c r="B426" s="11" t="s">
        <v>206</v>
      </c>
      <c r="C426" s="11" t="s">
        <v>177</v>
      </c>
      <c r="D426" s="12">
        <v>1.7363143142865507</v>
      </c>
      <c r="E426" s="12">
        <v>1.4882350456017566</v>
      </c>
      <c r="F426" s="12">
        <v>2.0278983814525144</v>
      </c>
      <c r="G426" s="12">
        <v>2.6533531453574835</v>
      </c>
      <c r="H426" s="12">
        <v>1.9259412717527093</v>
      </c>
      <c r="I426" s="12">
        <v>2.0616961613845306</v>
      </c>
      <c r="J426" s="12">
        <v>1.6934742172160795</v>
      </c>
      <c r="K426" s="12">
        <v>1.851453738077842</v>
      </c>
      <c r="L426" s="12">
        <v>2.0284588838450808</v>
      </c>
      <c r="M426" s="12"/>
      <c r="N426" s="12"/>
    </row>
    <row r="427" spans="1:14" x14ac:dyDescent="0.35">
      <c r="A427" s="11" t="str">
        <f t="shared" si="6"/>
        <v>VOLUMEN POR ACTO (consumiciones)Espum/Lambrusc/Mosca</v>
      </c>
      <c r="B427" s="11" t="s">
        <v>206</v>
      </c>
      <c r="C427" s="11" t="s">
        <v>178</v>
      </c>
      <c r="D427" s="12">
        <v>1.3834298422365596</v>
      </c>
      <c r="E427" s="12">
        <v>1.6072184646601286</v>
      </c>
      <c r="F427" s="12">
        <v>1.4104948591889725</v>
      </c>
      <c r="G427" s="12">
        <v>1.6118977623394184</v>
      </c>
      <c r="H427" s="12">
        <v>1.7181181620189898</v>
      </c>
      <c r="I427" s="12">
        <v>1.9164537590741397</v>
      </c>
      <c r="J427" s="12">
        <v>1.7609968976153614</v>
      </c>
      <c r="K427" s="12">
        <v>1.806327079459485</v>
      </c>
      <c r="L427" s="12">
        <v>1.6824254935246981</v>
      </c>
      <c r="M427" s="12"/>
      <c r="N427" s="12"/>
    </row>
    <row r="428" spans="1:14" x14ac:dyDescent="0.35">
      <c r="A428" s="11" t="str">
        <f t="shared" si="6"/>
        <v>VOLUMEN POR ACTO (consumiciones)Sidra</v>
      </c>
      <c r="B428" s="11" t="s">
        <v>206</v>
      </c>
      <c r="C428" s="11" t="s">
        <v>144</v>
      </c>
      <c r="D428" s="12">
        <v>2.3086251854752358</v>
      </c>
      <c r="E428" s="12">
        <v>2.4021708221761613</v>
      </c>
      <c r="F428" s="12">
        <v>2.6809473678019633</v>
      </c>
      <c r="G428" s="12">
        <v>2.5253481140165737</v>
      </c>
      <c r="H428" s="12">
        <v>2.0928056271807338</v>
      </c>
      <c r="I428" s="12">
        <v>2.1838186541503823</v>
      </c>
      <c r="J428" s="12">
        <v>2.0435038001940216</v>
      </c>
      <c r="K428" s="12">
        <v>1.8790931536649293</v>
      </c>
      <c r="L428" s="12">
        <v>1.8732304967921469</v>
      </c>
      <c r="M428" s="12"/>
      <c r="N428" s="12"/>
    </row>
    <row r="429" spans="1:14" x14ac:dyDescent="0.35">
      <c r="A429" s="11" t="str">
        <f t="shared" si="6"/>
        <v>VOLUMEN POR ACTO (consumiciones)Cerveza</v>
      </c>
      <c r="B429" s="11" t="s">
        <v>206</v>
      </c>
      <c r="C429" s="11" t="s">
        <v>145</v>
      </c>
      <c r="D429" s="12">
        <v>2.9039590569575515</v>
      </c>
      <c r="E429" s="12">
        <v>2.8712739700018983</v>
      </c>
      <c r="F429" s="12">
        <v>2.7774403070533635</v>
      </c>
      <c r="G429" s="12">
        <v>2.8051271228121291</v>
      </c>
      <c r="H429" s="12">
        <v>2.7908164066662109</v>
      </c>
      <c r="I429" s="12">
        <v>2.8238136314648687</v>
      </c>
      <c r="J429" s="12">
        <v>2.7379570376320865</v>
      </c>
      <c r="K429" s="12">
        <v>2.7956088340602738</v>
      </c>
      <c r="L429" s="12">
        <v>2.7869068884919255</v>
      </c>
      <c r="M429" s="12"/>
      <c r="N429" s="12"/>
    </row>
    <row r="430" spans="1:14" x14ac:dyDescent="0.35">
      <c r="A430" s="11" t="str">
        <f t="shared" si="6"/>
        <v>VOLUMEN POR ACTO (consumiciones)Con alcohol</v>
      </c>
      <c r="B430" s="11" t="s">
        <v>206</v>
      </c>
      <c r="C430" s="11" t="s">
        <v>146</v>
      </c>
      <c r="D430" s="12">
        <v>2.8907378760066322</v>
      </c>
      <c r="E430" s="12">
        <v>2.8603345804211044</v>
      </c>
      <c r="F430" s="12">
        <v>2.7569065010896003</v>
      </c>
      <c r="G430" s="12">
        <v>2.7872804121454373</v>
      </c>
      <c r="H430" s="12">
        <v>2.7612545110303008</v>
      </c>
      <c r="I430" s="12">
        <v>2.8392842090728614</v>
      </c>
      <c r="J430" s="12">
        <v>2.7439132012071967</v>
      </c>
      <c r="K430" s="12">
        <v>2.7892837199065172</v>
      </c>
      <c r="L430" s="12">
        <v>2.7615761072901992</v>
      </c>
      <c r="M430" s="12"/>
      <c r="N430" s="12"/>
    </row>
    <row r="431" spans="1:14" x14ac:dyDescent="0.35">
      <c r="A431" s="11" t="str">
        <f t="shared" si="6"/>
        <v>VOLUMEN POR ACTO (consumiciones)Sin alcohol</v>
      </c>
      <c r="B431" s="11" t="s">
        <v>206</v>
      </c>
      <c r="C431" s="11" t="s">
        <v>147</v>
      </c>
      <c r="D431" s="12">
        <v>1.9698227300573332</v>
      </c>
      <c r="E431" s="12">
        <v>1.9509233889996269</v>
      </c>
      <c r="F431" s="12">
        <v>1.9391532260654842</v>
      </c>
      <c r="G431" s="12">
        <v>1.9969831729773551</v>
      </c>
      <c r="H431" s="12">
        <v>2.0155684495190438</v>
      </c>
      <c r="I431" s="12">
        <v>1.8895864988379998</v>
      </c>
      <c r="J431" s="12">
        <v>1.8943508640547071</v>
      </c>
      <c r="K431" s="12">
        <v>1.9544290594802269</v>
      </c>
      <c r="L431" s="12">
        <v>1.9649363085436029</v>
      </c>
      <c r="M431" s="12"/>
      <c r="N431" s="12"/>
    </row>
    <row r="432" spans="1:14" x14ac:dyDescent="0.35">
      <c r="A432" s="11" t="str">
        <f t="shared" si="6"/>
        <v>VOLUMEN POR ACTO (consumiciones)Cerveza Envasada</v>
      </c>
      <c r="B432" s="11" t="s">
        <v>206</v>
      </c>
      <c r="C432" s="11" t="s">
        <v>179</v>
      </c>
      <c r="D432" s="12">
        <v>2.8732620161851168</v>
      </c>
      <c r="E432" s="12">
        <v>2.7697458239362658</v>
      </c>
      <c r="F432" s="12">
        <v>2.6937036635162248</v>
      </c>
      <c r="G432" s="12">
        <v>2.7243522516983334</v>
      </c>
      <c r="H432" s="12">
        <v>2.7660084862821082</v>
      </c>
      <c r="I432" s="12">
        <v>2.7565627984837251</v>
      </c>
      <c r="J432" s="12">
        <v>2.6619517631622061</v>
      </c>
      <c r="K432" s="12">
        <v>2.7240842422058904</v>
      </c>
      <c r="L432" s="12">
        <v>2.7115985124771274</v>
      </c>
      <c r="M432" s="12"/>
      <c r="N432" s="12"/>
    </row>
    <row r="433" spans="1:14" x14ac:dyDescent="0.35">
      <c r="A433" s="11" t="str">
        <f t="shared" si="6"/>
        <v>VOLUMEN POR ACTO (consumiciones)Cerveza Surtidor</v>
      </c>
      <c r="B433" s="11" t="s">
        <v>206</v>
      </c>
      <c r="C433" s="11" t="s">
        <v>180</v>
      </c>
      <c r="D433" s="12">
        <v>2.6687480719520891</v>
      </c>
      <c r="E433" s="12">
        <v>2.7387113710878617</v>
      </c>
      <c r="F433" s="12">
        <v>2.6060110722788443</v>
      </c>
      <c r="G433" s="12">
        <v>2.6242001345237642</v>
      </c>
      <c r="H433" s="12">
        <v>2.5755681967046362</v>
      </c>
      <c r="I433" s="12">
        <v>2.6629340035347417</v>
      </c>
      <c r="J433" s="12">
        <v>2.5748432209939898</v>
      </c>
      <c r="K433" s="12">
        <v>2.6041749547969935</v>
      </c>
      <c r="L433" s="12">
        <v>2.5899333467149681</v>
      </c>
      <c r="M433" s="12"/>
      <c r="N433" s="12"/>
    </row>
    <row r="434" spans="1:14" x14ac:dyDescent="0.35">
      <c r="A434" s="11" t="str">
        <f t="shared" si="6"/>
        <v>VOLUMEN POR ACTO (consumiciones)Otras Cervezas</v>
      </c>
      <c r="B434" s="11" t="s">
        <v>206</v>
      </c>
      <c r="C434" s="11" t="s">
        <v>148</v>
      </c>
      <c r="D434" s="12">
        <v>2.2897127061422564</v>
      </c>
      <c r="E434" s="12">
        <v>3.4761791847799715</v>
      </c>
      <c r="F434" s="12">
        <v>2.6175613433653147</v>
      </c>
      <c r="G434" s="12">
        <v>2.0065224204267857</v>
      </c>
      <c r="H434" s="12">
        <v>2.0199041377738554</v>
      </c>
      <c r="I434" s="12">
        <v>1.7849444197132116</v>
      </c>
      <c r="J434" s="12">
        <v>3.2219513074842201</v>
      </c>
      <c r="K434" s="12">
        <v>2.0191155473036853</v>
      </c>
      <c r="L434" s="12">
        <v>1.9213780950025019</v>
      </c>
      <c r="M434" s="12"/>
      <c r="N434" s="12"/>
    </row>
    <row r="435" spans="1:14" x14ac:dyDescent="0.35">
      <c r="A435" s="11" t="str">
        <f t="shared" si="6"/>
        <v>VOLUMEN POR ACTO (consumiciones)Espirituosas</v>
      </c>
      <c r="B435" s="11" t="s">
        <v>206</v>
      </c>
      <c r="C435" s="11" t="s">
        <v>149</v>
      </c>
      <c r="D435" s="12">
        <v>2.2788386213320266</v>
      </c>
      <c r="E435" s="12">
        <v>2.3411478512595516</v>
      </c>
      <c r="F435" s="12">
        <v>2.1842299098963989</v>
      </c>
      <c r="G435" s="12">
        <v>2.2631761684225209</v>
      </c>
      <c r="H435" s="12">
        <v>2.1997130039298196</v>
      </c>
      <c r="I435" s="12">
        <v>2.1881691939001637</v>
      </c>
      <c r="J435" s="12">
        <v>2.2022085901795645</v>
      </c>
      <c r="K435" s="12">
        <v>2.1628927604985053</v>
      </c>
      <c r="L435" s="12">
        <v>2.2160546122532478</v>
      </c>
      <c r="M435" s="12"/>
      <c r="N435" s="12"/>
    </row>
    <row r="436" spans="1:14" x14ac:dyDescent="0.35">
      <c r="A436" s="11" t="str">
        <f t="shared" si="6"/>
        <v>VOLUMEN POR ACTO (consumiciones)Whisky</v>
      </c>
      <c r="B436" s="11" t="s">
        <v>206</v>
      </c>
      <c r="C436" s="11" t="s">
        <v>150</v>
      </c>
      <c r="D436" s="12">
        <v>2.052009738363501</v>
      </c>
      <c r="E436" s="12">
        <v>2.1802511803873261</v>
      </c>
      <c r="F436" s="12">
        <v>1.9971813371180871</v>
      </c>
      <c r="G436" s="12">
        <v>1.9127227217556337</v>
      </c>
      <c r="H436" s="12">
        <v>1.8327439630650613</v>
      </c>
      <c r="I436" s="12">
        <v>1.9400387994814752</v>
      </c>
      <c r="J436" s="12">
        <v>1.9375570013255561</v>
      </c>
      <c r="K436" s="12">
        <v>2.0319724710917213</v>
      </c>
      <c r="L436" s="12">
        <v>1.968052092945348</v>
      </c>
      <c r="M436" s="12"/>
      <c r="N436" s="12"/>
    </row>
    <row r="437" spans="1:14" x14ac:dyDescent="0.35">
      <c r="A437" s="11" t="str">
        <f t="shared" si="6"/>
        <v>VOLUMEN POR ACTO (consumiciones)Brandy</v>
      </c>
      <c r="B437" s="11" t="s">
        <v>206</v>
      </c>
      <c r="C437" s="11" t="s">
        <v>151</v>
      </c>
      <c r="D437" s="12">
        <v>1.2019206731386169</v>
      </c>
      <c r="E437" s="12">
        <v>1.6014756860553552</v>
      </c>
      <c r="F437" s="12">
        <v>1.3478756441190125</v>
      </c>
      <c r="G437" s="12">
        <v>1.2844462405805972</v>
      </c>
      <c r="H437" s="12">
        <v>1.3551444332493017</v>
      </c>
      <c r="I437" s="12">
        <v>1.4242544696914936</v>
      </c>
      <c r="J437" s="12">
        <v>1.5178189335191459</v>
      </c>
      <c r="K437" s="12">
        <v>1.3765860468642384</v>
      </c>
      <c r="L437" s="12">
        <v>1.2443278379362257</v>
      </c>
      <c r="M437" s="12"/>
      <c r="N437" s="12"/>
    </row>
    <row r="438" spans="1:14" x14ac:dyDescent="0.35">
      <c r="A438" s="11" t="str">
        <f t="shared" si="6"/>
        <v>VOLUMEN POR ACTO (consumiciones)Ginebra</v>
      </c>
      <c r="B438" s="11" t="s">
        <v>206</v>
      </c>
      <c r="C438" s="11" t="s">
        <v>152</v>
      </c>
      <c r="D438" s="12">
        <v>2.3006481205994906</v>
      </c>
      <c r="E438" s="12">
        <v>2.3094622486741381</v>
      </c>
      <c r="F438" s="12">
        <v>2.2063860217664075</v>
      </c>
      <c r="G438" s="12">
        <v>2.3777225439892877</v>
      </c>
      <c r="H438" s="12">
        <v>2.325122913772486</v>
      </c>
      <c r="I438" s="12">
        <v>2.4185334901806059</v>
      </c>
      <c r="J438" s="12">
        <v>2.4412910758387953</v>
      </c>
      <c r="K438" s="12">
        <v>2.1884026585485175</v>
      </c>
      <c r="L438" s="12">
        <v>2.2823447993864634</v>
      </c>
      <c r="M438" s="12"/>
      <c r="N438" s="12"/>
    </row>
    <row r="439" spans="1:14" x14ac:dyDescent="0.35">
      <c r="A439" s="11" t="str">
        <f t="shared" si="6"/>
        <v>VOLUMEN POR ACTO (consumiciones)Ron</v>
      </c>
      <c r="B439" s="11" t="s">
        <v>206</v>
      </c>
      <c r="C439" s="11" t="s">
        <v>153</v>
      </c>
      <c r="D439" s="12">
        <v>2.2054933515212061</v>
      </c>
      <c r="E439" s="12">
        <v>2.2778752723971181</v>
      </c>
      <c r="F439" s="12">
        <v>2.1458561770911442</v>
      </c>
      <c r="G439" s="12">
        <v>2.3142845442570388</v>
      </c>
      <c r="H439" s="12">
        <v>2.1634480230289062</v>
      </c>
      <c r="I439" s="12">
        <v>2.0736646839834751</v>
      </c>
      <c r="J439" s="12">
        <v>2.144668983776691</v>
      </c>
      <c r="K439" s="12">
        <v>2.0256777848792171</v>
      </c>
      <c r="L439" s="12">
        <v>2.0952092135295453</v>
      </c>
      <c r="M439" s="12"/>
      <c r="N439" s="12"/>
    </row>
    <row r="440" spans="1:14" x14ac:dyDescent="0.35">
      <c r="A440" s="11" t="str">
        <f t="shared" si="6"/>
        <v>VOLUMEN POR ACTO (consumiciones)Anis</v>
      </c>
      <c r="B440" s="11" t="s">
        <v>206</v>
      </c>
      <c r="C440" s="11" t="s">
        <v>154</v>
      </c>
      <c r="D440" s="12">
        <v>1.5153121029367025</v>
      </c>
      <c r="E440" s="12">
        <v>1.8263024149773188</v>
      </c>
      <c r="F440" s="12">
        <v>2.2477697841726618</v>
      </c>
      <c r="G440" s="12">
        <v>1.6601775880990985</v>
      </c>
      <c r="H440" s="12">
        <v>1.3036019408185238</v>
      </c>
      <c r="I440" s="12">
        <v>1.7089978902156699</v>
      </c>
      <c r="J440" s="12">
        <v>1.3686905217927023</v>
      </c>
      <c r="K440" s="12">
        <v>1.2467711180627306</v>
      </c>
      <c r="L440" s="12">
        <v>1.7209671220503784</v>
      </c>
      <c r="M440" s="12"/>
      <c r="N440" s="12"/>
    </row>
    <row r="441" spans="1:14" x14ac:dyDescent="0.35">
      <c r="A441" s="11" t="str">
        <f t="shared" si="6"/>
        <v>VOLUMEN POR ACTO (consumiciones)Otras Espirituosas</v>
      </c>
      <c r="B441" s="11" t="s">
        <v>206</v>
      </c>
      <c r="C441" s="11" t="s">
        <v>155</v>
      </c>
      <c r="D441" s="12">
        <v>2.0050605728430146</v>
      </c>
      <c r="E441" s="12">
        <v>2.059851813178331</v>
      </c>
      <c r="F441" s="12">
        <v>1.9286635665105354</v>
      </c>
      <c r="G441" s="12">
        <v>2.0405406922048561</v>
      </c>
      <c r="H441" s="12">
        <v>1.9342198438004028</v>
      </c>
      <c r="I441" s="12">
        <v>1.9557107997731862</v>
      </c>
      <c r="J441" s="12">
        <v>1.9723054625222791</v>
      </c>
      <c r="K441" s="12">
        <v>1.9615923129718602</v>
      </c>
      <c r="L441" s="12">
        <v>1.9475272040973497</v>
      </c>
      <c r="M441" s="12"/>
      <c r="N441" s="12"/>
    </row>
    <row r="442" spans="1:14" x14ac:dyDescent="0.35">
      <c r="A442" s="11" t="str">
        <f t="shared" si="6"/>
        <v>VOLUMEN POR ACTO (consumiciones)T.Zumo+Horchata+Mosto</v>
      </c>
      <c r="B442" s="11" t="s">
        <v>206</v>
      </c>
      <c r="C442" s="11" t="s">
        <v>156</v>
      </c>
      <c r="D442" s="12">
        <v>1.5227609349865696</v>
      </c>
      <c r="E442" s="12">
        <v>1.5107378913724638</v>
      </c>
      <c r="F442" s="12">
        <v>1.5022320527754023</v>
      </c>
      <c r="G442" s="12">
        <v>1.4970810973665318</v>
      </c>
      <c r="H442" s="12">
        <v>1.5789784060992904</v>
      </c>
      <c r="I442" s="12">
        <v>1.480893135742126</v>
      </c>
      <c r="J442" s="12">
        <v>1.5235762845065461</v>
      </c>
      <c r="K442" s="12">
        <v>1.536274995429286</v>
      </c>
      <c r="L442" s="12">
        <v>1.5440871780120646</v>
      </c>
      <c r="M442" s="12"/>
      <c r="N442" s="12"/>
    </row>
    <row r="443" spans="1:14" x14ac:dyDescent="0.35">
      <c r="A443" s="11" t="str">
        <f t="shared" si="6"/>
        <v>VOLUMEN POR ACTO (consumiciones)Agua Envasada</v>
      </c>
      <c r="B443" s="11" t="s">
        <v>206</v>
      </c>
      <c r="C443" s="11" t="s">
        <v>157</v>
      </c>
      <c r="D443" s="12">
        <v>1.4922920844172334</v>
      </c>
      <c r="E443" s="12">
        <v>1.4458667574622144</v>
      </c>
      <c r="F443" s="12">
        <v>1.4106678788886011</v>
      </c>
      <c r="G443" s="12">
        <v>1.4218210847370703</v>
      </c>
      <c r="H443" s="12">
        <v>1.4745805540565509</v>
      </c>
      <c r="I443" s="12">
        <v>1.429465592364811</v>
      </c>
      <c r="J443" s="12">
        <v>1.3830434322674243</v>
      </c>
      <c r="K443" s="12">
        <v>1.4086060949759773</v>
      </c>
      <c r="L443" s="12">
        <v>1.4622500796162499</v>
      </c>
      <c r="M443" s="12"/>
      <c r="N443" s="12"/>
    </row>
    <row r="444" spans="1:14" x14ac:dyDescent="0.35">
      <c r="A444" s="11" t="str">
        <f t="shared" si="6"/>
        <v>VOLUMEN POR ACTO (consumiciones)Bebidas Refrescantes</v>
      </c>
      <c r="B444" s="11" t="s">
        <v>206</v>
      </c>
      <c r="C444" s="11" t="s">
        <v>158</v>
      </c>
      <c r="D444" s="12">
        <v>1.815537085985458</v>
      </c>
      <c r="E444" s="12">
        <v>1.7819083560373405</v>
      </c>
      <c r="F444" s="12">
        <v>1.7459044436620186</v>
      </c>
      <c r="G444" s="12">
        <v>1.7452294592478368</v>
      </c>
      <c r="H444" s="12">
        <v>1.8226108684939575</v>
      </c>
      <c r="I444" s="12">
        <v>1.8521637371679862</v>
      </c>
      <c r="J444" s="12">
        <v>1.760552560402884</v>
      </c>
      <c r="K444" s="12">
        <v>1.7770677058965672</v>
      </c>
      <c r="L444" s="12">
        <v>1.8150628410930874</v>
      </c>
      <c r="M444" s="12"/>
      <c r="N444" s="12"/>
    </row>
    <row r="445" spans="1:14" x14ac:dyDescent="0.35">
      <c r="A445" s="11" t="str">
        <f t="shared" si="6"/>
        <v>VOLUMEN POR ACTO (consumiciones)Colas</v>
      </c>
      <c r="B445" s="11" t="s">
        <v>206</v>
      </c>
      <c r="C445" s="11" t="s">
        <v>159</v>
      </c>
      <c r="D445" s="12">
        <v>1.7254954624461738</v>
      </c>
      <c r="E445" s="12">
        <v>1.7229080579854135</v>
      </c>
      <c r="F445" s="12">
        <v>1.6882439688317563</v>
      </c>
      <c r="G445" s="12">
        <v>1.6766810825876735</v>
      </c>
      <c r="H445" s="12">
        <v>1.7504307392262848</v>
      </c>
      <c r="I445" s="12">
        <v>1.763422507056966</v>
      </c>
      <c r="J445" s="12">
        <v>1.6876171524752273</v>
      </c>
      <c r="K445" s="12">
        <v>1.6871100345172612</v>
      </c>
      <c r="L445" s="12">
        <v>1.7088206659510199</v>
      </c>
      <c r="M445" s="12"/>
      <c r="N445" s="12"/>
    </row>
    <row r="446" spans="1:14" x14ac:dyDescent="0.35">
      <c r="A446" s="11" t="str">
        <f t="shared" si="6"/>
        <v>VOLUMEN POR ACTO (consumiciones)Cola Regular</v>
      </c>
      <c r="B446" s="11" t="s">
        <v>206</v>
      </c>
      <c r="C446" s="11" t="s">
        <v>160</v>
      </c>
      <c r="D446" s="12">
        <v>1.7063519398825762</v>
      </c>
      <c r="E446" s="12">
        <v>1.6487177626326937</v>
      </c>
      <c r="F446" s="12">
        <v>1.6144502275054091</v>
      </c>
      <c r="G446" s="12">
        <v>1.602876745923838</v>
      </c>
      <c r="H446" s="12">
        <v>1.6915417820187069</v>
      </c>
      <c r="I446" s="12">
        <v>1.7102702260750104</v>
      </c>
      <c r="J446" s="12">
        <v>1.6467042785430552</v>
      </c>
      <c r="K446" s="12">
        <v>1.6012124642516683</v>
      </c>
      <c r="L446" s="12">
        <v>1.634690228631076</v>
      </c>
      <c r="M446" s="12"/>
      <c r="N446" s="12"/>
    </row>
    <row r="447" spans="1:14" x14ac:dyDescent="0.35">
      <c r="A447" s="11" t="str">
        <f t="shared" si="6"/>
        <v>VOLUMEN POR ACTO (consumiciones)Light/Zero</v>
      </c>
      <c r="B447" s="11" t="s">
        <v>206</v>
      </c>
      <c r="C447" s="11" t="s">
        <v>161</v>
      </c>
      <c r="D447" s="12">
        <v>1.6853839322373323</v>
      </c>
      <c r="E447" s="12">
        <v>1.7191017120307672</v>
      </c>
      <c r="F447" s="12">
        <v>1.6984633893691441</v>
      </c>
      <c r="G447" s="12">
        <v>1.6726290023072499</v>
      </c>
      <c r="H447" s="12">
        <v>1.7533081169124967</v>
      </c>
      <c r="I447" s="12">
        <v>1.750257912596104</v>
      </c>
      <c r="J447" s="12">
        <v>1.6680140501282452</v>
      </c>
      <c r="K447" s="12">
        <v>1.6966332507603894</v>
      </c>
      <c r="L447" s="12">
        <v>1.7154208425557913</v>
      </c>
      <c r="M447" s="12"/>
      <c r="N447" s="12"/>
    </row>
    <row r="448" spans="1:14" x14ac:dyDescent="0.35">
      <c r="A448" s="11" t="str">
        <f t="shared" si="6"/>
        <v>VOLUMEN POR ACTO (consumiciones)Otra Variedad Cola</v>
      </c>
      <c r="B448" s="11" t="s">
        <v>206</v>
      </c>
      <c r="C448" s="11" t="s">
        <v>162</v>
      </c>
      <c r="D448" s="12" t="s">
        <v>223</v>
      </c>
      <c r="E448" s="12" t="s">
        <v>223</v>
      </c>
      <c r="F448" s="12" t="s">
        <v>223</v>
      </c>
      <c r="G448" s="12" t="s">
        <v>223</v>
      </c>
      <c r="H448" s="12" t="s">
        <v>223</v>
      </c>
      <c r="I448" s="12" t="s">
        <v>223</v>
      </c>
      <c r="J448" s="12" t="s">
        <v>223</v>
      </c>
      <c r="K448" s="12" t="s">
        <v>223</v>
      </c>
      <c r="L448" s="12" t="s">
        <v>223</v>
      </c>
      <c r="M448" s="12"/>
      <c r="N448" s="12"/>
    </row>
    <row r="449" spans="1:14" x14ac:dyDescent="0.35">
      <c r="A449" s="11" t="str">
        <f t="shared" si="6"/>
        <v>VOLUMEN POR ACTO (consumiciones)Con Cafeina</v>
      </c>
      <c r="B449" s="11" t="s">
        <v>206</v>
      </c>
      <c r="C449" s="11" t="s">
        <v>163</v>
      </c>
      <c r="D449" s="12">
        <v>1.6962211223417947</v>
      </c>
      <c r="E449" s="12">
        <v>1.6601941963178646</v>
      </c>
      <c r="F449" s="12">
        <v>1.6285675682095786</v>
      </c>
      <c r="G449" s="12">
        <v>1.6266433721077216</v>
      </c>
      <c r="H449" s="12">
        <v>1.6745509528751039</v>
      </c>
      <c r="I449" s="12">
        <v>1.7061424439044603</v>
      </c>
      <c r="J449" s="12">
        <v>1.6261878683755326</v>
      </c>
      <c r="K449" s="12">
        <v>1.6330005119106776</v>
      </c>
      <c r="L449" s="12">
        <v>1.6620268635790743</v>
      </c>
      <c r="M449" s="12"/>
      <c r="N449" s="12"/>
    </row>
    <row r="450" spans="1:14" x14ac:dyDescent="0.35">
      <c r="A450" s="11" t="str">
        <f t="shared" si="6"/>
        <v>VOLUMEN POR ACTO (consumiciones)Sin Cafeina</v>
      </c>
      <c r="B450" s="11" t="s">
        <v>206</v>
      </c>
      <c r="C450" s="11" t="s">
        <v>164</v>
      </c>
      <c r="D450" s="12">
        <v>1.8224178403755869</v>
      </c>
      <c r="E450" s="12">
        <v>1.881034744512883</v>
      </c>
      <c r="F450" s="12">
        <v>1.9112315400220556</v>
      </c>
      <c r="G450" s="12">
        <v>1.8641579563141704</v>
      </c>
      <c r="H450" s="12">
        <v>2.026818667348453</v>
      </c>
      <c r="I450" s="12">
        <v>1.9665842911877396</v>
      </c>
      <c r="J450" s="12">
        <v>1.8792996164970373</v>
      </c>
      <c r="K450" s="12">
        <v>1.8774014139104611</v>
      </c>
      <c r="L450" s="12">
        <v>1.8288525110737033</v>
      </c>
      <c r="M450" s="12"/>
      <c r="N450" s="12"/>
    </row>
    <row r="451" spans="1:14" x14ac:dyDescent="0.35">
      <c r="A451" s="11" t="str">
        <f t="shared" si="6"/>
        <v>VOLUMEN POR ACTO (consumiciones)Frutas con gas</v>
      </c>
      <c r="B451" s="11" t="s">
        <v>206</v>
      </c>
      <c r="C451" s="11" t="s">
        <v>165</v>
      </c>
      <c r="D451" s="12">
        <v>1.5991333872841615</v>
      </c>
      <c r="E451" s="12">
        <v>1.563339387907926</v>
      </c>
      <c r="F451" s="12">
        <v>1.51109543774408</v>
      </c>
      <c r="G451" s="12">
        <v>1.4933062053614141</v>
      </c>
      <c r="H451" s="12">
        <v>1.6050193860831259</v>
      </c>
      <c r="I451" s="12">
        <v>1.5478459948747083</v>
      </c>
      <c r="J451" s="12">
        <v>1.5755689130855706</v>
      </c>
      <c r="K451" s="12">
        <v>1.5727753017722579</v>
      </c>
      <c r="L451" s="12">
        <v>1.6277208160359713</v>
      </c>
      <c r="M451" s="12"/>
      <c r="N451" s="12"/>
    </row>
    <row r="452" spans="1:14" x14ac:dyDescent="0.35">
      <c r="A452" s="11" t="str">
        <f t="shared" ref="A452:A515" si="7">B452&amp;C452</f>
        <v>VOLUMEN POR ACTO (consumiciones)Frutas sin gas</v>
      </c>
      <c r="B452" s="11" t="s">
        <v>206</v>
      </c>
      <c r="C452" s="11" t="s">
        <v>166</v>
      </c>
      <c r="D452" s="12">
        <v>1.5197593378286471</v>
      </c>
      <c r="E452" s="12">
        <v>1.453374868567662</v>
      </c>
      <c r="F452" s="12">
        <v>1.4261173686559683</v>
      </c>
      <c r="G452" s="12">
        <v>1.4300327525091285</v>
      </c>
      <c r="H452" s="12">
        <v>1.4773347522924329</v>
      </c>
      <c r="I452" s="12">
        <v>1.587228028983199</v>
      </c>
      <c r="J452" s="12">
        <v>1.4446155463630801</v>
      </c>
      <c r="K452" s="12">
        <v>1.4149798313324766</v>
      </c>
      <c r="L452" s="12">
        <v>1.4664072925320006</v>
      </c>
      <c r="M452" s="12"/>
      <c r="N452" s="12"/>
    </row>
    <row r="453" spans="1:14" x14ac:dyDescent="0.35">
      <c r="A453" s="11" t="str">
        <f t="shared" si="7"/>
        <v>VOLUMEN POR ACTO (consumiciones)Mixers</v>
      </c>
      <c r="B453" s="11" t="s">
        <v>206</v>
      </c>
      <c r="C453" s="11" t="s">
        <v>167</v>
      </c>
      <c r="D453" s="12">
        <v>1.5079672362316445</v>
      </c>
      <c r="E453" s="12">
        <v>1.4396383290933217</v>
      </c>
      <c r="F453" s="12">
        <v>1.4071546913433801</v>
      </c>
      <c r="G453" s="12">
        <v>1.7192803925853815</v>
      </c>
      <c r="H453" s="12">
        <v>1.4803698266393819</v>
      </c>
      <c r="I453" s="12">
        <v>1.5198019724715512</v>
      </c>
      <c r="J453" s="12">
        <v>1.449755100198729</v>
      </c>
      <c r="K453" s="12">
        <v>1.3746969735427927</v>
      </c>
      <c r="L453" s="12">
        <v>1.4880343221109193</v>
      </c>
      <c r="M453" s="12"/>
      <c r="N453" s="12"/>
    </row>
    <row r="454" spans="1:14" x14ac:dyDescent="0.35">
      <c r="A454" s="11" t="str">
        <f t="shared" si="7"/>
        <v>VOLUMEN POR ACTO (consumiciones)Isotonicas</v>
      </c>
      <c r="B454" s="11" t="s">
        <v>206</v>
      </c>
      <c r="C454" s="11" t="s">
        <v>181</v>
      </c>
      <c r="D454" s="12">
        <v>1.5124747874804265</v>
      </c>
      <c r="E454" s="12">
        <v>1.4608069302447004</v>
      </c>
      <c r="F454" s="12">
        <v>1.3815755816927806</v>
      </c>
      <c r="G454" s="12">
        <v>1.4378888715940215</v>
      </c>
      <c r="H454" s="12">
        <v>1.4710702769795332</v>
      </c>
      <c r="I454" s="12">
        <v>1.4354890831339226</v>
      </c>
      <c r="J454" s="12">
        <v>1.4552427186414685</v>
      </c>
      <c r="K454" s="12">
        <v>1.3923478301471992</v>
      </c>
      <c r="L454" s="12">
        <v>1.4647793712479793</v>
      </c>
      <c r="M454" s="12"/>
      <c r="N454" s="12"/>
    </row>
    <row r="455" spans="1:14" x14ac:dyDescent="0.35">
      <c r="A455" s="11" t="str">
        <f t="shared" si="7"/>
        <v>VOLUMEN POR ACTO (consumiciones)Energeticas</v>
      </c>
      <c r="B455" s="11" t="s">
        <v>206</v>
      </c>
      <c r="C455" s="11" t="s">
        <v>182</v>
      </c>
      <c r="D455" s="12">
        <v>1.4050921362279705</v>
      </c>
      <c r="E455" s="12">
        <v>1.7263000773648784</v>
      </c>
      <c r="F455" s="12">
        <v>1.4780981359167837</v>
      </c>
      <c r="G455" s="12">
        <v>1.4216358053743325</v>
      </c>
      <c r="H455" s="12">
        <v>1.412491409962189</v>
      </c>
      <c r="I455" s="12">
        <v>2.2010771364318114</v>
      </c>
      <c r="J455" s="12">
        <v>1.4653798096419974</v>
      </c>
      <c r="K455" s="12">
        <v>1.4334123483078083</v>
      </c>
      <c r="L455" s="12">
        <v>1.4452523121705256</v>
      </c>
      <c r="M455" s="12"/>
      <c r="N455" s="12"/>
    </row>
    <row r="456" spans="1:14" x14ac:dyDescent="0.35">
      <c r="A456" s="11" t="str">
        <f t="shared" si="7"/>
        <v>VOLUMEN POR ACTO (consumiciones)Gaseosas</v>
      </c>
      <c r="B456" s="11" t="s">
        <v>206</v>
      </c>
      <c r="C456" s="11" t="s">
        <v>168</v>
      </c>
      <c r="D456" s="12">
        <v>1.376935581311088</v>
      </c>
      <c r="E456" s="12">
        <v>1.171013105747333</v>
      </c>
      <c r="F456" s="12">
        <v>1.3574435404679155</v>
      </c>
      <c r="G456" s="12">
        <v>1.4427945849146369</v>
      </c>
      <c r="H456" s="12">
        <v>1.5104243289855115</v>
      </c>
      <c r="I456" s="12">
        <v>1.3223559807418293</v>
      </c>
      <c r="J456" s="12">
        <v>1.3657942646691035</v>
      </c>
      <c r="K456" s="12">
        <v>1.3538652344313145</v>
      </c>
      <c r="L456" s="12">
        <v>1.2591031627365132</v>
      </c>
      <c r="M456" s="12"/>
      <c r="N456" s="12"/>
    </row>
    <row r="457" spans="1:14" x14ac:dyDescent="0.35">
      <c r="A457" s="11" t="str">
        <f t="shared" si="7"/>
        <v>VOLUMEN POR ACTO (consumiciones)Bebidas Zumo+Leche</v>
      </c>
      <c r="B457" s="11" t="s">
        <v>206</v>
      </c>
      <c r="C457" s="11" t="s">
        <v>169</v>
      </c>
      <c r="D457" s="12">
        <v>1.6739894597712284</v>
      </c>
      <c r="E457" s="12">
        <v>1.5771642029442972</v>
      </c>
      <c r="F457" s="12">
        <v>1.6405990967815698</v>
      </c>
      <c r="G457" s="12">
        <v>1.3558970523912435</v>
      </c>
      <c r="H457" s="12">
        <v>1.5746759233420677</v>
      </c>
      <c r="I457" s="12">
        <v>1.5469053202245984</v>
      </c>
      <c r="J457" s="12">
        <v>1.6400352700694176</v>
      </c>
      <c r="K457" s="12">
        <v>1.4128774154310046</v>
      </c>
      <c r="L457" s="12">
        <v>1.653949101042856</v>
      </c>
      <c r="M457" s="12"/>
      <c r="N457" s="12"/>
    </row>
    <row r="458" spans="1:14" x14ac:dyDescent="0.35">
      <c r="A458" s="11" t="str">
        <f t="shared" si="7"/>
        <v>VOLUMEN POR ACTO (consumiciones)Resto</v>
      </c>
      <c r="B458" s="11" t="s">
        <v>206</v>
      </c>
      <c r="C458" s="11" t="s">
        <v>78</v>
      </c>
      <c r="D458" s="12">
        <v>1.4476220719168478</v>
      </c>
      <c r="E458" s="12">
        <v>1.4124505890746417</v>
      </c>
      <c r="F458" s="12">
        <v>1.4548000659206335</v>
      </c>
      <c r="G458" s="12">
        <v>1.3569008574620645</v>
      </c>
      <c r="H458" s="12">
        <v>1.3787053357977292</v>
      </c>
      <c r="I458" s="12">
        <v>1.4323053232214398</v>
      </c>
      <c r="J458" s="12">
        <v>1.4182934258723734</v>
      </c>
      <c r="K458" s="12">
        <v>1.4615343208689984</v>
      </c>
      <c r="L458" s="12">
        <v>1.5499939209635756</v>
      </c>
      <c r="M458" s="12"/>
      <c r="N458" s="12"/>
    </row>
    <row r="459" spans="1:14" x14ac:dyDescent="0.35">
      <c r="A459" s="11" t="str">
        <f t="shared" si="7"/>
        <v>CONSUMO PER CAPITA (kg ó litros por individuo)TOTAL BEBIDAS</v>
      </c>
      <c r="B459" s="11" t="s">
        <v>121</v>
      </c>
      <c r="C459" s="11" t="s">
        <v>122</v>
      </c>
      <c r="D459" s="12">
        <v>23.928590966172194</v>
      </c>
      <c r="E459" s="12">
        <v>14.214766772578095</v>
      </c>
      <c r="F459" s="12">
        <v>12.990275218206342</v>
      </c>
      <c r="G459" s="12">
        <v>14.772501378177138</v>
      </c>
      <c r="H459" s="12">
        <v>22.408627340445179</v>
      </c>
      <c r="I459" s="12">
        <v>13.679239480030544</v>
      </c>
      <c r="J459" s="12">
        <v>12.50561425568435</v>
      </c>
      <c r="K459" s="12">
        <v>14.059937332349724</v>
      </c>
      <c r="L459" s="12">
        <v>21.610219946852936</v>
      </c>
      <c r="M459" s="12"/>
      <c r="N459" s="12"/>
    </row>
    <row r="460" spans="1:14" x14ac:dyDescent="0.35">
      <c r="A460" s="11" t="str">
        <f t="shared" si="7"/>
        <v>CONSUMO PER CAPITA (kg ó litros por individuo).Total Bebidas Caliente</v>
      </c>
      <c r="B460" s="11" t="s">
        <v>121</v>
      </c>
      <c r="C460" s="11" t="s">
        <v>123</v>
      </c>
      <c r="D460" s="12">
        <v>2.3138987015025281</v>
      </c>
      <c r="E460" s="12">
        <v>1.9817355703608099</v>
      </c>
      <c r="F460" s="12">
        <v>2.0074544741654305</v>
      </c>
      <c r="G460" s="12">
        <v>1.8736023360564482</v>
      </c>
      <c r="H460" s="12">
        <v>2.2794099730623287</v>
      </c>
      <c r="I460" s="12">
        <v>1.9133600154517261</v>
      </c>
      <c r="J460" s="12">
        <v>1.9419692519896641</v>
      </c>
      <c r="K460" s="12">
        <v>1.8039872823425107</v>
      </c>
      <c r="L460" s="12">
        <v>2.2104595387939634</v>
      </c>
      <c r="M460" s="12"/>
      <c r="N460" s="12"/>
    </row>
    <row r="461" spans="1:14" x14ac:dyDescent="0.35">
      <c r="A461" s="11" t="str">
        <f t="shared" si="7"/>
        <v>CONSUMO PER CAPITA (kg ó litros por individuo)Cafe</v>
      </c>
      <c r="B461" s="11" t="s">
        <v>121</v>
      </c>
      <c r="C461" s="11" t="s">
        <v>124</v>
      </c>
      <c r="D461" s="12">
        <v>0.62376200766720868</v>
      </c>
      <c r="E461" s="12">
        <v>0.47148126388455203</v>
      </c>
      <c r="F461" s="12">
        <v>0.47599747023717726</v>
      </c>
      <c r="G461" s="12">
        <v>0.47032032442614624</v>
      </c>
      <c r="H461" s="12">
        <v>0.59094660871953886</v>
      </c>
      <c r="I461" s="12">
        <v>0.47431578826863002</v>
      </c>
      <c r="J461" s="12">
        <v>0.46073460411586559</v>
      </c>
      <c r="K461" s="12">
        <v>0.44268030566718081</v>
      </c>
      <c r="L461" s="12">
        <v>0.56897193208411512</v>
      </c>
      <c r="M461" s="12"/>
      <c r="N461" s="12"/>
    </row>
    <row r="462" spans="1:14" x14ac:dyDescent="0.35">
      <c r="A462" s="11" t="str">
        <f t="shared" si="7"/>
        <v>CONSUMO PER CAPITA (kg ó litros por individuo)Leche+bebidas vegetales</v>
      </c>
      <c r="B462" s="11" t="s">
        <v>121</v>
      </c>
      <c r="C462" s="11" t="s">
        <v>175</v>
      </c>
      <c r="D462" s="12">
        <v>1.5215714892785774</v>
      </c>
      <c r="E462" s="12">
        <v>1.3100086534766346</v>
      </c>
      <c r="F462" s="12">
        <v>1.3368490174813985</v>
      </c>
      <c r="G462" s="12">
        <v>1.2638360371154389</v>
      </c>
      <c r="H462" s="12">
        <v>1.5394678670692055</v>
      </c>
      <c r="I462" s="12">
        <v>1.2672493404376555</v>
      </c>
      <c r="J462" s="12">
        <v>1.2975973304549595</v>
      </c>
      <c r="K462" s="12">
        <v>1.238501367154649</v>
      </c>
      <c r="L462" s="12">
        <v>1.4998101177593752</v>
      </c>
      <c r="M462" s="12"/>
      <c r="N462" s="12"/>
    </row>
    <row r="463" spans="1:14" x14ac:dyDescent="0.35">
      <c r="A463" s="11" t="str">
        <f t="shared" si="7"/>
        <v>CONSUMO PER CAPITA (kg ó litros por individuo)Leche</v>
      </c>
      <c r="B463" s="11" t="s">
        <v>121</v>
      </c>
      <c r="C463" s="11" t="s">
        <v>125</v>
      </c>
      <c r="D463" s="12">
        <v>1.4508117492525527</v>
      </c>
      <c r="E463" s="12">
        <v>1.2413937843084883</v>
      </c>
      <c r="F463" s="12">
        <v>1.2513019498633822</v>
      </c>
      <c r="G463" s="12">
        <v>1.1759321434698191</v>
      </c>
      <c r="H463" s="12">
        <v>1.42740931062986</v>
      </c>
      <c r="I463" s="12">
        <v>1.1788982930160687</v>
      </c>
      <c r="J463" s="12">
        <v>1.2082049238201078</v>
      </c>
      <c r="K463" s="12">
        <v>1.1472804922051916</v>
      </c>
      <c r="L463" s="12">
        <v>1.3945437734324357</v>
      </c>
      <c r="M463" s="12"/>
      <c r="N463" s="12"/>
    </row>
    <row r="464" spans="1:14" x14ac:dyDescent="0.35">
      <c r="A464" s="11" t="str">
        <f t="shared" si="7"/>
        <v>CONSUMO PER CAPITA (kg ó litros por individuo)Leche Sola</v>
      </c>
      <c r="B464" s="11" t="s">
        <v>121</v>
      </c>
      <c r="C464" s="11" t="s">
        <v>126</v>
      </c>
      <c r="D464" s="12">
        <v>1.8024185355364746E-2</v>
      </c>
      <c r="E464" s="12">
        <v>2.0388632611894154E-2</v>
      </c>
      <c r="F464" s="12">
        <v>1.518987650428596E-2</v>
      </c>
      <c r="G464" s="12">
        <v>1.2491970040765299E-2</v>
      </c>
      <c r="H464" s="12">
        <v>1.7619436178557983E-2</v>
      </c>
      <c r="I464" s="12">
        <v>1.3410456332512324E-2</v>
      </c>
      <c r="J464" s="12">
        <v>1.5432271906081044E-2</v>
      </c>
      <c r="K464" s="12">
        <v>1.1325764352403728E-2</v>
      </c>
      <c r="L464" s="12">
        <v>2.3935681231420095E-2</v>
      </c>
      <c r="M464" s="12"/>
      <c r="N464" s="12"/>
    </row>
    <row r="465" spans="1:14" x14ac:dyDescent="0.35">
      <c r="A465" s="11" t="str">
        <f t="shared" si="7"/>
        <v>CONSUMO PER CAPITA (kg ó litros por individuo)Leche Con Cacao</v>
      </c>
      <c r="B465" s="11" t="s">
        <v>121</v>
      </c>
      <c r="C465" s="11" t="s">
        <v>127</v>
      </c>
      <c r="D465" s="12">
        <v>8.2251231643925143E-2</v>
      </c>
      <c r="E465" s="12">
        <v>6.4848481886780135E-2</v>
      </c>
      <c r="F465" s="12">
        <v>6.2191044382989995E-2</v>
      </c>
      <c r="G465" s="12">
        <v>5.3944831354346294E-2</v>
      </c>
      <c r="H465" s="12">
        <v>6.9602508766884036E-2</v>
      </c>
      <c r="I465" s="12">
        <v>5.4990738280889288E-2</v>
      </c>
      <c r="J465" s="12">
        <v>5.9643078384960774E-2</v>
      </c>
      <c r="K465" s="12">
        <v>4.9535149950560471E-2</v>
      </c>
      <c r="L465" s="12">
        <v>6.3649695625394659E-2</v>
      </c>
      <c r="M465" s="12"/>
      <c r="N465" s="12"/>
    </row>
    <row r="466" spans="1:14" x14ac:dyDescent="0.35">
      <c r="A466" s="11" t="str">
        <f t="shared" si="7"/>
        <v>CONSUMO PER CAPITA (kg ó litros por individuo)Leche Con Cafe</v>
      </c>
      <c r="B466" s="11" t="s">
        <v>121</v>
      </c>
      <c r="C466" s="11" t="s">
        <v>128</v>
      </c>
      <c r="D466" s="12">
        <v>1.3505363313875114</v>
      </c>
      <c r="E466" s="12">
        <v>1.156157114135747</v>
      </c>
      <c r="F466" s="12">
        <v>1.1739212388672393</v>
      </c>
      <c r="G466" s="12">
        <v>1.1094951018547956</v>
      </c>
      <c r="H466" s="12">
        <v>1.3401875372405545</v>
      </c>
      <c r="I466" s="12">
        <v>1.1104974015847524</v>
      </c>
      <c r="J466" s="12">
        <v>1.1331293078891735</v>
      </c>
      <c r="K466" s="12">
        <v>1.0864197230864789</v>
      </c>
      <c r="L466" s="12">
        <v>1.3069584694022642</v>
      </c>
      <c r="M466" s="12"/>
      <c r="N466" s="12"/>
    </row>
    <row r="467" spans="1:14" x14ac:dyDescent="0.35">
      <c r="A467" s="11" t="str">
        <f t="shared" si="7"/>
        <v>CONSUMO PER CAPITA (kg ó litros por individuo)Bebidas Vegetales</v>
      </c>
      <c r="B467" s="11" t="s">
        <v>121</v>
      </c>
      <c r="C467" s="11" t="s">
        <v>176</v>
      </c>
      <c r="D467" s="12">
        <v>7.0759886879360703E-2</v>
      </c>
      <c r="E467" s="12">
        <v>6.8614569375766168E-2</v>
      </c>
      <c r="F467" s="12">
        <v>8.5546611512530665E-2</v>
      </c>
      <c r="G467" s="12">
        <v>8.7904217821279718E-2</v>
      </c>
      <c r="H467" s="12">
        <v>0.11205861955595126</v>
      </c>
      <c r="I467" s="12">
        <v>8.8350716682707331E-2</v>
      </c>
      <c r="J467" s="12">
        <v>8.9392611715007356E-2</v>
      </c>
      <c r="K467" s="12">
        <v>9.1220976843866944E-2</v>
      </c>
      <c r="L467" s="12">
        <v>0.10526632540741106</v>
      </c>
      <c r="M467" s="12"/>
      <c r="N467" s="12"/>
    </row>
    <row r="468" spans="1:14" x14ac:dyDescent="0.35">
      <c r="A468" s="11" t="str">
        <f t="shared" si="7"/>
        <v>CONSUMO PER CAPITA (kg ó litros por individuo)Infusiones</v>
      </c>
      <c r="B468" s="11" t="s">
        <v>121</v>
      </c>
      <c r="C468" s="11" t="s">
        <v>129</v>
      </c>
      <c r="D468" s="12">
        <v>0.10610325493148895</v>
      </c>
      <c r="E468" s="12">
        <v>9.8852909700942529E-2</v>
      </c>
      <c r="F468" s="12">
        <v>0.10524420444945826</v>
      </c>
      <c r="G468" s="12">
        <v>8.5902348248516738E-2</v>
      </c>
      <c r="H468" s="12">
        <v>9.1993702991321188E-2</v>
      </c>
      <c r="I468" s="12">
        <v>9.1161506645885376E-2</v>
      </c>
      <c r="J468" s="12">
        <v>9.7189003329744686E-2</v>
      </c>
      <c r="K468" s="12">
        <v>8.1710179512413661E-2</v>
      </c>
      <c r="L468" s="12">
        <v>8.9644123426982067E-2</v>
      </c>
      <c r="M468" s="12"/>
      <c r="N468" s="12"/>
    </row>
    <row r="469" spans="1:14" x14ac:dyDescent="0.35">
      <c r="A469" s="11" t="str">
        <f t="shared" si="7"/>
        <v>CONSUMO PER CAPITA (kg ó litros por individuo)Resto Bebidas Caliente</v>
      </c>
      <c r="B469" s="11" t="s">
        <v>121</v>
      </c>
      <c r="C469" s="11" t="s">
        <v>130</v>
      </c>
      <c r="D469" s="12">
        <v>6.2461653117045116E-2</v>
      </c>
      <c r="E469" s="12">
        <v>0.10139260662210288</v>
      </c>
      <c r="F469" s="12">
        <v>8.9364347426411112E-2</v>
      </c>
      <c r="G469" s="12">
        <v>5.3543351019732691E-2</v>
      </c>
      <c r="H469" s="12">
        <v>5.7001902407740959E-2</v>
      </c>
      <c r="I469" s="12">
        <v>8.0633713322476472E-2</v>
      </c>
      <c r="J469" s="12">
        <v>8.6448810390637162E-2</v>
      </c>
      <c r="K469" s="12">
        <v>4.1095487048662595E-2</v>
      </c>
      <c r="L469" s="12">
        <v>5.2033118314803672E-2</v>
      </c>
      <c r="M469" s="12"/>
      <c r="N469" s="12"/>
    </row>
    <row r="470" spans="1:14" x14ac:dyDescent="0.35">
      <c r="A470" s="11" t="str">
        <f t="shared" si="7"/>
        <v>CONSUMO PER CAPITA (kg ó litros por individuo).Total Bebidas Frias</v>
      </c>
      <c r="B470" s="11" t="s">
        <v>121</v>
      </c>
      <c r="C470" s="11" t="s">
        <v>131</v>
      </c>
      <c r="D470" s="12">
        <v>21.614693571438405</v>
      </c>
      <c r="E470" s="12">
        <v>12.233029332728659</v>
      </c>
      <c r="F470" s="12">
        <v>10.982819540536681</v>
      </c>
      <c r="G470" s="12">
        <v>12.898896903743925</v>
      </c>
      <c r="H470" s="12">
        <v>20.129221419597901</v>
      </c>
      <c r="I470" s="12">
        <v>11.7658800173131</v>
      </c>
      <c r="J470" s="12">
        <v>10.56364310876879</v>
      </c>
      <c r="K470" s="12">
        <v>12.255948316403973</v>
      </c>
      <c r="L470" s="12">
        <v>19.399762037326788</v>
      </c>
      <c r="M470" s="12"/>
      <c r="N470" s="12"/>
    </row>
    <row r="471" spans="1:14" x14ac:dyDescent="0.35">
      <c r="A471" s="11" t="str">
        <f t="shared" si="7"/>
        <v>CONSUMO PER CAPITA (kg ó litros por individuo)Total bebidas de vino</v>
      </c>
      <c r="B471" s="11" t="s">
        <v>121</v>
      </c>
      <c r="C471" s="11" t="s">
        <v>132</v>
      </c>
      <c r="D471" s="12">
        <v>1.3997626534356891</v>
      </c>
      <c r="E471" s="12">
        <v>0.98487981377352229</v>
      </c>
      <c r="F471" s="12">
        <v>0.85201808365675002</v>
      </c>
      <c r="G471" s="12">
        <v>0.88941581053182361</v>
      </c>
      <c r="H471" s="12">
        <v>1.314351282930333</v>
      </c>
      <c r="I471" s="12">
        <v>0.93216816090318566</v>
      </c>
      <c r="J471" s="12">
        <v>0.79295760664158166</v>
      </c>
      <c r="K471" s="12">
        <v>0.86668707824771662</v>
      </c>
      <c r="L471" s="12">
        <v>1.277634310713113</v>
      </c>
      <c r="M471" s="12"/>
      <c r="N471" s="12"/>
    </row>
    <row r="472" spans="1:14" x14ac:dyDescent="0.35">
      <c r="A472" s="11" t="str">
        <f t="shared" si="7"/>
        <v>CONSUMO PER CAPITA (kg ó litros por individuo)Vino</v>
      </c>
      <c r="B472" s="11" t="s">
        <v>121</v>
      </c>
      <c r="C472" s="11" t="s">
        <v>133</v>
      </c>
      <c r="D472" s="12">
        <v>0.76336927106704822</v>
      </c>
      <c r="E472" s="12">
        <v>0.73545421793694365</v>
      </c>
      <c r="F472" s="12">
        <v>0.68017432305959891</v>
      </c>
      <c r="G472" s="12">
        <v>0.60221848045045345</v>
      </c>
      <c r="H472" s="12">
        <v>0.69836717754763045</v>
      </c>
      <c r="I472" s="12">
        <v>0.7040085928688522</v>
      </c>
      <c r="J472" s="12">
        <v>0.61271186938552646</v>
      </c>
      <c r="K472" s="12">
        <v>0.59726862044406637</v>
      </c>
      <c r="L472" s="12">
        <v>0.72249340615161273</v>
      </c>
      <c r="M472" s="12"/>
      <c r="N472" s="12"/>
    </row>
    <row r="473" spans="1:14" x14ac:dyDescent="0.35">
      <c r="A473" s="11" t="str">
        <f t="shared" si="7"/>
        <v>CONSUMO PER CAPITA (kg ó litros por individuo)Tinto</v>
      </c>
      <c r="B473" s="11" t="s">
        <v>121</v>
      </c>
      <c r="C473" s="11" t="s">
        <v>134</v>
      </c>
      <c r="D473" s="12">
        <v>0.39776873437136046</v>
      </c>
      <c r="E473" s="12">
        <v>0.43138592589561614</v>
      </c>
      <c r="F473" s="12">
        <v>0.414580680152002</v>
      </c>
      <c r="G473" s="12">
        <v>0.31840438502399859</v>
      </c>
      <c r="H473" s="12">
        <v>0.33215505381142496</v>
      </c>
      <c r="I473" s="12">
        <v>0.41358785281666882</v>
      </c>
      <c r="J473" s="12">
        <v>0.3391731750047916</v>
      </c>
      <c r="K473" s="12">
        <v>0.32123181975780418</v>
      </c>
      <c r="L473" s="12">
        <v>0.38518093192734387</v>
      </c>
      <c r="M473" s="12"/>
      <c r="N473" s="12"/>
    </row>
    <row r="474" spans="1:14" x14ac:dyDescent="0.35">
      <c r="A474" s="11" t="str">
        <f t="shared" si="7"/>
        <v>CONSUMO PER CAPITA (kg ó litros por individuo)Blanco</v>
      </c>
      <c r="B474" s="11" t="s">
        <v>121</v>
      </c>
      <c r="C474" s="11" t="s">
        <v>135</v>
      </c>
      <c r="D474" s="12">
        <v>0.31523591012514934</v>
      </c>
      <c r="E474" s="12">
        <v>0.26693987868481484</v>
      </c>
      <c r="F474" s="12">
        <v>0.22739697734795894</v>
      </c>
      <c r="G474" s="12">
        <v>0.24774875987934683</v>
      </c>
      <c r="H474" s="12">
        <v>0.31614192971013333</v>
      </c>
      <c r="I474" s="12">
        <v>0.25044515218056762</v>
      </c>
      <c r="J474" s="12">
        <v>0.24092521291406907</v>
      </c>
      <c r="K474" s="12">
        <v>0.24308415899472038</v>
      </c>
      <c r="L474" s="12">
        <v>0.303362453732541</v>
      </c>
      <c r="M474" s="12"/>
      <c r="N474" s="12"/>
    </row>
    <row r="475" spans="1:14" x14ac:dyDescent="0.35">
      <c r="A475" s="11" t="str">
        <f t="shared" si="7"/>
        <v>CONSUMO PER CAPITA (kg ó litros por individuo)Rosado</v>
      </c>
      <c r="B475" s="11" t="s">
        <v>121</v>
      </c>
      <c r="C475" s="11" t="s">
        <v>136</v>
      </c>
      <c r="D475" s="12">
        <v>4.0890064003329264E-2</v>
      </c>
      <c r="E475" s="12">
        <v>2.7691318836005362E-2</v>
      </c>
      <c r="F475" s="12">
        <v>2.8034366549579259E-2</v>
      </c>
      <c r="G475" s="12">
        <v>3.0319715664115444E-2</v>
      </c>
      <c r="H475" s="12">
        <v>3.962556517870032E-2</v>
      </c>
      <c r="I475" s="12">
        <v>3.1708645998133153E-2</v>
      </c>
      <c r="J475" s="12">
        <v>2.418343151319164E-2</v>
      </c>
      <c r="K475" s="12">
        <v>1.8761816735228726E-2</v>
      </c>
      <c r="L475" s="12" t="s">
        <v>223</v>
      </c>
      <c r="M475" s="12"/>
      <c r="N475" s="12"/>
    </row>
    <row r="476" spans="1:14" x14ac:dyDescent="0.35">
      <c r="A476" s="11" t="str">
        <f t="shared" si="7"/>
        <v>CONSUMO PER CAPITA (kg ó litros por individuo)Resto vino</v>
      </c>
      <c r="B476" s="11" t="s">
        <v>121</v>
      </c>
      <c r="C476" s="11" t="s">
        <v>137</v>
      </c>
      <c r="D476" s="12">
        <v>9.4744320751190946E-3</v>
      </c>
      <c r="E476" s="12">
        <v>9.437151171106729E-3</v>
      </c>
      <c r="F476" s="12">
        <v>1.0162289824235889E-2</v>
      </c>
      <c r="G476" s="12">
        <v>5.7455688441251001E-3</v>
      </c>
      <c r="H476" s="12">
        <v>1.0444749980834878E-2</v>
      </c>
      <c r="I476" s="12">
        <v>8.2669239614357442E-3</v>
      </c>
      <c r="J476" s="12">
        <v>8.4302644241212258E-3</v>
      </c>
      <c r="K476" s="12">
        <v>1.4190794977321735E-2</v>
      </c>
      <c r="L476" s="12">
        <v>3.3949940121599437E-2</v>
      </c>
      <c r="M476" s="12"/>
      <c r="N476" s="12"/>
    </row>
    <row r="477" spans="1:14" x14ac:dyDescent="0.35">
      <c r="A477" s="11" t="str">
        <f t="shared" si="7"/>
        <v>CONSUMO PER CAPITA (kg ó litros por individuo)Cava</v>
      </c>
      <c r="B477" s="11" t="s">
        <v>121</v>
      </c>
      <c r="C477" s="11" t="s">
        <v>138</v>
      </c>
      <c r="D477" s="12">
        <v>2.813753022050455E-2</v>
      </c>
      <c r="E477" s="12">
        <v>5.596227191675146E-2</v>
      </c>
      <c r="F477" s="12">
        <v>2.0174624000081944E-2</v>
      </c>
      <c r="G477" s="12">
        <v>2.0061844841792294E-2</v>
      </c>
      <c r="H477" s="12">
        <v>2.9914085038557383E-2</v>
      </c>
      <c r="I477" s="12">
        <v>3.8346263043569855E-2</v>
      </c>
      <c r="J477" s="12">
        <v>2.0446986489515581E-2</v>
      </c>
      <c r="K477" s="12">
        <v>1.570678584592209E-2</v>
      </c>
      <c r="L477" s="12">
        <v>2.9423806407154075E-2</v>
      </c>
      <c r="M477" s="12"/>
      <c r="N477" s="12"/>
    </row>
    <row r="478" spans="1:14" x14ac:dyDescent="0.35">
      <c r="A478" s="11" t="str">
        <f t="shared" si="7"/>
        <v>CONSUMO PER CAPITA (kg ó litros por individuo)Otr.Bebidas Deri.Vino</v>
      </c>
      <c r="B478" s="11" t="s">
        <v>121</v>
      </c>
      <c r="C478" s="11" t="s">
        <v>139</v>
      </c>
      <c r="D478" s="12">
        <v>0.60825567101542211</v>
      </c>
      <c r="E478" s="12">
        <v>0.19346347431793701</v>
      </c>
      <c r="F478" s="12">
        <v>0.15166905489098531</v>
      </c>
      <c r="G478" s="12">
        <v>0.26713543910764603</v>
      </c>
      <c r="H478" s="12">
        <v>0.58606952542163226</v>
      </c>
      <c r="I478" s="12">
        <v>0.18981339522327689</v>
      </c>
      <c r="J478" s="12">
        <v>0.15979863668510835</v>
      </c>
      <c r="K478" s="12">
        <v>0.25371161055117764</v>
      </c>
      <c r="L478" s="12">
        <v>0.52571715963042553</v>
      </c>
      <c r="M478" s="12"/>
      <c r="N478" s="12"/>
    </row>
    <row r="479" spans="1:14" x14ac:dyDescent="0.35">
      <c r="A479" s="11" t="str">
        <f t="shared" si="7"/>
        <v>CONSUMO PER CAPITA (kg ó litros por individuo)Tinto de Verano</v>
      </c>
      <c r="B479" s="11" t="s">
        <v>121</v>
      </c>
      <c r="C479" s="11" t="s">
        <v>140</v>
      </c>
      <c r="D479" s="12">
        <v>0.45121557599960338</v>
      </c>
      <c r="E479" s="12">
        <v>0.12184187408260731</v>
      </c>
      <c r="F479" s="12">
        <v>9.5560283008361779E-2</v>
      </c>
      <c r="G479" s="12">
        <v>0.18876166478780426</v>
      </c>
      <c r="H479" s="12">
        <v>0.44512253028871207</v>
      </c>
      <c r="I479" s="12">
        <v>0.12267614643358397</v>
      </c>
      <c r="J479" s="12">
        <v>0.10419774564133466</v>
      </c>
      <c r="K479" s="12">
        <v>0.17918742707988147</v>
      </c>
      <c r="L479" s="12">
        <v>0.40448617609137433</v>
      </c>
      <c r="M479" s="12"/>
      <c r="N479" s="12"/>
    </row>
    <row r="480" spans="1:14" x14ac:dyDescent="0.35">
      <c r="A480" s="11" t="str">
        <f t="shared" si="7"/>
        <v>CONSUMO PER CAPITA (kg ó litros por individuo)Sangria de Vino</v>
      </c>
      <c r="B480" s="11" t="s">
        <v>121</v>
      </c>
      <c r="C480" s="11" t="s">
        <v>141</v>
      </c>
      <c r="D480" s="12">
        <v>6.4726201048359341E-2</v>
      </c>
      <c r="E480" s="12">
        <v>1.6391018348455352E-2</v>
      </c>
      <c r="F480" s="12">
        <v>1.3360550253967138E-2</v>
      </c>
      <c r="G480" s="12">
        <v>1.7906201831829508E-2</v>
      </c>
      <c r="H480" s="12">
        <v>4.534487078522223E-2</v>
      </c>
      <c r="I480" s="12">
        <v>1.6883388636352602E-2</v>
      </c>
      <c r="J480" s="12">
        <v>1.1292637679891249E-2</v>
      </c>
      <c r="K480" s="12">
        <v>1.8225082058554543E-2</v>
      </c>
      <c r="L480" s="12">
        <v>5.2777037767546768E-2</v>
      </c>
      <c r="M480" s="12"/>
      <c r="N480" s="12"/>
    </row>
    <row r="481" spans="1:14" x14ac:dyDescent="0.35">
      <c r="A481" s="11" t="str">
        <f t="shared" si="7"/>
        <v>CONSUMO PER CAPITA (kg ó litros por individuo)Sangria de Cava</v>
      </c>
      <c r="B481" s="11" t="s">
        <v>121</v>
      </c>
      <c r="C481" s="11" t="s">
        <v>142</v>
      </c>
      <c r="D481" s="12">
        <v>3.5863395526630648E-2</v>
      </c>
      <c r="E481" s="12">
        <v>1.1940126984805174E-2</v>
      </c>
      <c r="F481" s="12">
        <v>6.566077057607555E-3</v>
      </c>
      <c r="G481" s="12">
        <v>9.7064510299426972E-3</v>
      </c>
      <c r="H481" s="12">
        <v>3.0576082090491504E-2</v>
      </c>
      <c r="I481" s="12">
        <v>1.7888385032075408E-2</v>
      </c>
      <c r="J481" s="12">
        <v>1.6648134047754181E-2</v>
      </c>
      <c r="K481" s="12">
        <v>1.0963165193805699E-2</v>
      </c>
      <c r="L481" s="12">
        <v>2.2088154646575344E-2</v>
      </c>
      <c r="M481" s="12"/>
      <c r="N481" s="12"/>
    </row>
    <row r="482" spans="1:14" x14ac:dyDescent="0.35">
      <c r="A482" s="11" t="str">
        <f t="shared" si="7"/>
        <v>CONSUMO PER CAPITA (kg ó litros por individuo)Calimocho</v>
      </c>
      <c r="B482" s="11" t="s">
        <v>121</v>
      </c>
      <c r="C482" s="11" t="s">
        <v>143</v>
      </c>
      <c r="D482" s="12">
        <v>2.922540951532419E-2</v>
      </c>
      <c r="E482" s="12">
        <v>1.2513885928911664E-2</v>
      </c>
      <c r="F482" s="12">
        <v>1.5649819942517913E-2</v>
      </c>
      <c r="G482" s="12">
        <v>1.2476314146669101E-2</v>
      </c>
      <c r="H482" s="12">
        <v>3.4816756252209959E-2</v>
      </c>
      <c r="I482" s="12">
        <v>9.2024690078013928E-3</v>
      </c>
      <c r="J482" s="12">
        <v>6.5224424337853009E-3</v>
      </c>
      <c r="K482" s="12">
        <v>1.3730505575123933E-2</v>
      </c>
      <c r="L482" s="12">
        <v>1.8189215003397704E-2</v>
      </c>
      <c r="M482" s="12"/>
      <c r="N482" s="12"/>
    </row>
    <row r="483" spans="1:14" x14ac:dyDescent="0.35">
      <c r="A483" s="11" t="str">
        <f t="shared" si="7"/>
        <v>CONSUMO PER CAPITA (kg ó litros por individuo)Rebujito</v>
      </c>
      <c r="B483" s="11" t="s">
        <v>121</v>
      </c>
      <c r="C483" s="11" t="s">
        <v>177</v>
      </c>
      <c r="D483" s="12">
        <v>4.5238689715152184E-3</v>
      </c>
      <c r="E483" s="12">
        <v>4.1745428609886405E-4</v>
      </c>
      <c r="F483" s="12">
        <v>2.5805290557369837E-4</v>
      </c>
      <c r="G483" s="12">
        <v>1.5833531130612619E-2</v>
      </c>
      <c r="H483" s="12">
        <v>6.2943060720497528E-3</v>
      </c>
      <c r="I483" s="12">
        <v>7.8085698696222366E-4</v>
      </c>
      <c r="J483" s="12">
        <v>1.2002570743922609E-4</v>
      </c>
      <c r="K483" s="12">
        <v>1.5029417546488783E-2</v>
      </c>
      <c r="L483" s="12">
        <v>4.9892929291976054E-3</v>
      </c>
      <c r="M483" s="12"/>
      <c r="N483" s="12"/>
    </row>
    <row r="484" spans="1:14" x14ac:dyDescent="0.35">
      <c r="A484" s="11" t="str">
        <f t="shared" si="7"/>
        <v>CONSUMO PER CAPITA (kg ó litros por individuo)Espum/Lambrusc/Mosca</v>
      </c>
      <c r="B484" s="11" t="s">
        <v>121</v>
      </c>
      <c r="C484" s="11" t="s">
        <v>178</v>
      </c>
      <c r="D484" s="12">
        <v>2.2701097455321631E-2</v>
      </c>
      <c r="E484" s="12">
        <v>3.0359112176178243E-2</v>
      </c>
      <c r="F484" s="12">
        <v>2.0274270358118837E-2</v>
      </c>
      <c r="G484" s="12">
        <v>2.2451319803133585E-2</v>
      </c>
      <c r="H484" s="12">
        <v>2.3914946349794561E-2</v>
      </c>
      <c r="I484" s="12">
        <v>2.2382123043153249E-2</v>
      </c>
      <c r="J484" s="12">
        <v>2.1017597750601413E-2</v>
      </c>
      <c r="K484" s="12">
        <v>1.6576134296853662E-2</v>
      </c>
      <c r="L484" s="12">
        <v>2.3187397208379843E-2</v>
      </c>
      <c r="M484" s="12"/>
      <c r="N484" s="12"/>
    </row>
    <row r="485" spans="1:14" x14ac:dyDescent="0.35">
      <c r="A485" s="11" t="str">
        <f t="shared" si="7"/>
        <v>CONSUMO PER CAPITA (kg ó litros por individuo)Sidra</v>
      </c>
      <c r="B485" s="11" t="s">
        <v>121</v>
      </c>
      <c r="C485" s="11" t="s">
        <v>144</v>
      </c>
      <c r="D485" s="12">
        <v>0.19646215789901944</v>
      </c>
      <c r="E485" s="12">
        <v>0.14041587964737134</v>
      </c>
      <c r="F485" s="12">
        <v>0.13488756015894379</v>
      </c>
      <c r="G485" s="12">
        <v>0.16375969360947165</v>
      </c>
      <c r="H485" s="12">
        <v>0.19919379815116131</v>
      </c>
      <c r="I485" s="12">
        <v>0.18197151298144559</v>
      </c>
      <c r="J485" s="12">
        <v>0.14636154931665457</v>
      </c>
      <c r="K485" s="12">
        <v>0.12976492244272436</v>
      </c>
      <c r="L485" s="12">
        <v>0.17697501056488965</v>
      </c>
      <c r="M485" s="12"/>
      <c r="N485" s="12"/>
    </row>
    <row r="486" spans="1:14" x14ac:dyDescent="0.35">
      <c r="A486" s="11" t="str">
        <f t="shared" si="7"/>
        <v>CONSUMO PER CAPITA (kg ó litros por individuo)Cerveza</v>
      </c>
      <c r="B486" s="11" t="s">
        <v>121</v>
      </c>
      <c r="C486" s="11" t="s">
        <v>145</v>
      </c>
      <c r="D486" s="12">
        <v>8.1298348577917494</v>
      </c>
      <c r="E486" s="12">
        <v>4.766874108658012</v>
      </c>
      <c r="F486" s="12">
        <v>4.1285296979267745</v>
      </c>
      <c r="G486" s="12">
        <v>5.0500977477967695</v>
      </c>
      <c r="H486" s="12">
        <v>7.5713304694891619</v>
      </c>
      <c r="I486" s="12">
        <v>4.513380078025885</v>
      </c>
      <c r="J486" s="12">
        <v>3.9761148895956739</v>
      </c>
      <c r="K486" s="12">
        <v>4.7500942760525735</v>
      </c>
      <c r="L486" s="12">
        <v>7.1295157412694588</v>
      </c>
      <c r="M486" s="12"/>
      <c r="N486" s="12"/>
    </row>
    <row r="487" spans="1:14" x14ac:dyDescent="0.35">
      <c r="A487" s="11" t="str">
        <f t="shared" si="7"/>
        <v>CONSUMO PER CAPITA (kg ó litros por individuo)Con alcohol</v>
      </c>
      <c r="B487" s="11" t="s">
        <v>121</v>
      </c>
      <c r="C487" s="11" t="s">
        <v>146</v>
      </c>
      <c r="D487" s="12">
        <v>7.3885918109606132</v>
      </c>
      <c r="E487" s="12">
        <v>4.3146871207605795</v>
      </c>
      <c r="F487" s="12">
        <v>3.7280082459129451</v>
      </c>
      <c r="G487" s="12">
        <v>4.4843627284061416</v>
      </c>
      <c r="H487" s="12">
        <v>6.7806061230610126</v>
      </c>
      <c r="I487" s="12">
        <v>4.0660441197814459</v>
      </c>
      <c r="J487" s="12">
        <v>3.5620873052418651</v>
      </c>
      <c r="K487" s="12">
        <v>4.2265119635915216</v>
      </c>
      <c r="L487" s="12">
        <v>6.3600429196749291</v>
      </c>
      <c r="M487" s="12"/>
      <c r="N487" s="12"/>
    </row>
    <row r="488" spans="1:14" x14ac:dyDescent="0.35">
      <c r="A488" s="11" t="str">
        <f t="shared" si="7"/>
        <v>CONSUMO PER CAPITA (kg ó litros por individuo)Sin alcohol</v>
      </c>
      <c r="B488" s="11" t="s">
        <v>121</v>
      </c>
      <c r="C488" s="11" t="s">
        <v>147</v>
      </c>
      <c r="D488" s="12">
        <v>0.72751266375420365</v>
      </c>
      <c r="E488" s="12">
        <v>0.44559906655637826</v>
      </c>
      <c r="F488" s="12">
        <v>0.39475660985759009</v>
      </c>
      <c r="G488" s="12">
        <v>0.56002715627250033</v>
      </c>
      <c r="H488" s="12">
        <v>0.78264483003455088</v>
      </c>
      <c r="I488" s="12">
        <v>0.44462266765445491</v>
      </c>
      <c r="J488" s="12">
        <v>0.41071372023173319</v>
      </c>
      <c r="K488" s="12">
        <v>0.52059795201256054</v>
      </c>
      <c r="L488" s="12">
        <v>0.76078011566031445</v>
      </c>
      <c r="M488" s="12"/>
      <c r="N488" s="12"/>
    </row>
    <row r="489" spans="1:14" x14ac:dyDescent="0.35">
      <c r="A489" s="11" t="str">
        <f t="shared" si="7"/>
        <v>CONSUMO PER CAPITA (kg ó litros por individuo)Cerveza Envasada</v>
      </c>
      <c r="B489" s="11" t="s">
        <v>121</v>
      </c>
      <c r="C489" s="11" t="s">
        <v>179</v>
      </c>
      <c r="D489" s="12">
        <v>3.2141600593881248</v>
      </c>
      <c r="E489" s="12">
        <v>1.9575404872495454</v>
      </c>
      <c r="F489" s="12">
        <v>1.7544125372934947</v>
      </c>
      <c r="G489" s="12">
        <v>2.0993197124462868</v>
      </c>
      <c r="H489" s="12">
        <v>2.9873936795480289</v>
      </c>
      <c r="I489" s="12">
        <v>1.7934226887026981</v>
      </c>
      <c r="J489" s="12">
        <v>1.6697451975230087</v>
      </c>
      <c r="K489" s="12">
        <v>1.9482772484360056</v>
      </c>
      <c r="L489" s="12">
        <v>2.7518119252220621</v>
      </c>
      <c r="M489" s="12"/>
      <c r="N489" s="12"/>
    </row>
    <row r="490" spans="1:14" x14ac:dyDescent="0.35">
      <c r="A490" s="11" t="str">
        <f t="shared" si="7"/>
        <v>CONSUMO PER CAPITA (kg ó litros por individuo)Cerveza Surtidor</v>
      </c>
      <c r="B490" s="11" t="s">
        <v>121</v>
      </c>
      <c r="C490" s="11" t="s">
        <v>180</v>
      </c>
      <c r="D490" s="12">
        <v>4.9156763945416015</v>
      </c>
      <c r="E490" s="12">
        <v>2.8093333060071726</v>
      </c>
      <c r="F490" s="12">
        <v>2.3741178231464559</v>
      </c>
      <c r="G490" s="12">
        <v>2.9507779750680734</v>
      </c>
      <c r="H490" s="12">
        <v>4.5839407489699004</v>
      </c>
      <c r="I490" s="12">
        <v>2.7199560689564839</v>
      </c>
      <c r="J490" s="12">
        <v>2.3063695401691624</v>
      </c>
      <c r="K490" s="12">
        <v>2.8018174124174782</v>
      </c>
      <c r="L490" s="12">
        <v>4.3777022865680877</v>
      </c>
      <c r="M490" s="12"/>
      <c r="N490" s="12"/>
    </row>
    <row r="491" spans="1:14" x14ac:dyDescent="0.35">
      <c r="A491" s="11" t="str">
        <f t="shared" si="7"/>
        <v>CONSUMO PER CAPITA (kg ó litros por individuo)Otras Cervezas</v>
      </c>
      <c r="B491" s="11" t="s">
        <v>121</v>
      </c>
      <c r="C491" s="11" t="s">
        <v>148</v>
      </c>
      <c r="D491" s="12">
        <v>1.3732371432461735E-2</v>
      </c>
      <c r="E491" s="12">
        <v>6.5877411592472563E-3</v>
      </c>
      <c r="F491" s="12">
        <v>5.7663504669038359E-3</v>
      </c>
      <c r="G491" s="12">
        <v>5.7083806290345327E-3</v>
      </c>
      <c r="H491" s="12">
        <v>8.0791038722888304E-3</v>
      </c>
      <c r="I491" s="12">
        <v>2.7118065735873701E-3</v>
      </c>
      <c r="J491" s="12">
        <v>3.3124654325205395E-3</v>
      </c>
      <c r="K491" s="12">
        <v>2.9850076413967183E-3</v>
      </c>
      <c r="L491" s="12">
        <v>8.6928617737166546E-3</v>
      </c>
      <c r="M491" s="12"/>
      <c r="N491" s="12"/>
    </row>
    <row r="492" spans="1:14" x14ac:dyDescent="0.35">
      <c r="A492" s="11" t="str">
        <f t="shared" si="7"/>
        <v>CONSUMO PER CAPITA (kg ó litros por individuo)Espirituosas</v>
      </c>
      <c r="B492" s="11" t="s">
        <v>121</v>
      </c>
      <c r="C492" s="11" t="s">
        <v>149</v>
      </c>
      <c r="D492" s="12">
        <v>0.55112728632332098</v>
      </c>
      <c r="E492" s="12">
        <v>0.31653675677438742</v>
      </c>
      <c r="F492" s="12">
        <v>0.23684382645079971</v>
      </c>
      <c r="G492" s="12">
        <v>0.26820234640294027</v>
      </c>
      <c r="H492" s="12">
        <v>0.49693702028291237</v>
      </c>
      <c r="I492" s="12">
        <v>0.27495665284149706</v>
      </c>
      <c r="J492" s="12">
        <v>0.25399958487132573</v>
      </c>
      <c r="K492" s="12">
        <v>0.28744307590950885</v>
      </c>
      <c r="L492" s="12">
        <v>0.51708211504841095</v>
      </c>
      <c r="M492" s="12"/>
      <c r="N492" s="12"/>
    </row>
    <row r="493" spans="1:14" x14ac:dyDescent="0.35">
      <c r="A493" s="11" t="str">
        <f t="shared" si="7"/>
        <v>CONSUMO PER CAPITA (kg ó litros por individuo)Whisky</v>
      </c>
      <c r="B493" s="11" t="s">
        <v>121</v>
      </c>
      <c r="C493" s="11" t="s">
        <v>150</v>
      </c>
      <c r="D493" s="12">
        <v>4.1371028745537608E-2</v>
      </c>
      <c r="E493" s="12">
        <v>3.6944904295010572E-2</v>
      </c>
      <c r="F493" s="12">
        <v>2.543893369800336E-2</v>
      </c>
      <c r="G493" s="12">
        <v>2.0451461634694412E-2</v>
      </c>
      <c r="H493" s="12">
        <v>3.1363996672323126E-2</v>
      </c>
      <c r="I493" s="12">
        <v>2.9511100685718581E-2</v>
      </c>
      <c r="J493" s="12">
        <v>1.7447444296315819E-2</v>
      </c>
      <c r="K493" s="12">
        <v>2.239800666528895E-2</v>
      </c>
      <c r="L493" s="12">
        <v>3.483405450463025E-2</v>
      </c>
      <c r="M493" s="12"/>
      <c r="N493" s="12"/>
    </row>
    <row r="494" spans="1:14" x14ac:dyDescent="0.35">
      <c r="A494" s="11" t="str">
        <f t="shared" si="7"/>
        <v>CONSUMO PER CAPITA (kg ó litros por individuo)Brandy</v>
      </c>
      <c r="B494" s="11" t="s">
        <v>121</v>
      </c>
      <c r="C494" s="11" t="s">
        <v>151</v>
      </c>
      <c r="D494" s="12">
        <v>2.497936971851058E-3</v>
      </c>
      <c r="E494" s="12">
        <v>2.5728777855037453E-3</v>
      </c>
      <c r="F494" s="12">
        <v>2.6741197241836306E-3</v>
      </c>
      <c r="G494" s="12">
        <v>1.430307788692407E-3</v>
      </c>
      <c r="H494" s="12">
        <v>1.2604411419022193E-3</v>
      </c>
      <c r="I494" s="12">
        <v>1.9799720426129761E-3</v>
      </c>
      <c r="J494" s="12">
        <v>1.3891316678856158E-3</v>
      </c>
      <c r="K494" s="12">
        <v>2.9360818187745053E-3</v>
      </c>
      <c r="L494" s="12">
        <v>2.7519298596166996E-3</v>
      </c>
      <c r="M494" s="12"/>
      <c r="N494" s="12"/>
    </row>
    <row r="495" spans="1:14" x14ac:dyDescent="0.35">
      <c r="A495" s="11" t="str">
        <f t="shared" si="7"/>
        <v>CONSUMO PER CAPITA (kg ó litros por individuo)Ginebra</v>
      </c>
      <c r="B495" s="11" t="s">
        <v>121</v>
      </c>
      <c r="C495" s="11" t="s">
        <v>152</v>
      </c>
      <c r="D495" s="12">
        <v>7.0735820118909318E-2</v>
      </c>
      <c r="E495" s="12">
        <v>4.3281562766229825E-2</v>
      </c>
      <c r="F495" s="12">
        <v>3.8512169007250505E-2</v>
      </c>
      <c r="G495" s="12">
        <v>3.7607132100319234E-2</v>
      </c>
      <c r="H495" s="12">
        <v>6.4050197682727919E-2</v>
      </c>
      <c r="I495" s="12">
        <v>4.2345830182826824E-2</v>
      </c>
      <c r="J495" s="12">
        <v>3.4198214411048408E-2</v>
      </c>
      <c r="K495" s="12">
        <v>4.2111285044665318E-2</v>
      </c>
      <c r="L495" s="12">
        <v>7.8470346825940909E-2</v>
      </c>
      <c r="M495" s="12"/>
      <c r="N495" s="12"/>
    </row>
    <row r="496" spans="1:14" x14ac:dyDescent="0.35">
      <c r="A496" s="11" t="str">
        <f t="shared" si="7"/>
        <v>CONSUMO PER CAPITA (kg ó litros por individuo)Ron</v>
      </c>
      <c r="B496" s="11" t="s">
        <v>121</v>
      </c>
      <c r="C496" s="11" t="s">
        <v>153</v>
      </c>
      <c r="D496" s="12">
        <v>3.6494244751290386E-2</v>
      </c>
      <c r="E496" s="12">
        <v>2.8116563157092558E-2</v>
      </c>
      <c r="F496" s="12">
        <v>2.1923170241786007E-2</v>
      </c>
      <c r="G496" s="12">
        <v>2.0415132300911753E-2</v>
      </c>
      <c r="H496" s="12">
        <v>3.2388723856995365E-2</v>
      </c>
      <c r="I496" s="12">
        <v>1.8523792437640761E-2</v>
      </c>
      <c r="J496" s="12">
        <v>1.7001460129806505E-2</v>
      </c>
      <c r="K496" s="12">
        <v>1.7314818820113945E-2</v>
      </c>
      <c r="L496" s="12">
        <v>3.8375351198365312E-2</v>
      </c>
      <c r="M496" s="12"/>
      <c r="N496" s="12"/>
    </row>
    <row r="497" spans="1:14" x14ac:dyDescent="0.35">
      <c r="A497" s="11" t="str">
        <f t="shared" si="7"/>
        <v>CONSUMO PER CAPITA (kg ó litros por individuo)Anis</v>
      </c>
      <c r="B497" s="11" t="s">
        <v>121</v>
      </c>
      <c r="C497" s="11" t="s">
        <v>154</v>
      </c>
      <c r="D497" s="12">
        <v>2.6055303089214991E-3</v>
      </c>
      <c r="E497" s="12">
        <v>2.2043774447906947E-3</v>
      </c>
      <c r="F497" s="12">
        <v>2.5996016184996681E-3</v>
      </c>
      <c r="G497" s="12">
        <v>2.2114881032113585E-3</v>
      </c>
      <c r="H497" s="12">
        <v>1.1727510490098403E-3</v>
      </c>
      <c r="I497" s="12">
        <v>2.4296716052747067E-3</v>
      </c>
      <c r="J497" s="12">
        <v>1.9753756183381178E-3</v>
      </c>
      <c r="K497" s="12">
        <v>1.3954172311423946E-3</v>
      </c>
      <c r="L497" s="12">
        <v>2.2099719748301739E-3</v>
      </c>
      <c r="M497" s="12"/>
      <c r="N497" s="12"/>
    </row>
    <row r="498" spans="1:14" x14ac:dyDescent="0.35">
      <c r="A498" s="11" t="str">
        <f t="shared" si="7"/>
        <v>CONSUMO PER CAPITA (kg ó litros por individuo)Otras Espirituosas</v>
      </c>
      <c r="B498" s="11" t="s">
        <v>121</v>
      </c>
      <c r="C498" s="11" t="s">
        <v>155</v>
      </c>
      <c r="D498" s="12">
        <v>0.39742294447012694</v>
      </c>
      <c r="E498" s="12">
        <v>0.20341646557910345</v>
      </c>
      <c r="F498" s="12">
        <v>0.14569582358375302</v>
      </c>
      <c r="G498" s="12">
        <v>0.18608684790902955</v>
      </c>
      <c r="H498" s="12">
        <v>0.36670098402343609</v>
      </c>
      <c r="I498" s="12">
        <v>0.18016624906165604</v>
      </c>
      <c r="J498" s="12">
        <v>0.18198803316389373</v>
      </c>
      <c r="K498" s="12">
        <v>0.2012875161534961</v>
      </c>
      <c r="L498" s="12">
        <v>0.36044046734857832</v>
      </c>
      <c r="M498" s="12"/>
      <c r="N498" s="12"/>
    </row>
    <row r="499" spans="1:14" x14ac:dyDescent="0.35">
      <c r="A499" s="11" t="str">
        <f t="shared" si="7"/>
        <v>CONSUMO PER CAPITA (kg ó litros por individuo)T.Zumo+Horchata+Mosto</v>
      </c>
      <c r="B499" s="11" t="s">
        <v>121</v>
      </c>
      <c r="C499" s="11" t="s">
        <v>156</v>
      </c>
      <c r="D499" s="12">
        <v>0.48139648156565679</v>
      </c>
      <c r="E499" s="12">
        <v>0.27650088554154817</v>
      </c>
      <c r="F499" s="12">
        <v>0.24749873863343855</v>
      </c>
      <c r="G499" s="12">
        <v>0.2865238447110956</v>
      </c>
      <c r="H499" s="12">
        <v>0.47468272743188294</v>
      </c>
      <c r="I499" s="12">
        <v>0.22800065351205939</v>
      </c>
      <c r="J499" s="12">
        <v>0.22426202023617656</v>
      </c>
      <c r="K499" s="12">
        <v>0.27418314518700559</v>
      </c>
      <c r="L499" s="12">
        <v>0.44023665249697441</v>
      </c>
      <c r="M499" s="12"/>
      <c r="N499" s="12"/>
    </row>
    <row r="500" spans="1:14" x14ac:dyDescent="0.35">
      <c r="A500" s="11" t="str">
        <f t="shared" si="7"/>
        <v>CONSUMO PER CAPITA (kg ó litros por individuo)Agua Envasada</v>
      </c>
      <c r="B500" s="11" t="s">
        <v>121</v>
      </c>
      <c r="C500" s="11" t="s">
        <v>157</v>
      </c>
      <c r="D500" s="12">
        <v>7.0633582579529719</v>
      </c>
      <c r="E500" s="12">
        <v>3.6828295059340617</v>
      </c>
      <c r="F500" s="12">
        <v>3.4564477962025895</v>
      </c>
      <c r="G500" s="12">
        <v>4.0682941907275305</v>
      </c>
      <c r="H500" s="12">
        <v>6.474946949535882</v>
      </c>
      <c r="I500" s="12">
        <v>3.5646471222891805</v>
      </c>
      <c r="J500" s="12">
        <v>3.3517057998145701</v>
      </c>
      <c r="K500" s="12">
        <v>3.7877168614445682</v>
      </c>
      <c r="L500" s="12">
        <v>6.4469955015842189</v>
      </c>
      <c r="M500" s="12"/>
      <c r="N500" s="12"/>
    </row>
    <row r="501" spans="1:14" x14ac:dyDescent="0.35">
      <c r="A501" s="11" t="str">
        <f t="shared" si="7"/>
        <v>CONSUMO PER CAPITA (kg ó litros por individuo)Bebidas Refrescantes</v>
      </c>
      <c r="B501" s="11" t="s">
        <v>121</v>
      </c>
      <c r="C501" s="11" t="s">
        <v>158</v>
      </c>
      <c r="D501" s="12">
        <v>3.7927508728177166</v>
      </c>
      <c r="E501" s="12">
        <v>2.0649944436395939</v>
      </c>
      <c r="F501" s="12">
        <v>1.9265958505815814</v>
      </c>
      <c r="G501" s="12">
        <v>2.1726027681850235</v>
      </c>
      <c r="H501" s="12">
        <v>3.5977764909360785</v>
      </c>
      <c r="I501" s="12">
        <v>2.0707557949699291</v>
      </c>
      <c r="J501" s="12">
        <v>1.8182429754679463</v>
      </c>
      <c r="K501" s="12">
        <v>2.1600582379087263</v>
      </c>
      <c r="L501" s="12">
        <v>3.4113198087843797</v>
      </c>
      <c r="M501" s="12"/>
      <c r="N501" s="12"/>
    </row>
    <row r="502" spans="1:14" x14ac:dyDescent="0.35">
      <c r="A502" s="11" t="str">
        <f t="shared" si="7"/>
        <v>CONSUMO PER CAPITA (kg ó litros por individuo)Colas</v>
      </c>
      <c r="B502" s="11" t="s">
        <v>121</v>
      </c>
      <c r="C502" s="11" t="s">
        <v>159</v>
      </c>
      <c r="D502" s="12">
        <v>1.9471131581931105</v>
      </c>
      <c r="E502" s="12">
        <v>1.1473142550370012</v>
      </c>
      <c r="F502" s="12">
        <v>1.0998729258368833</v>
      </c>
      <c r="G502" s="12">
        <v>1.1769533091125213</v>
      </c>
      <c r="H502" s="12">
        <v>1.8908204671121593</v>
      </c>
      <c r="I502" s="12">
        <v>1.0760203351554356</v>
      </c>
      <c r="J502" s="12">
        <v>1.008418673366388</v>
      </c>
      <c r="K502" s="12">
        <v>1.1864553822061408</v>
      </c>
      <c r="L502" s="12">
        <v>1.7739316831740615</v>
      </c>
      <c r="M502" s="12"/>
      <c r="N502" s="12"/>
    </row>
    <row r="503" spans="1:14" x14ac:dyDescent="0.35">
      <c r="A503" s="11" t="str">
        <f t="shared" si="7"/>
        <v>CONSUMO PER CAPITA (kg ó litros por individuo)Cola Regular</v>
      </c>
      <c r="B503" s="11" t="s">
        <v>121</v>
      </c>
      <c r="C503" s="11" t="s">
        <v>160</v>
      </c>
      <c r="D503" s="12">
        <v>0.87581467939378344</v>
      </c>
      <c r="E503" s="12">
        <v>0.47914876632788023</v>
      </c>
      <c r="F503" s="12">
        <v>0.45842603215801553</v>
      </c>
      <c r="G503" s="12">
        <v>0.50223164303060797</v>
      </c>
      <c r="H503" s="12">
        <v>0.84926278192442006</v>
      </c>
      <c r="I503" s="12">
        <v>0.48201660356226678</v>
      </c>
      <c r="J503" s="12">
        <v>0.45474142183346322</v>
      </c>
      <c r="K503" s="12">
        <v>0.50817366024921573</v>
      </c>
      <c r="L503" s="12">
        <v>0.77008227646620697</v>
      </c>
      <c r="M503" s="12"/>
      <c r="N503" s="12"/>
    </row>
    <row r="504" spans="1:14" x14ac:dyDescent="0.35">
      <c r="A504" s="11" t="str">
        <f t="shared" si="7"/>
        <v>CONSUMO PER CAPITA (kg ó litros por individuo)Light/Zero</v>
      </c>
      <c r="B504" s="11" t="s">
        <v>121</v>
      </c>
      <c r="C504" s="11" t="s">
        <v>161</v>
      </c>
      <c r="D504" s="12">
        <v>1.0712982363418837</v>
      </c>
      <c r="E504" s="12">
        <v>0.6681656642582311</v>
      </c>
      <c r="F504" s="12">
        <v>0.64144701833005524</v>
      </c>
      <c r="G504" s="12">
        <v>0.67472210456102932</v>
      </c>
      <c r="H504" s="12">
        <v>1.0415585203799045</v>
      </c>
      <c r="I504" s="12">
        <v>0.59400396368201236</v>
      </c>
      <c r="J504" s="12">
        <v>0.5536770400089035</v>
      </c>
      <c r="K504" s="12">
        <v>0.67828187590365596</v>
      </c>
      <c r="L504" s="12">
        <v>1.0038485960912138</v>
      </c>
      <c r="M504" s="12"/>
      <c r="N504" s="12"/>
    </row>
    <row r="505" spans="1:14" x14ac:dyDescent="0.35">
      <c r="A505" s="11" t="str">
        <f t="shared" si="7"/>
        <v>CONSUMO PER CAPITA (kg ó litros por individuo)Otra Variedad Cola</v>
      </c>
      <c r="B505" s="11" t="s">
        <v>121</v>
      </c>
      <c r="C505" s="11" t="s">
        <v>162</v>
      </c>
      <c r="D505" s="12" t="s">
        <v>223</v>
      </c>
      <c r="E505" s="12" t="s">
        <v>223</v>
      </c>
      <c r="F505" s="12" t="s">
        <v>223</v>
      </c>
      <c r="G505" s="12" t="s">
        <v>223</v>
      </c>
      <c r="H505" s="12" t="s">
        <v>223</v>
      </c>
      <c r="I505" s="12" t="s">
        <v>223</v>
      </c>
      <c r="J505" s="12" t="s">
        <v>223</v>
      </c>
      <c r="K505" s="12" t="s">
        <v>223</v>
      </c>
      <c r="L505" s="12" t="s">
        <v>223</v>
      </c>
      <c r="M505" s="12"/>
      <c r="N505" s="12"/>
    </row>
    <row r="506" spans="1:14" x14ac:dyDescent="0.35">
      <c r="A506" s="11" t="str">
        <f t="shared" si="7"/>
        <v>CONSUMO PER CAPITA (kg ó litros por individuo)Con Cafeina</v>
      </c>
      <c r="B506" s="11" t="s">
        <v>121</v>
      </c>
      <c r="C506" s="11" t="s">
        <v>163</v>
      </c>
      <c r="D506" s="12">
        <v>1.9510792734886389</v>
      </c>
      <c r="E506" s="12">
        <v>1.1391678950461088</v>
      </c>
      <c r="F506" s="12">
        <v>1.0845118462397418</v>
      </c>
      <c r="G506" s="12">
        <v>1.1957129397287487</v>
      </c>
      <c r="H506" s="12">
        <v>1.8608810721634328</v>
      </c>
      <c r="I506" s="12">
        <v>1.0983735861512378</v>
      </c>
      <c r="J506" s="12">
        <v>1.0047244148913903</v>
      </c>
      <c r="K506" s="12">
        <v>1.1735970000541041</v>
      </c>
      <c r="L506" s="12">
        <v>1.8488398609124681</v>
      </c>
      <c r="M506" s="12"/>
      <c r="N506" s="12"/>
    </row>
    <row r="507" spans="1:14" x14ac:dyDescent="0.35">
      <c r="A507" s="11" t="str">
        <f t="shared" si="7"/>
        <v>CONSUMO PER CAPITA (kg ó litros por individuo)Sin Cafeina</v>
      </c>
      <c r="B507" s="11" t="s">
        <v>121</v>
      </c>
      <c r="C507" s="11" t="s">
        <v>164</v>
      </c>
      <c r="D507" s="12">
        <v>0.32201020519315987</v>
      </c>
      <c r="E507" s="12">
        <v>0.21277743605796992</v>
      </c>
      <c r="F507" s="12">
        <v>0.23449605408380705</v>
      </c>
      <c r="G507" s="12">
        <v>0.21928002226045229</v>
      </c>
      <c r="H507" s="12">
        <v>0.36293970479447374</v>
      </c>
      <c r="I507" s="12">
        <v>0.21406937176556692</v>
      </c>
      <c r="J507" s="12">
        <v>0.19221810689051433</v>
      </c>
      <c r="K507" s="12">
        <v>0.2221301159432425</v>
      </c>
      <c r="L507" s="12">
        <v>0.30154513059277305</v>
      </c>
      <c r="M507" s="12"/>
      <c r="N507" s="12"/>
    </row>
    <row r="508" spans="1:14" x14ac:dyDescent="0.35">
      <c r="A508" s="11" t="str">
        <f t="shared" si="7"/>
        <v>CONSUMO PER CAPITA (kg ó litros por individuo)Frutas con gas</v>
      </c>
      <c r="B508" s="11" t="s">
        <v>121</v>
      </c>
      <c r="C508" s="11" t="s">
        <v>165</v>
      </c>
      <c r="D508" s="12">
        <v>0.61714365015316242</v>
      </c>
      <c r="E508" s="12">
        <v>0.28094893017829536</v>
      </c>
      <c r="F508" s="12">
        <v>0.23231777876177812</v>
      </c>
      <c r="G508" s="12">
        <v>0.29921220433049078</v>
      </c>
      <c r="H508" s="12">
        <v>0.55026870671162142</v>
      </c>
      <c r="I508" s="12">
        <v>0.32776284387531895</v>
      </c>
      <c r="J508" s="12">
        <v>0.25963684852166341</v>
      </c>
      <c r="K508" s="12">
        <v>0.32737635588883995</v>
      </c>
      <c r="L508" s="12">
        <v>0.527977980043845</v>
      </c>
      <c r="M508" s="12"/>
      <c r="N508" s="12"/>
    </row>
    <row r="509" spans="1:14" x14ac:dyDescent="0.35">
      <c r="A509" s="11" t="str">
        <f t="shared" si="7"/>
        <v>CONSUMO PER CAPITA (kg ó litros por individuo)Frutas sin gas</v>
      </c>
      <c r="B509" s="11" t="s">
        <v>121</v>
      </c>
      <c r="C509" s="11" t="s">
        <v>166</v>
      </c>
      <c r="D509" s="12">
        <v>0.14452664478551278</v>
      </c>
      <c r="E509" s="12">
        <v>5.2339255052680528E-2</v>
      </c>
      <c r="F509" s="12">
        <v>5.66704739133937E-2</v>
      </c>
      <c r="G509" s="12">
        <v>7.6974172698967044E-2</v>
      </c>
      <c r="H509" s="12">
        <v>0.14925094729610386</v>
      </c>
      <c r="I509" s="12">
        <v>6.4999305529407608E-2</v>
      </c>
      <c r="J509" s="12">
        <v>5.3346347141512401E-2</v>
      </c>
      <c r="K509" s="12">
        <v>7.0438502601111064E-2</v>
      </c>
      <c r="L509" s="12">
        <v>0.20759632701741762</v>
      </c>
      <c r="M509" s="12"/>
      <c r="N509" s="12"/>
    </row>
    <row r="510" spans="1:14" x14ac:dyDescent="0.35">
      <c r="A510" s="11" t="str">
        <f t="shared" si="7"/>
        <v>CONSUMO PER CAPITA (kg ó litros por individuo)Mixers</v>
      </c>
      <c r="B510" s="11" t="s">
        <v>121</v>
      </c>
      <c r="C510" s="11" t="s">
        <v>167</v>
      </c>
      <c r="D510" s="12">
        <v>4.523253726812819E-2</v>
      </c>
      <c r="E510" s="12">
        <v>1.8656563937652741E-2</v>
      </c>
      <c r="F510" s="12">
        <v>1.9567386631838019E-2</v>
      </c>
      <c r="G510" s="12">
        <v>3.3126016846567789E-2</v>
      </c>
      <c r="H510" s="12">
        <v>4.9432332072982407E-2</v>
      </c>
      <c r="I510" s="12">
        <v>2.3932625295431647E-2</v>
      </c>
      <c r="J510" s="12">
        <v>2.0663519185267314E-2</v>
      </c>
      <c r="K510" s="12">
        <v>2.5097951297968775E-2</v>
      </c>
      <c r="L510" s="12">
        <v>3.7228461928573764E-2</v>
      </c>
      <c r="M510" s="12"/>
      <c r="N510" s="12"/>
    </row>
    <row r="511" spans="1:14" x14ac:dyDescent="0.35">
      <c r="A511" s="11" t="str">
        <f t="shared" si="7"/>
        <v>CONSUMO PER CAPITA (kg ó litros por individuo)Isotonicas</v>
      </c>
      <c r="B511" s="11" t="s">
        <v>121</v>
      </c>
      <c r="C511" s="11" t="s">
        <v>181</v>
      </c>
      <c r="D511" s="12">
        <v>0.47256917954127403</v>
      </c>
      <c r="E511" s="12">
        <v>0.23453271479310964</v>
      </c>
      <c r="F511" s="12">
        <v>0.21676578548960426</v>
      </c>
      <c r="G511" s="12">
        <v>0.27372894220781857</v>
      </c>
      <c r="H511" s="12">
        <v>0.42083518938369857</v>
      </c>
      <c r="I511" s="12">
        <v>0.2070691820622394</v>
      </c>
      <c r="J511" s="12">
        <v>0.19941516170019061</v>
      </c>
      <c r="K511" s="12">
        <v>0.23133472369885277</v>
      </c>
      <c r="L511" s="12">
        <v>0.43219659854322351</v>
      </c>
      <c r="M511" s="12"/>
      <c r="N511" s="12"/>
    </row>
    <row r="512" spans="1:14" x14ac:dyDescent="0.35">
      <c r="A512" s="11" t="str">
        <f t="shared" si="7"/>
        <v>CONSUMO PER CAPITA (kg ó litros por individuo)Energeticas</v>
      </c>
      <c r="B512" s="11" t="s">
        <v>121</v>
      </c>
      <c r="C512" s="11" t="s">
        <v>182</v>
      </c>
      <c r="D512" s="12">
        <v>0.1473632776714876</v>
      </c>
      <c r="E512" s="12">
        <v>0.11722465571753889</v>
      </c>
      <c r="F512" s="12">
        <v>0.11760464040821927</v>
      </c>
      <c r="G512" s="12">
        <v>0.1076472482984894</v>
      </c>
      <c r="H512" s="12">
        <v>0.16217858318256875</v>
      </c>
      <c r="I512" s="12">
        <v>0.15762462804470617</v>
      </c>
      <c r="J512" s="12">
        <v>8.9291588623726992E-2</v>
      </c>
      <c r="K512" s="12">
        <v>8.5223408893395899E-2</v>
      </c>
      <c r="L512" s="12">
        <v>0.12552881633935439</v>
      </c>
      <c r="M512" s="12"/>
      <c r="N512" s="12"/>
    </row>
    <row r="513" spans="1:14" x14ac:dyDescent="0.35">
      <c r="A513" s="11" t="str">
        <f t="shared" si="7"/>
        <v>CONSUMO PER CAPITA (kg ó litros por individuo)Gaseosas</v>
      </c>
      <c r="B513" s="11" t="s">
        <v>121</v>
      </c>
      <c r="C513" s="11" t="s">
        <v>168</v>
      </c>
      <c r="D513" s="12">
        <v>0.11151043932634132</v>
      </c>
      <c r="E513" s="12">
        <v>6.3448755867171872E-2</v>
      </c>
      <c r="F513" s="12">
        <v>4.9120824047665101E-2</v>
      </c>
      <c r="G513" s="12">
        <v>4.9759054185774726E-2</v>
      </c>
      <c r="H513" s="12">
        <v>8.1016196518667455E-2</v>
      </c>
      <c r="I513" s="12">
        <v>5.715382936355997E-2</v>
      </c>
      <c r="J513" s="12">
        <v>3.8738190864268274E-2</v>
      </c>
      <c r="K513" s="12">
        <v>4.1284967111605592E-2</v>
      </c>
      <c r="L513" s="12">
        <v>7.5019950680980552E-2</v>
      </c>
      <c r="M513" s="12"/>
      <c r="N513" s="12"/>
    </row>
    <row r="514" spans="1:14" x14ac:dyDescent="0.35">
      <c r="A514" s="11" t="str">
        <f t="shared" si="7"/>
        <v>CONSUMO PER CAPITA (kg ó litros por individuo)Bebidas Zumo+Leche</v>
      </c>
      <c r="B514" s="11" t="s">
        <v>121</v>
      </c>
      <c r="C514" s="11" t="s">
        <v>169</v>
      </c>
      <c r="D514" s="12">
        <v>3.5102353181123314E-2</v>
      </c>
      <c r="E514" s="12">
        <v>1.7476008371003715E-2</v>
      </c>
      <c r="F514" s="12">
        <v>1.7625130955431795E-2</v>
      </c>
      <c r="G514" s="12">
        <v>1.4841740846255584E-2</v>
      </c>
      <c r="H514" s="12">
        <v>2.375466279940076E-2</v>
      </c>
      <c r="I514" s="12">
        <v>1.8058927226566469E-2</v>
      </c>
      <c r="J514" s="12">
        <v>2.1147428868208317E-2</v>
      </c>
      <c r="K514" s="12">
        <v>1.3978227899257097E-2</v>
      </c>
      <c r="L514" s="12">
        <v>2.5848147398729406E-2</v>
      </c>
      <c r="M514" s="12"/>
      <c r="N514" s="12"/>
    </row>
    <row r="515" spans="1:14" x14ac:dyDescent="0.35">
      <c r="A515" s="11" t="str">
        <f t="shared" si="7"/>
        <v>CONSUMO PER CAPITA (kg ó litros por individuo)Resto</v>
      </c>
      <c r="B515" s="11" t="s">
        <v>121</v>
      </c>
      <c r="C515" s="11" t="s">
        <v>78</v>
      </c>
      <c r="D515" s="12">
        <v>0.27219065390986208</v>
      </c>
      <c r="E515" s="12">
        <v>0.13305227945856646</v>
      </c>
      <c r="F515" s="12">
        <v>0.11705063849696343</v>
      </c>
      <c r="G515" s="12">
        <v>0.14036019470884106</v>
      </c>
      <c r="H515" s="12">
        <v>0.27021957755667048</v>
      </c>
      <c r="I515" s="12">
        <v>0.13813356956013134</v>
      </c>
      <c r="J515" s="12">
        <v>0.12758583639896653</v>
      </c>
      <c r="K515" s="12">
        <v>0.17886808197585435</v>
      </c>
      <c r="L515" s="12">
        <v>0.20599169021952202</v>
      </c>
      <c r="M515" s="12"/>
      <c r="N515" s="12"/>
    </row>
    <row r="516" spans="1:14" x14ac:dyDescent="0.35">
      <c r="A516" s="11" t="str">
        <f t="shared" ref="A516:A579" si="8">B516&amp;C516</f>
        <v>GASTO PER CAPITA (€ por individuo)TOTAL BEBIDAS</v>
      </c>
      <c r="B516" s="11" t="s">
        <v>189</v>
      </c>
      <c r="C516" s="11" t="s">
        <v>122</v>
      </c>
      <c r="D516" s="12">
        <v>112.37916283250574</v>
      </c>
      <c r="E516" s="12">
        <v>75.745739349843419</v>
      </c>
      <c r="F516" s="12">
        <v>70.114985034685461</v>
      </c>
      <c r="G516" s="12">
        <v>75.860394099759986</v>
      </c>
      <c r="H516" s="12">
        <v>109.04868769678124</v>
      </c>
      <c r="I516" s="12">
        <v>74.160513523916151</v>
      </c>
      <c r="J516" s="12">
        <v>69.308723144066164</v>
      </c>
      <c r="K516" s="12">
        <v>74.72488092213284</v>
      </c>
      <c r="L516" s="12">
        <v>107.39746603658401</v>
      </c>
      <c r="M516" s="12"/>
      <c r="N516" s="12"/>
    </row>
    <row r="517" spans="1:14" x14ac:dyDescent="0.35">
      <c r="A517" s="11" t="str">
        <f t="shared" si="8"/>
        <v>GASTO PER CAPITA (€ por individuo).Total Bebidas Caliente</v>
      </c>
      <c r="B517" s="11" t="s">
        <v>189</v>
      </c>
      <c r="C517" s="11" t="s">
        <v>123</v>
      </c>
      <c r="D517" s="12">
        <v>26.647596160713995</v>
      </c>
      <c r="E517" s="12">
        <v>22.619600656839481</v>
      </c>
      <c r="F517" s="12">
        <v>22.785287769081343</v>
      </c>
      <c r="G517" s="12">
        <v>21.30622181119028</v>
      </c>
      <c r="H517" s="12">
        <v>25.818260586165696</v>
      </c>
      <c r="I517" s="12">
        <v>22.128926045723087</v>
      </c>
      <c r="J517" s="12">
        <v>22.095010798306109</v>
      </c>
      <c r="K517" s="12">
        <v>20.64034244837811</v>
      </c>
      <c r="L517" s="12">
        <v>25.305969497065476</v>
      </c>
      <c r="M517" s="12"/>
      <c r="N517" s="12"/>
    </row>
    <row r="518" spans="1:14" x14ac:dyDescent="0.35">
      <c r="A518" s="11" t="str">
        <f t="shared" si="8"/>
        <v>GASTO PER CAPITA (€ por individuo)Cafe</v>
      </c>
      <c r="B518" s="11" t="s">
        <v>189</v>
      </c>
      <c r="C518" s="11" t="s">
        <v>124</v>
      </c>
      <c r="D518" s="12">
        <v>11.729057389256731</v>
      </c>
      <c r="E518" s="12">
        <v>9.0054397944026174</v>
      </c>
      <c r="F518" s="12">
        <v>9.1319035546069891</v>
      </c>
      <c r="G518" s="12">
        <v>9.0268191386515895</v>
      </c>
      <c r="H518" s="12">
        <v>11.221653501966806</v>
      </c>
      <c r="I518" s="12">
        <v>9.2514283376268978</v>
      </c>
      <c r="J518" s="12">
        <v>9.002121837365225</v>
      </c>
      <c r="K518" s="12">
        <v>8.7904129364357626</v>
      </c>
      <c r="L518" s="12">
        <v>10.975553185131226</v>
      </c>
      <c r="M518" s="12"/>
      <c r="N518" s="12"/>
    </row>
    <row r="519" spans="1:14" x14ac:dyDescent="0.35">
      <c r="A519" s="11" t="str">
        <f t="shared" si="8"/>
        <v>GASTO PER CAPITA (€ por individuo)Leche+bebidas vegetales</v>
      </c>
      <c r="B519" s="11" t="s">
        <v>189</v>
      </c>
      <c r="C519" s="11" t="s">
        <v>175</v>
      </c>
      <c r="D519" s="12">
        <v>13.13610339712606</v>
      </c>
      <c r="E519" s="12">
        <v>11.252869930425154</v>
      </c>
      <c r="F519" s="12">
        <v>11.441641043617759</v>
      </c>
      <c r="G519" s="12">
        <v>10.799422443395908</v>
      </c>
      <c r="H519" s="12">
        <v>13.029807304884212</v>
      </c>
      <c r="I519" s="12">
        <v>10.872309959493988</v>
      </c>
      <c r="J519" s="12">
        <v>11.003998557702484</v>
      </c>
      <c r="K519" s="12">
        <v>10.543310956351899</v>
      </c>
      <c r="L519" s="12">
        <v>12.822897293905644</v>
      </c>
      <c r="M519" s="12"/>
      <c r="N519" s="12"/>
    </row>
    <row r="520" spans="1:14" x14ac:dyDescent="0.35">
      <c r="A520" s="11" t="str">
        <f t="shared" si="8"/>
        <v>GASTO PER CAPITA (€ por individuo)Leche</v>
      </c>
      <c r="B520" s="11" t="s">
        <v>189</v>
      </c>
      <c r="C520" s="11" t="s">
        <v>125</v>
      </c>
      <c r="D520" s="12">
        <v>12.689727821024224</v>
      </c>
      <c r="E520" s="12">
        <v>10.815744496561944</v>
      </c>
      <c r="F520" s="12">
        <v>10.879633557483132</v>
      </c>
      <c r="G520" s="12">
        <v>10.233434642173327</v>
      </c>
      <c r="H520" s="12">
        <v>12.342373345131209</v>
      </c>
      <c r="I520" s="12">
        <v>10.332904482546191</v>
      </c>
      <c r="J520" s="12">
        <v>10.454590332177156</v>
      </c>
      <c r="K520" s="12">
        <v>9.9842925088828078</v>
      </c>
      <c r="L520" s="12">
        <v>12.150998271364186</v>
      </c>
      <c r="M520" s="12"/>
      <c r="N520" s="12"/>
    </row>
    <row r="521" spans="1:14" x14ac:dyDescent="0.35">
      <c r="A521" s="11" t="str">
        <f t="shared" si="8"/>
        <v>GASTO PER CAPITA (€ por individuo)Leche Sola</v>
      </c>
      <c r="B521" s="11" t="s">
        <v>189</v>
      </c>
      <c r="C521" s="11" t="s">
        <v>126</v>
      </c>
      <c r="D521" s="12">
        <v>8.2393767054609712E-2</v>
      </c>
      <c r="E521" s="12">
        <v>0.10383665869241145</v>
      </c>
      <c r="F521" s="12">
        <v>7.1861403839606292E-2</v>
      </c>
      <c r="G521" s="12">
        <v>6.3574058843352529E-2</v>
      </c>
      <c r="H521" s="12">
        <v>8.4251414512443459E-2</v>
      </c>
      <c r="I521" s="12">
        <v>6.7100385186037961E-2</v>
      </c>
      <c r="J521" s="12">
        <v>7.3412088472498943E-2</v>
      </c>
      <c r="K521" s="12">
        <v>5.3341868123619407E-2</v>
      </c>
      <c r="L521" s="12">
        <v>0.11045171565576259</v>
      </c>
      <c r="M521" s="12"/>
      <c r="N521" s="12"/>
    </row>
    <row r="522" spans="1:14" x14ac:dyDescent="0.35">
      <c r="A522" s="11" t="str">
        <f t="shared" si="8"/>
        <v>GASTO PER CAPITA (€ por individuo)Leche Con Cacao</v>
      </c>
      <c r="B522" s="11" t="s">
        <v>189</v>
      </c>
      <c r="C522" s="11" t="s">
        <v>127</v>
      </c>
      <c r="D522" s="12">
        <v>0.49403627293503272</v>
      </c>
      <c r="E522" s="12">
        <v>0.38598146571115888</v>
      </c>
      <c r="F522" s="12">
        <v>0.36987802069891801</v>
      </c>
      <c r="G522" s="12">
        <v>0.30996358853442069</v>
      </c>
      <c r="H522" s="12">
        <v>0.40872301803292616</v>
      </c>
      <c r="I522" s="12">
        <v>0.32794935996718338</v>
      </c>
      <c r="J522" s="12">
        <v>0.35372175430582015</v>
      </c>
      <c r="K522" s="12">
        <v>0.29657288972767265</v>
      </c>
      <c r="L522" s="12">
        <v>0.37669758910794665</v>
      </c>
      <c r="M522" s="12"/>
      <c r="N522" s="12"/>
    </row>
    <row r="523" spans="1:14" x14ac:dyDescent="0.35">
      <c r="A523" s="11" t="str">
        <f t="shared" si="8"/>
        <v>GASTO PER CAPITA (€ por individuo)Leche Con Cafe</v>
      </c>
      <c r="B523" s="11" t="s">
        <v>189</v>
      </c>
      <c r="C523" s="11" t="s">
        <v>128</v>
      </c>
      <c r="D523" s="12">
        <v>12.113297898527641</v>
      </c>
      <c r="E523" s="12">
        <v>10.325931116017674</v>
      </c>
      <c r="F523" s="12">
        <v>10.437896588557951</v>
      </c>
      <c r="G523" s="12">
        <v>9.8598956243952873</v>
      </c>
      <c r="H523" s="12">
        <v>11.849398122067353</v>
      </c>
      <c r="I523" s="12">
        <v>9.9378581426830781</v>
      </c>
      <c r="J523" s="12">
        <v>10.027454146246065</v>
      </c>
      <c r="K523" s="12">
        <v>9.6343782003049974</v>
      </c>
      <c r="L523" s="12">
        <v>11.663848316329691</v>
      </c>
      <c r="M523" s="12"/>
      <c r="N523" s="12"/>
    </row>
    <row r="524" spans="1:14" x14ac:dyDescent="0.35">
      <c r="A524" s="11" t="str">
        <f t="shared" si="8"/>
        <v>GASTO PER CAPITA (€ por individuo)Bebidas Vegetales</v>
      </c>
      <c r="B524" s="11" t="s">
        <v>189</v>
      </c>
      <c r="C524" s="11" t="s">
        <v>176</v>
      </c>
      <c r="D524" s="12">
        <v>0.44637513939447138</v>
      </c>
      <c r="E524" s="12">
        <v>0.43712105881777452</v>
      </c>
      <c r="F524" s="12">
        <v>0.56200210701070363</v>
      </c>
      <c r="G524" s="12">
        <v>0.56599051938297684</v>
      </c>
      <c r="H524" s="12">
        <v>0.68743479877727021</v>
      </c>
      <c r="I524" s="12">
        <v>0.53940288626323962</v>
      </c>
      <c r="J524" s="12">
        <v>0.54941057800532267</v>
      </c>
      <c r="K524" s="12">
        <v>0.55902072764706956</v>
      </c>
      <c r="L524" s="12">
        <v>0.67189918789967162</v>
      </c>
      <c r="M524" s="12"/>
      <c r="N524" s="12"/>
    </row>
    <row r="525" spans="1:14" x14ac:dyDescent="0.35">
      <c r="A525" s="11" t="str">
        <f t="shared" si="8"/>
        <v>GASTO PER CAPITA (€ por individuo)Infusiones</v>
      </c>
      <c r="B525" s="11" t="s">
        <v>189</v>
      </c>
      <c r="C525" s="11" t="s">
        <v>129</v>
      </c>
      <c r="D525" s="12">
        <v>0.98704101827046875</v>
      </c>
      <c r="E525" s="12">
        <v>0.936770269231464</v>
      </c>
      <c r="F525" s="12">
        <v>0.9625845586755728</v>
      </c>
      <c r="G525" s="12">
        <v>0.77113868641311556</v>
      </c>
      <c r="H525" s="12">
        <v>0.82426488625818595</v>
      </c>
      <c r="I525" s="12">
        <v>0.83896296261290693</v>
      </c>
      <c r="J525" s="12">
        <v>0.87001952609324118</v>
      </c>
      <c r="K525" s="12">
        <v>0.74022698413292987</v>
      </c>
      <c r="L525" s="12">
        <v>0.80913853367127297</v>
      </c>
      <c r="M525" s="12"/>
      <c r="N525" s="12"/>
    </row>
    <row r="526" spans="1:14" x14ac:dyDescent="0.35">
      <c r="A526" s="11" t="str">
        <f t="shared" si="8"/>
        <v>GASTO PER CAPITA (€ por individuo)Resto Bebidas Caliente</v>
      </c>
      <c r="B526" s="11" t="s">
        <v>189</v>
      </c>
      <c r="C526" s="11" t="s">
        <v>130</v>
      </c>
      <c r="D526" s="12">
        <v>0.79539303170558728</v>
      </c>
      <c r="E526" s="12">
        <v>1.4245185870943122</v>
      </c>
      <c r="F526" s="12">
        <v>1.2491658067118441</v>
      </c>
      <c r="G526" s="12">
        <v>0.70883707475597391</v>
      </c>
      <c r="H526" s="12">
        <v>0.74253631202356751</v>
      </c>
      <c r="I526" s="12">
        <v>1.1662255523366851</v>
      </c>
      <c r="J526" s="12">
        <v>1.2188771018414502</v>
      </c>
      <c r="K526" s="12">
        <v>0.56639215829190714</v>
      </c>
      <c r="L526" s="12">
        <v>0.69837514183517524</v>
      </c>
      <c r="M526" s="12"/>
      <c r="N526" s="12"/>
    </row>
    <row r="527" spans="1:14" x14ac:dyDescent="0.35">
      <c r="A527" s="11" t="str">
        <f t="shared" si="8"/>
        <v>GASTO PER CAPITA (€ por individuo).Total Bebidas Frias</v>
      </c>
      <c r="B527" s="11" t="s">
        <v>189</v>
      </c>
      <c r="C527" s="11" t="s">
        <v>131</v>
      </c>
      <c r="D527" s="12">
        <v>85.73156342034973</v>
      </c>
      <c r="E527" s="12">
        <v>53.126127347936446</v>
      </c>
      <c r="F527" s="12">
        <v>47.329670640523055</v>
      </c>
      <c r="G527" s="12">
        <v>54.554143633059645</v>
      </c>
      <c r="H527" s="12">
        <v>83.230431772168359</v>
      </c>
      <c r="I527" s="12">
        <v>52.031609304261785</v>
      </c>
      <c r="J527" s="12">
        <v>47.213691972944261</v>
      </c>
      <c r="K527" s="12">
        <v>54.084535201557095</v>
      </c>
      <c r="L527" s="12">
        <v>82.091497026047591</v>
      </c>
      <c r="M527" s="12"/>
      <c r="N527" s="12"/>
    </row>
    <row r="528" spans="1:14" x14ac:dyDescent="0.35">
      <c r="A528" s="11" t="str">
        <f t="shared" si="8"/>
        <v>GASTO PER CAPITA (€ por individuo)Total bebidas de vino</v>
      </c>
      <c r="B528" s="11" t="s">
        <v>189</v>
      </c>
      <c r="C528" s="11" t="s">
        <v>132</v>
      </c>
      <c r="D528" s="12">
        <v>9.6753005991608081</v>
      </c>
      <c r="E528" s="12">
        <v>8.2856727617782209</v>
      </c>
      <c r="F528" s="12">
        <v>6.8348629229526887</v>
      </c>
      <c r="G528" s="12">
        <v>6.8293376818560247</v>
      </c>
      <c r="H528" s="12">
        <v>9.435772709449969</v>
      </c>
      <c r="I528" s="12">
        <v>7.8989532288198898</v>
      </c>
      <c r="J528" s="12">
        <v>6.7462786416763443</v>
      </c>
      <c r="K528" s="12">
        <v>6.9448732442090231</v>
      </c>
      <c r="L528" s="12">
        <v>9.7642189858952744</v>
      </c>
      <c r="M528" s="12"/>
      <c r="N528" s="12"/>
    </row>
    <row r="529" spans="1:14" x14ac:dyDescent="0.35">
      <c r="A529" s="11" t="str">
        <f t="shared" si="8"/>
        <v>GASTO PER CAPITA (€ por individuo)Vino</v>
      </c>
      <c r="B529" s="11" t="s">
        <v>189</v>
      </c>
      <c r="C529" s="11" t="s">
        <v>133</v>
      </c>
      <c r="D529" s="12">
        <v>6.5704018482406408</v>
      </c>
      <c r="E529" s="12">
        <v>6.5426232924785044</v>
      </c>
      <c r="F529" s="12">
        <v>5.7960754954521922</v>
      </c>
      <c r="G529" s="12">
        <v>5.2586305289969175</v>
      </c>
      <c r="H529" s="12">
        <v>6.0861861171136473</v>
      </c>
      <c r="I529" s="12">
        <v>6.2466703992516042</v>
      </c>
      <c r="J529" s="12">
        <v>5.451362822089429</v>
      </c>
      <c r="K529" s="12">
        <v>5.2560293609952975</v>
      </c>
      <c r="L529" s="12">
        <v>6.5159835661289813</v>
      </c>
      <c r="M529" s="12"/>
      <c r="N529" s="12"/>
    </row>
    <row r="530" spans="1:14" x14ac:dyDescent="0.35">
      <c r="A530" s="11" t="str">
        <f t="shared" si="8"/>
        <v>GASTO PER CAPITA (€ por individuo)Tinto</v>
      </c>
      <c r="B530" s="11" t="s">
        <v>189</v>
      </c>
      <c r="C530" s="11" t="s">
        <v>134</v>
      </c>
      <c r="D530" s="12">
        <v>3.3494374616468336</v>
      </c>
      <c r="E530" s="12">
        <v>3.8440522284367136</v>
      </c>
      <c r="F530" s="12">
        <v>3.5034581672839362</v>
      </c>
      <c r="G530" s="12">
        <v>2.7236812015730698</v>
      </c>
      <c r="H530" s="12">
        <v>2.7118374207732199</v>
      </c>
      <c r="I530" s="12">
        <v>3.626222901369029</v>
      </c>
      <c r="J530" s="12">
        <v>3.0458292115166152</v>
      </c>
      <c r="K530" s="12">
        <v>2.789024370754889</v>
      </c>
      <c r="L530" s="12">
        <v>3.3068645386301609</v>
      </c>
      <c r="M530" s="12"/>
      <c r="N530" s="12"/>
    </row>
    <row r="531" spans="1:14" x14ac:dyDescent="0.35">
      <c r="A531" s="11" t="str">
        <f t="shared" si="8"/>
        <v>GASTO PER CAPITA (€ por individuo)Blanco</v>
      </c>
      <c r="B531" s="11" t="s">
        <v>189</v>
      </c>
      <c r="C531" s="11" t="s">
        <v>135</v>
      </c>
      <c r="D531" s="12">
        <v>2.789373271396411</v>
      </c>
      <c r="E531" s="12">
        <v>2.4130932921744961</v>
      </c>
      <c r="F531" s="12">
        <v>1.9637679277183708</v>
      </c>
      <c r="G531" s="12">
        <v>2.2245268035467536</v>
      </c>
      <c r="H531" s="12">
        <v>2.9549486320130107</v>
      </c>
      <c r="I531" s="12">
        <v>2.2946552109545162</v>
      </c>
      <c r="J531" s="12">
        <v>2.1618856383863618</v>
      </c>
      <c r="K531" s="12">
        <v>2.2067320743188472</v>
      </c>
      <c r="L531" s="12">
        <v>2.9281223664689828</v>
      </c>
      <c r="M531" s="12"/>
      <c r="N531" s="12"/>
    </row>
    <row r="532" spans="1:14" x14ac:dyDescent="0.35">
      <c r="A532" s="11" t="str">
        <f t="shared" si="8"/>
        <v>GASTO PER CAPITA (€ por individuo)Rosado</v>
      </c>
      <c r="B532" s="11" t="s">
        <v>189</v>
      </c>
      <c r="C532" s="11" t="s">
        <v>136</v>
      </c>
      <c r="D532" s="12">
        <v>0.34484487770932781</v>
      </c>
      <c r="E532" s="12">
        <v>0.2166546495254332</v>
      </c>
      <c r="F532" s="12">
        <v>0.24904071843896014</v>
      </c>
      <c r="G532" s="12">
        <v>0.26759141354310961</v>
      </c>
      <c r="H532" s="12">
        <v>0.3339901574642391</v>
      </c>
      <c r="I532" s="12">
        <v>0.25615500888399478</v>
      </c>
      <c r="J532" s="12">
        <v>0.17817079146200124</v>
      </c>
      <c r="K532" s="12">
        <v>0.14002987345245929</v>
      </c>
      <c r="L532" s="12" t="s">
        <v>223</v>
      </c>
      <c r="M532" s="12"/>
      <c r="N532" s="12"/>
    </row>
    <row r="533" spans="1:14" x14ac:dyDescent="0.35">
      <c r="A533" s="11" t="str">
        <f t="shared" si="8"/>
        <v>GASTO PER CAPITA (€ por individuo)Resto vino</v>
      </c>
      <c r="B533" s="11" t="s">
        <v>189</v>
      </c>
      <c r="C533" s="11" t="s">
        <v>137</v>
      </c>
      <c r="D533" s="12">
        <v>8.674362235681457E-2</v>
      </c>
      <c r="E533" s="12">
        <v>6.8823281419795199E-2</v>
      </c>
      <c r="F533" s="12">
        <v>7.9809735931400769E-2</v>
      </c>
      <c r="G533" s="12">
        <v>4.2830196454723066E-2</v>
      </c>
      <c r="H533" s="12">
        <v>8.5412400208872072E-2</v>
      </c>
      <c r="I533" s="12">
        <v>6.9636363593980774E-2</v>
      </c>
      <c r="J533" s="12">
        <v>6.547943874906989E-2</v>
      </c>
      <c r="K533" s="12">
        <v>0.12024246974836326</v>
      </c>
      <c r="L533" s="12">
        <v>0.28099665727991335</v>
      </c>
      <c r="M533" s="12"/>
      <c r="N533" s="12"/>
    </row>
    <row r="534" spans="1:14" x14ac:dyDescent="0.35">
      <c r="A534" s="11" t="str">
        <f t="shared" si="8"/>
        <v>GASTO PER CAPITA (€ por individuo)Cava</v>
      </c>
      <c r="B534" s="11" t="s">
        <v>189</v>
      </c>
      <c r="C534" s="11" t="s">
        <v>138</v>
      </c>
      <c r="D534" s="12">
        <v>0.33400647486693691</v>
      </c>
      <c r="E534" s="12">
        <v>0.73725202641154375</v>
      </c>
      <c r="F534" s="12">
        <v>0.23030298412487127</v>
      </c>
      <c r="G534" s="12">
        <v>0.31841992363934746</v>
      </c>
      <c r="H534" s="12">
        <v>0.47643994522616046</v>
      </c>
      <c r="I534" s="12">
        <v>0.53366959589521978</v>
      </c>
      <c r="J534" s="12">
        <v>0.31748901443857674</v>
      </c>
      <c r="K534" s="12">
        <v>0.28888535467886389</v>
      </c>
      <c r="L534" s="12">
        <v>0.57235275552203757</v>
      </c>
      <c r="M534" s="12"/>
      <c r="N534" s="12"/>
    </row>
    <row r="535" spans="1:14" x14ac:dyDescent="0.35">
      <c r="A535" s="11" t="str">
        <f t="shared" si="8"/>
        <v>GASTO PER CAPITA (€ por individuo)Otr.Bebidas Deri.Vino</v>
      </c>
      <c r="B535" s="11" t="s">
        <v>189</v>
      </c>
      <c r="C535" s="11" t="s">
        <v>139</v>
      </c>
      <c r="D535" s="12">
        <v>2.7708934975134487</v>
      </c>
      <c r="E535" s="12">
        <v>1.0057982532230687</v>
      </c>
      <c r="F535" s="12">
        <v>0.80848161559597442</v>
      </c>
      <c r="G535" s="12">
        <v>1.2522885032222537</v>
      </c>
      <c r="H535" s="12">
        <v>2.8731406971713711</v>
      </c>
      <c r="I535" s="12">
        <v>1.1186144618310154</v>
      </c>
      <c r="J535" s="12">
        <v>0.97742571667790989</v>
      </c>
      <c r="K535" s="12">
        <v>1.399959903007971</v>
      </c>
      <c r="L535" s="12">
        <v>2.6758826853868714</v>
      </c>
      <c r="M535" s="12"/>
      <c r="N535" s="12"/>
    </row>
    <row r="536" spans="1:14" x14ac:dyDescent="0.35">
      <c r="A536" s="11" t="str">
        <f t="shared" si="8"/>
        <v>GASTO PER CAPITA (€ por individuo)Tinto de Verano</v>
      </c>
      <c r="B536" s="11" t="s">
        <v>189</v>
      </c>
      <c r="C536" s="11" t="s">
        <v>140</v>
      </c>
      <c r="D536" s="12">
        <v>1.8627091155551003</v>
      </c>
      <c r="E536" s="12">
        <v>0.5216731773140163</v>
      </c>
      <c r="F536" s="12">
        <v>0.41326643447918904</v>
      </c>
      <c r="G536" s="12">
        <v>0.79508253185811684</v>
      </c>
      <c r="H536" s="12">
        <v>1.8668248418239488</v>
      </c>
      <c r="I536" s="12">
        <v>0.58314313929501704</v>
      </c>
      <c r="J536" s="12">
        <v>0.4853449844892585</v>
      </c>
      <c r="K536" s="12">
        <v>0.84025950095149426</v>
      </c>
      <c r="L536" s="12">
        <v>1.8248724739612996</v>
      </c>
      <c r="M536" s="12"/>
      <c r="N536" s="12"/>
    </row>
    <row r="537" spans="1:14" x14ac:dyDescent="0.35">
      <c r="A537" s="11" t="str">
        <f t="shared" si="8"/>
        <v>GASTO PER CAPITA (€ por individuo)Sangria de Vino</v>
      </c>
      <c r="B537" s="11" t="s">
        <v>189</v>
      </c>
      <c r="C537" s="11" t="s">
        <v>141</v>
      </c>
      <c r="D537" s="12">
        <v>0.15275163382018964</v>
      </c>
      <c r="E537" s="12">
        <v>5.4987809351267652E-2</v>
      </c>
      <c r="F537" s="12">
        <v>3.5911232980106449E-2</v>
      </c>
      <c r="G537" s="12">
        <v>5.4006883400133696E-2</v>
      </c>
      <c r="H537" s="12">
        <v>0.13668592292850323</v>
      </c>
      <c r="I537" s="12">
        <v>4.6235176472760695E-2</v>
      </c>
      <c r="J537" s="12">
        <v>4.2569950096826958E-2</v>
      </c>
      <c r="K537" s="12">
        <v>7.3064217612845719E-2</v>
      </c>
      <c r="L537" s="12">
        <v>0.12195727525230382</v>
      </c>
      <c r="M537" s="12"/>
      <c r="N537" s="12"/>
    </row>
    <row r="538" spans="1:14" x14ac:dyDescent="0.35">
      <c r="A538" s="11" t="str">
        <f t="shared" si="8"/>
        <v>GASTO PER CAPITA (€ por individuo)Sangria de Cava</v>
      </c>
      <c r="B538" s="11" t="s">
        <v>189</v>
      </c>
      <c r="C538" s="11" t="s">
        <v>142</v>
      </c>
      <c r="D538" s="12">
        <v>0.41487393979211107</v>
      </c>
      <c r="E538" s="12">
        <v>0.10425639420993259</v>
      </c>
      <c r="F538" s="12">
        <v>7.6989975224374826E-2</v>
      </c>
      <c r="G538" s="12">
        <v>0.12789169204770323</v>
      </c>
      <c r="H538" s="12">
        <v>0.446938006525534</v>
      </c>
      <c r="I538" s="12">
        <v>0.25796981736806585</v>
      </c>
      <c r="J538" s="12">
        <v>0.23858417690094327</v>
      </c>
      <c r="K538" s="12">
        <v>0.21639285550995763</v>
      </c>
      <c r="L538" s="12">
        <v>0.37777566904887278</v>
      </c>
      <c r="M538" s="12"/>
      <c r="N538" s="12"/>
    </row>
    <row r="539" spans="1:14" x14ac:dyDescent="0.35">
      <c r="A539" s="11" t="str">
        <f t="shared" si="8"/>
        <v>GASTO PER CAPITA (€ por individuo)Calimocho</v>
      </c>
      <c r="B539" s="11" t="s">
        <v>189</v>
      </c>
      <c r="C539" s="11" t="s">
        <v>143</v>
      </c>
      <c r="D539" s="12">
        <v>0.16690313786236552</v>
      </c>
      <c r="E539" s="12">
        <v>0.10224699491505398</v>
      </c>
      <c r="F539" s="12">
        <v>0.13119492311939832</v>
      </c>
      <c r="G539" s="12">
        <v>9.2339545119762986E-2</v>
      </c>
      <c r="H539" s="12">
        <v>0.24850974694102895</v>
      </c>
      <c r="I539" s="12">
        <v>6.4842814030617549E-2</v>
      </c>
      <c r="J539" s="12">
        <v>6.421933044731401E-2</v>
      </c>
      <c r="K539" s="12">
        <v>0.11478802956199212</v>
      </c>
      <c r="L539" s="12">
        <v>0.16920686553525041</v>
      </c>
      <c r="M539" s="12"/>
      <c r="N539" s="12"/>
    </row>
    <row r="540" spans="1:14" x14ac:dyDescent="0.35">
      <c r="A540" s="11" t="str">
        <f t="shared" si="8"/>
        <v>GASTO PER CAPITA (€ por individuo)Rebujito</v>
      </c>
      <c r="B540" s="11" t="s">
        <v>189</v>
      </c>
      <c r="C540" s="11" t="s">
        <v>177</v>
      </c>
      <c r="D540" s="12">
        <v>1.3611800853510282E-2</v>
      </c>
      <c r="E540" s="12">
        <v>3.6575819444631926E-3</v>
      </c>
      <c r="F540" s="12">
        <v>2.1548637891362255E-3</v>
      </c>
      <c r="G540" s="12">
        <v>2.7059249129259177E-2</v>
      </c>
      <c r="H540" s="12">
        <v>1.6979772792211346E-2</v>
      </c>
      <c r="I540" s="12">
        <v>3.151959088792297E-3</v>
      </c>
      <c r="J540" s="12">
        <v>1.090986683771257E-3</v>
      </c>
      <c r="K540" s="12">
        <v>3.5896887114355208E-2</v>
      </c>
      <c r="L540" s="12">
        <v>1.3945555151225279E-2</v>
      </c>
      <c r="M540" s="12"/>
      <c r="N540" s="12"/>
    </row>
    <row r="541" spans="1:14" x14ac:dyDescent="0.35">
      <c r="A541" s="11" t="str">
        <f t="shared" si="8"/>
        <v>GASTO PER CAPITA (€ por individuo)Espum/Lambrusc/Mosca</v>
      </c>
      <c r="B541" s="11" t="s">
        <v>189</v>
      </c>
      <c r="C541" s="11" t="s">
        <v>178</v>
      </c>
      <c r="D541" s="12">
        <v>0.1600433865659858</v>
      </c>
      <c r="E541" s="12">
        <v>0.21897632454353214</v>
      </c>
      <c r="F541" s="12">
        <v>0.14896429691214577</v>
      </c>
      <c r="G541" s="12">
        <v>0.15590894753432399</v>
      </c>
      <c r="H541" s="12">
        <v>0.1572032077376061</v>
      </c>
      <c r="I541" s="12">
        <v>0.1632715161694249</v>
      </c>
      <c r="J541" s="12">
        <v>0.14561595716421835</v>
      </c>
      <c r="K541" s="12">
        <v>0.11955908029181835</v>
      </c>
      <c r="L541" s="12">
        <v>0.16812525219238511</v>
      </c>
      <c r="M541" s="12"/>
      <c r="N541" s="12"/>
    </row>
    <row r="542" spans="1:14" x14ac:dyDescent="0.35">
      <c r="A542" s="11" t="str">
        <f t="shared" si="8"/>
        <v>GASTO PER CAPITA (€ por individuo)Sidra</v>
      </c>
      <c r="B542" s="11" t="s">
        <v>189</v>
      </c>
      <c r="C542" s="11" t="s">
        <v>144</v>
      </c>
      <c r="D542" s="12">
        <v>0.72338636008134449</v>
      </c>
      <c r="E542" s="12">
        <v>0.50298474020965533</v>
      </c>
      <c r="F542" s="12">
        <v>0.51331495362549062</v>
      </c>
      <c r="G542" s="12">
        <v>0.63877303197194302</v>
      </c>
      <c r="H542" s="12">
        <v>0.79597266020181412</v>
      </c>
      <c r="I542" s="12">
        <v>0.71501963524069156</v>
      </c>
      <c r="J542" s="12">
        <v>0.59895827122449896</v>
      </c>
      <c r="K542" s="12">
        <v>0.52642862937310886</v>
      </c>
      <c r="L542" s="12">
        <v>0.71787599627792076</v>
      </c>
      <c r="M542" s="12"/>
      <c r="N542" s="12"/>
    </row>
    <row r="543" spans="1:14" x14ac:dyDescent="0.35">
      <c r="A543" s="11" t="str">
        <f t="shared" si="8"/>
        <v>GASTO PER CAPITA (€ por individuo)Cerveza</v>
      </c>
      <c r="B543" s="11" t="s">
        <v>189</v>
      </c>
      <c r="C543" s="11" t="s">
        <v>145</v>
      </c>
      <c r="D543" s="12">
        <v>35.115997250046213</v>
      </c>
      <c r="E543" s="12">
        <v>20.970201993156145</v>
      </c>
      <c r="F543" s="12">
        <v>18.631088210092532</v>
      </c>
      <c r="G543" s="12">
        <v>23.013418617794972</v>
      </c>
      <c r="H543" s="12">
        <v>33.472219348849173</v>
      </c>
      <c r="I543" s="12">
        <v>20.414838159796872</v>
      </c>
      <c r="J543" s="12">
        <v>18.510640172193316</v>
      </c>
      <c r="K543" s="12">
        <v>22.084105666274322</v>
      </c>
      <c r="L543" s="12">
        <v>32.715236974498666</v>
      </c>
      <c r="M543" s="12"/>
      <c r="N543" s="12"/>
    </row>
    <row r="544" spans="1:14" x14ac:dyDescent="0.35">
      <c r="A544" s="11" t="str">
        <f t="shared" si="8"/>
        <v>GASTO PER CAPITA (€ por individuo)Con alcohol</v>
      </c>
      <c r="B544" s="11" t="s">
        <v>189</v>
      </c>
      <c r="C544" s="11" t="s">
        <v>146</v>
      </c>
      <c r="D544" s="12">
        <v>31.414691868041416</v>
      </c>
      <c r="E544" s="12">
        <v>18.714663727880588</v>
      </c>
      <c r="F544" s="12">
        <v>16.604783166435883</v>
      </c>
      <c r="G544" s="12">
        <v>20.177027191092321</v>
      </c>
      <c r="H544" s="12">
        <v>29.55456692657765</v>
      </c>
      <c r="I544" s="12">
        <v>18.038246569860632</v>
      </c>
      <c r="J544" s="12">
        <v>16.27284581331368</v>
      </c>
      <c r="K544" s="12">
        <v>19.262664127787751</v>
      </c>
      <c r="L544" s="12">
        <v>28.648316793762802</v>
      </c>
      <c r="M544" s="12"/>
      <c r="N544" s="12"/>
    </row>
    <row r="545" spans="1:14" x14ac:dyDescent="0.35">
      <c r="A545" s="11" t="str">
        <f t="shared" si="8"/>
        <v>GASTO PER CAPITA (€ por individuo)Sin alcohol</v>
      </c>
      <c r="B545" s="11" t="s">
        <v>189</v>
      </c>
      <c r="C545" s="11" t="s">
        <v>147</v>
      </c>
      <c r="D545" s="12">
        <v>3.6459399368940044</v>
      </c>
      <c r="E545" s="12">
        <v>2.2317295289604222</v>
      </c>
      <c r="F545" s="12">
        <v>2.0069083186039975</v>
      </c>
      <c r="G545" s="12">
        <v>2.815777352961967</v>
      </c>
      <c r="H545" s="12">
        <v>3.8870622104375419</v>
      </c>
      <c r="I545" s="12">
        <v>2.3633467791031748</v>
      </c>
      <c r="J545" s="12">
        <v>2.2173193006191507</v>
      </c>
      <c r="K545" s="12">
        <v>2.8078762152390273</v>
      </c>
      <c r="L545" s="12">
        <v>4.0218181877728627</v>
      </c>
      <c r="M545" s="12"/>
      <c r="N545" s="12"/>
    </row>
    <row r="546" spans="1:14" x14ac:dyDescent="0.35">
      <c r="A546" s="11" t="str">
        <f t="shared" si="8"/>
        <v>GASTO PER CAPITA (€ por individuo)Cerveza Envasada</v>
      </c>
      <c r="B546" s="11" t="s">
        <v>189</v>
      </c>
      <c r="C546" s="11" t="s">
        <v>179</v>
      </c>
      <c r="D546" s="12">
        <v>17.77043063582742</v>
      </c>
      <c r="E546" s="12">
        <v>10.766998853316705</v>
      </c>
      <c r="F546" s="12">
        <v>9.9009684608760011</v>
      </c>
      <c r="G546" s="12">
        <v>12.050373611478486</v>
      </c>
      <c r="H546" s="12">
        <v>16.822468734316796</v>
      </c>
      <c r="I546" s="12">
        <v>10.347149706149871</v>
      </c>
      <c r="J546" s="12">
        <v>9.6924907214379061</v>
      </c>
      <c r="K546" s="12">
        <v>11.514457988330234</v>
      </c>
      <c r="L546" s="12">
        <v>16.21482147164447</v>
      </c>
      <c r="M546" s="12"/>
      <c r="N546" s="12"/>
    </row>
    <row r="547" spans="1:14" x14ac:dyDescent="0.35">
      <c r="A547" s="11" t="str">
        <f t="shared" si="8"/>
        <v>GASTO PER CAPITA (€ por individuo)Cerveza Surtidor</v>
      </c>
      <c r="B547" s="11" t="s">
        <v>189</v>
      </c>
      <c r="C547" s="11" t="s">
        <v>180</v>
      </c>
      <c r="D547" s="12">
        <v>17.345561426264162</v>
      </c>
      <c r="E547" s="12">
        <v>10.203201197185789</v>
      </c>
      <c r="F547" s="12">
        <v>8.7301212238180188</v>
      </c>
      <c r="G547" s="12">
        <v>10.963046453497174</v>
      </c>
      <c r="H547" s="12">
        <v>16.649745952840146</v>
      </c>
      <c r="I547" s="12">
        <v>10.067686288912011</v>
      </c>
      <c r="J547" s="12">
        <v>8.8181467804429232</v>
      </c>
      <c r="K547" s="12">
        <v>10.56964812746609</v>
      </c>
      <c r="L547" s="12">
        <v>16.500415108538718</v>
      </c>
      <c r="M547" s="12"/>
      <c r="N547" s="12"/>
    </row>
    <row r="548" spans="1:14" x14ac:dyDescent="0.35">
      <c r="A548" s="11" t="str">
        <f t="shared" si="8"/>
        <v>GASTO PER CAPITA (€ por individuo)Otras Cervezas</v>
      </c>
      <c r="B548" s="11" t="s">
        <v>189</v>
      </c>
      <c r="C548" s="11" t="s">
        <v>148</v>
      </c>
      <c r="D548" s="12">
        <v>5.5343936732109821E-2</v>
      </c>
      <c r="E548" s="12">
        <v>2.3808118128231606E-2</v>
      </c>
      <c r="F548" s="12">
        <v>1.9404304993054761E-2</v>
      </c>
      <c r="G548" s="12">
        <v>2.0618384142949982E-2</v>
      </c>
      <c r="H548" s="12">
        <v>3.0568688380915039E-2</v>
      </c>
      <c r="I548" s="12">
        <v>1.3234929426257751E-2</v>
      </c>
      <c r="J548" s="12">
        <v>2.0469818834326556E-2</v>
      </c>
      <c r="K548" s="12">
        <v>1.3568680618385233E-2</v>
      </c>
      <c r="L548" s="12">
        <v>4.5098505708498618E-2</v>
      </c>
      <c r="M548" s="12"/>
      <c r="N548" s="12"/>
    </row>
    <row r="549" spans="1:14" x14ac:dyDescent="0.35">
      <c r="A549" s="11" t="str">
        <f t="shared" si="8"/>
        <v>GASTO PER CAPITA (€ por individuo)Espirituosas</v>
      </c>
      <c r="B549" s="11" t="s">
        <v>189</v>
      </c>
      <c r="C549" s="11" t="s">
        <v>149</v>
      </c>
      <c r="D549" s="12">
        <v>11.593789074945544</v>
      </c>
      <c r="E549" s="12">
        <v>7.7860956042324965</v>
      </c>
      <c r="F549" s="12">
        <v>6.6538832153956999</v>
      </c>
      <c r="G549" s="12">
        <v>6.9282794333995774</v>
      </c>
      <c r="H549" s="12">
        <v>11.191611780770847</v>
      </c>
      <c r="I549" s="12">
        <v>7.7529260541194374</v>
      </c>
      <c r="J549" s="12">
        <v>7.0279289483150595</v>
      </c>
      <c r="K549" s="12">
        <v>7.6173327686309529</v>
      </c>
      <c r="L549" s="12">
        <v>11.805015985769963</v>
      </c>
      <c r="M549" s="12"/>
      <c r="N549" s="12"/>
    </row>
    <row r="550" spans="1:14" x14ac:dyDescent="0.35">
      <c r="A550" s="11" t="str">
        <f t="shared" si="8"/>
        <v>GASTO PER CAPITA (€ por individuo)Whisky</v>
      </c>
      <c r="B550" s="11" t="s">
        <v>189</v>
      </c>
      <c r="C550" s="11" t="s">
        <v>150</v>
      </c>
      <c r="D550" s="12">
        <v>1.8074878787606035</v>
      </c>
      <c r="E550" s="12">
        <v>1.4948706130822356</v>
      </c>
      <c r="F550" s="12">
        <v>1.1625119376656345</v>
      </c>
      <c r="G550" s="12">
        <v>0.99550976227149546</v>
      </c>
      <c r="H550" s="12">
        <v>1.4248305997019832</v>
      </c>
      <c r="I550" s="12">
        <v>1.2284075933055858</v>
      </c>
      <c r="J550" s="12">
        <v>0.97564292102285899</v>
      </c>
      <c r="K550" s="12">
        <v>1.2112277352861562</v>
      </c>
      <c r="L550" s="12">
        <v>1.532340662861188</v>
      </c>
      <c r="M550" s="12"/>
      <c r="N550" s="12"/>
    </row>
    <row r="551" spans="1:14" x14ac:dyDescent="0.35">
      <c r="A551" s="11" t="str">
        <f t="shared" si="8"/>
        <v>GASTO PER CAPITA (€ por individuo)Brandy</v>
      </c>
      <c r="B551" s="11" t="s">
        <v>189</v>
      </c>
      <c r="C551" s="11" t="s">
        <v>151</v>
      </c>
      <c r="D551" s="12">
        <v>8.3473900527618258E-2</v>
      </c>
      <c r="E551" s="12">
        <v>4.9921194692835145E-2</v>
      </c>
      <c r="F551" s="12">
        <v>0.11928226367301015</v>
      </c>
      <c r="G551" s="12">
        <v>6.6249835108650221E-2</v>
      </c>
      <c r="H551" s="12">
        <v>5.8431153353934812E-2</v>
      </c>
      <c r="I551" s="12">
        <v>8.2893085218361681E-2</v>
      </c>
      <c r="J551" s="12">
        <v>6.4138975286687508E-2</v>
      </c>
      <c r="K551" s="12">
        <v>8.2828133988106387E-2</v>
      </c>
      <c r="L551" s="12">
        <v>6.5174064531788686E-2</v>
      </c>
      <c r="M551" s="12"/>
      <c r="N551" s="12"/>
    </row>
    <row r="552" spans="1:14" x14ac:dyDescent="0.35">
      <c r="A552" s="11" t="str">
        <f t="shared" si="8"/>
        <v>GASTO PER CAPITA (€ por individuo)Ginebra</v>
      </c>
      <c r="B552" s="11" t="s">
        <v>189</v>
      </c>
      <c r="C552" s="11" t="s">
        <v>152</v>
      </c>
      <c r="D552" s="12">
        <v>3.5036181504548716</v>
      </c>
      <c r="E552" s="12">
        <v>2.2671936925280063</v>
      </c>
      <c r="F552" s="12">
        <v>1.9514666570425354</v>
      </c>
      <c r="G552" s="12">
        <v>2.2013031726753751</v>
      </c>
      <c r="H552" s="12">
        <v>3.3901658904199912</v>
      </c>
      <c r="I552" s="12">
        <v>2.644773002667812</v>
      </c>
      <c r="J552" s="12">
        <v>2.4239033534157248</v>
      </c>
      <c r="K552" s="12">
        <v>2.3841596567277081</v>
      </c>
      <c r="L552" s="12">
        <v>3.9121972841959218</v>
      </c>
      <c r="M552" s="12"/>
      <c r="N552" s="12"/>
    </row>
    <row r="553" spans="1:14" x14ac:dyDescent="0.35">
      <c r="A553" s="11" t="str">
        <f t="shared" si="8"/>
        <v>GASTO PER CAPITA (€ por individuo)Ron</v>
      </c>
      <c r="B553" s="11" t="s">
        <v>189</v>
      </c>
      <c r="C553" s="11" t="s">
        <v>153</v>
      </c>
      <c r="D553" s="12">
        <v>1.7725535825107597</v>
      </c>
      <c r="E553" s="12">
        <v>1.266903086723465</v>
      </c>
      <c r="F553" s="12">
        <v>1.0228538081519916</v>
      </c>
      <c r="G553" s="12">
        <v>0.93745946691779369</v>
      </c>
      <c r="H553" s="12">
        <v>1.6495577654176226</v>
      </c>
      <c r="I553" s="12">
        <v>1.0144969868103977</v>
      </c>
      <c r="J553" s="12">
        <v>0.97957844650561643</v>
      </c>
      <c r="K553" s="12">
        <v>0.91749238555816925</v>
      </c>
      <c r="L553" s="12">
        <v>1.5414211369258837</v>
      </c>
      <c r="M553" s="12"/>
      <c r="N553" s="12"/>
    </row>
    <row r="554" spans="1:14" x14ac:dyDescent="0.35">
      <c r="A554" s="11" t="str">
        <f t="shared" si="8"/>
        <v>GASTO PER CAPITA (€ por individuo)Anis</v>
      </c>
      <c r="B554" s="11" t="s">
        <v>189</v>
      </c>
      <c r="C554" s="11" t="s">
        <v>154</v>
      </c>
      <c r="D554" s="12">
        <v>5.7031084039452062E-2</v>
      </c>
      <c r="E554" s="12">
        <v>7.8956437194279486E-2</v>
      </c>
      <c r="F554" s="12">
        <v>6.0357076935644113E-2</v>
      </c>
      <c r="G554" s="12">
        <v>4.402498959911702E-2</v>
      </c>
      <c r="H554" s="12">
        <v>2.6540136938000111E-2</v>
      </c>
      <c r="I554" s="12">
        <v>6.992117335260005E-2</v>
      </c>
      <c r="J554" s="12">
        <v>5.1911937515009908E-2</v>
      </c>
      <c r="K554" s="12">
        <v>3.6788004087148406E-2</v>
      </c>
      <c r="L554" s="12">
        <v>8.7282264468415097E-2</v>
      </c>
      <c r="M554" s="12"/>
      <c r="N554" s="12"/>
    </row>
    <row r="555" spans="1:14" x14ac:dyDescent="0.35">
      <c r="A555" s="11" t="str">
        <f t="shared" si="8"/>
        <v>GASTO PER CAPITA (€ por individuo)Otras Espirituosas</v>
      </c>
      <c r="B555" s="11" t="s">
        <v>189</v>
      </c>
      <c r="C555" s="11" t="s">
        <v>155</v>
      </c>
      <c r="D555" s="12">
        <v>4.3696293445490264</v>
      </c>
      <c r="E555" s="12">
        <v>2.6282485083130238</v>
      </c>
      <c r="F555" s="12">
        <v>2.3374127099659745</v>
      </c>
      <c r="G555" s="12">
        <v>2.6837333929736382</v>
      </c>
      <c r="H555" s="12">
        <v>4.6420880497652517</v>
      </c>
      <c r="I555" s="12">
        <v>2.7124331675064108</v>
      </c>
      <c r="J555" s="12">
        <v>2.5327555902865893</v>
      </c>
      <c r="K555" s="12">
        <v>2.9848398076430493</v>
      </c>
      <c r="L555" s="12">
        <v>4.6666017651394851</v>
      </c>
      <c r="M555" s="12"/>
      <c r="N555" s="12"/>
    </row>
    <row r="556" spans="1:14" ht="14.25" customHeight="1" x14ac:dyDescent="0.35">
      <c r="A556" s="11" t="str">
        <f t="shared" si="8"/>
        <v>GASTO PER CAPITA (€ por individuo)T.Zumo+Horchata+Mosto</v>
      </c>
      <c r="B556" s="11" t="s">
        <v>189</v>
      </c>
      <c r="C556" s="11" t="s">
        <v>156</v>
      </c>
      <c r="D556" s="12">
        <v>2.6415903304034485</v>
      </c>
      <c r="E556" s="12">
        <v>1.4088415505245455</v>
      </c>
      <c r="F556" s="12">
        <v>1.2924987843627929</v>
      </c>
      <c r="G556" s="12">
        <v>1.5145734792576862</v>
      </c>
      <c r="H556" s="12">
        <v>2.4904733073542777</v>
      </c>
      <c r="I556" s="12">
        <v>1.1639834762383443</v>
      </c>
      <c r="J556" s="12">
        <v>1.2314971015071599</v>
      </c>
      <c r="K556" s="12">
        <v>1.4641985962649882</v>
      </c>
      <c r="L556" s="12">
        <v>2.3861667153375308</v>
      </c>
      <c r="M556" s="12"/>
      <c r="N556" s="12"/>
    </row>
    <row r="557" spans="1:14" x14ac:dyDescent="0.35">
      <c r="A557" s="11" t="str">
        <f t="shared" si="8"/>
        <v>GASTO PER CAPITA (€ por individuo)Agua Envasada</v>
      </c>
      <c r="B557" s="11" t="s">
        <v>189</v>
      </c>
      <c r="C557" s="11" t="s">
        <v>157</v>
      </c>
      <c r="D557" s="12">
        <v>7.1899483262493264</v>
      </c>
      <c r="E557" s="12">
        <v>3.8694549446261948</v>
      </c>
      <c r="F557" s="12">
        <v>3.6825801416363158</v>
      </c>
      <c r="G557" s="12">
        <v>4.3325233778414534</v>
      </c>
      <c r="H557" s="12">
        <v>6.8867172937670187</v>
      </c>
      <c r="I557" s="12">
        <v>3.7618663227899445</v>
      </c>
      <c r="J557" s="12">
        <v>3.4311930608885155</v>
      </c>
      <c r="K557" s="12">
        <v>3.9116954052495125</v>
      </c>
      <c r="L557" s="12">
        <v>6.4785956948325421</v>
      </c>
      <c r="M557" s="12"/>
      <c r="N557" s="12"/>
    </row>
    <row r="558" spans="1:14" x14ac:dyDescent="0.35">
      <c r="A558" s="11" t="str">
        <f t="shared" si="8"/>
        <v>GASTO PER CAPITA (€ por individuo)Bebidas Refrescantes</v>
      </c>
      <c r="B558" s="11" t="s">
        <v>189</v>
      </c>
      <c r="C558" s="11" t="s">
        <v>158</v>
      </c>
      <c r="D558" s="12">
        <v>18.791566866148536</v>
      </c>
      <c r="E558" s="12">
        <v>10.302892716902253</v>
      </c>
      <c r="F558" s="12">
        <v>9.7214515896720481</v>
      </c>
      <c r="G558" s="12">
        <v>11.297241274793182</v>
      </c>
      <c r="H558" s="12">
        <v>18.957666178141039</v>
      </c>
      <c r="I558" s="12">
        <v>10.324019055812347</v>
      </c>
      <c r="J558" s="12">
        <v>9.667194936556486</v>
      </c>
      <c r="K558" s="12">
        <v>11.535883141896525</v>
      </c>
      <c r="L558" s="12">
        <v>18.224376705619129</v>
      </c>
      <c r="M558" s="12"/>
      <c r="N558" s="12"/>
    </row>
    <row r="559" spans="1:14" x14ac:dyDescent="0.35">
      <c r="A559" s="11" t="str">
        <f t="shared" si="8"/>
        <v>GASTO PER CAPITA (€ por individuo)Colas</v>
      </c>
      <c r="B559" s="11" t="s">
        <v>189</v>
      </c>
      <c r="C559" s="11" t="s">
        <v>159</v>
      </c>
      <c r="D559" s="12">
        <v>11.033473441579577</v>
      </c>
      <c r="E559" s="12">
        <v>6.4481073827725917</v>
      </c>
      <c r="F559" s="12">
        <v>6.1453995603657177</v>
      </c>
      <c r="G559" s="12">
        <v>6.6928015415319368</v>
      </c>
      <c r="H559" s="12">
        <v>10.982570153619353</v>
      </c>
      <c r="I559" s="12">
        <v>6.2483531037118416</v>
      </c>
      <c r="J559" s="12">
        <v>5.8352918758245718</v>
      </c>
      <c r="K559" s="12">
        <v>6.8542830587963328</v>
      </c>
      <c r="L559" s="12">
        <v>10.111432305814692</v>
      </c>
      <c r="M559" s="12"/>
      <c r="N559" s="12"/>
    </row>
    <row r="560" spans="1:14" x14ac:dyDescent="0.35">
      <c r="A560" s="11" t="str">
        <f t="shared" si="8"/>
        <v>GASTO PER CAPITA (€ por individuo)Cola Regular</v>
      </c>
      <c r="B560" s="11" t="s">
        <v>189</v>
      </c>
      <c r="C560" s="11" t="s">
        <v>160</v>
      </c>
      <c r="D560" s="12">
        <v>5.3545742900849671</v>
      </c>
      <c r="E560" s="12">
        <v>2.8381937648198416</v>
      </c>
      <c r="F560" s="12">
        <v>2.7872524355770611</v>
      </c>
      <c r="G560" s="12">
        <v>3.0394615512507461</v>
      </c>
      <c r="H560" s="12">
        <v>5.2243006486891641</v>
      </c>
      <c r="I560" s="12">
        <v>3.0429385771082469</v>
      </c>
      <c r="J560" s="12">
        <v>2.8072471032769952</v>
      </c>
      <c r="K560" s="12">
        <v>3.1166898000007759</v>
      </c>
      <c r="L560" s="12">
        <v>4.7491880134902411</v>
      </c>
      <c r="M560" s="12"/>
      <c r="N560" s="12"/>
    </row>
    <row r="561" spans="1:14" x14ac:dyDescent="0.35">
      <c r="A561" s="11" t="str">
        <f t="shared" si="8"/>
        <v>GASTO PER CAPITA (€ por individuo)Light/Zero</v>
      </c>
      <c r="B561" s="11" t="s">
        <v>189</v>
      </c>
      <c r="C561" s="11" t="s">
        <v>161</v>
      </c>
      <c r="D561" s="12">
        <v>5.6788976570045806</v>
      </c>
      <c r="E561" s="12">
        <v>3.6099140462223951</v>
      </c>
      <c r="F561" s="12">
        <v>3.3581478281431707</v>
      </c>
      <c r="G561" s="12">
        <v>3.6533425591285726</v>
      </c>
      <c r="H561" s="12">
        <v>5.7582742763706651</v>
      </c>
      <c r="I561" s="12">
        <v>3.2054158764155996</v>
      </c>
      <c r="J561" s="12">
        <v>3.0280452202516552</v>
      </c>
      <c r="K561" s="12">
        <v>3.7375940585809877</v>
      </c>
      <c r="L561" s="12">
        <v>5.3622397035048737</v>
      </c>
      <c r="M561" s="12"/>
      <c r="N561" s="12"/>
    </row>
    <row r="562" spans="1:14" x14ac:dyDescent="0.35">
      <c r="A562" s="11" t="str">
        <f t="shared" si="8"/>
        <v>GASTO PER CAPITA (€ por individuo)Otra Variedad Cola</v>
      </c>
      <c r="B562" s="11" t="s">
        <v>189</v>
      </c>
      <c r="C562" s="11" t="s">
        <v>162</v>
      </c>
      <c r="D562" s="12" t="s">
        <v>223</v>
      </c>
      <c r="E562" s="12" t="s">
        <v>223</v>
      </c>
      <c r="F562" s="12" t="s">
        <v>223</v>
      </c>
      <c r="G562" s="12" t="s">
        <v>223</v>
      </c>
      <c r="H562" s="12" t="s">
        <v>223</v>
      </c>
      <c r="I562" s="12" t="s">
        <v>223</v>
      </c>
      <c r="J562" s="12" t="s">
        <v>223</v>
      </c>
      <c r="K562" s="12" t="s">
        <v>223</v>
      </c>
      <c r="L562" s="12" t="s">
        <v>223</v>
      </c>
      <c r="M562" s="12"/>
      <c r="N562" s="12"/>
    </row>
    <row r="563" spans="1:14" x14ac:dyDescent="0.35">
      <c r="A563" s="11" t="str">
        <f t="shared" si="8"/>
        <v>GASTO PER CAPITA (€ por individuo)Con Cafeina</v>
      </c>
      <c r="B563" s="11" t="s">
        <v>189</v>
      </c>
      <c r="C563" s="11" t="s">
        <v>163</v>
      </c>
      <c r="D563" s="12">
        <v>9.0786642426652957</v>
      </c>
      <c r="E563" s="12">
        <v>5.1791893041339012</v>
      </c>
      <c r="F563" s="12">
        <v>4.922589117280924</v>
      </c>
      <c r="G563" s="12">
        <v>5.4368385538328736</v>
      </c>
      <c r="H563" s="12">
        <v>8.732450038345295</v>
      </c>
      <c r="I563" s="12">
        <v>5.0766842348089529</v>
      </c>
      <c r="J563" s="12">
        <v>4.7619053352057703</v>
      </c>
      <c r="K563" s="12">
        <v>5.53634869800789</v>
      </c>
      <c r="L563" s="12">
        <v>8.3398326622946346</v>
      </c>
      <c r="M563" s="12"/>
      <c r="N563" s="12"/>
    </row>
    <row r="564" spans="1:14" x14ac:dyDescent="0.35">
      <c r="A564" s="11" t="str">
        <f t="shared" si="8"/>
        <v>GASTO PER CAPITA (€ por individuo)Sin Cafeina</v>
      </c>
      <c r="B564" s="11" t="s">
        <v>189</v>
      </c>
      <c r="C564" s="11" t="s">
        <v>164</v>
      </c>
      <c r="D564" s="12">
        <v>1.6005982704631294</v>
      </c>
      <c r="E564" s="12">
        <v>0.95650634577695171</v>
      </c>
      <c r="F564" s="12">
        <v>1.0419522523034668</v>
      </c>
      <c r="G564" s="12">
        <v>1.0780340290420478</v>
      </c>
      <c r="H564" s="12">
        <v>1.8818759409968642</v>
      </c>
      <c r="I564" s="12">
        <v>0.97949756732782123</v>
      </c>
      <c r="J564" s="12">
        <v>0.8921595554628956</v>
      </c>
      <c r="K564" s="12">
        <v>1.0981606736989951</v>
      </c>
      <c r="L564" s="12">
        <v>1.4878499719030471</v>
      </c>
    </row>
    <row r="565" spans="1:14" x14ac:dyDescent="0.35">
      <c r="A565" s="11" t="str">
        <f t="shared" si="8"/>
        <v>GASTO PER CAPITA (€ por individuo)Frutas con gas</v>
      </c>
      <c r="B565" s="11" t="s">
        <v>189</v>
      </c>
      <c r="C565" s="11" t="s">
        <v>165</v>
      </c>
      <c r="D565" s="12">
        <v>2.0410212537392525</v>
      </c>
      <c r="E565" s="12">
        <v>0.98135703528612339</v>
      </c>
      <c r="F565" s="12">
        <v>0.89415208208728481</v>
      </c>
      <c r="G565" s="12">
        <v>1.1902128466133368</v>
      </c>
      <c r="H565" s="12">
        <v>2.2023557341638544</v>
      </c>
      <c r="I565" s="12">
        <v>1.013104223684723</v>
      </c>
      <c r="J565" s="12">
        <v>0.98205974793077899</v>
      </c>
      <c r="K565" s="12">
        <v>1.2768461249996308</v>
      </c>
      <c r="L565" s="12">
        <v>2.1762987413170509</v>
      </c>
    </row>
    <row r="566" spans="1:14" x14ac:dyDescent="0.35">
      <c r="A566" s="11" t="str">
        <f t="shared" si="8"/>
        <v>GASTO PER CAPITA (€ por individuo)Frutas sin gas</v>
      </c>
      <c r="B566" s="11" t="s">
        <v>189</v>
      </c>
      <c r="C566" s="11" t="s">
        <v>166</v>
      </c>
      <c r="D566" s="12">
        <v>0.62144956732246093</v>
      </c>
      <c r="E566" s="12">
        <v>0.24882387310550258</v>
      </c>
      <c r="F566" s="12">
        <v>0.23041697530321173</v>
      </c>
      <c r="G566" s="12">
        <v>0.32656029988237167</v>
      </c>
      <c r="H566" s="12">
        <v>0.645656159269971</v>
      </c>
      <c r="I566" s="12">
        <v>0.28128415316063587</v>
      </c>
      <c r="J566" s="12">
        <v>0.27837994768388924</v>
      </c>
      <c r="K566" s="12">
        <v>0.34082857656526677</v>
      </c>
      <c r="L566" s="12">
        <v>1.1921014527926335</v>
      </c>
    </row>
    <row r="567" spans="1:14" x14ac:dyDescent="0.35">
      <c r="A567" s="11" t="str">
        <f t="shared" si="8"/>
        <v>GASTO PER CAPITA (€ por individuo)Mixers</v>
      </c>
      <c r="B567" s="11" t="s">
        <v>189</v>
      </c>
      <c r="C567" s="11" t="s">
        <v>167</v>
      </c>
      <c r="D567" s="12">
        <v>0.310107643181387</v>
      </c>
      <c r="E567" s="12">
        <v>0.14058721115950992</v>
      </c>
      <c r="F567" s="12">
        <v>0.11535901003262224</v>
      </c>
      <c r="G567" s="12">
        <v>0.22548555467513998</v>
      </c>
      <c r="H567" s="12">
        <v>0.34898404567668329</v>
      </c>
      <c r="I567" s="12">
        <v>0.16348924228299383</v>
      </c>
      <c r="J567" s="12">
        <v>0.15829466272056505</v>
      </c>
      <c r="K567" s="12">
        <v>0.20637535051800776</v>
      </c>
      <c r="L567" s="12">
        <v>0.30627572196591851</v>
      </c>
    </row>
    <row r="568" spans="1:14" x14ac:dyDescent="0.35">
      <c r="A568" s="11" t="str">
        <f t="shared" si="8"/>
        <v>GASTO PER CAPITA (€ por individuo)Isotonicas</v>
      </c>
      <c r="B568" s="11" t="s">
        <v>189</v>
      </c>
      <c r="C568" s="11" t="s">
        <v>181</v>
      </c>
      <c r="D568" s="12">
        <v>2.4050717628834919</v>
      </c>
      <c r="E568" s="12">
        <v>1.153070013818686</v>
      </c>
      <c r="F568" s="12">
        <v>1.0794523453769356</v>
      </c>
      <c r="G568" s="12">
        <v>1.4432348147109701</v>
      </c>
      <c r="H568" s="12">
        <v>2.3277143329556074</v>
      </c>
      <c r="I568" s="12">
        <v>1.1503476110723192</v>
      </c>
      <c r="J568" s="12">
        <v>1.1382829955542455</v>
      </c>
      <c r="K568" s="12">
        <v>1.3503787201768676</v>
      </c>
      <c r="L568" s="12">
        <v>2.5199193047983868</v>
      </c>
    </row>
    <row r="569" spans="1:14" x14ac:dyDescent="0.35">
      <c r="A569" s="11" t="str">
        <f t="shared" si="8"/>
        <v>GASTO PER CAPITA (€ por individuo)Energeticas</v>
      </c>
      <c r="B569" s="11" t="s">
        <v>189</v>
      </c>
      <c r="C569" s="11" t="s">
        <v>182</v>
      </c>
      <c r="D569" s="12">
        <v>0.41767451998129557</v>
      </c>
      <c r="E569" s="12">
        <v>0.31711584026864409</v>
      </c>
      <c r="F569" s="12">
        <v>0.3255393529364598</v>
      </c>
      <c r="G569" s="12">
        <v>0.338435468275819</v>
      </c>
      <c r="H569" s="12">
        <v>0.50587201575719276</v>
      </c>
      <c r="I569" s="12">
        <v>0.47144495766061373</v>
      </c>
      <c r="J569" s="12">
        <v>0.30398519411416047</v>
      </c>
      <c r="K569" s="12">
        <v>0.26620285191430137</v>
      </c>
      <c r="L569" s="12">
        <v>0.39711148795020212</v>
      </c>
    </row>
    <row r="570" spans="1:14" x14ac:dyDescent="0.35">
      <c r="A570" s="11" t="str">
        <f t="shared" si="8"/>
        <v>GASTO PER CAPITA (€ por individuo)Gaseosas</v>
      </c>
      <c r="B570" s="11" t="s">
        <v>189</v>
      </c>
      <c r="C570" s="11" t="s">
        <v>168</v>
      </c>
      <c r="D570" s="12">
        <v>0.24679463987117659</v>
      </c>
      <c r="E570" s="12">
        <v>0.13867131675075597</v>
      </c>
      <c r="F570" s="12">
        <v>0.11553512136590809</v>
      </c>
      <c r="G570" s="12">
        <v>0.10977109256182029</v>
      </c>
      <c r="H570" s="12">
        <v>0.16029945547126825</v>
      </c>
      <c r="I570" s="12">
        <v>0.1407082489378583</v>
      </c>
      <c r="J570" s="12">
        <v>9.4557387372582985E-2</v>
      </c>
      <c r="K570" s="12">
        <v>0.10856016263896263</v>
      </c>
      <c r="L570" s="12">
        <v>0.18909298559506915</v>
      </c>
    </row>
    <row r="571" spans="1:14" x14ac:dyDescent="0.35">
      <c r="A571" s="11" t="str">
        <f t="shared" si="8"/>
        <v>GASTO PER CAPITA (€ por individuo)Bebidas Zumo+Leche</v>
      </c>
      <c r="B571" s="11" t="s">
        <v>189</v>
      </c>
      <c r="C571" s="11" t="s">
        <v>169</v>
      </c>
      <c r="D571" s="12">
        <v>0.12720551146868811</v>
      </c>
      <c r="E571" s="12">
        <v>6.9184732467945653E-2</v>
      </c>
      <c r="F571" s="12">
        <v>6.7988311710484861E-2</v>
      </c>
      <c r="G571" s="12">
        <v>5.4677908615698302E-2</v>
      </c>
      <c r="H571" s="12">
        <v>8.9942873236341148E-2</v>
      </c>
      <c r="I571" s="12">
        <v>5.7084651305434109E-2</v>
      </c>
      <c r="J571" s="12">
        <v>8.0566569969439616E-2</v>
      </c>
      <c r="K571" s="12">
        <v>5.3425892755769706E-2</v>
      </c>
      <c r="L571" s="12">
        <v>9.0327578091628113E-2</v>
      </c>
    </row>
    <row r="572" spans="1:14" x14ac:dyDescent="0.35">
      <c r="A572" s="11" t="str">
        <f t="shared" si="8"/>
        <v>GASTO PER CAPITA (€ por individuo)Resto</v>
      </c>
      <c r="B572" s="11" t="s">
        <v>189</v>
      </c>
      <c r="C572" s="11" t="s">
        <v>78</v>
      </c>
      <c r="D572" s="12">
        <v>1.588773255470479</v>
      </c>
      <c r="E572" s="12">
        <v>0.80596789906326838</v>
      </c>
      <c r="F572" s="12">
        <v>0.74760872256446187</v>
      </c>
      <c r="G572" s="12">
        <v>0.9160618747591236</v>
      </c>
      <c r="H572" s="12">
        <v>1.6942716983052455</v>
      </c>
      <c r="I572" s="12">
        <v>0.7982012409994681</v>
      </c>
      <c r="J572" s="12">
        <v>0.79577832812981386</v>
      </c>
      <c r="K572" s="12">
        <v>1.0789795510505376</v>
      </c>
      <c r="L572" s="12">
        <v>1.2418182296663709</v>
      </c>
    </row>
    <row r="573" spans="1:14" x14ac:dyDescent="0.35">
      <c r="A573" s="11" t="str">
        <f t="shared" si="8"/>
        <v>PRECIO MEDIO (kg ó litros)TOTAL BEBIDAS</v>
      </c>
      <c r="B573" s="11" t="s">
        <v>190</v>
      </c>
      <c r="C573" s="11" t="s">
        <v>122</v>
      </c>
      <c r="D573" s="12">
        <v>4.6964387912090588</v>
      </c>
      <c r="E573" s="12">
        <v>5.3286656447973231</v>
      </c>
      <c r="F573" s="12">
        <v>5.3974980404123212</v>
      </c>
      <c r="G573" s="12">
        <v>5.1352436637322434</v>
      </c>
      <c r="H573" s="12">
        <v>4.8663707080335081</v>
      </c>
      <c r="I573" s="12">
        <v>5.4213915643613362</v>
      </c>
      <c r="J573" s="12">
        <v>5.5422086214247583</v>
      </c>
      <c r="K573" s="12">
        <v>5.3147378367186979</v>
      </c>
      <c r="L573" s="12">
        <v>4.9697534916679151</v>
      </c>
    </row>
    <row r="574" spans="1:14" x14ac:dyDescent="0.35">
      <c r="A574" s="11" t="str">
        <f t="shared" si="8"/>
        <v>PRECIO MEDIO (kg ó litros).Total Bebidas Caliente</v>
      </c>
      <c r="B574" s="11" t="s">
        <v>190</v>
      </c>
      <c r="C574" s="11" t="s">
        <v>123</v>
      </c>
      <c r="D574" s="12">
        <v>11.516319250886136</v>
      </c>
      <c r="E574" s="12">
        <v>11.414035754891954</v>
      </c>
      <c r="F574" s="12">
        <v>11.350338482049009</v>
      </c>
      <c r="G574" s="12">
        <v>11.37179507153879</v>
      </c>
      <c r="H574" s="12">
        <v>11.326729676223856</v>
      </c>
      <c r="I574" s="12">
        <v>11.565479505694938</v>
      </c>
      <c r="J574" s="12">
        <v>11.377631636375522</v>
      </c>
      <c r="K574" s="12">
        <v>11.44151217162476</v>
      </c>
      <c r="L574" s="12">
        <v>11.448284419117902</v>
      </c>
    </row>
    <row r="575" spans="1:14" x14ac:dyDescent="0.35">
      <c r="A575" s="11" t="str">
        <f t="shared" si="8"/>
        <v>PRECIO MEDIO (kg ó litros)Cafe</v>
      </c>
      <c r="B575" s="11" t="s">
        <v>190</v>
      </c>
      <c r="C575" s="11" t="s">
        <v>124</v>
      </c>
      <c r="D575" s="12">
        <v>18.803738036437849</v>
      </c>
      <c r="E575" s="12">
        <v>19.100313170891368</v>
      </c>
      <c r="F575" s="12">
        <v>19.184773293137034</v>
      </c>
      <c r="G575" s="12">
        <v>19.192917400849129</v>
      </c>
      <c r="H575" s="12">
        <v>18.989284880205755</v>
      </c>
      <c r="I575" s="12">
        <v>19.50478682440005</v>
      </c>
      <c r="J575" s="12">
        <v>19.53862756768617</v>
      </c>
      <c r="K575" s="12">
        <v>19.857248727583187</v>
      </c>
      <c r="L575" s="12">
        <v>19.29014871599788</v>
      </c>
    </row>
    <row r="576" spans="1:14" x14ac:dyDescent="0.35">
      <c r="A576" s="11" t="str">
        <f t="shared" si="8"/>
        <v>PRECIO MEDIO (kg ó litros)Leche+bebidas vegetales</v>
      </c>
      <c r="B576" s="11" t="s">
        <v>190</v>
      </c>
      <c r="C576" s="11" t="s">
        <v>175</v>
      </c>
      <c r="D576" s="12">
        <v>8.6332475928254144</v>
      </c>
      <c r="E576" s="12">
        <v>8.5899203036263465</v>
      </c>
      <c r="F576" s="12">
        <v>8.5586636142154795</v>
      </c>
      <c r="G576" s="12">
        <v>8.5449552997747666</v>
      </c>
      <c r="H576" s="12">
        <v>8.4638384363877517</v>
      </c>
      <c r="I576" s="12">
        <v>8.5794560017203416</v>
      </c>
      <c r="J576" s="12">
        <v>8.4802876049724123</v>
      </c>
      <c r="K576" s="12">
        <v>8.5129586740580319</v>
      </c>
      <c r="L576" s="12">
        <v>8.5496804842617475</v>
      </c>
    </row>
    <row r="577" spans="1:12" x14ac:dyDescent="0.35">
      <c r="A577" s="11" t="str">
        <f t="shared" si="8"/>
        <v>PRECIO MEDIO (kg ó litros)Leche</v>
      </c>
      <c r="B577" s="11" t="s">
        <v>190</v>
      </c>
      <c r="C577" s="11" t="s">
        <v>125</v>
      </c>
      <c r="D577" s="12">
        <v>8.7466398225420203</v>
      </c>
      <c r="E577" s="12">
        <v>8.7125814816180949</v>
      </c>
      <c r="F577" s="12">
        <v>8.6946508464012044</v>
      </c>
      <c r="G577" s="12">
        <v>8.702402344388311</v>
      </c>
      <c r="H577" s="12">
        <v>8.6466952773938424</v>
      </c>
      <c r="I577" s="12">
        <v>8.7648820460251091</v>
      </c>
      <c r="J577" s="12">
        <v>8.6529943108672214</v>
      </c>
      <c r="K577" s="12">
        <v>8.7025732388179691</v>
      </c>
      <c r="L577" s="12">
        <v>8.7132426409653245</v>
      </c>
    </row>
    <row r="578" spans="1:12" x14ac:dyDescent="0.35">
      <c r="A578" s="11" t="str">
        <f t="shared" si="8"/>
        <v>PRECIO MEDIO (kg ó litros)Leche Sola</v>
      </c>
      <c r="B578" s="11" t="s">
        <v>190</v>
      </c>
      <c r="C578" s="11" t="s">
        <v>126</v>
      </c>
      <c r="D578" s="12">
        <v>4.5712893775854289</v>
      </c>
      <c r="E578" s="12">
        <v>5.0928701629473707</v>
      </c>
      <c r="F578" s="12">
        <v>4.7308747914658786</v>
      </c>
      <c r="G578" s="12">
        <v>5.089193989089793</v>
      </c>
      <c r="H578" s="12">
        <v>4.7817315865631063</v>
      </c>
      <c r="I578" s="12">
        <v>5.0035870161524416</v>
      </c>
      <c r="J578" s="12">
        <v>4.7570499612290469</v>
      </c>
      <c r="K578" s="12">
        <v>4.709780855744043</v>
      </c>
      <c r="L578" s="12">
        <v>4.6145214998424144</v>
      </c>
    </row>
    <row r="579" spans="1:12" x14ac:dyDescent="0.35">
      <c r="A579" s="11" t="str">
        <f t="shared" si="8"/>
        <v>PRECIO MEDIO (kg ó litros)Leche Con Cacao</v>
      </c>
      <c r="B579" s="11" t="s">
        <v>190</v>
      </c>
      <c r="C579" s="11" t="s">
        <v>127</v>
      </c>
      <c r="D579" s="12">
        <v>6.0064300930321801</v>
      </c>
      <c r="E579" s="12">
        <v>5.9520509113081363</v>
      </c>
      <c r="F579" s="12">
        <v>5.9474482920901739</v>
      </c>
      <c r="G579" s="12">
        <v>5.745936742268583</v>
      </c>
      <c r="H579" s="12">
        <v>5.8722454876136769</v>
      </c>
      <c r="I579" s="12">
        <v>5.9637198957402306</v>
      </c>
      <c r="J579" s="12">
        <v>5.9306421446384032</v>
      </c>
      <c r="K579" s="12">
        <v>5.9871200556306592</v>
      </c>
      <c r="L579" s="12">
        <v>5.9182936447170311</v>
      </c>
    </row>
    <row r="580" spans="1:12" x14ac:dyDescent="0.35">
      <c r="A580" s="11" t="str">
        <f t="shared" ref="A580:A629" si="9">B580&amp;C580</f>
        <v>PRECIO MEDIO (kg ó litros)Leche Con Cafe</v>
      </c>
      <c r="B580" s="11" t="s">
        <v>190</v>
      </c>
      <c r="C580" s="11" t="s">
        <v>128</v>
      </c>
      <c r="D580" s="12">
        <v>8.9692499320493688</v>
      </c>
      <c r="E580" s="12">
        <v>8.9312524999999994</v>
      </c>
      <c r="F580" s="12">
        <v>8.8914794646954931</v>
      </c>
      <c r="G580" s="12">
        <v>8.8868311432038158</v>
      </c>
      <c r="H580" s="12">
        <v>8.8415970099716485</v>
      </c>
      <c r="I580" s="12">
        <v>8.9490152147146897</v>
      </c>
      <c r="J580" s="12">
        <v>8.8493467395398149</v>
      </c>
      <c r="K580" s="12">
        <v>8.8680074519763696</v>
      </c>
      <c r="L580" s="12">
        <v>8.9244215400846958</v>
      </c>
    </row>
    <row r="581" spans="1:12" x14ac:dyDescent="0.35">
      <c r="A581" s="11" t="str">
        <f t="shared" si="9"/>
        <v>PRECIO MEDIO (kg ó litros)Bebidas Vegetales</v>
      </c>
      <c r="B581" s="11" t="s">
        <v>190</v>
      </c>
      <c r="C581" s="11" t="s">
        <v>176</v>
      </c>
      <c r="D581" s="12">
        <v>6.3083077020106204</v>
      </c>
      <c r="E581" s="12">
        <v>6.3706740826994155</v>
      </c>
      <c r="F581" s="12">
        <v>6.5695425812205652</v>
      </c>
      <c r="G581" s="12">
        <v>6.4387185667666875</v>
      </c>
      <c r="H581" s="12">
        <v>6.1345999219099037</v>
      </c>
      <c r="I581" s="12">
        <v>6.1052463015143328</v>
      </c>
      <c r="J581" s="12">
        <v>6.1460401197013788</v>
      </c>
      <c r="K581" s="12">
        <v>6.1282036981897781</v>
      </c>
      <c r="L581" s="12">
        <v>6.38285021633678</v>
      </c>
    </row>
    <row r="582" spans="1:12" x14ac:dyDescent="0.35">
      <c r="A582" s="11" t="str">
        <f t="shared" si="9"/>
        <v>PRECIO MEDIO (kg ó litros)Infusiones</v>
      </c>
      <c r="B582" s="11" t="s">
        <v>190</v>
      </c>
      <c r="C582" s="11" t="s">
        <v>129</v>
      </c>
      <c r="D582" s="12">
        <v>9.3026459829889561</v>
      </c>
      <c r="E582" s="12">
        <v>9.4764056219028241</v>
      </c>
      <c r="F582" s="12">
        <v>9.1462001514566786</v>
      </c>
      <c r="G582" s="12">
        <v>8.9769220764745583</v>
      </c>
      <c r="H582" s="12">
        <v>8.9600142124504796</v>
      </c>
      <c r="I582" s="12">
        <v>9.203039676294928</v>
      </c>
      <c r="J582" s="12">
        <v>8.9518309303103205</v>
      </c>
      <c r="K582" s="12">
        <v>9.0591770639846931</v>
      </c>
      <c r="L582" s="12">
        <v>9.0261190888919938</v>
      </c>
    </row>
    <row r="583" spans="1:12" x14ac:dyDescent="0.35">
      <c r="A583" s="11" t="str">
        <f t="shared" si="9"/>
        <v>PRECIO MEDIO (kg ó litros)Resto Bebidas Caliente</v>
      </c>
      <c r="B583" s="11" t="s">
        <v>190</v>
      </c>
      <c r="C583" s="11" t="s">
        <v>130</v>
      </c>
      <c r="D583" s="12">
        <v>12.734101516895862</v>
      </c>
      <c r="E583" s="12">
        <v>14.049531169502226</v>
      </c>
      <c r="F583" s="12">
        <v>13.978346428820455</v>
      </c>
      <c r="G583" s="12">
        <v>13.23856391608253</v>
      </c>
      <c r="H583" s="12">
        <v>13.026518074995508</v>
      </c>
      <c r="I583" s="12">
        <v>14.463249976751378</v>
      </c>
      <c r="J583" s="12">
        <v>14.09940861341755</v>
      </c>
      <c r="K583" s="12">
        <v>13.782344460870425</v>
      </c>
      <c r="L583" s="12">
        <v>13.421743006251543</v>
      </c>
    </row>
    <row r="584" spans="1:12" x14ac:dyDescent="0.35">
      <c r="A584" s="11" t="str">
        <f t="shared" si="9"/>
        <v>PRECIO MEDIO (kg ó litros).Total Bebidas Frias</v>
      </c>
      <c r="B584" s="11" t="s">
        <v>190</v>
      </c>
      <c r="C584" s="11" t="s">
        <v>131</v>
      </c>
      <c r="D584" s="12">
        <v>3.9663557170958543</v>
      </c>
      <c r="E584" s="12">
        <v>4.3428431260113971</v>
      </c>
      <c r="F584" s="12">
        <v>4.3094280540468812</v>
      </c>
      <c r="G584" s="12">
        <v>4.2293650410699248</v>
      </c>
      <c r="H584" s="12">
        <v>4.1348063115414302</v>
      </c>
      <c r="I584" s="12">
        <v>4.4222454442590786</v>
      </c>
      <c r="J584" s="12">
        <v>4.469451635842618</v>
      </c>
      <c r="K584" s="12">
        <v>4.4129212856721702</v>
      </c>
      <c r="L584" s="12">
        <v>4.2315723702227164</v>
      </c>
    </row>
    <row r="585" spans="1:12" x14ac:dyDescent="0.35">
      <c r="A585" s="11" t="str">
        <f t="shared" si="9"/>
        <v>PRECIO MEDIO (kg ó litros)Total bebidas de vino</v>
      </c>
      <c r="B585" s="11" t="s">
        <v>190</v>
      </c>
      <c r="C585" s="11" t="s">
        <v>132</v>
      </c>
      <c r="D585" s="12">
        <v>6.9121008303893374</v>
      </c>
      <c r="E585" s="12">
        <v>8.4128770291595707</v>
      </c>
      <c r="F585" s="12">
        <v>8.0219693150388931</v>
      </c>
      <c r="G585" s="12">
        <v>7.6784532060122048</v>
      </c>
      <c r="H585" s="12">
        <v>7.1790341227597914</v>
      </c>
      <c r="I585" s="12">
        <v>8.4737427860296428</v>
      </c>
      <c r="J585" s="12">
        <v>8.5077418832627139</v>
      </c>
      <c r="K585" s="12">
        <v>8.0131265580309456</v>
      </c>
      <c r="L585" s="12">
        <v>7.642420764706424</v>
      </c>
    </row>
    <row r="586" spans="1:12" x14ac:dyDescent="0.35">
      <c r="A586" s="11" t="str">
        <f t="shared" si="9"/>
        <v>PRECIO MEDIO (kg ó litros)Vino</v>
      </c>
      <c r="B586" s="11" t="s">
        <v>190</v>
      </c>
      <c r="C586" s="11" t="s">
        <v>133</v>
      </c>
      <c r="D586" s="12">
        <v>8.6071081156521281</v>
      </c>
      <c r="E586" s="12">
        <v>8.8960306881256539</v>
      </c>
      <c r="F586" s="12">
        <v>8.5214558958649835</v>
      </c>
      <c r="G586" s="12">
        <v>8.7320975687486602</v>
      </c>
      <c r="H586" s="12">
        <v>8.714879955392167</v>
      </c>
      <c r="I586" s="12">
        <v>8.8730030606533781</v>
      </c>
      <c r="J586" s="12">
        <v>8.8971066082928427</v>
      </c>
      <c r="K586" s="12">
        <v>8.8001096677194663</v>
      </c>
      <c r="L586" s="12">
        <v>9.0187446842409322</v>
      </c>
    </row>
    <row r="587" spans="1:12" x14ac:dyDescent="0.35">
      <c r="A587" s="11" t="str">
        <f t="shared" si="9"/>
        <v>PRECIO MEDIO (kg ó litros)Tinto</v>
      </c>
      <c r="B587" s="11" t="s">
        <v>190</v>
      </c>
      <c r="C587" s="11" t="s">
        <v>134</v>
      </c>
      <c r="D587" s="12">
        <v>8.4205649469668202</v>
      </c>
      <c r="E587" s="12">
        <v>8.9109356557146278</v>
      </c>
      <c r="F587" s="12">
        <v>8.450606444080865</v>
      </c>
      <c r="G587" s="12">
        <v>8.5541573221982539</v>
      </c>
      <c r="H587" s="12">
        <v>8.164371999327809</v>
      </c>
      <c r="I587" s="12">
        <v>8.7677209973002412</v>
      </c>
      <c r="J587" s="12">
        <v>8.9801595054608487</v>
      </c>
      <c r="K587" s="12">
        <v>8.6822792737584358</v>
      </c>
      <c r="L587" s="12">
        <v>8.5852238896756443</v>
      </c>
    </row>
    <row r="588" spans="1:12" x14ac:dyDescent="0.35">
      <c r="A588" s="11" t="str">
        <f t="shared" si="9"/>
        <v>PRECIO MEDIO (kg ó litros)Blanco</v>
      </c>
      <c r="B588" s="11" t="s">
        <v>190</v>
      </c>
      <c r="C588" s="11" t="s">
        <v>135</v>
      </c>
      <c r="D588" s="12">
        <v>8.848526395006914</v>
      </c>
      <c r="E588" s="12">
        <v>9.0398381240883037</v>
      </c>
      <c r="F588" s="12">
        <v>8.6358576557218125</v>
      </c>
      <c r="G588" s="12">
        <v>8.9789624159172146</v>
      </c>
      <c r="H588" s="12">
        <v>9.346905153398561</v>
      </c>
      <c r="I588" s="12">
        <v>9.162306361195208</v>
      </c>
      <c r="J588" s="12">
        <v>8.9732644094723408</v>
      </c>
      <c r="K588" s="12">
        <v>9.0780579180676924</v>
      </c>
      <c r="L588" s="12">
        <v>9.6522240324788431</v>
      </c>
    </row>
    <row r="589" spans="1:12" x14ac:dyDescent="0.35">
      <c r="A589" s="11" t="str">
        <f t="shared" si="9"/>
        <v>PRECIO MEDIO (kg ó litros)Rosado</v>
      </c>
      <c r="B589" s="11" t="s">
        <v>190</v>
      </c>
      <c r="C589" s="11" t="s">
        <v>136</v>
      </c>
      <c r="D589" s="12">
        <v>8.4334638772208947</v>
      </c>
      <c r="E589" s="12">
        <v>7.823919503744623</v>
      </c>
      <c r="F589" s="12">
        <v>8.8834080840930501</v>
      </c>
      <c r="G589" s="12">
        <v>8.8256570908352678</v>
      </c>
      <c r="H589" s="12">
        <v>8.4286534705066298</v>
      </c>
      <c r="I589" s="12">
        <v>8.0783963118158972</v>
      </c>
      <c r="J589" s="12">
        <v>7.3674735268571041</v>
      </c>
      <c r="K589" s="12">
        <v>7.4635561912044315</v>
      </c>
      <c r="L589" s="12" t="s">
        <v>223</v>
      </c>
    </row>
    <row r="590" spans="1:12" x14ac:dyDescent="0.35">
      <c r="A590" s="11" t="str">
        <f t="shared" si="9"/>
        <v>PRECIO MEDIO (kg ó litros)Resto vino</v>
      </c>
      <c r="B590" s="11" t="s">
        <v>190</v>
      </c>
      <c r="C590" s="11" t="s">
        <v>137</v>
      </c>
      <c r="D590" s="12">
        <v>9.1555484982168913</v>
      </c>
      <c r="E590" s="12">
        <v>7.2928026871613669</v>
      </c>
      <c r="F590" s="12">
        <v>7.8535189717836769</v>
      </c>
      <c r="G590" s="12">
        <v>7.454474503167317</v>
      </c>
      <c r="H590" s="12">
        <v>8.1775437770741952</v>
      </c>
      <c r="I590" s="12">
        <v>8.4234914847198858</v>
      </c>
      <c r="J590" s="12">
        <v>7.7671868229560896</v>
      </c>
      <c r="K590" s="12">
        <v>8.473272282526974</v>
      </c>
      <c r="L590" s="12">
        <v>8.276793899295841</v>
      </c>
    </row>
    <row r="591" spans="1:12" x14ac:dyDescent="0.35">
      <c r="A591" s="11" t="str">
        <f t="shared" si="9"/>
        <v>PRECIO MEDIO (kg ó litros)Cava</v>
      </c>
      <c r="B591" s="11" t="s">
        <v>190</v>
      </c>
      <c r="C591" s="11" t="s">
        <v>138</v>
      </c>
      <c r="D591" s="12">
        <v>11.870497241564497</v>
      </c>
      <c r="E591" s="12">
        <v>13.174090349803302</v>
      </c>
      <c r="F591" s="12">
        <v>11.415478381353518</v>
      </c>
      <c r="G591" s="12">
        <v>15.871916374112498</v>
      </c>
      <c r="H591" s="12">
        <v>15.926943599045707</v>
      </c>
      <c r="I591" s="12">
        <v>13.91712134475406</v>
      </c>
      <c r="J591" s="12">
        <v>15.527423300317274</v>
      </c>
      <c r="K591" s="12">
        <v>18.39239151235174</v>
      </c>
      <c r="L591" s="12">
        <v>19.452029679711195</v>
      </c>
    </row>
    <row r="592" spans="1:12" x14ac:dyDescent="0.35">
      <c r="A592" s="11" t="str">
        <f t="shared" si="9"/>
        <v>PRECIO MEDIO (kg ó litros)Otr.Bebidas Deri.Vino</v>
      </c>
      <c r="B592" s="11" t="s">
        <v>190</v>
      </c>
      <c r="C592" s="11" t="s">
        <v>139</v>
      </c>
      <c r="D592" s="12">
        <v>4.5554749911130603</v>
      </c>
      <c r="E592" s="12">
        <v>5.1989051513162856</v>
      </c>
      <c r="F592" s="12">
        <v>5.3305640770101999</v>
      </c>
      <c r="G592" s="12">
        <v>4.6878411468185108</v>
      </c>
      <c r="H592" s="12">
        <v>4.9023888336530828</v>
      </c>
      <c r="I592" s="12">
        <v>5.8932324587271241</v>
      </c>
      <c r="J592" s="12">
        <v>6.1166086078943138</v>
      </c>
      <c r="K592" s="12">
        <v>5.517918158994056</v>
      </c>
      <c r="L592" s="12">
        <v>5.0899664132477485</v>
      </c>
    </row>
    <row r="593" spans="1:12" x14ac:dyDescent="0.35">
      <c r="A593" s="11" t="str">
        <f t="shared" si="9"/>
        <v>PRECIO MEDIO (kg ó litros)Tinto de Verano</v>
      </c>
      <c r="B593" s="11" t="s">
        <v>190</v>
      </c>
      <c r="C593" s="11" t="s">
        <v>140</v>
      </c>
      <c r="D593" s="12">
        <v>4.1282021601947925</v>
      </c>
      <c r="E593" s="12">
        <v>4.2815590390568694</v>
      </c>
      <c r="F593" s="12">
        <v>4.324667335309452</v>
      </c>
      <c r="G593" s="12">
        <v>4.2120974762111052</v>
      </c>
      <c r="H593" s="12">
        <v>4.1939572023305649</v>
      </c>
      <c r="I593" s="12">
        <v>4.7535169325743922</v>
      </c>
      <c r="J593" s="12">
        <v>4.6579221220379727</v>
      </c>
      <c r="K593" s="12">
        <v>4.6892771141633052</v>
      </c>
      <c r="L593" s="12">
        <v>4.5115818087910542</v>
      </c>
    </row>
    <row r="594" spans="1:12" x14ac:dyDescent="0.35">
      <c r="A594" s="11" t="str">
        <f t="shared" si="9"/>
        <v>PRECIO MEDIO (kg ó litros)Sangria de Vino</v>
      </c>
      <c r="B594" s="11" t="s">
        <v>190</v>
      </c>
      <c r="C594" s="11" t="s">
        <v>141</v>
      </c>
      <c r="D594" s="12">
        <v>2.3599660005700507</v>
      </c>
      <c r="E594" s="12">
        <v>3.3547524737198269</v>
      </c>
      <c r="F594" s="12">
        <v>2.687855836584526</v>
      </c>
      <c r="G594" s="12">
        <v>3.0160993329212196</v>
      </c>
      <c r="H594" s="12">
        <v>3.014363489443415</v>
      </c>
      <c r="I594" s="12">
        <v>2.7385009886705478</v>
      </c>
      <c r="J594" s="12">
        <v>3.7697083093909129</v>
      </c>
      <c r="K594" s="12">
        <v>4.0089925180090269</v>
      </c>
      <c r="L594" s="12">
        <v>2.3108018261551013</v>
      </c>
    </row>
    <row r="595" spans="1:12" x14ac:dyDescent="0.35">
      <c r="A595" s="11" t="str">
        <f t="shared" si="9"/>
        <v>PRECIO MEDIO (kg ó litros)Sangria de Cava</v>
      </c>
      <c r="B595" s="11" t="s">
        <v>190</v>
      </c>
      <c r="C595" s="11" t="s">
        <v>142</v>
      </c>
      <c r="D595" s="12">
        <v>11.568172330030578</v>
      </c>
      <c r="E595" s="12">
        <v>8.7315984446905546</v>
      </c>
      <c r="F595" s="12">
        <v>11.725414512943171</v>
      </c>
      <c r="G595" s="12">
        <v>13.175947795252847</v>
      </c>
      <c r="H595" s="12">
        <v>14.617242497020964</v>
      </c>
      <c r="I595" s="12">
        <v>14.421079203377152</v>
      </c>
      <c r="J595" s="12">
        <v>14.330986056249834</v>
      </c>
      <c r="K595" s="12">
        <v>19.738173391040554</v>
      </c>
      <c r="L595" s="12">
        <v>17.103088741161319</v>
      </c>
    </row>
    <row r="596" spans="1:12" x14ac:dyDescent="0.35">
      <c r="A596" s="11" t="str">
        <f t="shared" si="9"/>
        <v>PRECIO MEDIO (kg ó litros)Calimocho</v>
      </c>
      <c r="B596" s="11" t="s">
        <v>190</v>
      </c>
      <c r="C596" s="11" t="s">
        <v>143</v>
      </c>
      <c r="D596" s="12">
        <v>5.7108913315603234</v>
      </c>
      <c r="E596" s="12">
        <v>8.1706829913501089</v>
      </c>
      <c r="F596" s="12">
        <v>8.3831586306602741</v>
      </c>
      <c r="G596" s="12">
        <v>7.4011878856397333</v>
      </c>
      <c r="H596" s="12">
        <v>7.1376478940439796</v>
      </c>
      <c r="I596" s="12">
        <v>7.0462409572525653</v>
      </c>
      <c r="J596" s="12">
        <v>9.8459022213315741</v>
      </c>
      <c r="K596" s="12">
        <v>8.3600730456683152</v>
      </c>
      <c r="L596" s="12">
        <v>9.3025930752725134</v>
      </c>
    </row>
    <row r="597" spans="1:12" x14ac:dyDescent="0.35">
      <c r="A597" s="11" t="str">
        <f t="shared" si="9"/>
        <v>PRECIO MEDIO (kg ó litros)Rebujito</v>
      </c>
      <c r="B597" s="11" t="s">
        <v>190</v>
      </c>
      <c r="C597" s="11" t="s">
        <v>177</v>
      </c>
      <c r="D597" s="12">
        <v>3.0088848592250814</v>
      </c>
      <c r="E597" s="12">
        <v>8.7616346657822604</v>
      </c>
      <c r="F597" s="12">
        <v>8.3504728782091142</v>
      </c>
      <c r="G597" s="12">
        <v>1.7089838587516781</v>
      </c>
      <c r="H597" s="12">
        <v>2.6976401525199187</v>
      </c>
      <c r="I597" s="12">
        <v>4.0365382412141786</v>
      </c>
      <c r="J597" s="12">
        <v>9.0896084434550666</v>
      </c>
      <c r="K597" s="12">
        <v>2.3884416680366662</v>
      </c>
      <c r="L597" s="12">
        <v>2.7950964894474635</v>
      </c>
    </row>
    <row r="598" spans="1:12" x14ac:dyDescent="0.35">
      <c r="A598" s="11" t="str">
        <f t="shared" si="9"/>
        <v>PRECIO MEDIO (kg ó litros)Espum/Lambrusc/Mosca</v>
      </c>
      <c r="B598" s="11" t="s">
        <v>190</v>
      </c>
      <c r="C598" s="11" t="s">
        <v>178</v>
      </c>
      <c r="D598" s="12">
        <v>7.0500286112144828</v>
      </c>
      <c r="E598" s="12">
        <v>7.2128698386428898</v>
      </c>
      <c r="F598" s="12">
        <v>7.3474553846270965</v>
      </c>
      <c r="G598" s="12">
        <v>6.944311020529109</v>
      </c>
      <c r="H598" s="12">
        <v>6.5734292453872269</v>
      </c>
      <c r="I598" s="12">
        <v>7.2947287375122389</v>
      </c>
      <c r="J598" s="12">
        <v>6.9282873757564216</v>
      </c>
      <c r="K598" s="12">
        <v>7.2127239168490567</v>
      </c>
      <c r="L598" s="12">
        <v>7.2507168735447909</v>
      </c>
    </row>
    <row r="599" spans="1:12" x14ac:dyDescent="0.35">
      <c r="A599" s="11" t="str">
        <f t="shared" si="9"/>
        <v>PRECIO MEDIO (kg ó litros)Sidra</v>
      </c>
      <c r="B599" s="11" t="s">
        <v>190</v>
      </c>
      <c r="C599" s="11" t="s">
        <v>144</v>
      </c>
      <c r="D599" s="12">
        <v>3.6820646165006568</v>
      </c>
      <c r="E599" s="12">
        <v>3.582107247932421</v>
      </c>
      <c r="F599" s="12">
        <v>3.8055025461253034</v>
      </c>
      <c r="G599" s="12">
        <v>3.9006731014975302</v>
      </c>
      <c r="H599" s="12">
        <v>3.9959710974423905</v>
      </c>
      <c r="I599" s="12">
        <v>3.9292943358315502</v>
      </c>
      <c r="J599" s="12">
        <v>4.0923198341433737</v>
      </c>
      <c r="K599" s="12">
        <v>4.0567868377948129</v>
      </c>
      <c r="L599" s="12">
        <v>4.0563692805358205</v>
      </c>
    </row>
    <row r="600" spans="1:12" x14ac:dyDescent="0.35">
      <c r="A600" s="11" t="str">
        <f t="shared" si="9"/>
        <v>PRECIO MEDIO (kg ó litros)Cerveza</v>
      </c>
      <c r="B600" s="11" t="s">
        <v>190</v>
      </c>
      <c r="C600" s="11" t="s">
        <v>145</v>
      </c>
      <c r="D600" s="12">
        <v>4.3193985934893302</v>
      </c>
      <c r="E600" s="12">
        <v>4.3991516274927918</v>
      </c>
      <c r="F600" s="12">
        <v>4.512765941697964</v>
      </c>
      <c r="G600" s="12">
        <v>4.5570243918219502</v>
      </c>
      <c r="H600" s="12">
        <v>4.4209164404770132</v>
      </c>
      <c r="I600" s="12">
        <v>4.5231816968373186</v>
      </c>
      <c r="J600" s="12">
        <v>4.655459081584949</v>
      </c>
      <c r="K600" s="12">
        <v>4.6491931281470631</v>
      </c>
      <c r="L600" s="12">
        <v>4.5887039403146748</v>
      </c>
    </row>
    <row r="601" spans="1:12" x14ac:dyDescent="0.35">
      <c r="A601" s="11" t="str">
        <f t="shared" si="9"/>
        <v>PRECIO MEDIO (kg ó litros)Con alcohol</v>
      </c>
      <c r="B601" s="11" t="s">
        <v>190</v>
      </c>
      <c r="C601" s="11" t="s">
        <v>146</v>
      </c>
      <c r="D601" s="12">
        <v>4.2517833806219016</v>
      </c>
      <c r="E601" s="12">
        <v>4.3374324033446081</v>
      </c>
      <c r="F601" s="12">
        <v>4.454062885896211</v>
      </c>
      <c r="G601" s="12">
        <v>4.4994190731452619</v>
      </c>
      <c r="H601" s="12">
        <v>4.358691006407498</v>
      </c>
      <c r="I601" s="12">
        <v>4.4363135368118458</v>
      </c>
      <c r="J601" s="12">
        <v>4.5683455847269752</v>
      </c>
      <c r="K601" s="12">
        <v>4.5575794635676612</v>
      </c>
      <c r="L601" s="12">
        <v>4.504421928527969</v>
      </c>
    </row>
    <row r="602" spans="1:12" x14ac:dyDescent="0.35">
      <c r="A602" s="11" t="str">
        <f t="shared" si="9"/>
        <v>PRECIO MEDIO (kg ó litros)Sin alcohol</v>
      </c>
      <c r="B602" s="11" t="s">
        <v>190</v>
      </c>
      <c r="C602" s="11" t="s">
        <v>147</v>
      </c>
      <c r="D602" s="12">
        <v>5.0115140512877954</v>
      </c>
      <c r="E602" s="12">
        <v>5.008380170558679</v>
      </c>
      <c r="F602" s="12">
        <v>5.0839131467057559</v>
      </c>
      <c r="G602" s="12">
        <v>5.0279300234359603</v>
      </c>
      <c r="H602" s="12">
        <v>4.9665723981923477</v>
      </c>
      <c r="I602" s="12">
        <v>5.3153987662632725</v>
      </c>
      <c r="J602" s="12">
        <v>5.3986979041462098</v>
      </c>
      <c r="K602" s="12">
        <v>5.3935598562848002</v>
      </c>
      <c r="L602" s="12">
        <v>5.2864396755193193</v>
      </c>
    </row>
    <row r="603" spans="1:12" x14ac:dyDescent="0.35">
      <c r="A603" s="11" t="str">
        <f t="shared" si="9"/>
        <v>PRECIO MEDIO (kg ó litros)Cerveza Envasada</v>
      </c>
      <c r="B603" s="11" t="s">
        <v>190</v>
      </c>
      <c r="C603" s="11" t="s">
        <v>179</v>
      </c>
      <c r="D603" s="12">
        <v>5.5287945551816584</v>
      </c>
      <c r="E603" s="12">
        <v>5.5002687931348717</v>
      </c>
      <c r="F603" s="12">
        <v>5.6434665453030073</v>
      </c>
      <c r="G603" s="12">
        <v>5.7401326439394387</v>
      </c>
      <c r="H603" s="12">
        <v>5.6311522814970658</v>
      </c>
      <c r="I603" s="12">
        <v>5.7694986080691617</v>
      </c>
      <c r="J603" s="12">
        <v>5.8047723304227956</v>
      </c>
      <c r="K603" s="12">
        <v>5.9100715760929576</v>
      </c>
      <c r="L603" s="12">
        <v>5.8924163105136582</v>
      </c>
    </row>
    <row r="604" spans="1:12" x14ac:dyDescent="0.35">
      <c r="A604" s="11" t="str">
        <f t="shared" si="9"/>
        <v>PRECIO MEDIO (kg ó litros)Cerveza Surtidor</v>
      </c>
      <c r="B604" s="11" t="s">
        <v>190</v>
      </c>
      <c r="C604" s="11" t="s">
        <v>180</v>
      </c>
      <c r="D604" s="12">
        <v>3.5286215027345542</v>
      </c>
      <c r="E604" s="12">
        <v>3.6318941491806527</v>
      </c>
      <c r="F604" s="12">
        <v>3.677206387443674</v>
      </c>
      <c r="G604" s="12">
        <v>3.7153071312470605</v>
      </c>
      <c r="H604" s="12">
        <v>3.6321904807739198</v>
      </c>
      <c r="I604" s="12">
        <v>3.7014150352709545</v>
      </c>
      <c r="J604" s="12">
        <v>3.8233885016518858</v>
      </c>
      <c r="K604" s="12">
        <v>3.7724257407431607</v>
      </c>
      <c r="L604" s="12">
        <v>3.7691953514441168</v>
      </c>
    </row>
    <row r="605" spans="1:12" x14ac:dyDescent="0.35">
      <c r="A605" s="11" t="str">
        <f t="shared" si="9"/>
        <v>PRECIO MEDIO (kg ó litros)Otras Cervezas</v>
      </c>
      <c r="B605" s="11" t="s">
        <v>190</v>
      </c>
      <c r="C605" s="11" t="s">
        <v>148</v>
      </c>
      <c r="D605" s="12">
        <v>4.0301805849267351</v>
      </c>
      <c r="E605" s="12">
        <v>3.6140032755858948</v>
      </c>
      <c r="F605" s="12">
        <v>3.3650928961786883</v>
      </c>
      <c r="G605" s="12">
        <v>3.6119497775040976</v>
      </c>
      <c r="H605" s="12">
        <v>3.7836731479298154</v>
      </c>
      <c r="I605" s="12">
        <v>4.8804843070904012</v>
      </c>
      <c r="J605" s="12">
        <v>6.1796324373264628</v>
      </c>
      <c r="K605" s="12">
        <v>4.5456100112481774</v>
      </c>
      <c r="L605" s="12">
        <v>5.1879929627842962</v>
      </c>
    </row>
    <row r="606" spans="1:12" x14ac:dyDescent="0.35">
      <c r="A606" s="11" t="str">
        <f t="shared" si="9"/>
        <v>PRECIO MEDIO (kg ó litros)Espirituosas</v>
      </c>
      <c r="B606" s="11" t="s">
        <v>190</v>
      </c>
      <c r="C606" s="11" t="s">
        <v>149</v>
      </c>
      <c r="D606" s="12">
        <v>21.036499847957085</v>
      </c>
      <c r="E606" s="12">
        <v>24.597761358192159</v>
      </c>
      <c r="F606" s="12">
        <v>28.093969410589352</v>
      </c>
      <c r="G606" s="12">
        <v>25.832284938293228</v>
      </c>
      <c r="H606" s="12">
        <v>22.521187442222207</v>
      </c>
      <c r="I606" s="12">
        <v>28.19690294451151</v>
      </c>
      <c r="J606" s="12">
        <v>27.669056828873778</v>
      </c>
      <c r="K606" s="12">
        <v>26.500317478612697</v>
      </c>
      <c r="L606" s="12">
        <v>22.830060530453153</v>
      </c>
    </row>
    <row r="607" spans="1:12" x14ac:dyDescent="0.35">
      <c r="A607" s="11" t="str">
        <f t="shared" si="9"/>
        <v>PRECIO MEDIO (kg ó litros)Whisky</v>
      </c>
      <c r="B607" s="11" t="s">
        <v>190</v>
      </c>
      <c r="C607" s="11" t="s">
        <v>150</v>
      </c>
      <c r="D607" s="12">
        <v>43.689701067817026</v>
      </c>
      <c r="E607" s="12">
        <v>40.462159575390174</v>
      </c>
      <c r="F607" s="12">
        <v>45.698139374327518</v>
      </c>
      <c r="G607" s="12">
        <v>48.676704875835661</v>
      </c>
      <c r="H607" s="12">
        <v>45.428859548353159</v>
      </c>
      <c r="I607" s="12">
        <v>41.625272008239726</v>
      </c>
      <c r="J607" s="12">
        <v>55.918958929066449</v>
      </c>
      <c r="K607" s="12">
        <v>54.0774790090246</v>
      </c>
      <c r="L607" s="12">
        <v>43.989730298478591</v>
      </c>
    </row>
    <row r="608" spans="1:12" x14ac:dyDescent="0.35">
      <c r="A608" s="11" t="str">
        <f t="shared" si="9"/>
        <v>PRECIO MEDIO (kg ó litros)Brandy</v>
      </c>
      <c r="B608" s="11" t="s">
        <v>190</v>
      </c>
      <c r="C608" s="11" t="s">
        <v>151</v>
      </c>
      <c r="D608" s="12">
        <v>33.417136408274224</v>
      </c>
      <c r="E608" s="12">
        <v>19.402862807593888</v>
      </c>
      <c r="F608" s="12">
        <v>44.606179220126457</v>
      </c>
      <c r="G608" s="12">
        <v>46.318586553469089</v>
      </c>
      <c r="H608" s="12">
        <v>46.35770081715382</v>
      </c>
      <c r="I608" s="12">
        <v>41.865785695118895</v>
      </c>
      <c r="J608" s="12">
        <v>46.171991301812909</v>
      </c>
      <c r="K608" s="12">
        <v>28.210431146185876</v>
      </c>
      <c r="L608" s="12">
        <v>23.683039850756373</v>
      </c>
    </row>
    <row r="609" spans="1:12" x14ac:dyDescent="0.35">
      <c r="A609" s="11" t="str">
        <f t="shared" si="9"/>
        <v>PRECIO MEDIO (kg ó litros)Ginebra</v>
      </c>
      <c r="B609" s="11" t="s">
        <v>190</v>
      </c>
      <c r="C609" s="11" t="s">
        <v>152</v>
      </c>
      <c r="D609" s="12">
        <v>49.531031725724965</v>
      </c>
      <c r="E609" s="12">
        <v>52.382436021856641</v>
      </c>
      <c r="F609" s="12">
        <v>50.671429507778228</v>
      </c>
      <c r="G609" s="12">
        <v>58.534194173681463</v>
      </c>
      <c r="H609" s="12">
        <v>52.929827121114414</v>
      </c>
      <c r="I609" s="12">
        <v>62.456515582504487</v>
      </c>
      <c r="J609" s="12">
        <v>70.878067617256505</v>
      </c>
      <c r="K609" s="12">
        <v>56.61569468134136</v>
      </c>
      <c r="L609" s="12">
        <v>49.855740957457044</v>
      </c>
    </row>
    <row r="610" spans="1:12" x14ac:dyDescent="0.35">
      <c r="A610" s="11" t="str">
        <f t="shared" si="9"/>
        <v>PRECIO MEDIO (kg ó litros)Ron</v>
      </c>
      <c r="B610" s="11" t="s">
        <v>190</v>
      </c>
      <c r="C610" s="11" t="s">
        <v>153</v>
      </c>
      <c r="D610" s="12">
        <v>48.570770393819004</v>
      </c>
      <c r="E610" s="12">
        <v>45.058959718690993</v>
      </c>
      <c r="F610" s="12">
        <v>46.656290895484247</v>
      </c>
      <c r="G610" s="12">
        <v>45.919833048347485</v>
      </c>
      <c r="H610" s="12">
        <v>50.93000183338031</v>
      </c>
      <c r="I610" s="12">
        <v>54.767240036058546</v>
      </c>
      <c r="J610" s="12">
        <v>57.617312808812557</v>
      </c>
      <c r="K610" s="12">
        <v>52.988852790787185</v>
      </c>
      <c r="L610" s="12">
        <v>40.16695844575213</v>
      </c>
    </row>
    <row r="611" spans="1:12" x14ac:dyDescent="0.35">
      <c r="A611" s="11" t="str">
        <f t="shared" si="9"/>
        <v>PRECIO MEDIO (kg ó litros)Anis</v>
      </c>
      <c r="B611" s="11" t="s">
        <v>190</v>
      </c>
      <c r="C611" s="11" t="s">
        <v>154</v>
      </c>
      <c r="D611" s="12">
        <v>21.888474620377298</v>
      </c>
      <c r="E611" s="12">
        <v>35.818020811665662</v>
      </c>
      <c r="F611" s="12">
        <v>23.217817878755802</v>
      </c>
      <c r="G611" s="12">
        <v>19.907405124715442</v>
      </c>
      <c r="H611" s="12">
        <v>22.630665698750033</v>
      </c>
      <c r="I611" s="12">
        <v>28.778034529771165</v>
      </c>
      <c r="J611" s="12">
        <v>26.27952731272617</v>
      </c>
      <c r="K611" s="12">
        <v>26.363444041056415</v>
      </c>
      <c r="L611" s="12">
        <v>39.494738151655667</v>
      </c>
    </row>
    <row r="612" spans="1:12" x14ac:dyDescent="0.35">
      <c r="A612" s="11" t="str">
        <f t="shared" si="9"/>
        <v>PRECIO MEDIO (kg ó litros)Otras Espirituosas</v>
      </c>
      <c r="B612" s="11" t="s">
        <v>190</v>
      </c>
      <c r="C612" s="11" t="s">
        <v>155</v>
      </c>
      <c r="D612" s="12">
        <v>10.994909592788943</v>
      </c>
      <c r="E612" s="12">
        <v>12.920529814686832</v>
      </c>
      <c r="F612" s="12">
        <v>16.043100292592236</v>
      </c>
      <c r="G612" s="12">
        <v>14.421940202273772</v>
      </c>
      <c r="H612" s="12">
        <v>12.659055339400378</v>
      </c>
      <c r="I612" s="12">
        <v>15.05516811074958</v>
      </c>
      <c r="J612" s="12">
        <v>13.917154585684516</v>
      </c>
      <c r="K612" s="12">
        <v>14.828737840686037</v>
      </c>
      <c r="L612" s="12">
        <v>12.946941833327671</v>
      </c>
    </row>
    <row r="613" spans="1:12" x14ac:dyDescent="0.35">
      <c r="A613" s="11" t="str">
        <f t="shared" si="9"/>
        <v>PRECIO MEDIO (kg ó litros)T.Zumo+Horchata+Mosto</v>
      </c>
      <c r="B613" s="11" t="s">
        <v>190</v>
      </c>
      <c r="C613" s="11" t="s">
        <v>156</v>
      </c>
      <c r="D613" s="12">
        <v>5.4873486441200061</v>
      </c>
      <c r="E613" s="12">
        <v>5.0952514953621995</v>
      </c>
      <c r="F613" s="12">
        <v>5.2222439253602264</v>
      </c>
      <c r="G613" s="12">
        <v>5.2860294429765293</v>
      </c>
      <c r="H613" s="12">
        <v>5.2466061295892867</v>
      </c>
      <c r="I613" s="12">
        <v>5.1051760523869687</v>
      </c>
      <c r="J613" s="12">
        <v>5.4913315246613594</v>
      </c>
      <c r="K613" s="12">
        <v>5.3402210236750216</v>
      </c>
      <c r="L613" s="12">
        <v>5.4201909400397552</v>
      </c>
    </row>
    <row r="614" spans="1:12" x14ac:dyDescent="0.35">
      <c r="A614" s="11" t="str">
        <f t="shared" si="9"/>
        <v>PRECIO MEDIO (kg ó litros)Agua Envasada</v>
      </c>
      <c r="B614" s="11" t="s">
        <v>190</v>
      </c>
      <c r="C614" s="11" t="s">
        <v>157</v>
      </c>
      <c r="D614" s="12">
        <v>1.0179220795085426</v>
      </c>
      <c r="E614" s="12">
        <v>1.050674471460443</v>
      </c>
      <c r="F614" s="12">
        <v>1.0654233359699994</v>
      </c>
      <c r="G614" s="12">
        <v>1.0649483972216549</v>
      </c>
      <c r="H614" s="12">
        <v>1.0635943965935739</v>
      </c>
      <c r="I614" s="12">
        <v>1.055326430284665</v>
      </c>
      <c r="J614" s="12">
        <v>1.0237154648472855</v>
      </c>
      <c r="K614" s="12">
        <v>1.0327317347996443</v>
      </c>
      <c r="L614" s="12">
        <v>1.0049015379707584</v>
      </c>
    </row>
    <row r="615" spans="1:12" x14ac:dyDescent="0.35">
      <c r="A615" s="11" t="str">
        <f t="shared" si="9"/>
        <v>PRECIO MEDIO (kg ó litros)Bebidas Refrescantes</v>
      </c>
      <c r="B615" s="11" t="s">
        <v>190</v>
      </c>
      <c r="C615" s="11" t="s">
        <v>158</v>
      </c>
      <c r="D615" s="12">
        <v>4.9546008942548534</v>
      </c>
      <c r="E615" s="12">
        <v>4.9893077187864971</v>
      </c>
      <c r="F615" s="12">
        <v>5.0459215858569584</v>
      </c>
      <c r="G615" s="12">
        <v>5.1998650835885725</v>
      </c>
      <c r="H615" s="12">
        <v>5.2692729039453434</v>
      </c>
      <c r="I615" s="12">
        <v>4.9856284748256705</v>
      </c>
      <c r="J615" s="12">
        <v>5.3167783772509942</v>
      </c>
      <c r="K615" s="12">
        <v>5.3405426480839067</v>
      </c>
      <c r="L615" s="12">
        <v>5.3423242988505875</v>
      </c>
    </row>
    <row r="616" spans="1:12" x14ac:dyDescent="0.35">
      <c r="A616" s="11" t="str">
        <f t="shared" si="9"/>
        <v>PRECIO MEDIO (kg ó litros)Colas</v>
      </c>
      <c r="B616" s="11" t="s">
        <v>190</v>
      </c>
      <c r="C616" s="11" t="s">
        <v>159</v>
      </c>
      <c r="D616" s="12">
        <v>5.6665804938725088</v>
      </c>
      <c r="E616" s="12">
        <v>5.6201754266224455</v>
      </c>
      <c r="F616" s="12">
        <v>5.5873723372995467</v>
      </c>
      <c r="G616" s="12">
        <v>5.6865480471596852</v>
      </c>
      <c r="H616" s="12">
        <v>5.80836221346439</v>
      </c>
      <c r="I616" s="12">
        <v>5.8069098692351773</v>
      </c>
      <c r="J616" s="12">
        <v>5.7865765777072626</v>
      </c>
      <c r="K616" s="12">
        <v>5.7771098362343931</v>
      </c>
      <c r="L616" s="12">
        <v>5.7000122393228256</v>
      </c>
    </row>
    <row r="617" spans="1:12" x14ac:dyDescent="0.35">
      <c r="A617" s="11" t="str">
        <f t="shared" si="9"/>
        <v>PRECIO MEDIO (kg ó litros)Cola Regular</v>
      </c>
      <c r="B617" s="11" t="s">
        <v>190</v>
      </c>
      <c r="C617" s="11" t="s">
        <v>160</v>
      </c>
      <c r="D617" s="12">
        <v>6.1138211268521641</v>
      </c>
      <c r="E617" s="12">
        <v>5.9234082695679389</v>
      </c>
      <c r="F617" s="12">
        <v>6.0800483394370577</v>
      </c>
      <c r="G617" s="12">
        <v>6.0519116894144185</v>
      </c>
      <c r="H617" s="12">
        <v>6.1515714097949248</v>
      </c>
      <c r="I617" s="12">
        <v>6.3129331118884595</v>
      </c>
      <c r="J617" s="12">
        <v>6.1732821522141297</v>
      </c>
      <c r="K617" s="12">
        <v>6.1331195293992726</v>
      </c>
      <c r="L617" s="12">
        <v>6.1671176686256928</v>
      </c>
    </row>
    <row r="618" spans="1:12" x14ac:dyDescent="0.35">
      <c r="A618" s="11" t="str">
        <f t="shared" si="9"/>
        <v>PRECIO MEDIO (kg ó litros)Light/Zero</v>
      </c>
      <c r="B618" s="11" t="s">
        <v>190</v>
      </c>
      <c r="C618" s="11" t="s">
        <v>161</v>
      </c>
      <c r="D618" s="12">
        <v>5.3009493195807629</v>
      </c>
      <c r="E618" s="12">
        <v>5.4027230660377725</v>
      </c>
      <c r="F618" s="12">
        <v>5.2352692150409892</v>
      </c>
      <c r="G618" s="12">
        <v>5.4145885164165746</v>
      </c>
      <c r="H618" s="12">
        <v>5.5285172783861976</v>
      </c>
      <c r="I618" s="12">
        <v>5.3962870155720912</v>
      </c>
      <c r="J618" s="12">
        <v>5.468973790574668</v>
      </c>
      <c r="K618" s="12">
        <v>5.5103846812971318</v>
      </c>
      <c r="L618" s="12">
        <v>5.3416817280856552</v>
      </c>
    </row>
    <row r="619" spans="1:12" x14ac:dyDescent="0.35">
      <c r="A619" s="11" t="str">
        <f t="shared" si="9"/>
        <v>PRECIO MEDIO (kg ó litros)Otra Variedad Cola</v>
      </c>
      <c r="B619" s="11" t="s">
        <v>190</v>
      </c>
      <c r="C619" s="11" t="s">
        <v>162</v>
      </c>
      <c r="D619" s="12" t="s">
        <v>223</v>
      </c>
      <c r="E619" s="12" t="s">
        <v>223</v>
      </c>
      <c r="F619" s="12" t="s">
        <v>223</v>
      </c>
      <c r="G619" s="12" t="s">
        <v>223</v>
      </c>
      <c r="H619" s="12" t="s">
        <v>223</v>
      </c>
      <c r="I619" s="12" t="s">
        <v>223</v>
      </c>
      <c r="J619" s="12" t="s">
        <v>223</v>
      </c>
      <c r="K619" s="12" t="s">
        <v>223</v>
      </c>
      <c r="L619" s="12" t="s">
        <v>223</v>
      </c>
    </row>
    <row r="620" spans="1:12" x14ac:dyDescent="0.35">
      <c r="A620" s="11" t="str">
        <f t="shared" si="9"/>
        <v>PRECIO MEDIO (kg ó litros)Con Cafeina</v>
      </c>
      <c r="B620" s="11" t="s">
        <v>190</v>
      </c>
      <c r="C620" s="11" t="s">
        <v>163</v>
      </c>
      <c r="D620" s="12">
        <v>4.6531498571209449</v>
      </c>
      <c r="E620" s="12">
        <v>4.5464670542916492</v>
      </c>
      <c r="F620" s="12">
        <v>4.5389906383675758</v>
      </c>
      <c r="G620" s="12">
        <v>4.5469429770210885</v>
      </c>
      <c r="H620" s="12">
        <v>4.692642731968399</v>
      </c>
      <c r="I620" s="12">
        <v>4.6220013835164568</v>
      </c>
      <c r="J620" s="12">
        <v>4.7395139051344017</v>
      </c>
      <c r="K620" s="12">
        <v>4.7174189246842468</v>
      </c>
      <c r="L620" s="12">
        <v>4.5108464170491382</v>
      </c>
    </row>
    <row r="621" spans="1:12" x14ac:dyDescent="0.35">
      <c r="A621" s="11" t="str">
        <f t="shared" si="9"/>
        <v>PRECIO MEDIO (kg ó litros)Sin Cafeina</v>
      </c>
      <c r="B621" s="11" t="s">
        <v>190</v>
      </c>
      <c r="C621" s="11" t="s">
        <v>164</v>
      </c>
      <c r="D621" s="12">
        <v>4.9706445468180132</v>
      </c>
      <c r="E621" s="12">
        <v>4.4953373040755942</v>
      </c>
      <c r="F621" s="12">
        <v>4.4433679550577052</v>
      </c>
      <c r="G621" s="12">
        <v>4.9162437048715768</v>
      </c>
      <c r="H621" s="12">
        <v>5.1850924992142611</v>
      </c>
      <c r="I621" s="12">
        <v>4.5756081743468426</v>
      </c>
      <c r="J621" s="12">
        <v>4.6413918537396768</v>
      </c>
      <c r="K621" s="12">
        <v>4.9437721176879545</v>
      </c>
      <c r="L621" s="12">
        <v>4.9340872093615076</v>
      </c>
    </row>
    <row r="622" spans="1:12" x14ac:dyDescent="0.35">
      <c r="A622" s="11" t="str">
        <f t="shared" si="9"/>
        <v>PRECIO MEDIO (kg ó litros)Frutas con gas</v>
      </c>
      <c r="B622" s="11" t="s">
        <v>190</v>
      </c>
      <c r="C622" s="11" t="s">
        <v>165</v>
      </c>
      <c r="D622" s="12">
        <v>3.3072061151932988</v>
      </c>
      <c r="E622" s="12">
        <v>3.4930086214008225</v>
      </c>
      <c r="F622" s="12">
        <v>3.8488319183017015</v>
      </c>
      <c r="G622" s="12">
        <v>3.9778218581575748</v>
      </c>
      <c r="H622" s="12">
        <v>4.0023277851379619</v>
      </c>
      <c r="I622" s="12">
        <v>3.090967272880107</v>
      </c>
      <c r="J622" s="12">
        <v>3.7824359428274246</v>
      </c>
      <c r="K622" s="12">
        <v>3.900239287388187</v>
      </c>
      <c r="L622" s="12">
        <v>4.1219498228625451</v>
      </c>
    </row>
    <row r="623" spans="1:12" x14ac:dyDescent="0.35">
      <c r="A623" s="11" t="str">
        <f t="shared" si="9"/>
        <v>PRECIO MEDIO (kg ó litros)Frutas sin gas</v>
      </c>
      <c r="B623" s="11" t="s">
        <v>190</v>
      </c>
      <c r="C623" s="11" t="s">
        <v>166</v>
      </c>
      <c r="D623" s="12">
        <v>4.2998961765474712</v>
      </c>
      <c r="E623" s="12">
        <v>4.7540583612635734</v>
      </c>
      <c r="F623" s="12">
        <v>4.0659087420963695</v>
      </c>
      <c r="G623" s="12">
        <v>4.2424658613674708</v>
      </c>
      <c r="H623" s="12">
        <v>4.3259769600593057</v>
      </c>
      <c r="I623" s="12">
        <v>4.327494745822702</v>
      </c>
      <c r="J623" s="12">
        <v>5.2183506950424903</v>
      </c>
      <c r="K623" s="12">
        <v>4.838668682316519</v>
      </c>
      <c r="L623" s="12">
        <v>5.7424014669229413</v>
      </c>
    </row>
    <row r="624" spans="1:12" x14ac:dyDescent="0.35">
      <c r="A624" s="11" t="str">
        <f t="shared" si="9"/>
        <v>PRECIO MEDIO (kg ó litros)Mixers</v>
      </c>
      <c r="B624" s="11" t="s">
        <v>190</v>
      </c>
      <c r="C624" s="11" t="s">
        <v>167</v>
      </c>
      <c r="D624" s="12">
        <v>6.8558533726096202</v>
      </c>
      <c r="E624" s="12">
        <v>7.5355361056478536</v>
      </c>
      <c r="F624" s="12">
        <v>5.8954735347704554</v>
      </c>
      <c r="G624" s="12">
        <v>6.8069021313228815</v>
      </c>
      <c r="H624" s="12">
        <v>7.0598337371872244</v>
      </c>
      <c r="I624" s="12">
        <v>6.8312289297489359</v>
      </c>
      <c r="J624" s="12">
        <v>7.6605858518729981</v>
      </c>
      <c r="K624" s="12">
        <v>8.2227966764247444</v>
      </c>
      <c r="L624" s="12">
        <v>8.2269238668397513</v>
      </c>
    </row>
    <row r="625" spans="1:12" x14ac:dyDescent="0.35">
      <c r="A625" s="11" t="str">
        <f t="shared" si="9"/>
        <v>PRECIO MEDIO (kg ó litros)Isotonicas</v>
      </c>
      <c r="B625" s="11" t="s">
        <v>190</v>
      </c>
      <c r="C625" s="11" t="s">
        <v>181</v>
      </c>
      <c r="D625" s="12">
        <v>5.0893538279794512</v>
      </c>
      <c r="E625" s="12">
        <v>4.916457027480595</v>
      </c>
      <c r="F625" s="12">
        <v>4.97980962696119</v>
      </c>
      <c r="G625" s="12">
        <v>5.2724962259023656</v>
      </c>
      <c r="H625" s="12">
        <v>5.531177980540269</v>
      </c>
      <c r="I625" s="12">
        <v>5.5553781572699492</v>
      </c>
      <c r="J625" s="12">
        <v>5.7081065744920112</v>
      </c>
      <c r="K625" s="12">
        <v>5.8373369055255422</v>
      </c>
      <c r="L625" s="12">
        <v>5.8304931443054198</v>
      </c>
    </row>
    <row r="626" spans="1:12" x14ac:dyDescent="0.35">
      <c r="A626" s="11" t="str">
        <f t="shared" si="9"/>
        <v>PRECIO MEDIO (kg ó litros)Energeticas</v>
      </c>
      <c r="B626" s="11" t="s">
        <v>190</v>
      </c>
      <c r="C626" s="11" t="s">
        <v>182</v>
      </c>
      <c r="D626" s="12">
        <v>2.8343188790385385</v>
      </c>
      <c r="E626" s="12">
        <v>2.7051974546443298</v>
      </c>
      <c r="F626" s="12">
        <v>2.7680825501993387</v>
      </c>
      <c r="G626" s="12">
        <v>3.1439305103033295</v>
      </c>
      <c r="H626" s="12">
        <v>3.1192282348879514</v>
      </c>
      <c r="I626" s="12">
        <v>2.9909346242955159</v>
      </c>
      <c r="J626" s="12">
        <v>3.4044101891293272</v>
      </c>
      <c r="K626" s="12">
        <v>3.1235884057077405</v>
      </c>
      <c r="L626" s="12">
        <v>3.1635085833730128</v>
      </c>
    </row>
    <row r="627" spans="1:12" x14ac:dyDescent="0.35">
      <c r="A627" s="11" t="str">
        <f t="shared" si="9"/>
        <v>PRECIO MEDIO (kg ó litros)Gaseosas</v>
      </c>
      <c r="B627" s="11" t="s">
        <v>190</v>
      </c>
      <c r="C627" s="11" t="s">
        <v>168</v>
      </c>
      <c r="D627" s="12">
        <v>2.2131976285100872</v>
      </c>
      <c r="E627" s="12">
        <v>2.1855640013030411</v>
      </c>
      <c r="F627" s="12">
        <v>2.3520599176796568</v>
      </c>
      <c r="G627" s="12">
        <v>2.2060526341998274</v>
      </c>
      <c r="H627" s="12">
        <v>1.9786099861443465</v>
      </c>
      <c r="I627" s="12">
        <v>2.4619216333310256</v>
      </c>
      <c r="J627" s="12">
        <v>2.4409345212814726</v>
      </c>
      <c r="K627" s="12">
        <v>2.6295324965499454</v>
      </c>
      <c r="L627" s="12">
        <v>2.5205693136107188</v>
      </c>
    </row>
    <row r="628" spans="1:12" x14ac:dyDescent="0.35">
      <c r="A628" s="11" t="str">
        <f t="shared" si="9"/>
        <v>PRECIO MEDIO (kg ó litros)Bebidas Zumo+Leche</v>
      </c>
      <c r="B628" s="11" t="s">
        <v>190</v>
      </c>
      <c r="C628" s="11" t="s">
        <v>169</v>
      </c>
      <c r="D628" s="12">
        <v>3.6238456952536824</v>
      </c>
      <c r="E628" s="12">
        <v>3.9588406573858896</v>
      </c>
      <c r="F628" s="12">
        <v>3.8574642016791314</v>
      </c>
      <c r="G628" s="12">
        <v>3.6840630207805418</v>
      </c>
      <c r="H628" s="12">
        <v>3.786324983683206</v>
      </c>
      <c r="I628" s="12">
        <v>3.1610211719252592</v>
      </c>
      <c r="J628" s="12">
        <v>3.8097572272985967</v>
      </c>
      <c r="K628" s="12">
        <v>3.8220791033611023</v>
      </c>
      <c r="L628" s="12">
        <v>3.4945474698147332</v>
      </c>
    </row>
    <row r="629" spans="1:12" x14ac:dyDescent="0.35">
      <c r="A629" s="11" t="str">
        <f t="shared" si="9"/>
        <v>PRECIO MEDIO (kg ó litros)Resto</v>
      </c>
      <c r="B629" s="11" t="s">
        <v>190</v>
      </c>
      <c r="C629" s="11" t="s">
        <v>78</v>
      </c>
      <c r="D629" s="12">
        <v>5.8369868055668537</v>
      </c>
      <c r="E629" s="12">
        <v>6.0575279306977468</v>
      </c>
      <c r="F629" s="12">
        <v>6.3870537757370425</v>
      </c>
      <c r="G629" s="12">
        <v>6.5265075804388459</v>
      </c>
      <c r="H629" s="12">
        <v>6.2699813004848721</v>
      </c>
      <c r="I629" s="12">
        <v>5.7784740055674932</v>
      </c>
      <c r="J629" s="12">
        <v>6.2371996029510672</v>
      </c>
      <c r="K629" s="12">
        <v>6.0322643320801674</v>
      </c>
      <c r="L629" s="12">
        <v>6.0284870149032965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3093-920C-4842-9C51-98AEDC11F5CC}">
  <sheetPr>
    <tabColor rgb="FFFFFF00"/>
  </sheetPr>
  <dimension ref="A1:O563"/>
  <sheetViews>
    <sheetView zoomScale="80" zoomScaleNormal="80" workbookViewId="0">
      <selection activeCell="R30" sqref="R30"/>
    </sheetView>
  </sheetViews>
  <sheetFormatPr baseColWidth="10" defaultRowHeight="14.5" x14ac:dyDescent="0.35"/>
  <cols>
    <col min="2" max="2" width="35.54296875" style="11" bestFit="1" customWidth="1"/>
    <col min="3" max="3" width="41.54296875" bestFit="1" customWidth="1"/>
    <col min="5" max="5" width="49.26953125" bestFit="1" customWidth="1"/>
    <col min="8" max="8" width="22.26953125" bestFit="1" customWidth="1"/>
    <col min="12" max="12" width="49.26953125" bestFit="1" customWidth="1"/>
    <col min="15" max="15" width="35.7265625" customWidth="1"/>
  </cols>
  <sheetData>
    <row r="1" spans="1:15" x14ac:dyDescent="0.35">
      <c r="B1" s="1" t="s">
        <v>34</v>
      </c>
      <c r="D1" s="100" t="s">
        <v>118</v>
      </c>
      <c r="E1" s="100"/>
      <c r="G1" s="100" t="s">
        <v>170</v>
      </c>
      <c r="H1" s="100"/>
      <c r="K1" s="100" t="s">
        <v>171</v>
      </c>
      <c r="L1" s="100"/>
      <c r="N1" s="100" t="s">
        <v>172</v>
      </c>
      <c r="O1" s="100"/>
    </row>
    <row r="2" spans="1:15" x14ac:dyDescent="0.35">
      <c r="A2">
        <v>1</v>
      </c>
      <c r="B2" s="11" t="s">
        <v>191</v>
      </c>
      <c r="C2" t="s">
        <v>183</v>
      </c>
      <c r="D2">
        <v>1</v>
      </c>
      <c r="E2" t="s">
        <v>119</v>
      </c>
      <c r="G2">
        <v>1</v>
      </c>
      <c r="H2" t="s">
        <v>122</v>
      </c>
      <c r="K2">
        <v>1</v>
      </c>
      <c r="L2" t="s">
        <v>119</v>
      </c>
      <c r="N2">
        <v>1</v>
      </c>
      <c r="O2" t="s">
        <v>122</v>
      </c>
    </row>
    <row r="3" spans="1:15" x14ac:dyDescent="0.35">
      <c r="A3">
        <v>2</v>
      </c>
      <c r="B3" s="11" t="s">
        <v>192</v>
      </c>
      <c r="C3" t="s">
        <v>184</v>
      </c>
      <c r="D3">
        <v>2</v>
      </c>
      <c r="E3" t="s">
        <v>120</v>
      </c>
      <c r="G3">
        <v>2</v>
      </c>
      <c r="H3" t="s">
        <v>123</v>
      </c>
      <c r="K3">
        <v>2</v>
      </c>
      <c r="L3" t="s">
        <v>120</v>
      </c>
      <c r="N3">
        <v>2</v>
      </c>
      <c r="O3" t="s">
        <v>131</v>
      </c>
    </row>
    <row r="4" spans="1:15" x14ac:dyDescent="0.35">
      <c r="A4">
        <v>3</v>
      </c>
      <c r="B4" s="11" t="s">
        <v>193</v>
      </c>
      <c r="C4" t="s">
        <v>185</v>
      </c>
      <c r="D4">
        <v>3</v>
      </c>
      <c r="E4" t="s">
        <v>121</v>
      </c>
      <c r="G4">
        <v>3</v>
      </c>
      <c r="H4" t="s">
        <v>124</v>
      </c>
      <c r="K4">
        <v>3</v>
      </c>
      <c r="L4" t="s">
        <v>121</v>
      </c>
      <c r="N4">
        <v>3</v>
      </c>
      <c r="O4" t="s">
        <v>123</v>
      </c>
    </row>
    <row r="5" spans="1:15" x14ac:dyDescent="0.35">
      <c r="A5">
        <v>4</v>
      </c>
      <c r="B5" s="11" t="s">
        <v>194</v>
      </c>
      <c r="C5" t="s">
        <v>186</v>
      </c>
      <c r="G5">
        <v>4</v>
      </c>
      <c r="H5" t="s">
        <v>175</v>
      </c>
    </row>
    <row r="6" spans="1:15" x14ac:dyDescent="0.35">
      <c r="A6">
        <v>5</v>
      </c>
      <c r="B6" s="11" t="s">
        <v>195</v>
      </c>
      <c r="C6" t="s">
        <v>187</v>
      </c>
      <c r="G6">
        <v>5</v>
      </c>
      <c r="H6" t="s">
        <v>125</v>
      </c>
    </row>
    <row r="7" spans="1:15" x14ac:dyDescent="0.35">
      <c r="A7">
        <v>6</v>
      </c>
      <c r="B7" s="11" t="s">
        <v>196</v>
      </c>
      <c r="C7" t="s">
        <v>202</v>
      </c>
      <c r="G7">
        <v>6</v>
      </c>
      <c r="H7" t="s">
        <v>126</v>
      </c>
    </row>
    <row r="8" spans="1:15" x14ac:dyDescent="0.35">
      <c r="A8">
        <v>7</v>
      </c>
      <c r="B8" s="11" t="s">
        <v>197</v>
      </c>
      <c r="C8" t="s">
        <v>188</v>
      </c>
      <c r="G8">
        <v>7</v>
      </c>
      <c r="H8" t="s">
        <v>127</v>
      </c>
    </row>
    <row r="9" spans="1:15" x14ac:dyDescent="0.35">
      <c r="A9">
        <v>8</v>
      </c>
      <c r="B9" s="11" t="s">
        <v>198</v>
      </c>
      <c r="C9" t="s">
        <v>206</v>
      </c>
      <c r="G9">
        <v>8</v>
      </c>
      <c r="H9" t="s">
        <v>128</v>
      </c>
    </row>
    <row r="10" spans="1:15" x14ac:dyDescent="0.35">
      <c r="A10">
        <v>9</v>
      </c>
      <c r="B10" s="11" t="s">
        <v>199</v>
      </c>
      <c r="C10" t="s">
        <v>121</v>
      </c>
      <c r="G10">
        <v>9</v>
      </c>
      <c r="H10" t="s">
        <v>176</v>
      </c>
    </row>
    <row r="11" spans="1:15" x14ac:dyDescent="0.35">
      <c r="A11">
        <v>10</v>
      </c>
      <c r="B11" s="11" t="s">
        <v>200</v>
      </c>
      <c r="C11" t="s">
        <v>189</v>
      </c>
      <c r="G11">
        <v>10</v>
      </c>
      <c r="H11" t="s">
        <v>129</v>
      </c>
    </row>
    <row r="12" spans="1:15" x14ac:dyDescent="0.35">
      <c r="A12">
        <v>11</v>
      </c>
      <c r="B12" s="11" t="s">
        <v>201</v>
      </c>
      <c r="C12" t="s">
        <v>190</v>
      </c>
      <c r="G12">
        <v>11</v>
      </c>
      <c r="H12" t="s">
        <v>130</v>
      </c>
    </row>
    <row r="13" spans="1:15" x14ac:dyDescent="0.35">
      <c r="B13"/>
      <c r="G13">
        <v>12</v>
      </c>
      <c r="H13" t="s">
        <v>131</v>
      </c>
    </row>
    <row r="14" spans="1:15" x14ac:dyDescent="0.35">
      <c r="B14"/>
      <c r="G14">
        <v>13</v>
      </c>
      <c r="H14" t="s">
        <v>132</v>
      </c>
    </row>
    <row r="15" spans="1:15" x14ac:dyDescent="0.35">
      <c r="B15"/>
      <c r="G15">
        <v>14</v>
      </c>
      <c r="H15" t="s">
        <v>133</v>
      </c>
    </row>
    <row r="16" spans="1:15" x14ac:dyDescent="0.35">
      <c r="B16"/>
      <c r="G16">
        <v>15</v>
      </c>
      <c r="H16" t="s">
        <v>134</v>
      </c>
    </row>
    <row r="17" spans="2:8" x14ac:dyDescent="0.35">
      <c r="B17"/>
      <c r="G17">
        <v>16</v>
      </c>
      <c r="H17" t="s">
        <v>135</v>
      </c>
    </row>
    <row r="18" spans="2:8" x14ac:dyDescent="0.35">
      <c r="B18"/>
      <c r="G18">
        <v>17</v>
      </c>
      <c r="H18" t="s">
        <v>136</v>
      </c>
    </row>
    <row r="19" spans="2:8" x14ac:dyDescent="0.35">
      <c r="B19"/>
      <c r="G19">
        <v>18</v>
      </c>
      <c r="H19" t="s">
        <v>137</v>
      </c>
    </row>
    <row r="20" spans="2:8" x14ac:dyDescent="0.35">
      <c r="B20"/>
      <c r="G20">
        <v>19</v>
      </c>
      <c r="H20" t="s">
        <v>138</v>
      </c>
    </row>
    <row r="21" spans="2:8" x14ac:dyDescent="0.35">
      <c r="B21"/>
      <c r="G21">
        <v>20</v>
      </c>
      <c r="H21" t="s">
        <v>139</v>
      </c>
    </row>
    <row r="22" spans="2:8" x14ac:dyDescent="0.35">
      <c r="B22"/>
      <c r="G22">
        <v>21</v>
      </c>
      <c r="H22" t="s">
        <v>140</v>
      </c>
    </row>
    <row r="23" spans="2:8" x14ac:dyDescent="0.35">
      <c r="B23"/>
      <c r="G23">
        <v>22</v>
      </c>
      <c r="H23" t="s">
        <v>141</v>
      </c>
    </row>
    <row r="24" spans="2:8" x14ac:dyDescent="0.35">
      <c r="B24"/>
      <c r="G24">
        <v>23</v>
      </c>
      <c r="H24" t="s">
        <v>142</v>
      </c>
    </row>
    <row r="25" spans="2:8" x14ac:dyDescent="0.35">
      <c r="B25"/>
      <c r="G25">
        <v>24</v>
      </c>
      <c r="H25" t="s">
        <v>143</v>
      </c>
    </row>
    <row r="26" spans="2:8" x14ac:dyDescent="0.35">
      <c r="B26"/>
      <c r="G26">
        <v>25</v>
      </c>
      <c r="H26" t="s">
        <v>177</v>
      </c>
    </row>
    <row r="27" spans="2:8" x14ac:dyDescent="0.35">
      <c r="B27"/>
      <c r="G27">
        <v>26</v>
      </c>
      <c r="H27" t="s">
        <v>178</v>
      </c>
    </row>
    <row r="28" spans="2:8" x14ac:dyDescent="0.35">
      <c r="B28"/>
      <c r="G28">
        <v>27</v>
      </c>
      <c r="H28" t="s">
        <v>144</v>
      </c>
    </row>
    <row r="29" spans="2:8" x14ac:dyDescent="0.35">
      <c r="B29"/>
      <c r="G29">
        <v>28</v>
      </c>
      <c r="H29" t="s">
        <v>145</v>
      </c>
    </row>
    <row r="30" spans="2:8" x14ac:dyDescent="0.35">
      <c r="B30"/>
      <c r="G30">
        <v>29</v>
      </c>
      <c r="H30" t="s">
        <v>146</v>
      </c>
    </row>
    <row r="31" spans="2:8" x14ac:dyDescent="0.35">
      <c r="B31"/>
      <c r="G31">
        <v>30</v>
      </c>
      <c r="H31" t="s">
        <v>147</v>
      </c>
    </row>
    <row r="32" spans="2:8" x14ac:dyDescent="0.35">
      <c r="B32"/>
      <c r="G32">
        <v>31</v>
      </c>
      <c r="H32" t="s">
        <v>179</v>
      </c>
    </row>
    <row r="33" spans="2:8" x14ac:dyDescent="0.35">
      <c r="B33"/>
      <c r="G33">
        <v>32</v>
      </c>
      <c r="H33" t="s">
        <v>180</v>
      </c>
    </row>
    <row r="34" spans="2:8" x14ac:dyDescent="0.35">
      <c r="B34"/>
      <c r="G34">
        <v>33</v>
      </c>
      <c r="H34" t="s">
        <v>148</v>
      </c>
    </row>
    <row r="35" spans="2:8" x14ac:dyDescent="0.35">
      <c r="B35"/>
      <c r="G35">
        <v>34</v>
      </c>
      <c r="H35" t="s">
        <v>149</v>
      </c>
    </row>
    <row r="36" spans="2:8" x14ac:dyDescent="0.35">
      <c r="B36"/>
      <c r="G36">
        <v>35</v>
      </c>
      <c r="H36" t="s">
        <v>150</v>
      </c>
    </row>
    <row r="37" spans="2:8" x14ac:dyDescent="0.35">
      <c r="B37"/>
      <c r="G37">
        <v>36</v>
      </c>
      <c r="H37" t="s">
        <v>151</v>
      </c>
    </row>
    <row r="38" spans="2:8" x14ac:dyDescent="0.35">
      <c r="B38"/>
      <c r="G38">
        <v>37</v>
      </c>
      <c r="H38" t="s">
        <v>152</v>
      </c>
    </row>
    <row r="39" spans="2:8" x14ac:dyDescent="0.35">
      <c r="B39"/>
      <c r="G39">
        <v>38</v>
      </c>
      <c r="H39" t="s">
        <v>153</v>
      </c>
    </row>
    <row r="40" spans="2:8" x14ac:dyDescent="0.35">
      <c r="B40"/>
      <c r="G40">
        <v>39</v>
      </c>
      <c r="H40" t="s">
        <v>154</v>
      </c>
    </row>
    <row r="41" spans="2:8" x14ac:dyDescent="0.35">
      <c r="B41"/>
      <c r="G41">
        <v>40</v>
      </c>
      <c r="H41" t="s">
        <v>155</v>
      </c>
    </row>
    <row r="42" spans="2:8" x14ac:dyDescent="0.35">
      <c r="B42"/>
      <c r="G42">
        <v>41</v>
      </c>
      <c r="H42" t="s">
        <v>156</v>
      </c>
    </row>
    <row r="43" spans="2:8" x14ac:dyDescent="0.35">
      <c r="B43"/>
      <c r="G43">
        <v>42</v>
      </c>
      <c r="H43" t="s">
        <v>157</v>
      </c>
    </row>
    <row r="44" spans="2:8" x14ac:dyDescent="0.35">
      <c r="B44"/>
      <c r="G44">
        <v>43</v>
      </c>
      <c r="H44" t="s">
        <v>158</v>
      </c>
    </row>
    <row r="45" spans="2:8" x14ac:dyDescent="0.35">
      <c r="B45"/>
      <c r="G45">
        <v>44</v>
      </c>
      <c r="H45" t="s">
        <v>159</v>
      </c>
    </row>
    <row r="46" spans="2:8" x14ac:dyDescent="0.35">
      <c r="B46"/>
      <c r="G46">
        <v>45</v>
      </c>
      <c r="H46" t="s">
        <v>160</v>
      </c>
    </row>
    <row r="47" spans="2:8" x14ac:dyDescent="0.35">
      <c r="B47"/>
      <c r="G47">
        <v>46</v>
      </c>
      <c r="H47" t="s">
        <v>161</v>
      </c>
    </row>
    <row r="48" spans="2:8" x14ac:dyDescent="0.35">
      <c r="B48"/>
      <c r="G48">
        <v>47</v>
      </c>
      <c r="H48" t="s">
        <v>162</v>
      </c>
    </row>
    <row r="49" spans="2:8" x14ac:dyDescent="0.35">
      <c r="B49"/>
      <c r="G49">
        <v>48</v>
      </c>
      <c r="H49" t="s">
        <v>163</v>
      </c>
    </row>
    <row r="50" spans="2:8" x14ac:dyDescent="0.35">
      <c r="B50"/>
      <c r="G50">
        <v>49</v>
      </c>
      <c r="H50" t="s">
        <v>164</v>
      </c>
    </row>
    <row r="51" spans="2:8" x14ac:dyDescent="0.35">
      <c r="B51"/>
      <c r="G51">
        <v>50</v>
      </c>
      <c r="H51" t="s">
        <v>165</v>
      </c>
    </row>
    <row r="52" spans="2:8" x14ac:dyDescent="0.35">
      <c r="B52"/>
      <c r="G52">
        <v>51</v>
      </c>
      <c r="H52" t="s">
        <v>166</v>
      </c>
    </row>
    <row r="53" spans="2:8" x14ac:dyDescent="0.35">
      <c r="B53"/>
      <c r="G53">
        <v>52</v>
      </c>
      <c r="H53" t="s">
        <v>167</v>
      </c>
    </row>
    <row r="54" spans="2:8" x14ac:dyDescent="0.35">
      <c r="B54"/>
      <c r="G54">
        <v>53</v>
      </c>
      <c r="H54" t="s">
        <v>181</v>
      </c>
    </row>
    <row r="55" spans="2:8" x14ac:dyDescent="0.35">
      <c r="B55"/>
      <c r="G55">
        <v>54</v>
      </c>
      <c r="H55" t="s">
        <v>182</v>
      </c>
    </row>
    <row r="56" spans="2:8" x14ac:dyDescent="0.35">
      <c r="B56"/>
      <c r="G56">
        <v>55</v>
      </c>
      <c r="H56" t="s">
        <v>168</v>
      </c>
    </row>
    <row r="57" spans="2:8" x14ac:dyDescent="0.35">
      <c r="B57"/>
      <c r="G57">
        <v>56</v>
      </c>
      <c r="H57" t="s">
        <v>169</v>
      </c>
    </row>
    <row r="58" spans="2:8" x14ac:dyDescent="0.35">
      <c r="B58"/>
      <c r="G58">
        <v>57</v>
      </c>
      <c r="H58" t="s">
        <v>78</v>
      </c>
    </row>
    <row r="59" spans="2:8" x14ac:dyDescent="0.35">
      <c r="B59"/>
    </row>
    <row r="60" spans="2:8" x14ac:dyDescent="0.35">
      <c r="B60"/>
    </row>
    <row r="61" spans="2:8" x14ac:dyDescent="0.35">
      <c r="B61"/>
    </row>
    <row r="62" spans="2:8" x14ac:dyDescent="0.35">
      <c r="B62"/>
    </row>
    <row r="63" spans="2:8" x14ac:dyDescent="0.35">
      <c r="B63"/>
    </row>
    <row r="64" spans="2:8"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sheetData>
  <mergeCells count="4">
    <mergeCell ref="D1:E1"/>
    <mergeCell ref="G1:H1"/>
    <mergeCell ref="K1:L1"/>
    <mergeCell ref="N1:O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rgb="FFFFFF00"/>
  </sheetPr>
  <dimension ref="A2:O4961"/>
  <sheetViews>
    <sheetView zoomScaleNormal="100" workbookViewId="0">
      <selection activeCell="R30" sqref="R30"/>
    </sheetView>
  </sheetViews>
  <sheetFormatPr baseColWidth="10" defaultColWidth="11.453125" defaultRowHeight="14.5" x14ac:dyDescent="0.35"/>
  <cols>
    <col min="1" max="1" width="94.26953125" style="11" customWidth="1"/>
    <col min="2" max="2" width="60" style="11" customWidth="1"/>
    <col min="3" max="3" width="22.26953125" style="11" bestFit="1" customWidth="1"/>
    <col min="4" max="4" width="18.1796875" style="11" bestFit="1" customWidth="1"/>
    <col min="5" max="6" width="12.26953125" style="11" bestFit="1" customWidth="1"/>
    <col min="7" max="7" width="11.453125" style="11"/>
    <col min="8" max="9" width="12.26953125" style="11" bestFit="1" customWidth="1"/>
    <col min="10" max="12" width="11.453125" style="11"/>
    <col min="13" max="13" width="12.1796875" style="11" bestFit="1" customWidth="1"/>
    <col min="14" max="16384" width="11.453125" style="11"/>
  </cols>
  <sheetData>
    <row r="2" spans="1:15" x14ac:dyDescent="0.35">
      <c r="B2" s="11">
        <v>0</v>
      </c>
      <c r="C2" s="11">
        <v>0</v>
      </c>
      <c r="D2" s="11">
        <v>0</v>
      </c>
      <c r="E2" s="11" t="s">
        <v>214</v>
      </c>
      <c r="F2" s="11" t="s">
        <v>215</v>
      </c>
      <c r="G2" s="11" t="s">
        <v>216</v>
      </c>
      <c r="H2" s="11" t="s">
        <v>217</v>
      </c>
      <c r="I2" s="11" t="s">
        <v>218</v>
      </c>
      <c r="J2" s="11" t="s">
        <v>219</v>
      </c>
      <c r="K2" s="11" t="s">
        <v>220</v>
      </c>
      <c r="L2" s="11" t="s">
        <v>221</v>
      </c>
      <c r="M2" s="11" t="s">
        <v>222</v>
      </c>
    </row>
    <row r="3" spans="1:15" x14ac:dyDescent="0.35">
      <c r="A3" s="11" t="str">
        <f>B3&amp;C3&amp;D3</f>
        <v>DISTRIBUCION VOLUMEN X CRITERIO (Consumiciones)TOTAL BEBIDAST.ESPAÑA</v>
      </c>
      <c r="B3" s="11" t="s">
        <v>119</v>
      </c>
      <c r="C3" s="11" t="s">
        <v>122</v>
      </c>
      <c r="D3" s="11" t="s">
        <v>36</v>
      </c>
      <c r="E3" s="12">
        <v>100</v>
      </c>
      <c r="F3" s="12">
        <v>100</v>
      </c>
      <c r="G3" s="12">
        <v>100</v>
      </c>
      <c r="H3" s="12">
        <v>100</v>
      </c>
      <c r="I3" s="12">
        <v>100</v>
      </c>
      <c r="J3" s="12">
        <v>100</v>
      </c>
      <c r="K3" s="12">
        <v>100</v>
      </c>
      <c r="L3" s="12">
        <v>100</v>
      </c>
      <c r="M3" s="12">
        <v>100</v>
      </c>
      <c r="N3" s="12"/>
      <c r="O3" s="12"/>
    </row>
    <row r="4" spans="1:15" x14ac:dyDescent="0.35">
      <c r="A4" s="11" t="str">
        <f t="shared" ref="A4:A67" si="0">B4&amp;C4&amp;D4</f>
        <v>DISTRIBUCION VOLUMEN X CRITERIO (Consumiciones)TOTAL BEBIDASBCN AM</v>
      </c>
      <c r="B4" s="11" t="s">
        <v>119</v>
      </c>
      <c r="C4" s="11" t="s">
        <v>122</v>
      </c>
      <c r="D4" s="11" t="s">
        <v>1</v>
      </c>
      <c r="E4" s="12">
        <v>8.7528889192774884</v>
      </c>
      <c r="F4" s="12">
        <v>8.7679053916029801</v>
      </c>
      <c r="G4" s="12">
        <v>9.0839427576139151</v>
      </c>
      <c r="H4" s="12">
        <v>8.7700408964207366</v>
      </c>
      <c r="I4" s="12">
        <v>9.0569736088288479</v>
      </c>
      <c r="J4" s="12">
        <v>8.9418905946179432</v>
      </c>
      <c r="K4" s="12">
        <v>8.856464373743588</v>
      </c>
      <c r="L4" s="12">
        <v>8.9008747761144225</v>
      </c>
      <c r="M4" s="12">
        <v>9.0143152837938736</v>
      </c>
      <c r="N4" s="12"/>
      <c r="O4" s="12"/>
    </row>
    <row r="5" spans="1:15" x14ac:dyDescent="0.35">
      <c r="A5" s="11" t="str">
        <f>B5&amp;C5&amp;D5</f>
        <v>DISTRIBUCION VOLUMEN X CRITERIO (Consumiciones)TOTAL BEBIDASREST.CAT ARAGON</v>
      </c>
      <c r="B5" s="11" t="s">
        <v>119</v>
      </c>
      <c r="C5" s="11" t="s">
        <v>122</v>
      </c>
      <c r="D5" s="11" t="s">
        <v>2</v>
      </c>
      <c r="E5" s="12">
        <v>13.334839491212454</v>
      </c>
      <c r="F5" s="12">
        <v>12.983281695233787</v>
      </c>
      <c r="G5" s="12">
        <v>13.766804013342249</v>
      </c>
      <c r="H5" s="12">
        <v>14.123481386577694</v>
      </c>
      <c r="I5" s="12">
        <v>13.992209235709213</v>
      </c>
      <c r="J5" s="12">
        <v>13.712998442304034</v>
      </c>
      <c r="K5" s="12">
        <v>14.635665050883457</v>
      </c>
      <c r="L5" s="12">
        <v>14.420276956812488</v>
      </c>
      <c r="M5" s="12">
        <v>14.273692418770015</v>
      </c>
      <c r="N5" s="12"/>
      <c r="O5" s="12"/>
    </row>
    <row r="6" spans="1:15" x14ac:dyDescent="0.35">
      <c r="A6" s="11" t="str">
        <f t="shared" si="0"/>
        <v>DISTRIBUCION VOLUMEN X CRITERIO (Consumiciones)TOTAL BEBIDASLEVANTE</v>
      </c>
      <c r="B6" s="11" t="s">
        <v>119</v>
      </c>
      <c r="C6" s="11" t="s">
        <v>122</v>
      </c>
      <c r="D6" s="11" t="s">
        <v>3</v>
      </c>
      <c r="E6" s="12">
        <v>14.279525877426208</v>
      </c>
      <c r="F6" s="12">
        <v>15.088622198752516</v>
      </c>
      <c r="G6" s="12">
        <v>14.779708759009605</v>
      </c>
      <c r="H6" s="12">
        <v>13.821405960735836</v>
      </c>
      <c r="I6" s="12">
        <v>13.816299541336333</v>
      </c>
      <c r="J6" s="12">
        <v>15.108558412343029</v>
      </c>
      <c r="K6" s="12">
        <v>14.156977845352436</v>
      </c>
      <c r="L6" s="12">
        <v>13.346819001566118</v>
      </c>
      <c r="M6" s="12">
        <v>13.202240376977519</v>
      </c>
      <c r="N6" s="12"/>
      <c r="O6" s="12"/>
    </row>
    <row r="7" spans="1:15" x14ac:dyDescent="0.35">
      <c r="A7" s="11" t="str">
        <f t="shared" si="0"/>
        <v>DISTRIBUCION VOLUMEN X CRITERIO (Consumiciones)TOTAL BEBIDASANDALUCIA</v>
      </c>
      <c r="B7" s="11" t="s">
        <v>119</v>
      </c>
      <c r="C7" s="11" t="s">
        <v>122</v>
      </c>
      <c r="D7" s="11" t="s">
        <v>4</v>
      </c>
      <c r="E7" s="12">
        <v>19.977424107560264</v>
      </c>
      <c r="F7" s="12">
        <v>20.255137538652352</v>
      </c>
      <c r="G7" s="12">
        <v>18.717088072682618</v>
      </c>
      <c r="H7" s="12">
        <v>18.938601360413585</v>
      </c>
      <c r="I7" s="12">
        <v>18.773327695806845</v>
      </c>
      <c r="J7" s="12">
        <v>18.861400218617387</v>
      </c>
      <c r="K7" s="12">
        <v>19.246884359819376</v>
      </c>
      <c r="L7" s="12">
        <v>19.60793911548355</v>
      </c>
      <c r="M7" s="12">
        <v>19.874224682518435</v>
      </c>
      <c r="N7" s="12"/>
      <c r="O7" s="12"/>
    </row>
    <row r="8" spans="1:15" x14ac:dyDescent="0.35">
      <c r="A8" s="11" t="str">
        <f t="shared" si="0"/>
        <v>DISTRIBUCION VOLUMEN X CRITERIO (Consumiciones)TOTAL BEBIDASMDD AM</v>
      </c>
      <c r="B8" s="11" t="s">
        <v>119</v>
      </c>
      <c r="C8" s="11" t="s">
        <v>122</v>
      </c>
      <c r="D8" s="11" t="s">
        <v>5</v>
      </c>
      <c r="E8" s="12">
        <v>12.661545729877657</v>
      </c>
      <c r="F8" s="12">
        <v>11.914772439706599</v>
      </c>
      <c r="G8" s="12">
        <v>12.277160892454949</v>
      </c>
      <c r="H8" s="12">
        <v>12.544249447163205</v>
      </c>
      <c r="I8" s="12">
        <v>12.667753577199237</v>
      </c>
      <c r="J8" s="12">
        <v>12.144924114904093</v>
      </c>
      <c r="K8" s="12">
        <v>12.438421940167691</v>
      </c>
      <c r="L8" s="12">
        <v>12.596924377662988</v>
      </c>
      <c r="M8" s="12">
        <v>12.250993142936281</v>
      </c>
      <c r="N8" s="12"/>
      <c r="O8" s="12"/>
    </row>
    <row r="9" spans="1:15" x14ac:dyDescent="0.35">
      <c r="A9" s="11" t="str">
        <f t="shared" si="0"/>
        <v>DISTRIBUCION VOLUMEN X CRITERIO (Consumiciones)TOTAL BEBIDASRTO CENTRO</v>
      </c>
      <c r="B9" s="11" t="s">
        <v>119</v>
      </c>
      <c r="C9" s="11" t="s">
        <v>122</v>
      </c>
      <c r="D9" s="11" t="s">
        <v>6</v>
      </c>
      <c r="E9" s="12">
        <v>8.9265680071471802</v>
      </c>
      <c r="F9" s="12">
        <v>9.0866306612624008</v>
      </c>
      <c r="G9" s="12">
        <v>8.6544153178054746</v>
      </c>
      <c r="H9" s="12">
        <v>9.2034469411697639</v>
      </c>
      <c r="I9" s="12">
        <v>9.1408075156347017</v>
      </c>
      <c r="J9" s="12">
        <v>8.907226993533774</v>
      </c>
      <c r="K9" s="12">
        <v>8.5202913373381772</v>
      </c>
      <c r="L9" s="12">
        <v>8.8618269063184876</v>
      </c>
      <c r="M9" s="12">
        <v>9.116335442599711</v>
      </c>
      <c r="N9" s="12"/>
      <c r="O9" s="12"/>
    </row>
    <row r="10" spans="1:15" x14ac:dyDescent="0.35">
      <c r="A10" s="11" t="str">
        <f t="shared" si="0"/>
        <v>DISTRIBUCION VOLUMEN X CRITERIO (Consumiciones)TOTAL BEBIDASNORTE-CENTRO</v>
      </c>
      <c r="B10" s="11" t="s">
        <v>119</v>
      </c>
      <c r="C10" s="11" t="s">
        <v>122</v>
      </c>
      <c r="D10" s="11" t="s">
        <v>7</v>
      </c>
      <c r="E10" s="12">
        <v>10.846437387424309</v>
      </c>
      <c r="F10" s="12">
        <v>10.635602909620419</v>
      </c>
      <c r="G10" s="12">
        <v>10.875913660184132</v>
      </c>
      <c r="H10" s="12">
        <v>10.416123331363023</v>
      </c>
      <c r="I10" s="12">
        <v>11.167216697141329</v>
      </c>
      <c r="J10" s="12">
        <v>11.035494246696095</v>
      </c>
      <c r="K10" s="12">
        <v>10.775562879046152</v>
      </c>
      <c r="L10" s="12">
        <v>11.009292873856468</v>
      </c>
      <c r="M10" s="12">
        <v>11.312126289586235</v>
      </c>
      <c r="N10" s="12"/>
      <c r="O10" s="12"/>
    </row>
    <row r="11" spans="1:15" x14ac:dyDescent="0.35">
      <c r="A11" s="11" t="str">
        <f t="shared" si="0"/>
        <v>DISTRIBUCION VOLUMEN X CRITERIO (Consumiciones)TOTAL BEBIDASNOROESTE</v>
      </c>
      <c r="B11" s="11" t="s">
        <v>119</v>
      </c>
      <c r="C11" s="11" t="s">
        <v>122</v>
      </c>
      <c r="D11" s="11" t="s">
        <v>8</v>
      </c>
      <c r="E11" s="12">
        <v>11.220762242200898</v>
      </c>
      <c r="F11" s="12">
        <v>11.268047165168948</v>
      </c>
      <c r="G11" s="12">
        <v>11.844991926199814</v>
      </c>
      <c r="H11" s="12">
        <v>12.182644675214009</v>
      </c>
      <c r="I11" s="12">
        <v>11.385412128343495</v>
      </c>
      <c r="J11" s="12">
        <v>11.287488141482241</v>
      </c>
      <c r="K11" s="12">
        <v>11.369738744704946</v>
      </c>
      <c r="L11" s="12">
        <v>11.256070713850436</v>
      </c>
      <c r="M11" s="12">
        <v>10.956063541741553</v>
      </c>
      <c r="N11" s="12"/>
      <c r="O11" s="12"/>
    </row>
    <row r="12" spans="1:15" x14ac:dyDescent="0.35">
      <c r="A12" s="11" t="str">
        <f t="shared" si="0"/>
        <v>DISTRIBUCION VOLUMEN X CRITERIO (Consumiciones)TOTAL BEBIDAS&lt;2MIL</v>
      </c>
      <c r="B12" s="11" t="s">
        <v>119</v>
      </c>
      <c r="C12" s="11" t="s">
        <v>122</v>
      </c>
      <c r="D12" s="11" t="s">
        <v>9</v>
      </c>
      <c r="E12" s="12">
        <v>5.2500544729387917</v>
      </c>
      <c r="F12" s="12">
        <v>5.2473573712192962</v>
      </c>
      <c r="G12" s="12">
        <v>5.5177683927391046</v>
      </c>
      <c r="H12" s="12">
        <v>5.5070556077304138</v>
      </c>
      <c r="I12" s="12">
        <v>5.9223445020394578</v>
      </c>
      <c r="J12" s="12">
        <v>5.5426821879569577</v>
      </c>
      <c r="K12" s="12">
        <v>5.7781015004447651</v>
      </c>
      <c r="L12" s="12">
        <v>6.0311134514287268</v>
      </c>
      <c r="M12" s="12">
        <v>6.0443603109782265</v>
      </c>
      <c r="N12" s="12"/>
      <c r="O12" s="12"/>
    </row>
    <row r="13" spans="1:15" x14ac:dyDescent="0.35">
      <c r="A13" s="11" t="str">
        <f t="shared" si="0"/>
        <v>DISTRIBUCION VOLUMEN X CRITERIO (Consumiciones)TOTAL BEBIDAS2-5MIL</v>
      </c>
      <c r="B13" s="11" t="s">
        <v>119</v>
      </c>
      <c r="C13" s="11" t="s">
        <v>122</v>
      </c>
      <c r="D13" s="11" t="s">
        <v>10</v>
      </c>
      <c r="E13" s="12">
        <v>4.9299718964944139</v>
      </c>
      <c r="F13" s="12">
        <v>5.014159063233449</v>
      </c>
      <c r="G13" s="12">
        <v>5.4521137608923276</v>
      </c>
      <c r="H13" s="12">
        <v>5.0549542278137665</v>
      </c>
      <c r="I13" s="12">
        <v>5.1552020761649269</v>
      </c>
      <c r="J13" s="12">
        <v>5.0833941824670363</v>
      </c>
      <c r="K13" s="12">
        <v>5.121614137384678</v>
      </c>
      <c r="L13" s="12">
        <v>4.915801099372441</v>
      </c>
      <c r="M13" s="12">
        <v>4.8898622456608019</v>
      </c>
      <c r="N13" s="12"/>
      <c r="O13" s="12"/>
    </row>
    <row r="14" spans="1:15" x14ac:dyDescent="0.35">
      <c r="A14" s="11" t="str">
        <f t="shared" si="0"/>
        <v>DISTRIBUCION VOLUMEN X CRITERIO (Consumiciones)TOTAL BEBIDAS5-10MIL</v>
      </c>
      <c r="B14" s="11" t="s">
        <v>119</v>
      </c>
      <c r="C14" s="11" t="s">
        <v>122</v>
      </c>
      <c r="D14" s="11" t="s">
        <v>11</v>
      </c>
      <c r="E14" s="12">
        <v>7.5627880423970408</v>
      </c>
      <c r="F14" s="12">
        <v>7.3650544319026494</v>
      </c>
      <c r="G14" s="12">
        <v>7.3091036780080856</v>
      </c>
      <c r="H14" s="12">
        <v>8.4603022674559902</v>
      </c>
      <c r="I14" s="12">
        <v>8.0704350615267977</v>
      </c>
      <c r="J14" s="12">
        <v>7.6904284888214436</v>
      </c>
      <c r="K14" s="12">
        <v>7.6495383196638347</v>
      </c>
      <c r="L14" s="12">
        <v>7.841390741983691</v>
      </c>
      <c r="M14" s="12">
        <v>7.5788130094998589</v>
      </c>
      <c r="N14" s="12"/>
      <c r="O14" s="12"/>
    </row>
    <row r="15" spans="1:15" x14ac:dyDescent="0.35">
      <c r="A15" s="11" t="str">
        <f t="shared" si="0"/>
        <v>DISTRIBUCION VOLUMEN X CRITERIO (Consumiciones)TOTAL BEBIDAS10-30MIL</v>
      </c>
      <c r="B15" s="11" t="s">
        <v>119</v>
      </c>
      <c r="C15" s="11" t="s">
        <v>122</v>
      </c>
      <c r="D15" s="11" t="s">
        <v>12</v>
      </c>
      <c r="E15" s="12">
        <v>17.774089498729513</v>
      </c>
      <c r="F15" s="12">
        <v>17.938630644188596</v>
      </c>
      <c r="G15" s="12">
        <v>17.000661016593995</v>
      </c>
      <c r="H15" s="12">
        <v>16.683315280499038</v>
      </c>
      <c r="I15" s="12">
        <v>16.750949402913903</v>
      </c>
      <c r="J15" s="12">
        <v>17.147639566356528</v>
      </c>
      <c r="K15" s="12">
        <v>17.508767942443111</v>
      </c>
      <c r="L15" s="12">
        <v>18.280008702026063</v>
      </c>
      <c r="M15" s="12">
        <v>17.912042401149915</v>
      </c>
      <c r="N15" s="12"/>
      <c r="O15" s="12"/>
    </row>
    <row r="16" spans="1:15" x14ac:dyDescent="0.35">
      <c r="A16" s="11" t="str">
        <f t="shared" si="0"/>
        <v>DISTRIBUCION VOLUMEN X CRITERIO (Consumiciones)TOTAL BEBIDAS30-100MIL</v>
      </c>
      <c r="B16" s="11" t="s">
        <v>119</v>
      </c>
      <c r="C16" s="11" t="s">
        <v>122</v>
      </c>
      <c r="D16" s="11" t="s">
        <v>13</v>
      </c>
      <c r="E16" s="12">
        <v>20.982601199187254</v>
      </c>
      <c r="F16" s="12">
        <v>21.219301449627086</v>
      </c>
      <c r="G16" s="12">
        <v>21.19597014821122</v>
      </c>
      <c r="H16" s="12">
        <v>20.893684308436423</v>
      </c>
      <c r="I16" s="12">
        <v>21.005728150010807</v>
      </c>
      <c r="J16" s="12">
        <v>21.998214394466885</v>
      </c>
      <c r="K16" s="12">
        <v>20.823598794628335</v>
      </c>
      <c r="L16" s="12">
        <v>20.282747862503044</v>
      </c>
      <c r="M16" s="12">
        <v>21.314547675050953</v>
      </c>
      <c r="N16" s="12"/>
      <c r="O16" s="12"/>
    </row>
    <row r="17" spans="1:15" x14ac:dyDescent="0.35">
      <c r="A17" s="11" t="str">
        <f t="shared" si="0"/>
        <v>DISTRIBUCION VOLUMEN X CRITERIO (Consumiciones)TOTAL BEBIDAS100-200MIL</v>
      </c>
      <c r="B17" s="11" t="s">
        <v>119</v>
      </c>
      <c r="C17" s="11" t="s">
        <v>122</v>
      </c>
      <c r="D17" s="11" t="s">
        <v>14</v>
      </c>
      <c r="E17" s="12">
        <v>10.686466121127221</v>
      </c>
      <c r="F17" s="12">
        <v>10.372117499492358</v>
      </c>
      <c r="G17" s="12">
        <v>10.416967489540253</v>
      </c>
      <c r="H17" s="12">
        <v>10.208028660499698</v>
      </c>
      <c r="I17" s="12">
        <v>10.208354059533651</v>
      </c>
      <c r="J17" s="12">
        <v>9.964413459347023</v>
      </c>
      <c r="K17" s="12">
        <v>10.96219433025982</v>
      </c>
      <c r="L17" s="12">
        <v>10.852804734693272</v>
      </c>
      <c r="M17" s="12">
        <v>10.966820844379892</v>
      </c>
      <c r="N17" s="12"/>
      <c r="O17" s="12"/>
    </row>
    <row r="18" spans="1:15" x14ac:dyDescent="0.35">
      <c r="A18" s="11" t="str">
        <f t="shared" si="0"/>
        <v>DISTRIBUCION VOLUMEN X CRITERIO (Consumiciones)TOTAL BEBIDAS200-500MIL</v>
      </c>
      <c r="B18" s="11" t="s">
        <v>119</v>
      </c>
      <c r="C18" s="11" t="s">
        <v>122</v>
      </c>
      <c r="D18" s="11" t="s">
        <v>15</v>
      </c>
      <c r="E18" s="12">
        <v>14.224846991796314</v>
      </c>
      <c r="F18" s="12">
        <v>14.057772880576655</v>
      </c>
      <c r="G18" s="12">
        <v>14.202185990131106</v>
      </c>
      <c r="H18" s="12">
        <v>14.185189074684725</v>
      </c>
      <c r="I18" s="12">
        <v>14.204216824071439</v>
      </c>
      <c r="J18" s="12">
        <v>13.813328879783668</v>
      </c>
      <c r="K18" s="12">
        <v>12.750508442695862</v>
      </c>
      <c r="L18" s="12">
        <v>13.077797843529165</v>
      </c>
      <c r="M18" s="12">
        <v>13.367176863022356</v>
      </c>
      <c r="N18" s="12"/>
      <c r="O18" s="12"/>
    </row>
    <row r="19" spans="1:15" x14ac:dyDescent="0.35">
      <c r="A19" s="11" t="str">
        <f t="shared" si="0"/>
        <v>DISTRIBUCION VOLUMEN X CRITERIO (Consumiciones)TOTAL BEBIDAS&gt;500MIL</v>
      </c>
      <c r="B19" s="11" t="s">
        <v>119</v>
      </c>
      <c r="C19" s="11" t="s">
        <v>122</v>
      </c>
      <c r="D19" s="11" t="s">
        <v>16</v>
      </c>
      <c r="E19" s="12">
        <v>18.589177658392682</v>
      </c>
      <c r="F19" s="12">
        <v>18.785601171750901</v>
      </c>
      <c r="G19" s="12">
        <v>18.905252383247387</v>
      </c>
      <c r="H19" s="12">
        <v>19.007462171560935</v>
      </c>
      <c r="I19" s="12">
        <v>18.682774211918392</v>
      </c>
      <c r="J19" s="12">
        <v>18.759895701550224</v>
      </c>
      <c r="K19" s="12">
        <v>19.405680451113085</v>
      </c>
      <c r="L19" s="12">
        <v>18.718373265002654</v>
      </c>
      <c r="M19" s="12">
        <v>17.926372239719807</v>
      </c>
      <c r="N19" s="12"/>
      <c r="O19" s="12"/>
    </row>
    <row r="20" spans="1:15" x14ac:dyDescent="0.35">
      <c r="A20" s="11" t="str">
        <f t="shared" si="0"/>
        <v>DISTRIBUCION VOLUMEN X CRITERIO (Consumiciones)TOTAL BEBIDASDE 15 A 19 AÑOS</v>
      </c>
      <c r="B20" s="11" t="s">
        <v>119</v>
      </c>
      <c r="C20" s="11" t="s">
        <v>122</v>
      </c>
      <c r="D20" s="11" t="s">
        <v>39</v>
      </c>
      <c r="E20" s="12">
        <v>1.6150157487547425</v>
      </c>
      <c r="F20" s="12">
        <v>1.2200514775244689</v>
      </c>
      <c r="G20" s="12">
        <v>1.3260767553927462</v>
      </c>
      <c r="H20" s="12">
        <v>1.0719020886279145</v>
      </c>
      <c r="I20" s="12">
        <v>1.7505223002480284</v>
      </c>
      <c r="J20" s="12">
        <v>1.8954918483089174</v>
      </c>
      <c r="K20" s="12">
        <v>0.92402684002701252</v>
      </c>
      <c r="L20" s="12">
        <v>1.000730525199411</v>
      </c>
      <c r="M20" s="12">
        <v>1.5903875848642679</v>
      </c>
      <c r="N20" s="12"/>
      <c r="O20" s="12"/>
    </row>
    <row r="21" spans="1:15" x14ac:dyDescent="0.35">
      <c r="A21" s="11" t="str">
        <f t="shared" si="0"/>
        <v>DISTRIBUCION VOLUMEN X CRITERIO (Consumiciones)TOTAL BEBIDASDE 20 A 24 AÑOS</v>
      </c>
      <c r="B21" s="11" t="s">
        <v>119</v>
      </c>
      <c r="C21" s="11" t="s">
        <v>122</v>
      </c>
      <c r="D21" s="11" t="s">
        <v>40</v>
      </c>
      <c r="E21" s="12">
        <v>2.0809515238212528</v>
      </c>
      <c r="F21" s="12">
        <v>2.1917790844659462</v>
      </c>
      <c r="G21" s="12">
        <v>2.2130568874309695</v>
      </c>
      <c r="H21" s="12">
        <v>2.1611300974252958</v>
      </c>
      <c r="I21" s="12">
        <v>2.3610046689697048</v>
      </c>
      <c r="J21" s="12">
        <v>1.9202642997557036</v>
      </c>
      <c r="K21" s="12">
        <v>2.0017692630225987</v>
      </c>
      <c r="L21" s="12">
        <v>2.106539869247114</v>
      </c>
      <c r="M21" s="12">
        <v>2.0269245714169779</v>
      </c>
      <c r="N21" s="12"/>
      <c r="O21" s="12"/>
    </row>
    <row r="22" spans="1:15" x14ac:dyDescent="0.35">
      <c r="A22" s="11" t="str">
        <f t="shared" si="0"/>
        <v>DISTRIBUCION VOLUMEN X CRITERIO (Consumiciones)TOTAL BEBIDASDE 25 A 34 AÑOS</v>
      </c>
      <c r="B22" s="11" t="s">
        <v>119</v>
      </c>
      <c r="C22" s="11" t="s">
        <v>122</v>
      </c>
      <c r="D22" s="11" t="s">
        <v>41</v>
      </c>
      <c r="E22" s="12">
        <v>6.963466266525689</v>
      </c>
      <c r="F22" s="12">
        <v>7.3150037897751083</v>
      </c>
      <c r="G22" s="12">
        <v>6.7603710074692973</v>
      </c>
      <c r="H22" s="12">
        <v>7.0581581308265404</v>
      </c>
      <c r="I22" s="12">
        <v>6.4794733429617253</v>
      </c>
      <c r="J22" s="12">
        <v>6.9075183159554907</v>
      </c>
      <c r="K22" s="12">
        <v>6.2956889806719927</v>
      </c>
      <c r="L22" s="12">
        <v>5.8364111806201917</v>
      </c>
      <c r="M22" s="12">
        <v>5.8958001532220958</v>
      </c>
      <c r="N22" s="12"/>
      <c r="O22" s="12"/>
    </row>
    <row r="23" spans="1:15" x14ac:dyDescent="0.35">
      <c r="A23" s="11" t="str">
        <f t="shared" si="0"/>
        <v>DISTRIBUCION VOLUMEN X CRITERIO (Consumiciones)TOTAL BEBIDASDE 35 A 49 AÑOS</v>
      </c>
      <c r="B23" s="11" t="s">
        <v>119</v>
      </c>
      <c r="C23" s="11" t="s">
        <v>122</v>
      </c>
      <c r="D23" s="11" t="s">
        <v>42</v>
      </c>
      <c r="E23" s="12">
        <v>26.603273483809076</v>
      </c>
      <c r="F23" s="12">
        <v>26.133386668650477</v>
      </c>
      <c r="G23" s="12">
        <v>25.490019030420097</v>
      </c>
      <c r="H23" s="12">
        <v>24.561316126631883</v>
      </c>
      <c r="I23" s="12">
        <v>24.512249613206219</v>
      </c>
      <c r="J23" s="12">
        <v>24.988827408417084</v>
      </c>
      <c r="K23" s="12">
        <v>23.763475200927932</v>
      </c>
      <c r="L23" s="12">
        <v>22.966303134583509</v>
      </c>
      <c r="M23" s="12">
        <v>22.669231247604525</v>
      </c>
      <c r="N23" s="12"/>
      <c r="O23" s="12"/>
    </row>
    <row r="24" spans="1:15" x14ac:dyDescent="0.35">
      <c r="A24" s="11" t="str">
        <f t="shared" si="0"/>
        <v>DISTRIBUCION VOLUMEN X CRITERIO (Consumiciones)TOTAL BEBIDASDE 50 A 59 AÑOS</v>
      </c>
      <c r="B24" s="11" t="s">
        <v>119</v>
      </c>
      <c r="C24" s="11" t="s">
        <v>122</v>
      </c>
      <c r="D24" s="11" t="s">
        <v>43</v>
      </c>
      <c r="E24" s="12">
        <v>25.157687315857778</v>
      </c>
      <c r="F24" s="12">
        <v>25.55106013089511</v>
      </c>
      <c r="G24" s="12">
        <v>24.976502479288463</v>
      </c>
      <c r="H24" s="12">
        <v>24.639682430141534</v>
      </c>
      <c r="I24" s="12">
        <v>25.647605137581948</v>
      </c>
      <c r="J24" s="12">
        <v>24.873384620310823</v>
      </c>
      <c r="K24" s="12">
        <v>26.226395131489749</v>
      </c>
      <c r="L24" s="12">
        <v>26.445994904864854</v>
      </c>
      <c r="M24" s="12">
        <v>26.598129843597906</v>
      </c>
      <c r="N24" s="12"/>
      <c r="O24" s="12"/>
    </row>
    <row r="25" spans="1:15" x14ac:dyDescent="0.35">
      <c r="A25" s="11" t="str">
        <f t="shared" si="0"/>
        <v>DISTRIBUCION VOLUMEN X CRITERIO (Consumiciones)TOTAL BEBIDASDE 60 A 75 AÑOS</v>
      </c>
      <c r="B25" s="11" t="s">
        <v>119</v>
      </c>
      <c r="C25" s="11" t="s">
        <v>122</v>
      </c>
      <c r="D25" s="11" t="s">
        <v>44</v>
      </c>
      <c r="E25" s="12">
        <v>37.57959742335791</v>
      </c>
      <c r="F25" s="12">
        <v>37.588721287803992</v>
      </c>
      <c r="G25" s="12">
        <v>39.234001779220456</v>
      </c>
      <c r="H25" s="12">
        <v>40.507805725498905</v>
      </c>
      <c r="I25" s="12">
        <v>39.249148367575877</v>
      </c>
      <c r="J25" s="12">
        <v>39.414510995851792</v>
      </c>
      <c r="K25" s="12">
        <v>40.788657645972364</v>
      </c>
      <c r="L25" s="12">
        <v>41.644046343233128</v>
      </c>
      <c r="M25" s="12">
        <v>41.219522629809859</v>
      </c>
      <c r="N25" s="12"/>
      <c r="O25" s="12"/>
    </row>
    <row r="26" spans="1:15" x14ac:dyDescent="0.35">
      <c r="A26" s="11" t="str">
        <f t="shared" si="0"/>
        <v>DISTRIBUCION VOLUMEN X CRITERIO (Consumiciones)TOTAL BEBIDASNIVEL ALTO</v>
      </c>
      <c r="B26" s="11" t="s">
        <v>119</v>
      </c>
      <c r="C26" s="11" t="s">
        <v>122</v>
      </c>
      <c r="D26" s="11" t="s">
        <v>209</v>
      </c>
      <c r="E26" s="12">
        <v>22.980343198049603</v>
      </c>
      <c r="F26" s="12">
        <v>22.62095724292184</v>
      </c>
      <c r="G26" s="12">
        <v>23.13036123509141</v>
      </c>
      <c r="H26" s="12">
        <v>23.279226838613663</v>
      </c>
      <c r="I26" s="12">
        <v>23.975283791711117</v>
      </c>
      <c r="J26" s="12">
        <v>23.087659795685038</v>
      </c>
      <c r="K26" s="12">
        <v>23.773565682175313</v>
      </c>
      <c r="L26" s="12">
        <v>24.48889811831047</v>
      </c>
      <c r="M26" s="12">
        <v>24.449642018668044</v>
      </c>
      <c r="N26" s="12"/>
      <c r="O26" s="12"/>
    </row>
    <row r="27" spans="1:15" x14ac:dyDescent="0.35">
      <c r="A27" s="11" t="str">
        <f t="shared" si="0"/>
        <v>DISTRIBUCION VOLUMEN X CRITERIO (Consumiciones)TOTAL BEBIDASNIVEL MEDIO ALTO</v>
      </c>
      <c r="B27" s="11" t="s">
        <v>119</v>
      </c>
      <c r="C27" s="11" t="s">
        <v>122</v>
      </c>
      <c r="D27" s="11" t="s">
        <v>210</v>
      </c>
      <c r="E27" s="12">
        <v>15.359523455491386</v>
      </c>
      <c r="F27" s="12">
        <v>14.959885703065783</v>
      </c>
      <c r="G27" s="12">
        <v>14.016917198940595</v>
      </c>
      <c r="H27" s="12">
        <v>13.820169766653365</v>
      </c>
      <c r="I27" s="12">
        <v>14.154962795755729</v>
      </c>
      <c r="J27" s="12">
        <v>13.868925001428359</v>
      </c>
      <c r="K27" s="12">
        <v>13.952529673852135</v>
      </c>
      <c r="L27" s="12">
        <v>13.712637838733164</v>
      </c>
      <c r="M27" s="12">
        <v>13.703903811454785</v>
      </c>
      <c r="N27" s="12"/>
      <c r="O27" s="12"/>
    </row>
    <row r="28" spans="1:15" x14ac:dyDescent="0.35">
      <c r="A28" s="11" t="str">
        <f t="shared" si="0"/>
        <v>DISTRIBUCION VOLUMEN X CRITERIO (Consumiciones)TOTAL BEBIDASNIVEL MEDIO</v>
      </c>
      <c r="B28" s="11" t="s">
        <v>119</v>
      </c>
      <c r="C28" s="11" t="s">
        <v>122</v>
      </c>
      <c r="D28" s="11" t="s">
        <v>211</v>
      </c>
      <c r="E28" s="12">
        <v>25.069332003191352</v>
      </c>
      <c r="F28" s="12">
        <v>25.324771226246828</v>
      </c>
      <c r="G28" s="12">
        <v>25.618971239745829</v>
      </c>
      <c r="H28" s="12">
        <v>24.451156831622566</v>
      </c>
      <c r="I28" s="12">
        <v>25.014961457843764</v>
      </c>
      <c r="J28" s="12">
        <v>25.316659310356947</v>
      </c>
      <c r="K28" s="12">
        <v>24.531351027269771</v>
      </c>
      <c r="L28" s="12">
        <v>23.794318219743467</v>
      </c>
      <c r="M28" s="12">
        <v>24.371191775934076</v>
      </c>
      <c r="N28" s="12"/>
      <c r="O28" s="12"/>
    </row>
    <row r="29" spans="1:15" x14ac:dyDescent="0.35">
      <c r="A29" s="11" t="str">
        <f t="shared" si="0"/>
        <v>DISTRIBUCION VOLUMEN X CRITERIO (Consumiciones)TOTAL BEBIDASNIVEL MEDIO BAJO</v>
      </c>
      <c r="B29" s="11" t="s">
        <v>119</v>
      </c>
      <c r="C29" s="11" t="s">
        <v>122</v>
      </c>
      <c r="D29" s="11" t="s">
        <v>212</v>
      </c>
      <c r="E29" s="12">
        <v>15.676203790163237</v>
      </c>
      <c r="F29" s="12">
        <v>16.106696651521794</v>
      </c>
      <c r="G29" s="12">
        <v>14.952055660010148</v>
      </c>
      <c r="H29" s="12">
        <v>15.041007438167792</v>
      </c>
      <c r="I29" s="12">
        <v>15.033383476444174</v>
      </c>
      <c r="J29" s="12">
        <v>15.021645130363645</v>
      </c>
      <c r="K29" s="12">
        <v>15.345434073563199</v>
      </c>
      <c r="L29" s="12">
        <v>15.00815196901881</v>
      </c>
      <c r="M29" s="12">
        <v>15.35677063922371</v>
      </c>
      <c r="N29" s="12"/>
      <c r="O29" s="12"/>
    </row>
    <row r="30" spans="1:15" x14ac:dyDescent="0.35">
      <c r="A30" s="11" t="str">
        <f t="shared" si="0"/>
        <v>DISTRIBUCION VOLUMEN X CRITERIO (Consumiciones)TOTAL BEBIDASHOMBRE</v>
      </c>
      <c r="B30" s="11" t="s">
        <v>119</v>
      </c>
      <c r="C30" s="11" t="s">
        <v>122</v>
      </c>
      <c r="D30" s="11" t="s">
        <v>21</v>
      </c>
      <c r="E30" s="12">
        <v>60.787598375656096</v>
      </c>
      <c r="F30" s="12">
        <v>60.490969481181921</v>
      </c>
      <c r="G30" s="12">
        <v>60.560473493615575</v>
      </c>
      <c r="H30" s="12">
        <v>60.138981820145766</v>
      </c>
      <c r="I30" s="12">
        <v>59.39570118593889</v>
      </c>
      <c r="J30" s="12">
        <v>60.440826074863587</v>
      </c>
      <c r="K30" s="12">
        <v>61.23704075248213</v>
      </c>
      <c r="L30" s="12">
        <v>60.519884253164676</v>
      </c>
      <c r="M30" s="12">
        <v>60.553204983731732</v>
      </c>
      <c r="N30" s="12"/>
      <c r="O30" s="12"/>
    </row>
    <row r="31" spans="1:15" x14ac:dyDescent="0.35">
      <c r="A31" s="11" t="str">
        <f t="shared" si="0"/>
        <v>DISTRIBUCION VOLUMEN X CRITERIO (Consumiciones)TOTAL BEBIDASMUJER</v>
      </c>
      <c r="B31" s="11" t="s">
        <v>119</v>
      </c>
      <c r="C31" s="11" t="s">
        <v>122</v>
      </c>
      <c r="D31" s="11" t="s">
        <v>22</v>
      </c>
      <c r="E31" s="12">
        <v>39.212405743280677</v>
      </c>
      <c r="F31" s="12">
        <v>39.509024421030297</v>
      </c>
      <c r="G31" s="12">
        <v>39.439551905677185</v>
      </c>
      <c r="H31" s="12">
        <v>39.861012178912091</v>
      </c>
      <c r="I31" s="12">
        <v>40.60432025495799</v>
      </c>
      <c r="J31" s="12">
        <v>39.559161368135484</v>
      </c>
      <c r="K31" s="12">
        <v>38.762965778573694</v>
      </c>
      <c r="L31" s="12">
        <v>39.480140468500267</v>
      </c>
      <c r="M31" s="12">
        <v>39.446790605730087</v>
      </c>
      <c r="N31" s="12"/>
      <c r="O31" s="12"/>
    </row>
    <row r="32" spans="1:15" x14ac:dyDescent="0.35">
      <c r="A32" s="11" t="str">
        <f t="shared" si="0"/>
        <v>DISTRIBUCION VOLUMEN X CRITERIO (Consumiciones).Total Bebidas CalienteT.ESPAÑA</v>
      </c>
      <c r="B32" s="11" t="s">
        <v>119</v>
      </c>
      <c r="C32" s="11" t="s">
        <v>123</v>
      </c>
      <c r="D32" s="11" t="s">
        <v>36</v>
      </c>
      <c r="E32" s="12">
        <v>100</v>
      </c>
      <c r="F32" s="12">
        <v>100</v>
      </c>
      <c r="G32" s="12">
        <v>100</v>
      </c>
      <c r="H32" s="12">
        <v>100</v>
      </c>
      <c r="I32" s="12">
        <v>100</v>
      </c>
      <c r="J32" s="12">
        <v>100</v>
      </c>
      <c r="K32" s="12">
        <v>100</v>
      </c>
      <c r="L32" s="12">
        <v>100</v>
      </c>
      <c r="M32" s="12">
        <v>100</v>
      </c>
      <c r="N32" s="12"/>
      <c r="O32" s="12"/>
    </row>
    <row r="33" spans="1:15" x14ac:dyDescent="0.35">
      <c r="A33" s="11" t="str">
        <f t="shared" si="0"/>
        <v>DISTRIBUCION VOLUMEN X CRITERIO (Consumiciones).Total Bebidas CalienteBCN AM</v>
      </c>
      <c r="B33" s="11" t="s">
        <v>119</v>
      </c>
      <c r="C33" s="11" t="s">
        <v>123</v>
      </c>
      <c r="D33" s="11" t="s">
        <v>1</v>
      </c>
      <c r="E33" s="12">
        <v>9.3672002390319697</v>
      </c>
      <c r="F33" s="12">
        <v>9.1661620664210997</v>
      </c>
      <c r="G33" s="12">
        <v>9.6521357743227334</v>
      </c>
      <c r="H33" s="12">
        <v>9.7925206049187139</v>
      </c>
      <c r="I33" s="12">
        <v>10.017335530264621</v>
      </c>
      <c r="J33" s="12">
        <v>10.176612727509877</v>
      </c>
      <c r="K33" s="12">
        <v>9.5699811441201756</v>
      </c>
      <c r="L33" s="12">
        <v>10.119463948070266</v>
      </c>
      <c r="M33" s="12">
        <v>10.09401433480285</v>
      </c>
      <c r="N33" s="12"/>
      <c r="O33" s="12"/>
    </row>
    <row r="34" spans="1:15" x14ac:dyDescent="0.35">
      <c r="A34" s="11" t="str">
        <f t="shared" si="0"/>
        <v>DISTRIBUCION VOLUMEN X CRITERIO (Consumiciones).Total Bebidas CalienteREST.CAT ARAGON</v>
      </c>
      <c r="B34" s="11" t="s">
        <v>119</v>
      </c>
      <c r="C34" s="11" t="s">
        <v>123</v>
      </c>
      <c r="D34" s="11" t="s">
        <v>2</v>
      </c>
      <c r="E34" s="12">
        <v>15.530567549924781</v>
      </c>
      <c r="F34" s="12">
        <v>15.747929834098667</v>
      </c>
      <c r="G34" s="12">
        <v>16.076703807033084</v>
      </c>
      <c r="H34" s="12">
        <v>16.480796054195572</v>
      </c>
      <c r="I34" s="12">
        <v>15.674067211712286</v>
      </c>
      <c r="J34" s="12">
        <v>15.602874308922617</v>
      </c>
      <c r="K34" s="12">
        <v>16.459345468500349</v>
      </c>
      <c r="L34" s="12">
        <v>15.965869246430383</v>
      </c>
      <c r="M34" s="12">
        <v>15.153518529635384</v>
      </c>
      <c r="N34" s="12"/>
      <c r="O34" s="12"/>
    </row>
    <row r="35" spans="1:15" x14ac:dyDescent="0.35">
      <c r="A35" s="11" t="str">
        <f t="shared" si="0"/>
        <v>DISTRIBUCION VOLUMEN X CRITERIO (Consumiciones).Total Bebidas CalienteLEVANTE</v>
      </c>
      <c r="B35" s="11" t="s">
        <v>119</v>
      </c>
      <c r="C35" s="11" t="s">
        <v>123</v>
      </c>
      <c r="D35" s="11" t="s">
        <v>3</v>
      </c>
      <c r="E35" s="12">
        <v>16.685253366214255</v>
      </c>
      <c r="F35" s="12">
        <v>16.093973086181389</v>
      </c>
      <c r="G35" s="12">
        <v>16.397546579642281</v>
      </c>
      <c r="H35" s="12">
        <v>15.055447291952445</v>
      </c>
      <c r="I35" s="12">
        <v>14.875125932686986</v>
      </c>
      <c r="J35" s="12">
        <v>16.757076262976195</v>
      </c>
      <c r="K35" s="12">
        <v>15.425438094781239</v>
      </c>
      <c r="L35" s="12">
        <v>14.845072977874329</v>
      </c>
      <c r="M35" s="12">
        <v>14.664973773118085</v>
      </c>
      <c r="N35" s="12"/>
      <c r="O35" s="12"/>
    </row>
    <row r="36" spans="1:15" x14ac:dyDescent="0.35">
      <c r="A36" s="11" t="str">
        <f t="shared" si="0"/>
        <v>DISTRIBUCION VOLUMEN X CRITERIO (Consumiciones).Total Bebidas CalienteANDALUCIA</v>
      </c>
      <c r="B36" s="11" t="s">
        <v>119</v>
      </c>
      <c r="C36" s="11" t="s">
        <v>123</v>
      </c>
      <c r="D36" s="11" t="s">
        <v>4</v>
      </c>
      <c r="E36" s="12">
        <v>17.801594058065263</v>
      </c>
      <c r="F36" s="12">
        <v>17.803685268307241</v>
      </c>
      <c r="G36" s="12">
        <v>16.534349631307187</v>
      </c>
      <c r="H36" s="12">
        <v>16.059473261881919</v>
      </c>
      <c r="I36" s="12">
        <v>16.552658224385837</v>
      </c>
      <c r="J36" s="12">
        <v>16.624338137670382</v>
      </c>
      <c r="K36" s="12">
        <v>17.569561960568702</v>
      </c>
      <c r="L36" s="12">
        <v>16.594071371043761</v>
      </c>
      <c r="M36" s="12">
        <v>17.59188812680625</v>
      </c>
      <c r="N36" s="12"/>
      <c r="O36" s="12"/>
    </row>
    <row r="37" spans="1:15" x14ac:dyDescent="0.35">
      <c r="A37" s="11" t="str">
        <f t="shared" si="0"/>
        <v>DISTRIBUCION VOLUMEN X CRITERIO (Consumiciones).Total Bebidas CalienteMDD AM</v>
      </c>
      <c r="B37" s="11" t="s">
        <v>119</v>
      </c>
      <c r="C37" s="11" t="s">
        <v>123</v>
      </c>
      <c r="D37" s="11" t="s">
        <v>5</v>
      </c>
      <c r="E37" s="12">
        <v>9.4004396940608608</v>
      </c>
      <c r="F37" s="12">
        <v>9.5579081408429278</v>
      </c>
      <c r="G37" s="12">
        <v>9.8075145415481355</v>
      </c>
      <c r="H37" s="12">
        <v>10.15051726751043</v>
      </c>
      <c r="I37" s="12">
        <v>10.510795388065153</v>
      </c>
      <c r="J37" s="12">
        <v>10.113836927978673</v>
      </c>
      <c r="K37" s="12">
        <v>10.268878204300321</v>
      </c>
      <c r="L37" s="12">
        <v>10.411515855718132</v>
      </c>
      <c r="M37" s="12">
        <v>10.114917001239011</v>
      </c>
      <c r="N37" s="12"/>
      <c r="O37" s="12"/>
    </row>
    <row r="38" spans="1:15" x14ac:dyDescent="0.35">
      <c r="A38" s="11" t="str">
        <f t="shared" si="0"/>
        <v>DISTRIBUCION VOLUMEN X CRITERIO (Consumiciones).Total Bebidas CalienteRTO CENTRO</v>
      </c>
      <c r="B38" s="11" t="s">
        <v>119</v>
      </c>
      <c r="C38" s="11" t="s">
        <v>123</v>
      </c>
      <c r="D38" s="11" t="s">
        <v>6</v>
      </c>
      <c r="E38" s="12">
        <v>7.3710555454748663</v>
      </c>
      <c r="F38" s="12">
        <v>7.6824113268782916</v>
      </c>
      <c r="G38" s="12">
        <v>7.6572935625497633</v>
      </c>
      <c r="H38" s="12">
        <v>8.4170175510131866</v>
      </c>
      <c r="I38" s="12">
        <v>8.1101929372339843</v>
      </c>
      <c r="J38" s="12">
        <v>7.4441992474202161</v>
      </c>
      <c r="K38" s="12">
        <v>7.1068202197023647</v>
      </c>
      <c r="L38" s="12">
        <v>7.494129980523982</v>
      </c>
      <c r="M38" s="12">
        <v>7.6334229333657619</v>
      </c>
      <c r="N38" s="12"/>
      <c r="O38" s="12"/>
    </row>
    <row r="39" spans="1:15" x14ac:dyDescent="0.35">
      <c r="A39" s="11" t="str">
        <f t="shared" si="0"/>
        <v>DISTRIBUCION VOLUMEN X CRITERIO (Consumiciones).Total Bebidas CalienteNORTE-CENTRO</v>
      </c>
      <c r="B39" s="11" t="s">
        <v>119</v>
      </c>
      <c r="C39" s="11" t="s">
        <v>123</v>
      </c>
      <c r="D39" s="11" t="s">
        <v>7</v>
      </c>
      <c r="E39" s="12">
        <v>10.958154057292914</v>
      </c>
      <c r="F39" s="12">
        <v>11.166450128039697</v>
      </c>
      <c r="G39" s="12">
        <v>11.329337724000744</v>
      </c>
      <c r="H39" s="12">
        <v>11.402434661654656</v>
      </c>
      <c r="I39" s="12">
        <v>11.963914238637187</v>
      </c>
      <c r="J39" s="12">
        <v>11.441724826613369</v>
      </c>
      <c r="K39" s="12">
        <v>11.357537739434619</v>
      </c>
      <c r="L39" s="12">
        <v>12.242666912779153</v>
      </c>
      <c r="M39" s="12">
        <v>12.052954623977444</v>
      </c>
      <c r="N39" s="12"/>
      <c r="O39" s="12"/>
    </row>
    <row r="40" spans="1:15" x14ac:dyDescent="0.35">
      <c r="A40" s="11" t="str">
        <f t="shared" si="0"/>
        <v>DISTRIBUCION VOLUMEN X CRITERIO (Consumiciones).Total Bebidas CalienteNOROESTE</v>
      </c>
      <c r="B40" s="11" t="s">
        <v>119</v>
      </c>
      <c r="C40" s="11" t="s">
        <v>123</v>
      </c>
      <c r="D40" s="11" t="s">
        <v>8</v>
      </c>
      <c r="E40" s="12">
        <v>12.885744154101356</v>
      </c>
      <c r="F40" s="12">
        <v>12.781475717513482</v>
      </c>
      <c r="G40" s="12">
        <v>12.545115493151259</v>
      </c>
      <c r="H40" s="12">
        <v>12.641808693725473</v>
      </c>
      <c r="I40" s="12">
        <v>12.29590040668217</v>
      </c>
      <c r="J40" s="12">
        <v>11.839351131772332</v>
      </c>
      <c r="K40" s="12">
        <v>12.242428312601705</v>
      </c>
      <c r="L40" s="12">
        <v>12.32720655227169</v>
      </c>
      <c r="M40" s="12">
        <v>12.694317118157908</v>
      </c>
      <c r="N40" s="12"/>
      <c r="O40" s="12"/>
    </row>
    <row r="41" spans="1:15" x14ac:dyDescent="0.35">
      <c r="A41" s="11" t="str">
        <f t="shared" si="0"/>
        <v>DISTRIBUCION VOLUMEN X CRITERIO (Consumiciones).Total Bebidas Caliente&lt;2MIL</v>
      </c>
      <c r="B41" s="11" t="s">
        <v>119</v>
      </c>
      <c r="C41" s="11" t="s">
        <v>123</v>
      </c>
      <c r="D41" s="11" t="s">
        <v>9</v>
      </c>
      <c r="E41" s="12">
        <v>5.1232341500836585</v>
      </c>
      <c r="F41" s="12">
        <v>4.9848885829362635</v>
      </c>
      <c r="G41" s="12">
        <v>5.329387370851439</v>
      </c>
      <c r="H41" s="12">
        <v>5.4918538156701242</v>
      </c>
      <c r="I41" s="12">
        <v>6.0534126808454172</v>
      </c>
      <c r="J41" s="12">
        <v>5.7447411018485779</v>
      </c>
      <c r="K41" s="12">
        <v>5.7707494012981408</v>
      </c>
      <c r="L41" s="12">
        <v>6.1052714612850076</v>
      </c>
      <c r="M41" s="12">
        <v>5.6888823733556828</v>
      </c>
      <c r="N41" s="12"/>
      <c r="O41" s="12"/>
    </row>
    <row r="42" spans="1:15" x14ac:dyDescent="0.35">
      <c r="A42" s="11" t="str">
        <f t="shared" si="0"/>
        <v>DISTRIBUCION VOLUMEN X CRITERIO (Consumiciones).Total Bebidas Caliente2-5MIL</v>
      </c>
      <c r="B42" s="11" t="s">
        <v>119</v>
      </c>
      <c r="C42" s="11" t="s">
        <v>123</v>
      </c>
      <c r="D42" s="11" t="s">
        <v>10</v>
      </c>
      <c r="E42" s="12">
        <v>4.9276183172357255</v>
      </c>
      <c r="F42" s="12">
        <v>4.842958407595372</v>
      </c>
      <c r="G42" s="12">
        <v>5.1848443174344592</v>
      </c>
      <c r="H42" s="12">
        <v>4.8813142833842766</v>
      </c>
      <c r="I42" s="12">
        <v>4.8268017174964513</v>
      </c>
      <c r="J42" s="12">
        <v>4.8421399442539075</v>
      </c>
      <c r="K42" s="12">
        <v>4.9790238484444824</v>
      </c>
      <c r="L42" s="12">
        <v>4.9912622178679245</v>
      </c>
      <c r="M42" s="12">
        <v>4.3748562023825386</v>
      </c>
      <c r="N42" s="12"/>
      <c r="O42" s="12"/>
    </row>
    <row r="43" spans="1:15" x14ac:dyDescent="0.35">
      <c r="A43" s="11" t="str">
        <f t="shared" si="0"/>
        <v>DISTRIBUCION VOLUMEN X CRITERIO (Consumiciones).Total Bebidas Caliente5-10MIL</v>
      </c>
      <c r="B43" s="11" t="s">
        <v>119</v>
      </c>
      <c r="C43" s="11" t="s">
        <v>123</v>
      </c>
      <c r="D43" s="11" t="s">
        <v>11</v>
      </c>
      <c r="E43" s="12">
        <v>7.7949387406312507</v>
      </c>
      <c r="F43" s="12">
        <v>7.5886450541666637</v>
      </c>
      <c r="G43" s="12">
        <v>7.2970912285416274</v>
      </c>
      <c r="H43" s="12">
        <v>8.3451732598046942</v>
      </c>
      <c r="I43" s="12">
        <v>7.8351367012296693</v>
      </c>
      <c r="J43" s="12">
        <v>7.176412934239365</v>
      </c>
      <c r="K43" s="12">
        <v>7.5036999590410431</v>
      </c>
      <c r="L43" s="12">
        <v>7.4611966588652159</v>
      </c>
      <c r="M43" s="12">
        <v>7.3511441845989118</v>
      </c>
      <c r="N43" s="12"/>
      <c r="O43" s="12"/>
    </row>
    <row r="44" spans="1:15" x14ac:dyDescent="0.35">
      <c r="A44" s="11" t="str">
        <f t="shared" si="0"/>
        <v>DISTRIBUCION VOLUMEN X CRITERIO (Consumiciones).Total Bebidas Caliente10-30MIL</v>
      </c>
      <c r="B44" s="11" t="s">
        <v>119</v>
      </c>
      <c r="C44" s="11" t="s">
        <v>123</v>
      </c>
      <c r="D44" s="11" t="s">
        <v>12</v>
      </c>
      <c r="E44" s="12">
        <v>18.733895480944156</v>
      </c>
      <c r="F44" s="12">
        <v>19.311237283741434</v>
      </c>
      <c r="G44" s="12">
        <v>17.563309476385925</v>
      </c>
      <c r="H44" s="12">
        <v>17.712344333137665</v>
      </c>
      <c r="I44" s="12">
        <v>17.524663559018556</v>
      </c>
      <c r="J44" s="12">
        <v>17.864247635088525</v>
      </c>
      <c r="K44" s="12">
        <v>18.097187116009785</v>
      </c>
      <c r="L44" s="12">
        <v>18.914123307089223</v>
      </c>
      <c r="M44" s="12">
        <v>18.37730330611495</v>
      </c>
      <c r="N44" s="12"/>
      <c r="O44" s="12"/>
    </row>
    <row r="45" spans="1:15" x14ac:dyDescent="0.35">
      <c r="A45" s="11" t="str">
        <f t="shared" si="0"/>
        <v>DISTRIBUCION VOLUMEN X CRITERIO (Consumiciones).Total Bebidas Caliente30-100MIL</v>
      </c>
      <c r="B45" s="11" t="s">
        <v>119</v>
      </c>
      <c r="C45" s="11" t="s">
        <v>123</v>
      </c>
      <c r="D45" s="11" t="s">
        <v>13</v>
      </c>
      <c r="E45" s="12">
        <v>22.873473219185829</v>
      </c>
      <c r="F45" s="12">
        <v>22.720335746895767</v>
      </c>
      <c r="G45" s="12">
        <v>23.078713782874981</v>
      </c>
      <c r="H45" s="12">
        <v>22.159683215482868</v>
      </c>
      <c r="I45" s="12">
        <v>22.112830115855541</v>
      </c>
      <c r="J45" s="12">
        <v>23.430412757818136</v>
      </c>
      <c r="K45" s="12">
        <v>21.865957203425793</v>
      </c>
      <c r="L45" s="12">
        <v>20.811114187517209</v>
      </c>
      <c r="M45" s="12">
        <v>21.903729733392456</v>
      </c>
      <c r="N45" s="12"/>
      <c r="O45" s="12"/>
    </row>
    <row r="46" spans="1:15" x14ac:dyDescent="0.35">
      <c r="A46" s="11" t="str">
        <f t="shared" si="0"/>
        <v>DISTRIBUCION VOLUMEN X CRITERIO (Consumiciones).Total Bebidas Caliente100-200MIL</v>
      </c>
      <c r="B46" s="11" t="s">
        <v>119</v>
      </c>
      <c r="C46" s="11" t="s">
        <v>123</v>
      </c>
      <c r="D46" s="11" t="s">
        <v>14</v>
      </c>
      <c r="E46" s="12">
        <v>10.95647197129834</v>
      </c>
      <c r="F46" s="12">
        <v>10.472320602240824</v>
      </c>
      <c r="G46" s="12">
        <v>10.735095228865488</v>
      </c>
      <c r="H46" s="12">
        <v>10.838206477710992</v>
      </c>
      <c r="I46" s="12">
        <v>11.193611407564015</v>
      </c>
      <c r="J46" s="12">
        <v>10.569026313150696</v>
      </c>
      <c r="K46" s="12">
        <v>11.593884938543116</v>
      </c>
      <c r="L46" s="12">
        <v>11.616973242366372</v>
      </c>
      <c r="M46" s="12">
        <v>12.014261631922931</v>
      </c>
      <c r="N46" s="12"/>
      <c r="O46" s="12"/>
    </row>
    <row r="47" spans="1:15" x14ac:dyDescent="0.35">
      <c r="A47" s="11" t="str">
        <f t="shared" si="0"/>
        <v>DISTRIBUCION VOLUMEN X CRITERIO (Consumiciones).Total Bebidas Caliente200-500MIL</v>
      </c>
      <c r="B47" s="11" t="s">
        <v>119</v>
      </c>
      <c r="C47" s="11" t="s">
        <v>123</v>
      </c>
      <c r="D47" s="11" t="s">
        <v>15</v>
      </c>
      <c r="E47" s="12">
        <v>13.525667097482019</v>
      </c>
      <c r="F47" s="12">
        <v>13.249103131229795</v>
      </c>
      <c r="G47" s="12">
        <v>13.535394091360883</v>
      </c>
      <c r="H47" s="12">
        <v>13.079124580419768</v>
      </c>
      <c r="I47" s="12">
        <v>12.77287948096232</v>
      </c>
      <c r="J47" s="12">
        <v>12.538205373911222</v>
      </c>
      <c r="K47" s="12">
        <v>12.108795843588448</v>
      </c>
      <c r="L47" s="12">
        <v>12.58680316443864</v>
      </c>
      <c r="M47" s="12">
        <v>12.692620531710453</v>
      </c>
      <c r="N47" s="12"/>
      <c r="O47" s="12"/>
    </row>
    <row r="48" spans="1:15" x14ac:dyDescent="0.35">
      <c r="A48" s="11" t="str">
        <f t="shared" si="0"/>
        <v>DISTRIBUCION VOLUMEN X CRITERIO (Consumiciones).Total Bebidas Caliente&gt;500MIL</v>
      </c>
      <c r="B48" s="11" t="s">
        <v>119</v>
      </c>
      <c r="C48" s="11" t="s">
        <v>123</v>
      </c>
      <c r="D48" s="11" t="s">
        <v>16</v>
      </c>
      <c r="E48" s="12">
        <v>16.064701023139015</v>
      </c>
      <c r="F48" s="12">
        <v>16.830494941564115</v>
      </c>
      <c r="G48" s="12">
        <v>17.276180379131638</v>
      </c>
      <c r="H48" s="12">
        <v>17.492312343871532</v>
      </c>
      <c r="I48" s="12">
        <v>17.68065800557067</v>
      </c>
      <c r="J48" s="12">
        <v>17.834813939689571</v>
      </c>
      <c r="K48" s="12">
        <v>18.080685453666565</v>
      </c>
      <c r="L48" s="12">
        <v>17.513254182926261</v>
      </c>
      <c r="M48" s="12">
        <v>17.597208477624768</v>
      </c>
      <c r="N48" s="12"/>
      <c r="O48" s="12"/>
    </row>
    <row r="49" spans="1:15" x14ac:dyDescent="0.35">
      <c r="A49" s="11" t="str">
        <f t="shared" si="0"/>
        <v>DISTRIBUCION VOLUMEN X CRITERIO (Consumiciones).Total Bebidas CalienteDE 15 A 19 AÑOS</v>
      </c>
      <c r="B49" s="11" t="s">
        <v>119</v>
      </c>
      <c r="C49" s="11" t="s">
        <v>123</v>
      </c>
      <c r="D49" s="11" t="s">
        <v>39</v>
      </c>
      <c r="E49" s="12">
        <v>0.56880746662996362</v>
      </c>
      <c r="F49" s="12">
        <v>0.58497116060026133</v>
      </c>
      <c r="G49" s="12">
        <v>0.71155959086954013</v>
      </c>
      <c r="H49" s="12">
        <v>0.55708883830033751</v>
      </c>
      <c r="I49" s="12">
        <v>0.75334478229663737</v>
      </c>
      <c r="J49" s="12">
        <v>0.87103140825606118</v>
      </c>
      <c r="K49" s="12">
        <v>0.32137651612712775</v>
      </c>
      <c r="L49" s="12">
        <v>0.35656745651421107</v>
      </c>
      <c r="M49" s="12">
        <v>0.63678621954421211</v>
      </c>
      <c r="N49" s="12"/>
      <c r="O49" s="12"/>
    </row>
    <row r="50" spans="1:15" x14ac:dyDescent="0.35">
      <c r="A50" s="11" t="str">
        <f t="shared" si="0"/>
        <v>DISTRIBUCION VOLUMEN X CRITERIO (Consumiciones).Total Bebidas CalienteDE 20 A 24 AÑOS</v>
      </c>
      <c r="B50" s="11" t="s">
        <v>119</v>
      </c>
      <c r="C50" s="11" t="s">
        <v>123</v>
      </c>
      <c r="D50" s="11" t="s">
        <v>40</v>
      </c>
      <c r="E50" s="12">
        <v>1.4406466240571221</v>
      </c>
      <c r="F50" s="12">
        <v>1.5055621744072762</v>
      </c>
      <c r="G50" s="12">
        <v>1.3202930491955549</v>
      </c>
      <c r="H50" s="12">
        <v>1.476713152912231</v>
      </c>
      <c r="I50" s="12">
        <v>1.3499414213564618</v>
      </c>
      <c r="J50" s="12">
        <v>1.2619918559739318</v>
      </c>
      <c r="K50" s="12">
        <v>1.3529370523573538</v>
      </c>
      <c r="L50" s="12">
        <v>1.3087597902679864</v>
      </c>
      <c r="M50" s="12">
        <v>1.2146380241994805</v>
      </c>
      <c r="N50" s="12"/>
      <c r="O50" s="12"/>
    </row>
    <row r="51" spans="1:15" x14ac:dyDescent="0.35">
      <c r="A51" s="11" t="str">
        <f t="shared" si="0"/>
        <v>DISTRIBUCION VOLUMEN X CRITERIO (Consumiciones).Total Bebidas CalienteDE 25 A 34 AÑOS</v>
      </c>
      <c r="B51" s="11" t="s">
        <v>119</v>
      </c>
      <c r="C51" s="11" t="s">
        <v>123</v>
      </c>
      <c r="D51" s="11" t="s">
        <v>41</v>
      </c>
      <c r="E51" s="12">
        <v>5.7373849120228178</v>
      </c>
      <c r="F51" s="12">
        <v>5.7403722790179614</v>
      </c>
      <c r="G51" s="12">
        <v>5.2901418240224078</v>
      </c>
      <c r="H51" s="12">
        <v>5.5530042444632333</v>
      </c>
      <c r="I51" s="12">
        <v>5.3765849537221122</v>
      </c>
      <c r="J51" s="12">
        <v>5.2142952462018544</v>
      </c>
      <c r="K51" s="12">
        <v>5.0437877071471533</v>
      </c>
      <c r="L51" s="12">
        <v>4.6747442047214154</v>
      </c>
      <c r="M51" s="12">
        <v>4.8231311849078269</v>
      </c>
      <c r="N51" s="12"/>
      <c r="O51" s="12"/>
    </row>
    <row r="52" spans="1:15" x14ac:dyDescent="0.35">
      <c r="A52" s="11" t="str">
        <f t="shared" si="0"/>
        <v>DISTRIBUCION VOLUMEN X CRITERIO (Consumiciones).Total Bebidas CalienteDE 35 A 49 AÑOS</v>
      </c>
      <c r="B52" s="11" t="s">
        <v>119</v>
      </c>
      <c r="C52" s="11" t="s">
        <v>123</v>
      </c>
      <c r="D52" s="11" t="s">
        <v>42</v>
      </c>
      <c r="E52" s="12">
        <v>26.764896858051497</v>
      </c>
      <c r="F52" s="12">
        <v>27.358053944339112</v>
      </c>
      <c r="G52" s="12">
        <v>27.043924040895728</v>
      </c>
      <c r="H52" s="12">
        <v>25.462301826957916</v>
      </c>
      <c r="I52" s="12">
        <v>25.002393290883866</v>
      </c>
      <c r="J52" s="12">
        <v>26.826370600684125</v>
      </c>
      <c r="K52" s="12">
        <v>24.916550739290706</v>
      </c>
      <c r="L52" s="12">
        <v>22.887262337768881</v>
      </c>
      <c r="M52" s="12">
        <v>22.561327671002903</v>
      </c>
      <c r="N52" s="12"/>
      <c r="O52" s="12"/>
    </row>
    <row r="53" spans="1:15" x14ac:dyDescent="0.35">
      <c r="A53" s="11" t="str">
        <f t="shared" si="0"/>
        <v>DISTRIBUCION VOLUMEN X CRITERIO (Consumiciones).Total Bebidas CalienteDE 50 A 59 AÑOS</v>
      </c>
      <c r="B53" s="11" t="s">
        <v>119</v>
      </c>
      <c r="C53" s="11" t="s">
        <v>123</v>
      </c>
      <c r="D53" s="11" t="s">
        <v>43</v>
      </c>
      <c r="E53" s="12">
        <v>25.873279884504186</v>
      </c>
      <c r="F53" s="12">
        <v>25.994946365142475</v>
      </c>
      <c r="G53" s="12">
        <v>25.300915479267459</v>
      </c>
      <c r="H53" s="12">
        <v>25.215173590622019</v>
      </c>
      <c r="I53" s="12">
        <v>25.594232599508988</v>
      </c>
      <c r="J53" s="12">
        <v>25.380123660725388</v>
      </c>
      <c r="K53" s="12">
        <v>27.255831116260705</v>
      </c>
      <c r="L53" s="12">
        <v>27.601168403258463</v>
      </c>
      <c r="M53" s="12">
        <v>27.525498393202525</v>
      </c>
      <c r="N53" s="12"/>
      <c r="O53" s="12"/>
    </row>
    <row r="54" spans="1:15" x14ac:dyDescent="0.35">
      <c r="A54" s="11" t="str">
        <f t="shared" si="0"/>
        <v>DISTRIBUCION VOLUMEN X CRITERIO (Consumiciones).Total Bebidas CalienteDE 60 A 75 AÑOS</v>
      </c>
      <c r="B54" s="11" t="s">
        <v>119</v>
      </c>
      <c r="C54" s="11" t="s">
        <v>123</v>
      </c>
      <c r="D54" s="11" t="s">
        <v>44</v>
      </c>
      <c r="E54" s="12">
        <v>39.614981779258329</v>
      </c>
      <c r="F54" s="12">
        <v>38.816081519960818</v>
      </c>
      <c r="G54" s="12">
        <v>40.333159232604011</v>
      </c>
      <c r="H54" s="12">
        <v>41.735729271409454</v>
      </c>
      <c r="I54" s="12">
        <v>41.923504345152558</v>
      </c>
      <c r="J54" s="12">
        <v>40.446179839577312</v>
      </c>
      <c r="K54" s="12">
        <v>41.109493252842221</v>
      </c>
      <c r="L54" s="12">
        <v>43.171490708070358</v>
      </c>
      <c r="M54" s="12">
        <v>43.238632806391017</v>
      </c>
      <c r="N54" s="12"/>
      <c r="O54" s="12"/>
    </row>
    <row r="55" spans="1:15" x14ac:dyDescent="0.35">
      <c r="A55" s="11" t="str">
        <f t="shared" si="0"/>
        <v>DISTRIBUCION VOLUMEN X CRITERIO (Consumiciones).Total Bebidas CalienteNIVEL ALTO</v>
      </c>
      <c r="B55" s="11" t="s">
        <v>119</v>
      </c>
      <c r="C55" s="11" t="s">
        <v>123</v>
      </c>
      <c r="D55" s="11" t="s">
        <v>209</v>
      </c>
      <c r="E55" s="12">
        <v>22.866913207580801</v>
      </c>
      <c r="F55" s="12">
        <v>23.060839352467028</v>
      </c>
      <c r="G55" s="12">
        <v>23.363750207643623</v>
      </c>
      <c r="H55" s="12">
        <v>23.576412263013623</v>
      </c>
      <c r="I55" s="12">
        <v>23.875571160768875</v>
      </c>
      <c r="J55" s="12">
        <v>23.106883368228047</v>
      </c>
      <c r="K55" s="12">
        <v>23.839662291561346</v>
      </c>
      <c r="L55" s="12">
        <v>23.788333794794248</v>
      </c>
      <c r="M55" s="12">
        <v>24.506862737267681</v>
      </c>
      <c r="N55" s="12"/>
      <c r="O55" s="12"/>
    </row>
    <row r="56" spans="1:15" x14ac:dyDescent="0.35">
      <c r="A56" s="11" t="str">
        <f t="shared" si="0"/>
        <v>DISTRIBUCION VOLUMEN X CRITERIO (Consumiciones).Total Bebidas CalienteNIVEL MEDIO ALTO</v>
      </c>
      <c r="B56" s="11" t="s">
        <v>119</v>
      </c>
      <c r="C56" s="11" t="s">
        <v>123</v>
      </c>
      <c r="D56" s="11" t="s">
        <v>210</v>
      </c>
      <c r="E56" s="12">
        <v>14.543124897422461</v>
      </c>
      <c r="F56" s="12">
        <v>14.518107627206902</v>
      </c>
      <c r="G56" s="12">
        <v>13.710542119074795</v>
      </c>
      <c r="H56" s="12">
        <v>13.868183912891951</v>
      </c>
      <c r="I56" s="12">
        <v>14.075855417878719</v>
      </c>
      <c r="J56" s="12">
        <v>13.574458428297964</v>
      </c>
      <c r="K56" s="12">
        <v>13.008484776921289</v>
      </c>
      <c r="L56" s="12">
        <v>13.485684851381977</v>
      </c>
      <c r="M56" s="12">
        <v>13.000051786465594</v>
      </c>
      <c r="N56" s="12"/>
      <c r="O56" s="12"/>
    </row>
    <row r="57" spans="1:15" x14ac:dyDescent="0.35">
      <c r="A57" s="11" t="str">
        <f t="shared" si="0"/>
        <v>DISTRIBUCION VOLUMEN X CRITERIO (Consumiciones).Total Bebidas CalienteNIVEL MEDIO</v>
      </c>
      <c r="B57" s="11" t="s">
        <v>119</v>
      </c>
      <c r="C57" s="11" t="s">
        <v>123</v>
      </c>
      <c r="D57" s="11" t="s">
        <v>211</v>
      </c>
      <c r="E57" s="12">
        <v>25.232379128072964</v>
      </c>
      <c r="F57" s="12">
        <v>25.240520372234698</v>
      </c>
      <c r="G57" s="12">
        <v>26.070124156093737</v>
      </c>
      <c r="H57" s="12">
        <v>23.879656350038584</v>
      </c>
      <c r="I57" s="12">
        <v>23.920296575593294</v>
      </c>
      <c r="J57" s="12">
        <v>25.854681684083864</v>
      </c>
      <c r="K57" s="12">
        <v>25.349033036534653</v>
      </c>
      <c r="L57" s="12">
        <v>24.620556861056091</v>
      </c>
      <c r="M57" s="12">
        <v>24.609791558187762</v>
      </c>
      <c r="N57" s="12"/>
      <c r="O57" s="12"/>
    </row>
    <row r="58" spans="1:15" x14ac:dyDescent="0.35">
      <c r="A58" s="11" t="str">
        <f t="shared" si="0"/>
        <v>DISTRIBUCION VOLUMEN X CRITERIO (Consumiciones).Total Bebidas CalienteNIVEL MEDIO BAJO</v>
      </c>
      <c r="B58" s="11" t="s">
        <v>119</v>
      </c>
      <c r="C58" s="11" t="s">
        <v>123</v>
      </c>
      <c r="D58" s="11" t="s">
        <v>212</v>
      </c>
      <c r="E58" s="12">
        <v>15.425409326158082</v>
      </c>
      <c r="F58" s="12">
        <v>15.553318359053295</v>
      </c>
      <c r="G58" s="12">
        <v>14.703520986402102</v>
      </c>
      <c r="H58" s="12">
        <v>14.838283411972972</v>
      </c>
      <c r="I58" s="12">
        <v>15.226737085979671</v>
      </c>
      <c r="J58" s="12">
        <v>14.453535247679572</v>
      </c>
      <c r="K58" s="12">
        <v>15.365733958664665</v>
      </c>
      <c r="L58" s="12">
        <v>15.284112413456358</v>
      </c>
      <c r="M58" s="12">
        <v>16.030075311949048</v>
      </c>
      <c r="N58" s="12"/>
      <c r="O58" s="12"/>
    </row>
    <row r="59" spans="1:15" x14ac:dyDescent="0.35">
      <c r="A59" s="11" t="str">
        <f t="shared" si="0"/>
        <v>DISTRIBUCION VOLUMEN X CRITERIO (Consumiciones).Total Bebidas CalienteHOMBRE</v>
      </c>
      <c r="B59" s="11" t="s">
        <v>119</v>
      </c>
      <c r="C59" s="11" t="s">
        <v>123</v>
      </c>
      <c r="D59" s="11" t="s">
        <v>21</v>
      </c>
      <c r="E59" s="12">
        <v>65.371233532204826</v>
      </c>
      <c r="F59" s="12">
        <v>62.40259639538894</v>
      </c>
      <c r="G59" s="12">
        <v>61.409820464576178</v>
      </c>
      <c r="H59" s="12">
        <v>61.977472109406676</v>
      </c>
      <c r="I59" s="12">
        <v>62.0575134391514</v>
      </c>
      <c r="J59" s="12">
        <v>61.037763943873927</v>
      </c>
      <c r="K59" s="12">
        <v>61.449268089283152</v>
      </c>
      <c r="L59" s="12">
        <v>62.575393641936309</v>
      </c>
      <c r="M59" s="12">
        <v>63.314802710312954</v>
      </c>
      <c r="N59" s="12"/>
      <c r="O59" s="12"/>
    </row>
    <row r="60" spans="1:15" x14ac:dyDescent="0.35">
      <c r="A60" s="11" t="str">
        <f t="shared" si="0"/>
        <v>DISTRIBUCION VOLUMEN X CRITERIO (Consumiciones).Total Bebidas CalienteMUJER</v>
      </c>
      <c r="B60" s="11" t="s">
        <v>119</v>
      </c>
      <c r="C60" s="11" t="s">
        <v>123</v>
      </c>
      <c r="D60" s="11" t="s">
        <v>22</v>
      </c>
      <c r="E60" s="12">
        <v>34.628778845175553</v>
      </c>
      <c r="F60" s="12">
        <v>37.597403604611053</v>
      </c>
      <c r="G60" s="12">
        <v>38.590179535423822</v>
      </c>
      <c r="H60" s="12">
        <v>38.022527890593324</v>
      </c>
      <c r="I60" s="12">
        <v>37.9424865608486</v>
      </c>
      <c r="J60" s="12">
        <v>38.962236056126073</v>
      </c>
      <c r="K60" s="12">
        <v>38.550717150732652</v>
      </c>
      <c r="L60" s="12">
        <v>37.424606358063691</v>
      </c>
      <c r="M60" s="12">
        <v>36.685197289687046</v>
      </c>
      <c r="N60" s="12"/>
      <c r="O60" s="12"/>
    </row>
    <row r="61" spans="1:15" x14ac:dyDescent="0.35">
      <c r="A61" s="11" t="str">
        <f t="shared" si="0"/>
        <v>DISTRIBUCION VOLUMEN X CRITERIO (Consumiciones)CafeT.ESPAÑA</v>
      </c>
      <c r="B61" s="11" t="s">
        <v>119</v>
      </c>
      <c r="C61" s="11" t="s">
        <v>124</v>
      </c>
      <c r="D61" s="11" t="s">
        <v>36</v>
      </c>
      <c r="E61" s="12">
        <v>100</v>
      </c>
      <c r="F61" s="12">
        <v>100</v>
      </c>
      <c r="G61" s="12">
        <v>100</v>
      </c>
      <c r="H61" s="12">
        <v>100</v>
      </c>
      <c r="I61" s="12">
        <v>100</v>
      </c>
      <c r="J61" s="12">
        <v>100</v>
      </c>
      <c r="K61" s="12">
        <v>100</v>
      </c>
      <c r="L61" s="12">
        <v>100</v>
      </c>
      <c r="M61" s="12">
        <v>100</v>
      </c>
      <c r="N61" s="12"/>
      <c r="O61" s="12"/>
    </row>
    <row r="62" spans="1:15" x14ac:dyDescent="0.35">
      <c r="A62" s="11" t="str">
        <f t="shared" si="0"/>
        <v>DISTRIBUCION VOLUMEN X CRITERIO (Consumiciones)CafeBCN AM</v>
      </c>
      <c r="B62" s="11" t="s">
        <v>119</v>
      </c>
      <c r="C62" s="11" t="s">
        <v>124</v>
      </c>
      <c r="D62" s="11" t="s">
        <v>1</v>
      </c>
      <c r="E62" s="12">
        <v>10.779471655335742</v>
      </c>
      <c r="F62" s="12">
        <v>10.590528478106654</v>
      </c>
      <c r="G62" s="12">
        <v>10.263422266840221</v>
      </c>
      <c r="H62" s="12">
        <v>10.315129605639392</v>
      </c>
      <c r="I62" s="12">
        <v>11.320526290196378</v>
      </c>
      <c r="J62" s="12">
        <v>11.637698950433577</v>
      </c>
      <c r="K62" s="12">
        <v>11.742732462461708</v>
      </c>
      <c r="L62" s="12">
        <v>12.116462291027675</v>
      </c>
      <c r="M62" s="12">
        <v>11.848182838162224</v>
      </c>
      <c r="N62" s="12"/>
      <c r="O62" s="12"/>
    </row>
    <row r="63" spans="1:15" x14ac:dyDescent="0.35">
      <c r="A63" s="11" t="str">
        <f t="shared" si="0"/>
        <v>DISTRIBUCION VOLUMEN X CRITERIO (Consumiciones)CafeREST.CAT ARAGON</v>
      </c>
      <c r="B63" s="11" t="s">
        <v>119</v>
      </c>
      <c r="C63" s="11" t="s">
        <v>124</v>
      </c>
      <c r="D63" s="11" t="s">
        <v>2</v>
      </c>
      <c r="E63" s="12">
        <v>22.610894446598873</v>
      </c>
      <c r="F63" s="12">
        <v>22.425426399098242</v>
      </c>
      <c r="G63" s="12">
        <v>23.713601353286652</v>
      </c>
      <c r="H63" s="12">
        <v>25.813080628596108</v>
      </c>
      <c r="I63" s="12">
        <v>23.287928598057579</v>
      </c>
      <c r="J63" s="12">
        <v>22.144187329847984</v>
      </c>
      <c r="K63" s="12">
        <v>23.692392402112404</v>
      </c>
      <c r="L63" s="12">
        <v>23.384192357583615</v>
      </c>
      <c r="M63" s="12">
        <v>22.586834226704774</v>
      </c>
      <c r="N63" s="12"/>
      <c r="O63" s="12"/>
    </row>
    <row r="64" spans="1:15" x14ac:dyDescent="0.35">
      <c r="A64" s="11" t="str">
        <f t="shared" si="0"/>
        <v>DISTRIBUCION VOLUMEN X CRITERIO (Consumiciones)CafeLEVANTE</v>
      </c>
      <c r="B64" s="11" t="s">
        <v>119</v>
      </c>
      <c r="C64" s="11" t="s">
        <v>124</v>
      </c>
      <c r="D64" s="11" t="s">
        <v>3</v>
      </c>
      <c r="E64" s="12">
        <v>22.867536337510757</v>
      </c>
      <c r="F64" s="12">
        <v>23.61998943885197</v>
      </c>
      <c r="G64" s="12">
        <v>23.671406856614571</v>
      </c>
      <c r="H64" s="12">
        <v>20.050323576438732</v>
      </c>
      <c r="I64" s="12">
        <v>20.371792283650905</v>
      </c>
      <c r="J64" s="12">
        <v>24.6797341972499</v>
      </c>
      <c r="K64" s="12">
        <v>21.450372573471835</v>
      </c>
      <c r="L64" s="12">
        <v>20.375309139621997</v>
      </c>
      <c r="M64" s="12">
        <v>19.885947770260064</v>
      </c>
      <c r="N64" s="12"/>
      <c r="O64" s="12"/>
    </row>
    <row r="65" spans="1:15" x14ac:dyDescent="0.35">
      <c r="A65" s="11" t="str">
        <f t="shared" si="0"/>
        <v>DISTRIBUCION VOLUMEN X CRITERIO (Consumiciones)CafeANDALUCIA</v>
      </c>
      <c r="B65" s="11" t="s">
        <v>119</v>
      </c>
      <c r="C65" s="11" t="s">
        <v>124</v>
      </c>
      <c r="D65" s="11" t="s">
        <v>4</v>
      </c>
      <c r="E65" s="12">
        <v>13.067361675816871</v>
      </c>
      <c r="F65" s="12">
        <v>14.009435399285383</v>
      </c>
      <c r="G65" s="12">
        <v>12.727831848744978</v>
      </c>
      <c r="H65" s="12">
        <v>12.011659255628304</v>
      </c>
      <c r="I65" s="12">
        <v>11.716838309729649</v>
      </c>
      <c r="J65" s="12">
        <v>12.091482079422404</v>
      </c>
      <c r="K65" s="12">
        <v>13.151550792298245</v>
      </c>
      <c r="L65" s="12">
        <v>12.655759392389104</v>
      </c>
      <c r="M65" s="12">
        <v>13.253324400121455</v>
      </c>
      <c r="N65" s="12"/>
      <c r="O65" s="12"/>
    </row>
    <row r="66" spans="1:15" x14ac:dyDescent="0.35">
      <c r="A66" s="11" t="str">
        <f t="shared" si="0"/>
        <v>DISTRIBUCION VOLUMEN X CRITERIO (Consumiciones)CafeMDD AM</v>
      </c>
      <c r="B66" s="11" t="s">
        <v>119</v>
      </c>
      <c r="C66" s="11" t="s">
        <v>124</v>
      </c>
      <c r="D66" s="11" t="s">
        <v>5</v>
      </c>
      <c r="E66" s="12">
        <v>5.1867229273678506</v>
      </c>
      <c r="F66" s="12">
        <v>4.9789321054548044</v>
      </c>
      <c r="G66" s="12">
        <v>4.9112969091636112</v>
      </c>
      <c r="H66" s="12">
        <v>5.5357064703616832</v>
      </c>
      <c r="I66" s="12">
        <v>6.7358366844130213</v>
      </c>
      <c r="J66" s="12">
        <v>5.2665807937053382</v>
      </c>
      <c r="K66" s="12">
        <v>5.8951964589063586</v>
      </c>
      <c r="L66" s="12">
        <v>6.0727675270042543</v>
      </c>
      <c r="M66" s="12">
        <v>6.3066345079079742</v>
      </c>
      <c r="N66" s="12"/>
      <c r="O66" s="12"/>
    </row>
    <row r="67" spans="1:15" x14ac:dyDescent="0.35">
      <c r="A67" s="11" t="str">
        <f t="shared" si="0"/>
        <v>DISTRIBUCION VOLUMEN X CRITERIO (Consumiciones)CafeRTO CENTRO</v>
      </c>
      <c r="B67" s="11" t="s">
        <v>119</v>
      </c>
      <c r="C67" s="11" t="s">
        <v>124</v>
      </c>
      <c r="D67" s="11" t="s">
        <v>6</v>
      </c>
      <c r="E67" s="12">
        <v>6.3763962287104956</v>
      </c>
      <c r="F67" s="12">
        <v>6.4177398272788082</v>
      </c>
      <c r="G67" s="12">
        <v>5.6692487444097512</v>
      </c>
      <c r="H67" s="12">
        <v>7.4066544705484167</v>
      </c>
      <c r="I67" s="12">
        <v>7.123192516765223</v>
      </c>
      <c r="J67" s="12">
        <v>5.5692577680090078</v>
      </c>
      <c r="K67" s="12">
        <v>5.1650622859052699</v>
      </c>
      <c r="L67" s="12">
        <v>5.8748689187387093</v>
      </c>
      <c r="M67" s="12">
        <v>6.5848857653469972</v>
      </c>
      <c r="N67" s="12"/>
      <c r="O67" s="12"/>
    </row>
    <row r="68" spans="1:15" x14ac:dyDescent="0.35">
      <c r="A68" s="11" t="str">
        <f t="shared" ref="A68:A131" si="1">B68&amp;C68&amp;D68</f>
        <v>DISTRIBUCION VOLUMEN X CRITERIO (Consumiciones)CafeNORTE-CENTRO</v>
      </c>
      <c r="B68" s="11" t="s">
        <v>119</v>
      </c>
      <c r="C68" s="11" t="s">
        <v>124</v>
      </c>
      <c r="D68" s="11" t="s">
        <v>7</v>
      </c>
      <c r="E68" s="12">
        <v>10.481956589581486</v>
      </c>
      <c r="F68" s="12">
        <v>10.241861895581001</v>
      </c>
      <c r="G68" s="12">
        <v>11.301279978900979</v>
      </c>
      <c r="H68" s="12">
        <v>10.687377455271175</v>
      </c>
      <c r="I68" s="12">
        <v>11.439635622578788</v>
      </c>
      <c r="J68" s="12">
        <v>11.141127024984563</v>
      </c>
      <c r="K68" s="12">
        <v>10.6899400980267</v>
      </c>
      <c r="L68" s="12">
        <v>11.318503218689004</v>
      </c>
      <c r="M68" s="12">
        <v>11.476579114556685</v>
      </c>
      <c r="N68" s="12"/>
      <c r="O68" s="12"/>
    </row>
    <row r="69" spans="1:15" x14ac:dyDescent="0.35">
      <c r="A69" s="11" t="str">
        <f t="shared" si="1"/>
        <v>DISTRIBUCION VOLUMEN X CRITERIO (Consumiciones)CafeNOROESTE</v>
      </c>
      <c r="B69" s="11" t="s">
        <v>119</v>
      </c>
      <c r="C69" s="11" t="s">
        <v>124</v>
      </c>
      <c r="D69" s="11" t="s">
        <v>8</v>
      </c>
      <c r="E69" s="12">
        <v>8.6296657068717995</v>
      </c>
      <c r="F69" s="12">
        <v>7.7161009634146165</v>
      </c>
      <c r="G69" s="12">
        <v>7.7419262214886704</v>
      </c>
      <c r="H69" s="12">
        <v>8.1800575960225501</v>
      </c>
      <c r="I69" s="12">
        <v>8.0042555887757363</v>
      </c>
      <c r="J69" s="12">
        <v>7.4699354584009612</v>
      </c>
      <c r="K69" s="12">
        <v>8.212731105929862</v>
      </c>
      <c r="L69" s="12">
        <v>8.202148520372905</v>
      </c>
      <c r="M69" s="12">
        <v>8.05759931589769</v>
      </c>
      <c r="N69" s="12"/>
      <c r="O69" s="12"/>
    </row>
    <row r="70" spans="1:15" x14ac:dyDescent="0.35">
      <c r="A70" s="11" t="str">
        <f t="shared" si="1"/>
        <v>DISTRIBUCION VOLUMEN X CRITERIO (Consumiciones)Cafe&lt;2MIL</v>
      </c>
      <c r="B70" s="11" t="s">
        <v>119</v>
      </c>
      <c r="C70" s="11" t="s">
        <v>124</v>
      </c>
      <c r="D70" s="11" t="s">
        <v>9</v>
      </c>
      <c r="E70" s="12">
        <v>5.3076080841026396</v>
      </c>
      <c r="F70" s="12">
        <v>5.1473954729232769</v>
      </c>
      <c r="G70" s="12">
        <v>5.9018165292678013</v>
      </c>
      <c r="H70" s="12">
        <v>7.015441365264989</v>
      </c>
      <c r="I70" s="12">
        <v>6.8368538703312662</v>
      </c>
      <c r="J70" s="12">
        <v>7.226339369655002</v>
      </c>
      <c r="K70" s="12">
        <v>7.0675127352155291</v>
      </c>
      <c r="L70" s="12">
        <v>7.0432689393480175</v>
      </c>
      <c r="M70" s="12">
        <v>6.5785687945259754</v>
      </c>
      <c r="N70" s="12"/>
      <c r="O70" s="12"/>
    </row>
    <row r="71" spans="1:15" x14ac:dyDescent="0.35">
      <c r="A71" s="11" t="str">
        <f t="shared" si="1"/>
        <v>DISTRIBUCION VOLUMEN X CRITERIO (Consumiciones)Cafe2-5MIL</v>
      </c>
      <c r="B71" s="11" t="s">
        <v>119</v>
      </c>
      <c r="C71" s="11" t="s">
        <v>124</v>
      </c>
      <c r="D71" s="11" t="s">
        <v>10</v>
      </c>
      <c r="E71" s="12">
        <v>5.5304896568485109</v>
      </c>
      <c r="F71" s="12">
        <v>5.1568286961479375</v>
      </c>
      <c r="G71" s="12">
        <v>5.9663436588084151</v>
      </c>
      <c r="H71" s="12">
        <v>5.4115642834634645</v>
      </c>
      <c r="I71" s="12">
        <v>5.6055299077415457</v>
      </c>
      <c r="J71" s="12">
        <v>5.7039745781454751</v>
      </c>
      <c r="K71" s="12">
        <v>5.5432655467459773</v>
      </c>
      <c r="L71" s="12">
        <v>5.5964311042952222</v>
      </c>
      <c r="M71" s="12">
        <v>4.7885563626067889</v>
      </c>
      <c r="N71" s="12"/>
      <c r="O71" s="12"/>
    </row>
    <row r="72" spans="1:15" x14ac:dyDescent="0.35">
      <c r="A72" s="11" t="str">
        <f t="shared" si="1"/>
        <v>DISTRIBUCION VOLUMEN X CRITERIO (Consumiciones)Cafe5-10MIL</v>
      </c>
      <c r="B72" s="11" t="s">
        <v>119</v>
      </c>
      <c r="C72" s="11" t="s">
        <v>124</v>
      </c>
      <c r="D72" s="11" t="s">
        <v>11</v>
      </c>
      <c r="E72" s="12">
        <v>9.4327837827981327</v>
      </c>
      <c r="F72" s="12">
        <v>9.6158527474217319</v>
      </c>
      <c r="G72" s="12">
        <v>8.5097824021688879</v>
      </c>
      <c r="H72" s="12">
        <v>10.025267555991272</v>
      </c>
      <c r="I72" s="12">
        <v>9.0974762649251364</v>
      </c>
      <c r="J72" s="12">
        <v>8.6206763648361733</v>
      </c>
      <c r="K72" s="12">
        <v>8.5344546360112279</v>
      </c>
      <c r="L72" s="12">
        <v>8.4807492392740667</v>
      </c>
      <c r="M72" s="12">
        <v>8.6449208087049367</v>
      </c>
      <c r="N72" s="12"/>
      <c r="O72" s="12"/>
    </row>
    <row r="73" spans="1:15" x14ac:dyDescent="0.35">
      <c r="A73" s="11" t="str">
        <f t="shared" si="1"/>
        <v>DISTRIBUCION VOLUMEN X CRITERIO (Consumiciones)Cafe10-30MIL</v>
      </c>
      <c r="B73" s="11" t="s">
        <v>119</v>
      </c>
      <c r="C73" s="11" t="s">
        <v>124</v>
      </c>
      <c r="D73" s="11" t="s">
        <v>12</v>
      </c>
      <c r="E73" s="12">
        <v>18.974401232486851</v>
      </c>
      <c r="F73" s="12">
        <v>19.169067586995283</v>
      </c>
      <c r="G73" s="12">
        <v>17.773957597774391</v>
      </c>
      <c r="H73" s="12">
        <v>18.118081328851698</v>
      </c>
      <c r="I73" s="12">
        <v>18.001461753485295</v>
      </c>
      <c r="J73" s="12">
        <v>17.621347787654607</v>
      </c>
      <c r="K73" s="12">
        <v>18.581362270739753</v>
      </c>
      <c r="L73" s="12">
        <v>20.184248730102922</v>
      </c>
      <c r="M73" s="12">
        <v>19.09377550721959</v>
      </c>
      <c r="N73" s="12"/>
      <c r="O73" s="12"/>
    </row>
    <row r="74" spans="1:15" x14ac:dyDescent="0.35">
      <c r="A74" s="11" t="str">
        <f t="shared" si="1"/>
        <v>DISTRIBUCION VOLUMEN X CRITERIO (Consumiciones)Cafe30-100MIL</v>
      </c>
      <c r="B74" s="11" t="s">
        <v>119</v>
      </c>
      <c r="C74" s="11" t="s">
        <v>124</v>
      </c>
      <c r="D74" s="11" t="s">
        <v>13</v>
      </c>
      <c r="E74" s="12">
        <v>23.657984898472666</v>
      </c>
      <c r="F74" s="12">
        <v>22.845533055087706</v>
      </c>
      <c r="G74" s="12">
        <v>24.514304228595414</v>
      </c>
      <c r="H74" s="12">
        <v>21.275143552396624</v>
      </c>
      <c r="I74" s="12">
        <v>20.982858288009641</v>
      </c>
      <c r="J74" s="12">
        <v>23.227162799141556</v>
      </c>
      <c r="K74" s="12">
        <v>20.940778474712683</v>
      </c>
      <c r="L74" s="12">
        <v>19.576391582916095</v>
      </c>
      <c r="M74" s="12">
        <v>20.466581415200473</v>
      </c>
      <c r="N74" s="12"/>
      <c r="O74" s="12"/>
    </row>
    <row r="75" spans="1:15" x14ac:dyDescent="0.35">
      <c r="A75" s="11" t="str">
        <f t="shared" si="1"/>
        <v>DISTRIBUCION VOLUMEN X CRITERIO (Consumiciones)Cafe100-200MIL</v>
      </c>
      <c r="B75" s="11" t="s">
        <v>119</v>
      </c>
      <c r="C75" s="11" t="s">
        <v>124</v>
      </c>
      <c r="D75" s="11" t="s">
        <v>14</v>
      </c>
      <c r="E75" s="12">
        <v>10.26004102907307</v>
      </c>
      <c r="F75" s="12">
        <v>10.243544715871753</v>
      </c>
      <c r="G75" s="12">
        <v>10.088082739923374</v>
      </c>
      <c r="H75" s="12">
        <v>9.6637350758026681</v>
      </c>
      <c r="I75" s="12">
        <v>9.9485115017306747</v>
      </c>
      <c r="J75" s="12">
        <v>9.2120903654427604</v>
      </c>
      <c r="K75" s="12">
        <v>10.492952035143265</v>
      </c>
      <c r="L75" s="12">
        <v>10.275050917114212</v>
      </c>
      <c r="M75" s="12">
        <v>10.988173243603201</v>
      </c>
      <c r="N75" s="12"/>
      <c r="O75" s="12"/>
    </row>
    <row r="76" spans="1:15" x14ac:dyDescent="0.35">
      <c r="A76" s="11" t="str">
        <f t="shared" si="1"/>
        <v>DISTRIBUCION VOLUMEN X CRITERIO (Consumiciones)Cafe200-500MIL</v>
      </c>
      <c r="B76" s="11" t="s">
        <v>119</v>
      </c>
      <c r="C76" s="11" t="s">
        <v>124</v>
      </c>
      <c r="D76" s="11" t="s">
        <v>15</v>
      </c>
      <c r="E76" s="12">
        <v>11.906955482982456</v>
      </c>
      <c r="F76" s="12">
        <v>11.557943419519844</v>
      </c>
      <c r="G76" s="12">
        <v>11.236969085964329</v>
      </c>
      <c r="H76" s="12">
        <v>11.674653957027651</v>
      </c>
      <c r="I76" s="12">
        <v>11.868424503821631</v>
      </c>
      <c r="J76" s="12">
        <v>12.334415390278922</v>
      </c>
      <c r="K76" s="12">
        <v>11.534684846375495</v>
      </c>
      <c r="L76" s="12">
        <v>11.776177609805179</v>
      </c>
      <c r="M76" s="12">
        <v>11.819513740994548</v>
      </c>
      <c r="N76" s="12"/>
      <c r="O76" s="12"/>
    </row>
    <row r="77" spans="1:15" x14ac:dyDescent="0.35">
      <c r="A77" s="11" t="str">
        <f t="shared" si="1"/>
        <v>DISTRIBUCION VOLUMEN X CRITERIO (Consumiciones)Cafe&gt;500MIL</v>
      </c>
      <c r="B77" s="11" t="s">
        <v>119</v>
      </c>
      <c r="C77" s="11" t="s">
        <v>124</v>
      </c>
      <c r="D77" s="11" t="s">
        <v>16</v>
      </c>
      <c r="E77" s="12">
        <v>14.929733049338727</v>
      </c>
      <c r="F77" s="12">
        <v>16.263852439871819</v>
      </c>
      <c r="G77" s="12">
        <v>16.008757936946822</v>
      </c>
      <c r="H77" s="12">
        <v>16.816101939707995</v>
      </c>
      <c r="I77" s="12">
        <v>17.658883909954806</v>
      </c>
      <c r="J77" s="12">
        <v>16.053993344845495</v>
      </c>
      <c r="K77" s="12">
        <v>17.304971270983057</v>
      </c>
      <c r="L77" s="12">
        <v>17.067693242571554</v>
      </c>
      <c r="M77" s="12">
        <v>17.619898066102351</v>
      </c>
      <c r="N77" s="12"/>
      <c r="O77" s="12"/>
    </row>
    <row r="78" spans="1:15" x14ac:dyDescent="0.35">
      <c r="A78" s="11" t="str">
        <f t="shared" si="1"/>
        <v>DISTRIBUCION VOLUMEN X CRITERIO (Consumiciones)CafeDE 15 A 19 AÑOS</v>
      </c>
      <c r="B78" s="11" t="s">
        <v>119</v>
      </c>
      <c r="C78" s="11" t="s">
        <v>124</v>
      </c>
      <c r="D78" s="11" t="s">
        <v>39</v>
      </c>
      <c r="E78" s="12">
        <v>0.19548741441952824</v>
      </c>
      <c r="F78" s="12">
        <v>0.26843638431553463</v>
      </c>
      <c r="G78" s="12">
        <v>0.18658659531567706</v>
      </c>
      <c r="H78" s="12">
        <v>0.10543970945228343</v>
      </c>
      <c r="I78" s="12">
        <v>0.39320107804319537</v>
      </c>
      <c r="J78" s="12">
        <v>0.87575832236507967</v>
      </c>
      <c r="K78" s="12">
        <v>0.27625498289060568</v>
      </c>
      <c r="L78" s="12">
        <v>0.28019839489859005</v>
      </c>
      <c r="M78" s="12">
        <v>0.4965184294231535</v>
      </c>
      <c r="N78" s="12"/>
      <c r="O78" s="12"/>
    </row>
    <row r="79" spans="1:15" x14ac:dyDescent="0.35">
      <c r="A79" s="11" t="str">
        <f t="shared" si="1"/>
        <v>DISTRIBUCION VOLUMEN X CRITERIO (Consumiciones)CafeDE 20 A 24 AÑOS</v>
      </c>
      <c r="B79" s="11" t="s">
        <v>119</v>
      </c>
      <c r="C79" s="11" t="s">
        <v>124</v>
      </c>
      <c r="D79" s="11" t="s">
        <v>40</v>
      </c>
      <c r="E79" s="12">
        <v>1.1105541151982119</v>
      </c>
      <c r="F79" s="12">
        <v>1.2034431808785193</v>
      </c>
      <c r="G79" s="12">
        <v>0.80961749517189741</v>
      </c>
      <c r="H79" s="12">
        <v>0.93225391851359096</v>
      </c>
      <c r="I79" s="12">
        <v>0.93858483990704888</v>
      </c>
      <c r="J79" s="12">
        <v>0.62265353213788366</v>
      </c>
      <c r="K79" s="12">
        <v>0.91488108161775683</v>
      </c>
      <c r="L79" s="12">
        <v>0.82093049510832006</v>
      </c>
      <c r="M79" s="12">
        <v>0.90875821620805053</v>
      </c>
      <c r="N79" s="12"/>
      <c r="O79" s="12"/>
    </row>
    <row r="80" spans="1:15" x14ac:dyDescent="0.35">
      <c r="A80" s="11" t="str">
        <f t="shared" si="1"/>
        <v>DISTRIBUCION VOLUMEN X CRITERIO (Consumiciones)CafeDE 25 A 34 AÑOS</v>
      </c>
      <c r="B80" s="11" t="s">
        <v>119</v>
      </c>
      <c r="C80" s="11" t="s">
        <v>124</v>
      </c>
      <c r="D80" s="11" t="s">
        <v>41</v>
      </c>
      <c r="E80" s="12">
        <v>4.1405372419988717</v>
      </c>
      <c r="F80" s="12">
        <v>3.9378647621783247</v>
      </c>
      <c r="G80" s="12">
        <v>3.4812150653814404</v>
      </c>
      <c r="H80" s="12">
        <v>3.7649241973320264</v>
      </c>
      <c r="I80" s="12">
        <v>3.5395240754630235</v>
      </c>
      <c r="J80" s="12">
        <v>3.4462094507804566</v>
      </c>
      <c r="K80" s="12">
        <v>3.3947754976162496</v>
      </c>
      <c r="L80" s="12">
        <v>3.3276607222956343</v>
      </c>
      <c r="M80" s="12">
        <v>3.9657701593535046</v>
      </c>
      <c r="N80" s="12"/>
      <c r="O80" s="12"/>
    </row>
    <row r="81" spans="1:15" x14ac:dyDescent="0.35">
      <c r="A81" s="11" t="str">
        <f t="shared" si="1"/>
        <v>DISTRIBUCION VOLUMEN X CRITERIO (Consumiciones)CafeDE 35 A 49 AÑOS</v>
      </c>
      <c r="B81" s="11" t="s">
        <v>119</v>
      </c>
      <c r="C81" s="11" t="s">
        <v>124</v>
      </c>
      <c r="D81" s="11" t="s">
        <v>42</v>
      </c>
      <c r="E81" s="12">
        <v>27.469663179093377</v>
      </c>
      <c r="F81" s="12">
        <v>26.027140554663369</v>
      </c>
      <c r="G81" s="12">
        <v>27.243646188705782</v>
      </c>
      <c r="H81" s="12">
        <v>23.529222541227547</v>
      </c>
      <c r="I81" s="12">
        <v>23.024450479416831</v>
      </c>
      <c r="J81" s="12">
        <v>26.736596938110228</v>
      </c>
      <c r="K81" s="12">
        <v>23.890533335224479</v>
      </c>
      <c r="L81" s="12">
        <v>21.158398444603392</v>
      </c>
      <c r="M81" s="12">
        <v>20.134293673712026</v>
      </c>
      <c r="N81" s="12"/>
      <c r="O81" s="12"/>
    </row>
    <row r="82" spans="1:15" x14ac:dyDescent="0.35">
      <c r="A82" s="11" t="str">
        <f t="shared" si="1"/>
        <v>DISTRIBUCION VOLUMEN X CRITERIO (Consumiciones)CafeDE 50 A 59 AÑOS</v>
      </c>
      <c r="B82" s="11" t="s">
        <v>119</v>
      </c>
      <c r="C82" s="11" t="s">
        <v>124</v>
      </c>
      <c r="D82" s="11" t="s">
        <v>43</v>
      </c>
      <c r="E82" s="12">
        <v>27.389534273529563</v>
      </c>
      <c r="F82" s="12">
        <v>27.684058469300858</v>
      </c>
      <c r="G82" s="12">
        <v>24.795089231275327</v>
      </c>
      <c r="H82" s="12">
        <v>25.670049776501756</v>
      </c>
      <c r="I82" s="12">
        <v>26.17214504956258</v>
      </c>
      <c r="J82" s="12">
        <v>24.21208676338901</v>
      </c>
      <c r="K82" s="12">
        <v>26.43275402513548</v>
      </c>
      <c r="L82" s="12">
        <v>27.684093402596773</v>
      </c>
      <c r="M82" s="12">
        <v>28.103877534590318</v>
      </c>
      <c r="N82" s="12"/>
      <c r="O82" s="12"/>
    </row>
    <row r="83" spans="1:15" x14ac:dyDescent="0.35">
      <c r="A83" s="11" t="str">
        <f t="shared" si="1"/>
        <v>DISTRIBUCION VOLUMEN X CRITERIO (Consumiciones)CafeDE 60 A 75 AÑOS</v>
      </c>
      <c r="B83" s="11" t="s">
        <v>119</v>
      </c>
      <c r="C83" s="11" t="s">
        <v>124</v>
      </c>
      <c r="D83" s="11" t="s">
        <v>44</v>
      </c>
      <c r="E83" s="12">
        <v>39.694222328134032</v>
      </c>
      <c r="F83" s="12">
        <v>40.879077756452389</v>
      </c>
      <c r="G83" s="12">
        <v>43.483869458316668</v>
      </c>
      <c r="H83" s="12">
        <v>45.998075755984274</v>
      </c>
      <c r="I83" s="12">
        <v>45.932096245857508</v>
      </c>
      <c r="J83" s="12">
        <v>44.106679864591591</v>
      </c>
      <c r="K83" s="12">
        <v>45.090791258116006</v>
      </c>
      <c r="L83" s="12">
        <v>46.728726950913469</v>
      </c>
      <c r="M83" s="12">
        <v>46.390778368400312</v>
      </c>
      <c r="N83" s="12"/>
      <c r="O83" s="12"/>
    </row>
    <row r="84" spans="1:15" x14ac:dyDescent="0.35">
      <c r="A84" s="11" t="str">
        <f t="shared" si="1"/>
        <v>DISTRIBUCION VOLUMEN X CRITERIO (Consumiciones)CafeNIVEL ALTO</v>
      </c>
      <c r="B84" s="11" t="s">
        <v>119</v>
      </c>
      <c r="C84" s="11" t="s">
        <v>124</v>
      </c>
      <c r="D84" s="11" t="s">
        <v>209</v>
      </c>
      <c r="E84" s="12">
        <v>21.333308463854024</v>
      </c>
      <c r="F84" s="12">
        <v>22.132905809937057</v>
      </c>
      <c r="G84" s="12">
        <v>22.756109215791369</v>
      </c>
      <c r="H84" s="12">
        <v>23.263099885624921</v>
      </c>
      <c r="I84" s="12">
        <v>24.272661231262074</v>
      </c>
      <c r="J84" s="12">
        <v>22.173385577520879</v>
      </c>
      <c r="K84" s="12">
        <v>23.782123528772111</v>
      </c>
      <c r="L84" s="12">
        <v>23.345610520445643</v>
      </c>
      <c r="M84" s="12">
        <v>24.025122547726298</v>
      </c>
      <c r="N84" s="12"/>
      <c r="O84" s="12"/>
    </row>
    <row r="85" spans="1:15" x14ac:dyDescent="0.35">
      <c r="A85" s="11" t="str">
        <f t="shared" si="1"/>
        <v>DISTRIBUCION VOLUMEN X CRITERIO (Consumiciones)CafeNIVEL MEDIO ALTO</v>
      </c>
      <c r="B85" s="11" t="s">
        <v>119</v>
      </c>
      <c r="C85" s="11" t="s">
        <v>124</v>
      </c>
      <c r="D85" s="11" t="s">
        <v>210</v>
      </c>
      <c r="E85" s="12">
        <v>13.69668663370347</v>
      </c>
      <c r="F85" s="12">
        <v>13.613791292565564</v>
      </c>
      <c r="G85" s="12">
        <v>12.554729129977341</v>
      </c>
      <c r="H85" s="12">
        <v>13.335634694163371</v>
      </c>
      <c r="I85" s="12">
        <v>13.524729715591693</v>
      </c>
      <c r="J85" s="12">
        <v>13.591726658871819</v>
      </c>
      <c r="K85" s="12">
        <v>12.496869611831865</v>
      </c>
      <c r="L85" s="12">
        <v>14.760769121194853</v>
      </c>
      <c r="M85" s="12">
        <v>14.612637017207788</v>
      </c>
      <c r="N85" s="12"/>
      <c r="O85" s="12"/>
    </row>
    <row r="86" spans="1:15" x14ac:dyDescent="0.35">
      <c r="A86" s="11" t="str">
        <f t="shared" si="1"/>
        <v>DISTRIBUCION VOLUMEN X CRITERIO (Consumiciones)CafeNIVEL MEDIO</v>
      </c>
      <c r="B86" s="11" t="s">
        <v>119</v>
      </c>
      <c r="C86" s="11" t="s">
        <v>124</v>
      </c>
      <c r="D86" s="11" t="s">
        <v>211</v>
      </c>
      <c r="E86" s="12">
        <v>29.619494182629762</v>
      </c>
      <c r="F86" s="12">
        <v>28.970919124527256</v>
      </c>
      <c r="G86" s="12">
        <v>29.179275742081483</v>
      </c>
      <c r="H86" s="12">
        <v>25.128737614229195</v>
      </c>
      <c r="I86" s="12">
        <v>25.643099329980533</v>
      </c>
      <c r="J86" s="12">
        <v>29.559548071928688</v>
      </c>
      <c r="K86" s="12">
        <v>29.323159708167445</v>
      </c>
      <c r="L86" s="12">
        <v>27.068526707238711</v>
      </c>
      <c r="M86" s="12">
        <v>26.145547229081107</v>
      </c>
      <c r="N86" s="12"/>
      <c r="O86" s="12"/>
    </row>
    <row r="87" spans="1:15" x14ac:dyDescent="0.35">
      <c r="A87" s="11" t="str">
        <f t="shared" si="1"/>
        <v>DISTRIBUCION VOLUMEN X CRITERIO (Consumiciones)CafeNIVEL MEDIO BAJO</v>
      </c>
      <c r="B87" s="11" t="s">
        <v>119</v>
      </c>
      <c r="C87" s="11" t="s">
        <v>124</v>
      </c>
      <c r="D87" s="11" t="s">
        <v>212</v>
      </c>
      <c r="E87" s="12">
        <v>13.639076670470399</v>
      </c>
      <c r="F87" s="12">
        <v>13.934314156435557</v>
      </c>
      <c r="G87" s="12">
        <v>13.340575487134984</v>
      </c>
      <c r="H87" s="12">
        <v>13.605769230769232</v>
      </c>
      <c r="I87" s="12">
        <v>14.182215234359457</v>
      </c>
      <c r="J87" s="12">
        <v>12.485060482084464</v>
      </c>
      <c r="K87" s="12">
        <v>13.34322546904907</v>
      </c>
      <c r="L87" s="12">
        <v>13.375501594190601</v>
      </c>
      <c r="M87" s="12">
        <v>15.058847332233166</v>
      </c>
      <c r="N87" s="12"/>
      <c r="O87" s="12"/>
    </row>
    <row r="88" spans="1:15" x14ac:dyDescent="0.35">
      <c r="A88" s="11" t="str">
        <f t="shared" si="1"/>
        <v>DISTRIBUCION VOLUMEN X CRITERIO (Consumiciones)CafeHOMBRE</v>
      </c>
      <c r="B88" s="11" t="s">
        <v>119</v>
      </c>
      <c r="C88" s="11" t="s">
        <v>124</v>
      </c>
      <c r="D88" s="11" t="s">
        <v>21</v>
      </c>
      <c r="E88" s="12">
        <v>71.326835903473381</v>
      </c>
      <c r="F88" s="12">
        <v>69.671081168515599</v>
      </c>
      <c r="G88" s="12">
        <v>69.189155273479031</v>
      </c>
      <c r="H88" s="12">
        <v>67.8823395539372</v>
      </c>
      <c r="I88" s="12">
        <v>66.554225602199708</v>
      </c>
      <c r="J88" s="12">
        <v>68.730607443139775</v>
      </c>
      <c r="K88" s="12">
        <v>69.180069237676378</v>
      </c>
      <c r="L88" s="12">
        <v>69.260004606786524</v>
      </c>
      <c r="M88" s="12">
        <v>69.503926321505787</v>
      </c>
      <c r="N88" s="12"/>
      <c r="O88" s="12"/>
    </row>
    <row r="89" spans="1:15" x14ac:dyDescent="0.35">
      <c r="A89" s="11" t="str">
        <f t="shared" si="1"/>
        <v>DISTRIBUCION VOLUMEN X CRITERIO (Consumiciones)CafeMUJER</v>
      </c>
      <c r="B89" s="11" t="s">
        <v>119</v>
      </c>
      <c r="C89" s="11" t="s">
        <v>124</v>
      </c>
      <c r="D89" s="11" t="s">
        <v>22</v>
      </c>
      <c r="E89" s="12">
        <v>28.673164096526616</v>
      </c>
      <c r="F89" s="12">
        <v>30.328922458252279</v>
      </c>
      <c r="G89" s="12">
        <v>30.810873085419839</v>
      </c>
      <c r="H89" s="12">
        <v>32.117649504569172</v>
      </c>
      <c r="I89" s="12">
        <v>33.445774397800299</v>
      </c>
      <c r="J89" s="12">
        <v>31.269378148645227</v>
      </c>
      <c r="K89" s="12">
        <v>30.819930762323615</v>
      </c>
      <c r="L89" s="12">
        <v>30.739999181689232</v>
      </c>
      <c r="M89" s="12">
        <v>30.496073678494227</v>
      </c>
      <c r="N89" s="12"/>
      <c r="O89" s="12"/>
    </row>
    <row r="90" spans="1:15" x14ac:dyDescent="0.35">
      <c r="A90" s="11" t="str">
        <f t="shared" si="1"/>
        <v>DISTRIBUCION VOLUMEN X CRITERIO (Consumiciones)Leche+bebidas vegetalesT.ESPAÑA</v>
      </c>
      <c r="B90" s="11" t="s">
        <v>119</v>
      </c>
      <c r="C90" s="11" t="s">
        <v>175</v>
      </c>
      <c r="D90" s="11" t="s">
        <v>36</v>
      </c>
      <c r="E90" s="12">
        <v>100</v>
      </c>
      <c r="F90" s="12">
        <v>100</v>
      </c>
      <c r="G90" s="12">
        <v>100</v>
      </c>
      <c r="H90" s="12">
        <v>100</v>
      </c>
      <c r="I90" s="12">
        <v>100</v>
      </c>
      <c r="J90" s="12">
        <v>100</v>
      </c>
      <c r="K90" s="12">
        <v>100</v>
      </c>
      <c r="L90" s="12">
        <v>100</v>
      </c>
      <c r="M90" s="12">
        <v>100</v>
      </c>
      <c r="N90" s="12"/>
      <c r="O90" s="12"/>
    </row>
    <row r="91" spans="1:15" x14ac:dyDescent="0.35">
      <c r="A91" s="11" t="str">
        <f t="shared" si="1"/>
        <v>DISTRIBUCION VOLUMEN X CRITERIO (Consumiciones)Leche+bebidas vegetalesBCN AM</v>
      </c>
      <c r="B91" s="11" t="s">
        <v>119</v>
      </c>
      <c r="C91" s="11" t="s">
        <v>175</v>
      </c>
      <c r="D91" s="11" t="s">
        <v>1</v>
      </c>
      <c r="E91" s="12">
        <v>8.2124120294198359</v>
      </c>
      <c r="F91" s="12">
        <v>7.7597462078165842</v>
      </c>
      <c r="G91" s="12">
        <v>9.0480966020793261</v>
      </c>
      <c r="H91" s="12">
        <v>9.5375129686565874</v>
      </c>
      <c r="I91" s="12">
        <v>9.1929062939737491</v>
      </c>
      <c r="J91" s="12">
        <v>9.1812130538322023</v>
      </c>
      <c r="K91" s="12">
        <v>7.9687094009691348</v>
      </c>
      <c r="L91" s="12">
        <v>8.6228573046483259</v>
      </c>
      <c r="M91" s="12">
        <v>8.7133892735736254</v>
      </c>
      <c r="N91" s="12"/>
      <c r="O91" s="12"/>
    </row>
    <row r="92" spans="1:15" x14ac:dyDescent="0.35">
      <c r="A92" s="11" t="str">
        <f t="shared" si="1"/>
        <v>DISTRIBUCION VOLUMEN X CRITERIO (Consumiciones)Leche+bebidas vegetalesREST.CAT ARAGON</v>
      </c>
      <c r="B92" s="11" t="s">
        <v>119</v>
      </c>
      <c r="C92" s="11" t="s">
        <v>175</v>
      </c>
      <c r="D92" s="11" t="s">
        <v>2</v>
      </c>
      <c r="E92" s="12">
        <v>9.5545699583799895</v>
      </c>
      <c r="F92" s="12">
        <v>10.314652338348418</v>
      </c>
      <c r="G92" s="12">
        <v>10.138759909621783</v>
      </c>
      <c r="H92" s="12">
        <v>8.958768707898157</v>
      </c>
      <c r="I92" s="12">
        <v>9.7799669101532363</v>
      </c>
      <c r="J92" s="12">
        <v>10.27583219880235</v>
      </c>
      <c r="K92" s="12">
        <v>10.817579009987648</v>
      </c>
      <c r="L92" s="12">
        <v>10.224752219998539</v>
      </c>
      <c r="M92" s="12">
        <v>9.4778623122179759</v>
      </c>
      <c r="N92" s="12"/>
      <c r="O92" s="12"/>
    </row>
    <row r="93" spans="1:15" x14ac:dyDescent="0.35">
      <c r="A93" s="11" t="str">
        <f t="shared" si="1"/>
        <v>DISTRIBUCION VOLUMEN X CRITERIO (Consumiciones)Leche+bebidas vegetalesLEVANTE</v>
      </c>
      <c r="B93" s="11" t="s">
        <v>119</v>
      </c>
      <c r="C93" s="11" t="s">
        <v>175</v>
      </c>
      <c r="D93" s="11" t="s">
        <v>3</v>
      </c>
      <c r="E93" s="12">
        <v>11.086575024473973</v>
      </c>
      <c r="F93" s="12">
        <v>10.325303947355895</v>
      </c>
      <c r="G93" s="12">
        <v>10.57706288724119</v>
      </c>
      <c r="H93" s="12">
        <v>10.962103970853038</v>
      </c>
      <c r="I93" s="12">
        <v>10.266245697600365</v>
      </c>
      <c r="J93" s="12">
        <v>10.258466114109426</v>
      </c>
      <c r="K93" s="12">
        <v>10.430030633037184</v>
      </c>
      <c r="L93" s="12">
        <v>10.557578394746214</v>
      </c>
      <c r="M93" s="12">
        <v>10.406140254155865</v>
      </c>
      <c r="N93" s="12"/>
      <c r="O93" s="12"/>
    </row>
    <row r="94" spans="1:15" x14ac:dyDescent="0.35">
      <c r="A94" s="11" t="str">
        <f t="shared" si="1"/>
        <v>DISTRIBUCION VOLUMEN X CRITERIO (Consumiciones)Leche+bebidas vegetalesANDALUCIA</v>
      </c>
      <c r="B94" s="11" t="s">
        <v>119</v>
      </c>
      <c r="C94" s="11" t="s">
        <v>175</v>
      </c>
      <c r="D94" s="11" t="s">
        <v>4</v>
      </c>
      <c r="E94" s="12">
        <v>21.591957315505653</v>
      </c>
      <c r="F94" s="12">
        <v>20.993594320834426</v>
      </c>
      <c r="G94" s="12">
        <v>19.2585356892011</v>
      </c>
      <c r="H94" s="12">
        <v>19.242574166495334</v>
      </c>
      <c r="I94" s="12">
        <v>20.089627481890954</v>
      </c>
      <c r="J94" s="12">
        <v>20.15886981497167</v>
      </c>
      <c r="K94" s="12">
        <v>20.743002151606184</v>
      </c>
      <c r="L94" s="12">
        <v>19.542898612491598</v>
      </c>
      <c r="M94" s="12">
        <v>20.820171540532254</v>
      </c>
      <c r="N94" s="12"/>
      <c r="O94" s="12"/>
    </row>
    <row r="95" spans="1:15" x14ac:dyDescent="0.35">
      <c r="A95" s="11" t="str">
        <f t="shared" si="1"/>
        <v>DISTRIBUCION VOLUMEN X CRITERIO (Consumiciones)Leche+bebidas vegetalesMDD AM</v>
      </c>
      <c r="B95" s="11" t="s">
        <v>119</v>
      </c>
      <c r="C95" s="11" t="s">
        <v>175</v>
      </c>
      <c r="D95" s="11" t="s">
        <v>5</v>
      </c>
      <c r="E95" s="12">
        <v>12.914248500883888</v>
      </c>
      <c r="F95" s="12">
        <v>12.588897803697078</v>
      </c>
      <c r="G95" s="12">
        <v>13.411099896604991</v>
      </c>
      <c r="H95" s="12">
        <v>13.48874785732019</v>
      </c>
      <c r="I95" s="12">
        <v>13.429721395003154</v>
      </c>
      <c r="J95" s="12">
        <v>13.824281476028508</v>
      </c>
      <c r="K95" s="12">
        <v>13.654468343582332</v>
      </c>
      <c r="L95" s="12">
        <v>13.636043924602752</v>
      </c>
      <c r="M95" s="12">
        <v>13.053390393463788</v>
      </c>
      <c r="N95" s="12"/>
      <c r="O95" s="12"/>
    </row>
    <row r="96" spans="1:15" x14ac:dyDescent="0.35">
      <c r="A96" s="11" t="str">
        <f t="shared" si="1"/>
        <v>DISTRIBUCION VOLUMEN X CRITERIO (Consumiciones)Leche+bebidas vegetalesRTO CENTRO</v>
      </c>
      <c r="B96" s="11" t="s">
        <v>119</v>
      </c>
      <c r="C96" s="11" t="s">
        <v>175</v>
      </c>
      <c r="D96" s="11" t="s">
        <v>6</v>
      </c>
      <c r="E96" s="12">
        <v>8.506030302857523</v>
      </c>
      <c r="F96" s="12">
        <v>8.8040481884330806</v>
      </c>
      <c r="G96" s="12">
        <v>9.5684602657352524</v>
      </c>
      <c r="H96" s="12">
        <v>9.4197389026516802</v>
      </c>
      <c r="I96" s="12">
        <v>9.1273193199482794</v>
      </c>
      <c r="J96" s="12">
        <v>9.0661960026075743</v>
      </c>
      <c r="K96" s="12">
        <v>8.6272000401146922</v>
      </c>
      <c r="L96" s="12">
        <v>8.7978344676101514</v>
      </c>
      <c r="M96" s="12">
        <v>8.4683602661983848</v>
      </c>
      <c r="N96" s="12"/>
      <c r="O96" s="12"/>
    </row>
    <row r="97" spans="1:15" x14ac:dyDescent="0.35">
      <c r="A97" s="11" t="str">
        <f t="shared" si="1"/>
        <v>DISTRIBUCION VOLUMEN X CRITERIO (Consumiciones)Leche+bebidas vegetalesNORTE-CENTRO</v>
      </c>
      <c r="B97" s="11" t="s">
        <v>119</v>
      </c>
      <c r="C97" s="11" t="s">
        <v>175</v>
      </c>
      <c r="D97" s="11" t="s">
        <v>7</v>
      </c>
      <c r="E97" s="12">
        <v>11.553247657278593</v>
      </c>
      <c r="F97" s="12">
        <v>12.485863970413224</v>
      </c>
      <c r="G97" s="12">
        <v>11.931221035675197</v>
      </c>
      <c r="H97" s="12">
        <v>12.356257513821877</v>
      </c>
      <c r="I97" s="12">
        <v>12.584420453262116</v>
      </c>
      <c r="J97" s="12">
        <v>12.001046577116325</v>
      </c>
      <c r="K97" s="12">
        <v>12.366598707212896</v>
      </c>
      <c r="L97" s="12">
        <v>13.301092750413899</v>
      </c>
      <c r="M97" s="12">
        <v>12.656594068676894</v>
      </c>
      <c r="N97" s="12"/>
      <c r="O97" s="12"/>
    </row>
    <row r="98" spans="1:15" x14ac:dyDescent="0.35">
      <c r="A98" s="11" t="str">
        <f t="shared" si="1"/>
        <v>DISTRIBUCION VOLUMEN X CRITERIO (Consumiciones)Leche+bebidas vegetalesNOROESTE</v>
      </c>
      <c r="B98" s="11" t="s">
        <v>119</v>
      </c>
      <c r="C98" s="11" t="s">
        <v>175</v>
      </c>
      <c r="D98" s="11" t="s">
        <v>8</v>
      </c>
      <c r="E98" s="12">
        <v>16.580961690205228</v>
      </c>
      <c r="F98" s="12">
        <v>16.727898993203684</v>
      </c>
      <c r="G98" s="12">
        <v>16.066777716415388</v>
      </c>
      <c r="H98" s="12">
        <v>16.034295912303147</v>
      </c>
      <c r="I98" s="12">
        <v>15.529787569818332</v>
      </c>
      <c r="J98" s="12">
        <v>15.234094762531946</v>
      </c>
      <c r="K98" s="12">
        <v>15.39241741159953</v>
      </c>
      <c r="L98" s="12">
        <v>15.316942325488519</v>
      </c>
      <c r="M98" s="12">
        <v>16.404082024307538</v>
      </c>
      <c r="N98" s="12"/>
      <c r="O98" s="12"/>
    </row>
    <row r="99" spans="1:15" x14ac:dyDescent="0.35">
      <c r="A99" s="11" t="str">
        <f t="shared" si="1"/>
        <v>DISTRIBUCION VOLUMEN X CRITERIO (Consumiciones)Leche+bebidas vegetales&lt;2MIL</v>
      </c>
      <c r="B99" s="11" t="s">
        <v>119</v>
      </c>
      <c r="C99" s="11" t="s">
        <v>175</v>
      </c>
      <c r="D99" s="11" t="s">
        <v>9</v>
      </c>
      <c r="E99" s="12">
        <v>4.9453367070934489</v>
      </c>
      <c r="F99" s="12">
        <v>4.9066758065088489</v>
      </c>
      <c r="G99" s="12">
        <v>4.9100810693037804</v>
      </c>
      <c r="H99" s="12">
        <v>4.3689930160340289</v>
      </c>
      <c r="I99" s="12">
        <v>5.5012614193022147</v>
      </c>
      <c r="J99" s="12">
        <v>4.8001909855415672</v>
      </c>
      <c r="K99" s="12">
        <v>4.9463665434355502</v>
      </c>
      <c r="L99" s="12">
        <v>5.4201314638504217</v>
      </c>
      <c r="M99" s="12">
        <v>4.8538333667573683</v>
      </c>
      <c r="N99" s="12"/>
      <c r="O99" s="12"/>
    </row>
    <row r="100" spans="1:15" x14ac:dyDescent="0.35">
      <c r="A100" s="11" t="str">
        <f t="shared" si="1"/>
        <v>DISTRIBUCION VOLUMEN X CRITERIO (Consumiciones)Leche+bebidas vegetales2-5MIL</v>
      </c>
      <c r="B100" s="11" t="s">
        <v>119</v>
      </c>
      <c r="C100" s="11" t="s">
        <v>175</v>
      </c>
      <c r="D100" s="11" t="s">
        <v>10</v>
      </c>
      <c r="E100" s="12">
        <v>4.4316100862768</v>
      </c>
      <c r="F100" s="12">
        <v>4.7196581329737404</v>
      </c>
      <c r="G100" s="12">
        <v>4.7314474292954012</v>
      </c>
      <c r="H100" s="12">
        <v>4.4689886906796916</v>
      </c>
      <c r="I100" s="12">
        <v>4.1247520883605739</v>
      </c>
      <c r="J100" s="12">
        <v>4.1128204218533586</v>
      </c>
      <c r="K100" s="12">
        <v>4.6686891156989754</v>
      </c>
      <c r="L100" s="12">
        <v>4.6156537651681893</v>
      </c>
      <c r="M100" s="12">
        <v>4.1134034325373481</v>
      </c>
      <c r="N100" s="12"/>
      <c r="O100" s="12"/>
    </row>
    <row r="101" spans="1:15" x14ac:dyDescent="0.35">
      <c r="A101" s="11" t="str">
        <f t="shared" si="1"/>
        <v>DISTRIBUCION VOLUMEN X CRITERIO (Consumiciones)Leche+bebidas vegetales5-10MIL</v>
      </c>
      <c r="B101" s="11" t="s">
        <v>119</v>
      </c>
      <c r="C101" s="11" t="s">
        <v>175</v>
      </c>
      <c r="D101" s="11" t="s">
        <v>11</v>
      </c>
      <c r="E101" s="12">
        <v>6.5026573690769442</v>
      </c>
      <c r="F101" s="12">
        <v>6.3379323934413563</v>
      </c>
      <c r="G101" s="12">
        <v>6.6445687375167051</v>
      </c>
      <c r="H101" s="12">
        <v>7.2260702733801701</v>
      </c>
      <c r="I101" s="12">
        <v>6.9812283538472002</v>
      </c>
      <c r="J101" s="12">
        <v>6.3505619439135188</v>
      </c>
      <c r="K101" s="12">
        <v>7.0018826554102409</v>
      </c>
      <c r="L101" s="12">
        <v>6.8121759785652225</v>
      </c>
      <c r="M101" s="12">
        <v>6.528246762617079</v>
      </c>
      <c r="N101" s="12"/>
      <c r="O101" s="12"/>
    </row>
    <row r="102" spans="1:15" x14ac:dyDescent="0.35">
      <c r="A102" s="11" t="str">
        <f t="shared" si="1"/>
        <v>DISTRIBUCION VOLUMEN X CRITERIO (Consumiciones)Leche+bebidas vegetales10-30MIL</v>
      </c>
      <c r="B102" s="11" t="s">
        <v>119</v>
      </c>
      <c r="C102" s="11" t="s">
        <v>175</v>
      </c>
      <c r="D102" s="11" t="s">
        <v>12</v>
      </c>
      <c r="E102" s="12">
        <v>18.739993807446282</v>
      </c>
      <c r="F102" s="12">
        <v>19.375496048489634</v>
      </c>
      <c r="G102" s="12">
        <v>17.453211798457026</v>
      </c>
      <c r="H102" s="12">
        <v>16.977095767492649</v>
      </c>
      <c r="I102" s="12">
        <v>16.966066442636581</v>
      </c>
      <c r="J102" s="12">
        <v>17.957353460726011</v>
      </c>
      <c r="K102" s="12">
        <v>17.14232396260217</v>
      </c>
      <c r="L102" s="12">
        <v>17.797815095244978</v>
      </c>
      <c r="M102" s="12">
        <v>17.704802380087266</v>
      </c>
      <c r="N102" s="12"/>
      <c r="O102" s="12"/>
    </row>
    <row r="103" spans="1:15" x14ac:dyDescent="0.35">
      <c r="A103" s="11" t="str">
        <f t="shared" si="1"/>
        <v>DISTRIBUCION VOLUMEN X CRITERIO (Consumiciones)Leche+bebidas vegetales30-100MIL</v>
      </c>
      <c r="B103" s="11" t="s">
        <v>119</v>
      </c>
      <c r="C103" s="11" t="s">
        <v>175</v>
      </c>
      <c r="D103" s="11" t="s">
        <v>13</v>
      </c>
      <c r="E103" s="12">
        <v>22.097163597204379</v>
      </c>
      <c r="F103" s="12">
        <v>22.395201236648347</v>
      </c>
      <c r="G103" s="12">
        <v>21.555173503096807</v>
      </c>
      <c r="H103" s="12">
        <v>22.875599254143012</v>
      </c>
      <c r="I103" s="12">
        <v>22.618854285398587</v>
      </c>
      <c r="J103" s="12">
        <v>23.476927261412197</v>
      </c>
      <c r="K103" s="12">
        <v>22.308856913630336</v>
      </c>
      <c r="L103" s="12">
        <v>21.781429054673286</v>
      </c>
      <c r="M103" s="12">
        <v>22.942013123435327</v>
      </c>
      <c r="N103" s="12"/>
      <c r="O103" s="12"/>
    </row>
    <row r="104" spans="1:15" x14ac:dyDescent="0.35">
      <c r="A104" s="11" t="str">
        <f t="shared" si="1"/>
        <v>DISTRIBUCION VOLUMEN X CRITERIO (Consumiciones)Leche+bebidas vegetales100-200MIL</v>
      </c>
      <c r="B104" s="11" t="s">
        <v>119</v>
      </c>
      <c r="C104" s="11" t="s">
        <v>175</v>
      </c>
      <c r="D104" s="11" t="s">
        <v>14</v>
      </c>
      <c r="E104" s="12">
        <v>11.496542904010211</v>
      </c>
      <c r="F104" s="12">
        <v>10.928533531363248</v>
      </c>
      <c r="G104" s="12">
        <v>11.726682633335312</v>
      </c>
      <c r="H104" s="12">
        <v>12.044805338316774</v>
      </c>
      <c r="I104" s="12">
        <v>12.398628500734313</v>
      </c>
      <c r="J104" s="12">
        <v>11.809579137046908</v>
      </c>
      <c r="K104" s="12">
        <v>12.878018288652557</v>
      </c>
      <c r="L104" s="12">
        <v>12.810739443178617</v>
      </c>
      <c r="M104" s="12">
        <v>12.91880870327326</v>
      </c>
      <c r="N104" s="12"/>
      <c r="O104" s="12"/>
    </row>
    <row r="105" spans="1:15" x14ac:dyDescent="0.35">
      <c r="A105" s="11" t="str">
        <f t="shared" si="1"/>
        <v>DISTRIBUCION VOLUMEN X CRITERIO (Consumiciones)Leche+bebidas vegetales200-500MIL</v>
      </c>
      <c r="B105" s="11" t="s">
        <v>119</v>
      </c>
      <c r="C105" s="11" t="s">
        <v>175</v>
      </c>
      <c r="D105" s="11" t="s">
        <v>15</v>
      </c>
      <c r="E105" s="12">
        <v>14.838536227058979</v>
      </c>
      <c r="F105" s="12">
        <v>14.440021660964364</v>
      </c>
      <c r="G105" s="12">
        <v>15.016158970665167</v>
      </c>
      <c r="H105" s="12">
        <v>13.983953527918979</v>
      </c>
      <c r="I105" s="12">
        <v>13.543835753767244</v>
      </c>
      <c r="J105" s="12">
        <v>12.347788810198509</v>
      </c>
      <c r="K105" s="12">
        <v>12.538388164342598</v>
      </c>
      <c r="L105" s="12">
        <v>12.98480461479542</v>
      </c>
      <c r="M105" s="12">
        <v>13.234923602030504</v>
      </c>
      <c r="N105" s="12"/>
      <c r="O105" s="12"/>
    </row>
    <row r="106" spans="1:15" x14ac:dyDescent="0.35">
      <c r="A106" s="11" t="str">
        <f t="shared" si="1"/>
        <v>DISTRIBUCION VOLUMEN X CRITERIO (Consumiciones)Leche+bebidas vegetales&gt;500MIL</v>
      </c>
      <c r="B106" s="11" t="s">
        <v>119</v>
      </c>
      <c r="C106" s="11" t="s">
        <v>175</v>
      </c>
      <c r="D106" s="11" t="s">
        <v>16</v>
      </c>
      <c r="E106" s="12">
        <v>16.94815682282826</v>
      </c>
      <c r="F106" s="12">
        <v>16.896486959712856</v>
      </c>
      <c r="G106" s="12">
        <v>17.962689860904028</v>
      </c>
      <c r="H106" s="12">
        <v>18.054497094606166</v>
      </c>
      <c r="I106" s="12">
        <v>17.865360960078757</v>
      </c>
      <c r="J106" s="12">
        <v>19.144775022875397</v>
      </c>
      <c r="K106" s="12">
        <v>18.515480054337175</v>
      </c>
      <c r="L106" s="12">
        <v>17.777250584523863</v>
      </c>
      <c r="M106" s="12">
        <v>17.703958762388165</v>
      </c>
      <c r="N106" s="12"/>
      <c r="O106" s="12"/>
    </row>
    <row r="107" spans="1:15" x14ac:dyDescent="0.35">
      <c r="A107" s="11" t="str">
        <f t="shared" si="1"/>
        <v>DISTRIBUCION VOLUMEN X CRITERIO (Consumiciones)Leche+bebidas vegetalesDE 15 A 19 AÑOS</v>
      </c>
      <c r="B107" s="11" t="s">
        <v>119</v>
      </c>
      <c r="C107" s="11" t="s">
        <v>175</v>
      </c>
      <c r="D107" s="11" t="s">
        <v>39</v>
      </c>
      <c r="E107" s="12">
        <v>0.89781195609087738</v>
      </c>
      <c r="F107" s="12">
        <v>0.86783263125612553</v>
      </c>
      <c r="G107" s="12">
        <v>1.1722423050253559</v>
      </c>
      <c r="H107" s="12">
        <v>0.8158335224441452</v>
      </c>
      <c r="I107" s="12">
        <v>0.89602431564679474</v>
      </c>
      <c r="J107" s="12">
        <v>0.73642457918878446</v>
      </c>
      <c r="K107" s="12">
        <v>0.22916936377187508</v>
      </c>
      <c r="L107" s="12">
        <v>0.43788072285745372</v>
      </c>
      <c r="M107" s="12">
        <v>0.74486090051502618</v>
      </c>
      <c r="N107" s="12"/>
      <c r="O107" s="12"/>
    </row>
    <row r="108" spans="1:15" x14ac:dyDescent="0.35">
      <c r="A108" s="11" t="str">
        <f t="shared" si="1"/>
        <v>DISTRIBUCION VOLUMEN X CRITERIO (Consumiciones)Leche+bebidas vegetalesDE 20 A 24 AÑOS</v>
      </c>
      <c r="B108" s="11" t="s">
        <v>119</v>
      </c>
      <c r="C108" s="11" t="s">
        <v>175</v>
      </c>
      <c r="D108" s="11" t="s">
        <v>40</v>
      </c>
      <c r="E108" s="12">
        <v>1.5568345291638788</v>
      </c>
      <c r="F108" s="12">
        <v>1.5955374605144683</v>
      </c>
      <c r="G108" s="12">
        <v>1.5394214472388601</v>
      </c>
      <c r="H108" s="12">
        <v>1.8936128736765454</v>
      </c>
      <c r="I108" s="12">
        <v>1.5766792438655359</v>
      </c>
      <c r="J108" s="12">
        <v>1.55160911231635</v>
      </c>
      <c r="K108" s="12">
        <v>1.5747580582665894</v>
      </c>
      <c r="L108" s="12">
        <v>1.5649282700924958</v>
      </c>
      <c r="M108" s="12">
        <v>1.4113684638437047</v>
      </c>
      <c r="N108" s="12"/>
      <c r="O108" s="12"/>
    </row>
    <row r="109" spans="1:15" x14ac:dyDescent="0.35">
      <c r="A109" s="11" t="str">
        <f t="shared" si="1"/>
        <v>DISTRIBUCION VOLUMEN X CRITERIO (Consumiciones)Leche+bebidas vegetalesDE 25 A 34 AÑOS</v>
      </c>
      <c r="B109" s="11" t="s">
        <v>119</v>
      </c>
      <c r="C109" s="11" t="s">
        <v>175</v>
      </c>
      <c r="D109" s="11" t="s">
        <v>41</v>
      </c>
      <c r="E109" s="12">
        <v>6.4341376794582477</v>
      </c>
      <c r="F109" s="12">
        <v>6.5050259034321432</v>
      </c>
      <c r="G109" s="12">
        <v>6.4317128060822695</v>
      </c>
      <c r="H109" s="12">
        <v>6.5175505696136158</v>
      </c>
      <c r="I109" s="12">
        <v>6.4273502730778258</v>
      </c>
      <c r="J109" s="12">
        <v>6.4241386803372098</v>
      </c>
      <c r="K109" s="12">
        <v>6.1037637153497952</v>
      </c>
      <c r="L109" s="12">
        <v>5.6948733270845038</v>
      </c>
      <c r="M109" s="12">
        <v>5.4678982498386146</v>
      </c>
      <c r="N109" s="12"/>
      <c r="O109" s="12"/>
    </row>
    <row r="110" spans="1:15" x14ac:dyDescent="0.35">
      <c r="A110" s="11" t="str">
        <f t="shared" si="1"/>
        <v>DISTRIBUCION VOLUMEN X CRITERIO (Consumiciones)Leche+bebidas vegetalesDE 35 A 49 AÑOS</v>
      </c>
      <c r="B110" s="11" t="s">
        <v>119</v>
      </c>
      <c r="C110" s="11" t="s">
        <v>175</v>
      </c>
      <c r="D110" s="11" t="s">
        <v>42</v>
      </c>
      <c r="E110" s="12">
        <v>26.520317798485177</v>
      </c>
      <c r="F110" s="12">
        <v>28.495445802438041</v>
      </c>
      <c r="G110" s="12">
        <v>27.034375199536679</v>
      </c>
      <c r="H110" s="12">
        <v>27.123621589561797</v>
      </c>
      <c r="I110" s="12">
        <v>26.829679977813264</v>
      </c>
      <c r="J110" s="12">
        <v>26.925490509112464</v>
      </c>
      <c r="K110" s="12">
        <v>25.923247603375106</v>
      </c>
      <c r="L110" s="12">
        <v>24.01575718379457</v>
      </c>
      <c r="M110" s="12">
        <v>24.34697699957745</v>
      </c>
      <c r="N110" s="12"/>
      <c r="O110" s="12"/>
    </row>
    <row r="111" spans="1:15" x14ac:dyDescent="0.35">
      <c r="A111" s="11" t="str">
        <f t="shared" si="1"/>
        <v>DISTRIBUCION VOLUMEN X CRITERIO (Consumiciones)Leche+bebidas vegetalesDE 50 A 59 AÑOS</v>
      </c>
      <c r="B111" s="11" t="s">
        <v>119</v>
      </c>
      <c r="C111" s="11" t="s">
        <v>175</v>
      </c>
      <c r="D111" s="11" t="s">
        <v>43</v>
      </c>
      <c r="E111" s="12">
        <v>24.8862074872387</v>
      </c>
      <c r="F111" s="12">
        <v>25.178966938178831</v>
      </c>
      <c r="G111" s="12">
        <v>25.589474769041537</v>
      </c>
      <c r="H111" s="12">
        <v>25.162728125409206</v>
      </c>
      <c r="I111" s="12">
        <v>25.168382341642058</v>
      </c>
      <c r="J111" s="12">
        <v>26.183828018406746</v>
      </c>
      <c r="K111" s="12">
        <v>28.272598132843445</v>
      </c>
      <c r="L111" s="12">
        <v>27.723803719196077</v>
      </c>
      <c r="M111" s="12">
        <v>27.273962874407768</v>
      </c>
      <c r="N111" s="12"/>
      <c r="O111" s="12"/>
    </row>
    <row r="112" spans="1:15" x14ac:dyDescent="0.35">
      <c r="A112" s="11" t="str">
        <f t="shared" si="1"/>
        <v>DISTRIBUCION VOLUMEN X CRITERIO (Consumiciones)Leche+bebidas vegetalesDE 60 A 75 AÑOS</v>
      </c>
      <c r="B112" s="11" t="s">
        <v>119</v>
      </c>
      <c r="C112" s="11" t="s">
        <v>175</v>
      </c>
      <c r="D112" s="11" t="s">
        <v>44</v>
      </c>
      <c r="E112" s="12">
        <v>39.704705919392183</v>
      </c>
      <c r="F112" s="12">
        <v>37.357200784849326</v>
      </c>
      <c r="G112" s="12">
        <v>38.232796717348513</v>
      </c>
      <c r="H112" s="12">
        <v>38.486647394151767</v>
      </c>
      <c r="I112" s="12">
        <v>39.101876286512308</v>
      </c>
      <c r="J112" s="12">
        <v>38.178512352714229</v>
      </c>
      <c r="K112" s="12">
        <v>37.896474465631286</v>
      </c>
      <c r="L112" s="12">
        <v>40.56275230642909</v>
      </c>
      <c r="M112" s="12">
        <v>40.754924371646652</v>
      </c>
      <c r="N112" s="12"/>
      <c r="O112" s="12"/>
    </row>
    <row r="113" spans="1:15" x14ac:dyDescent="0.35">
      <c r="A113" s="11" t="str">
        <f t="shared" si="1"/>
        <v>DISTRIBUCION VOLUMEN X CRITERIO (Consumiciones)Leche+bebidas vegetalesNIVEL ALTO</v>
      </c>
      <c r="B113" s="11" t="s">
        <v>119</v>
      </c>
      <c r="C113" s="11" t="s">
        <v>175</v>
      </c>
      <c r="D113" s="11" t="s">
        <v>209</v>
      </c>
      <c r="E113" s="12">
        <v>24.058594250642745</v>
      </c>
      <c r="F113" s="12">
        <v>23.906030420556799</v>
      </c>
      <c r="G113" s="12">
        <v>23.996149852188825</v>
      </c>
      <c r="H113" s="12">
        <v>23.912401501905233</v>
      </c>
      <c r="I113" s="12">
        <v>23.688564196766286</v>
      </c>
      <c r="J113" s="12">
        <v>23.717087145283529</v>
      </c>
      <c r="K113" s="12">
        <v>23.962904166913585</v>
      </c>
      <c r="L113" s="12">
        <v>24.028206163690523</v>
      </c>
      <c r="M113" s="12">
        <v>24.837881098745452</v>
      </c>
      <c r="N113" s="12"/>
      <c r="O113" s="12"/>
    </row>
    <row r="114" spans="1:15" x14ac:dyDescent="0.35">
      <c r="A114" s="11" t="str">
        <f t="shared" si="1"/>
        <v>DISTRIBUCION VOLUMEN X CRITERIO (Consumiciones)Leche+bebidas vegetalesNIVEL MEDIO ALTO</v>
      </c>
      <c r="B114" s="11" t="s">
        <v>119</v>
      </c>
      <c r="C114" s="11" t="s">
        <v>175</v>
      </c>
      <c r="D114" s="11" t="s">
        <v>210</v>
      </c>
      <c r="E114" s="12">
        <v>15.259610047604328</v>
      </c>
      <c r="F114" s="12">
        <v>15.138654117847993</v>
      </c>
      <c r="G114" s="12">
        <v>14.367884591903376</v>
      </c>
      <c r="H114" s="12">
        <v>14.270606017693662</v>
      </c>
      <c r="I114" s="12">
        <v>14.526708599335519</v>
      </c>
      <c r="J114" s="12">
        <v>13.2225203291692</v>
      </c>
      <c r="K114" s="12">
        <v>13.383882213236935</v>
      </c>
      <c r="L114" s="12">
        <v>12.525622933303929</v>
      </c>
      <c r="M114" s="12">
        <v>11.682780504734987</v>
      </c>
      <c r="N114" s="12"/>
      <c r="O114" s="12"/>
    </row>
    <row r="115" spans="1:15" x14ac:dyDescent="0.35">
      <c r="A115" s="11" t="str">
        <f t="shared" si="1"/>
        <v>DISTRIBUCION VOLUMEN X CRITERIO (Consumiciones)Leche+bebidas vegetalesNIVEL MEDIO</v>
      </c>
      <c r="B115" s="11" t="s">
        <v>119</v>
      </c>
      <c r="C115" s="11" t="s">
        <v>175</v>
      </c>
      <c r="D115" s="11" t="s">
        <v>211</v>
      </c>
      <c r="E115" s="12">
        <v>21.731495531470095</v>
      </c>
      <c r="F115" s="12">
        <v>22.428402405786489</v>
      </c>
      <c r="G115" s="12">
        <v>23.955253933883206</v>
      </c>
      <c r="H115" s="12">
        <v>22.830043792731392</v>
      </c>
      <c r="I115" s="12">
        <v>22.650966023025319</v>
      </c>
      <c r="J115" s="12">
        <v>23.116343011215228</v>
      </c>
      <c r="K115" s="12">
        <v>21.869883097583546</v>
      </c>
      <c r="L115" s="12">
        <v>22.912414556693228</v>
      </c>
      <c r="M115" s="12">
        <v>23.693328686035834</v>
      </c>
      <c r="N115" s="12"/>
      <c r="O115" s="12"/>
    </row>
    <row r="116" spans="1:15" x14ac:dyDescent="0.35">
      <c r="A116" s="11" t="str">
        <f t="shared" si="1"/>
        <v>DISTRIBUCION VOLUMEN X CRITERIO (Consumiciones)Leche+bebidas vegetalesNIVEL MEDIO BAJO</v>
      </c>
      <c r="B116" s="11" t="s">
        <v>119</v>
      </c>
      <c r="C116" s="11" t="s">
        <v>175</v>
      </c>
      <c r="D116" s="11" t="s">
        <v>212</v>
      </c>
      <c r="E116" s="12">
        <v>17.40001244460354</v>
      </c>
      <c r="F116" s="12">
        <v>17.099499357066342</v>
      </c>
      <c r="G116" s="12">
        <v>16.170421970375031</v>
      </c>
      <c r="H116" s="12">
        <v>16.319236035771272</v>
      </c>
      <c r="I116" s="12">
        <v>16.416230074685096</v>
      </c>
      <c r="J116" s="12">
        <v>16.270247497749416</v>
      </c>
      <c r="K116" s="12">
        <v>17.016133627507742</v>
      </c>
      <c r="L116" s="12">
        <v>16.926690499643101</v>
      </c>
      <c r="M116" s="12">
        <v>17.062999248390895</v>
      </c>
      <c r="N116" s="12"/>
      <c r="O116" s="12"/>
    </row>
    <row r="117" spans="1:15" x14ac:dyDescent="0.35">
      <c r="A117" s="11" t="str">
        <f t="shared" si="1"/>
        <v>DISTRIBUCION VOLUMEN X CRITERIO (Consumiciones)Leche+bebidas vegetalesHOMBRE</v>
      </c>
      <c r="B117" s="11" t="s">
        <v>119</v>
      </c>
      <c r="C117" s="11" t="s">
        <v>175</v>
      </c>
      <c r="D117" s="11" t="s">
        <v>21</v>
      </c>
      <c r="E117" s="12">
        <v>62.063617705745614</v>
      </c>
      <c r="F117" s="12">
        <v>59.379200454222456</v>
      </c>
      <c r="G117" s="12">
        <v>57.876756062834588</v>
      </c>
      <c r="H117" s="12">
        <v>58.989893483705572</v>
      </c>
      <c r="I117" s="12">
        <v>59.787372245165372</v>
      </c>
      <c r="J117" s="12">
        <v>57.456462835425747</v>
      </c>
      <c r="K117" s="12">
        <v>57.895813484918243</v>
      </c>
      <c r="L117" s="12">
        <v>58.900782196498369</v>
      </c>
      <c r="M117" s="12">
        <v>59.981711749645839</v>
      </c>
      <c r="N117" s="12"/>
      <c r="O117" s="12"/>
    </row>
    <row r="118" spans="1:15" x14ac:dyDescent="0.35">
      <c r="A118" s="11" t="str">
        <f t="shared" si="1"/>
        <v>DISTRIBUCION VOLUMEN X CRITERIO (Consumiciones)Leche+bebidas vegetalesMUJER</v>
      </c>
      <c r="B118" s="11" t="s">
        <v>119</v>
      </c>
      <c r="C118" s="11" t="s">
        <v>175</v>
      </c>
      <c r="D118" s="11" t="s">
        <v>22</v>
      </c>
      <c r="E118" s="12">
        <v>37.936382294254386</v>
      </c>
      <c r="F118" s="12">
        <v>40.620799545777544</v>
      </c>
      <c r="G118" s="12">
        <v>42.123243937165405</v>
      </c>
      <c r="H118" s="12">
        <v>41.010106516294442</v>
      </c>
      <c r="I118" s="12">
        <v>40.212627754834628</v>
      </c>
      <c r="J118" s="12">
        <v>42.543537164574253</v>
      </c>
      <c r="K118" s="12">
        <v>42.104186515081757</v>
      </c>
      <c r="L118" s="12">
        <v>41.099217803501631</v>
      </c>
      <c r="M118" s="12">
        <v>40.018288250354153</v>
      </c>
      <c r="N118" s="12"/>
      <c r="O118" s="12"/>
    </row>
    <row r="119" spans="1:15" x14ac:dyDescent="0.35">
      <c r="A119" s="11" t="str">
        <f t="shared" si="1"/>
        <v>DISTRIBUCION VOLUMEN X CRITERIO (Consumiciones)LecheT.ESPAÑA</v>
      </c>
      <c r="B119" s="11" t="s">
        <v>119</v>
      </c>
      <c r="C119" s="11" t="s">
        <v>125</v>
      </c>
      <c r="D119" s="11" t="s">
        <v>36</v>
      </c>
      <c r="E119" s="12">
        <v>100</v>
      </c>
      <c r="F119" s="12">
        <v>100</v>
      </c>
      <c r="G119" s="12">
        <v>100</v>
      </c>
      <c r="H119" s="12">
        <v>100</v>
      </c>
      <c r="I119" s="12">
        <v>100</v>
      </c>
      <c r="J119" s="12">
        <v>100</v>
      </c>
      <c r="K119" s="12">
        <v>100</v>
      </c>
      <c r="L119" s="12">
        <v>100</v>
      </c>
      <c r="M119" s="12">
        <v>100</v>
      </c>
      <c r="N119" s="12"/>
      <c r="O119" s="12"/>
    </row>
    <row r="120" spans="1:15" x14ac:dyDescent="0.35">
      <c r="A120" s="11" t="str">
        <f t="shared" si="1"/>
        <v>DISTRIBUCION VOLUMEN X CRITERIO (Consumiciones)LecheBCN AM</v>
      </c>
      <c r="B120" s="11" t="s">
        <v>119</v>
      </c>
      <c r="C120" s="11" t="s">
        <v>125</v>
      </c>
      <c r="D120" s="11" t="s">
        <v>1</v>
      </c>
      <c r="E120" s="12">
        <v>7.7778130018092941</v>
      </c>
      <c r="F120" s="12">
        <v>7.4332275114572317</v>
      </c>
      <c r="G120" s="12">
        <v>8.6592702627968237</v>
      </c>
      <c r="H120" s="12">
        <v>8.8448785878131524</v>
      </c>
      <c r="I120" s="12">
        <v>8.802759011475473</v>
      </c>
      <c r="J120" s="12">
        <v>8.6148885079737632</v>
      </c>
      <c r="K120" s="12">
        <v>7.6681572467495878</v>
      </c>
      <c r="L120" s="12">
        <v>8.4316846528226179</v>
      </c>
      <c r="M120" s="12">
        <v>8.5990552156821369</v>
      </c>
      <c r="N120" s="12"/>
      <c r="O120" s="12"/>
    </row>
    <row r="121" spans="1:15" x14ac:dyDescent="0.35">
      <c r="A121" s="11" t="str">
        <f t="shared" si="1"/>
        <v>DISTRIBUCION VOLUMEN X CRITERIO (Consumiciones)LecheREST.CAT ARAGON</v>
      </c>
      <c r="B121" s="11" t="s">
        <v>119</v>
      </c>
      <c r="C121" s="11" t="s">
        <v>125</v>
      </c>
      <c r="D121" s="11" t="s">
        <v>2</v>
      </c>
      <c r="E121" s="12">
        <v>9.2770060164066148</v>
      </c>
      <c r="F121" s="12">
        <v>10.001182990390593</v>
      </c>
      <c r="G121" s="12">
        <v>9.773033525258672</v>
      </c>
      <c r="H121" s="12">
        <v>8.48428920404635</v>
      </c>
      <c r="I121" s="12">
        <v>8.4390236279935245</v>
      </c>
      <c r="J121" s="12">
        <v>9.1478481823625835</v>
      </c>
      <c r="K121" s="12">
        <v>9.5659553339213712</v>
      </c>
      <c r="L121" s="12">
        <v>8.8094847406292125</v>
      </c>
      <c r="M121" s="12">
        <v>8.5962650298955854</v>
      </c>
      <c r="N121" s="12"/>
      <c r="O121" s="12"/>
    </row>
    <row r="122" spans="1:15" x14ac:dyDescent="0.35">
      <c r="A122" s="11" t="str">
        <f t="shared" si="1"/>
        <v>DISTRIBUCION VOLUMEN X CRITERIO (Consumiciones)LecheLEVANTE</v>
      </c>
      <c r="B122" s="11" t="s">
        <v>119</v>
      </c>
      <c r="C122" s="11" t="s">
        <v>125</v>
      </c>
      <c r="D122" s="11" t="s">
        <v>3</v>
      </c>
      <c r="E122" s="12">
        <v>10.913295790765163</v>
      </c>
      <c r="F122" s="12">
        <v>10.202085229677882</v>
      </c>
      <c r="G122" s="12">
        <v>10.621436476103455</v>
      </c>
      <c r="H122" s="12">
        <v>10.964968479080726</v>
      </c>
      <c r="I122" s="12">
        <v>10.165086249848542</v>
      </c>
      <c r="J122" s="12">
        <v>10.294705627406556</v>
      </c>
      <c r="K122" s="12">
        <v>10.32033845099825</v>
      </c>
      <c r="L122" s="12">
        <v>10.406315310852253</v>
      </c>
      <c r="M122" s="12">
        <v>10.279817621665288</v>
      </c>
      <c r="N122" s="12"/>
      <c r="O122" s="12"/>
    </row>
    <row r="123" spans="1:15" x14ac:dyDescent="0.35">
      <c r="A123" s="11" t="str">
        <f t="shared" si="1"/>
        <v>DISTRIBUCION VOLUMEN X CRITERIO (Consumiciones)LecheANDALUCIA</v>
      </c>
      <c r="B123" s="11" t="s">
        <v>119</v>
      </c>
      <c r="C123" s="11" t="s">
        <v>125</v>
      </c>
      <c r="D123" s="11" t="s">
        <v>4</v>
      </c>
      <c r="E123" s="12">
        <v>21.948361626610556</v>
      </c>
      <c r="F123" s="12">
        <v>21.444314760284623</v>
      </c>
      <c r="G123" s="12">
        <v>19.866862391928731</v>
      </c>
      <c r="H123" s="12">
        <v>19.770541365192589</v>
      </c>
      <c r="I123" s="12">
        <v>20.824096623807513</v>
      </c>
      <c r="J123" s="12">
        <v>20.926441626581251</v>
      </c>
      <c r="K123" s="12">
        <v>21.467671341116258</v>
      </c>
      <c r="L123" s="12">
        <v>20.308365864152801</v>
      </c>
      <c r="M123" s="12">
        <v>21.309734929764375</v>
      </c>
      <c r="N123" s="12"/>
      <c r="O123" s="12"/>
    </row>
    <row r="124" spans="1:15" x14ac:dyDescent="0.35">
      <c r="A124" s="11" t="str">
        <f t="shared" si="1"/>
        <v>DISTRIBUCION VOLUMEN X CRITERIO (Consumiciones)LecheMDD AM</v>
      </c>
      <c r="B124" s="11" t="s">
        <v>119</v>
      </c>
      <c r="C124" s="11" t="s">
        <v>125</v>
      </c>
      <c r="D124" s="11" t="s">
        <v>5</v>
      </c>
      <c r="E124" s="12">
        <v>12.991828393972499</v>
      </c>
      <c r="F124" s="12">
        <v>12.701564684032526</v>
      </c>
      <c r="G124" s="12">
        <v>13.507822872145455</v>
      </c>
      <c r="H124" s="12">
        <v>13.718903550022194</v>
      </c>
      <c r="I124" s="12">
        <v>13.679582818119243</v>
      </c>
      <c r="J124" s="12">
        <v>13.943611618579144</v>
      </c>
      <c r="K124" s="12">
        <v>13.942680800222485</v>
      </c>
      <c r="L124" s="12">
        <v>13.871378369390195</v>
      </c>
      <c r="M124" s="12">
        <v>13.28007931471589</v>
      </c>
      <c r="N124" s="12"/>
      <c r="O124" s="12"/>
    </row>
    <row r="125" spans="1:15" x14ac:dyDescent="0.35">
      <c r="A125" s="11" t="str">
        <f t="shared" si="1"/>
        <v>DISTRIBUCION VOLUMEN X CRITERIO (Consumiciones)LecheRTO CENTRO</v>
      </c>
      <c r="B125" s="11" t="s">
        <v>119</v>
      </c>
      <c r="C125" s="11" t="s">
        <v>125</v>
      </c>
      <c r="D125" s="11" t="s">
        <v>6</v>
      </c>
      <c r="E125" s="12">
        <v>8.6866680080205114</v>
      </c>
      <c r="F125" s="12">
        <v>9.0031334308603341</v>
      </c>
      <c r="G125" s="12">
        <v>9.866491168686764</v>
      </c>
      <c r="H125" s="12">
        <v>9.7475439756399638</v>
      </c>
      <c r="I125" s="12">
        <v>9.4455310156960657</v>
      </c>
      <c r="J125" s="12">
        <v>9.3762815998889657</v>
      </c>
      <c r="K125" s="12">
        <v>8.9090606898642548</v>
      </c>
      <c r="L125" s="12">
        <v>9.0957549081193552</v>
      </c>
      <c r="M125" s="12">
        <v>8.7605291371421572</v>
      </c>
      <c r="N125" s="12"/>
      <c r="O125" s="12"/>
    </row>
    <row r="126" spans="1:15" x14ac:dyDescent="0.35">
      <c r="A126" s="11" t="str">
        <f t="shared" si="1"/>
        <v>DISTRIBUCION VOLUMEN X CRITERIO (Consumiciones)LecheNORTE-CENTRO</v>
      </c>
      <c r="B126" s="11" t="s">
        <v>119</v>
      </c>
      <c r="C126" s="11" t="s">
        <v>125</v>
      </c>
      <c r="D126" s="11" t="s">
        <v>7</v>
      </c>
      <c r="E126" s="12">
        <v>11.562120746900591</v>
      </c>
      <c r="F126" s="12">
        <v>12.531620347315222</v>
      </c>
      <c r="G126" s="12">
        <v>11.859691060418189</v>
      </c>
      <c r="H126" s="12">
        <v>12.295399590895407</v>
      </c>
      <c r="I126" s="12">
        <v>12.719982006892405</v>
      </c>
      <c r="J126" s="12">
        <v>12.216382854606046</v>
      </c>
      <c r="K126" s="12">
        <v>12.6630367968184</v>
      </c>
      <c r="L126" s="12">
        <v>13.680480443617457</v>
      </c>
      <c r="M126" s="12">
        <v>12.866826682140692</v>
      </c>
      <c r="N126" s="12"/>
      <c r="O126" s="12"/>
    </row>
    <row r="127" spans="1:15" x14ac:dyDescent="0.35">
      <c r="A127" s="11" t="str">
        <f t="shared" si="1"/>
        <v>DISTRIBUCION VOLUMEN X CRITERIO (Consumiciones)LecheNOROESTE</v>
      </c>
      <c r="B127" s="11" t="s">
        <v>119</v>
      </c>
      <c r="C127" s="11" t="s">
        <v>125</v>
      </c>
      <c r="D127" s="11" t="s">
        <v>8</v>
      </c>
      <c r="E127" s="12">
        <v>16.842919198429442</v>
      </c>
      <c r="F127" s="12">
        <v>16.682871045981578</v>
      </c>
      <c r="G127" s="12">
        <v>15.845386396626605</v>
      </c>
      <c r="H127" s="12">
        <v>16.173481455270096</v>
      </c>
      <c r="I127" s="12">
        <v>15.923925837861711</v>
      </c>
      <c r="J127" s="12">
        <v>15.479821394659499</v>
      </c>
      <c r="K127" s="12">
        <v>15.4630993403094</v>
      </c>
      <c r="L127" s="12">
        <v>15.396523184510968</v>
      </c>
      <c r="M127" s="12">
        <v>16.307684311294746</v>
      </c>
      <c r="N127" s="12"/>
      <c r="O127" s="12"/>
    </row>
    <row r="128" spans="1:15" x14ac:dyDescent="0.35">
      <c r="A128" s="11" t="str">
        <f t="shared" si="1"/>
        <v>DISTRIBUCION VOLUMEN X CRITERIO (Consumiciones)Leche&lt;2MIL</v>
      </c>
      <c r="B128" s="11" t="s">
        <v>119</v>
      </c>
      <c r="C128" s="11" t="s">
        <v>125</v>
      </c>
      <c r="D128" s="11" t="s">
        <v>9</v>
      </c>
      <c r="E128" s="12">
        <v>5.0731988042350311</v>
      </c>
      <c r="F128" s="12">
        <v>4.9909796982717278</v>
      </c>
      <c r="G128" s="12">
        <v>4.9976762009656479</v>
      </c>
      <c r="H128" s="12">
        <v>4.4661557515201737</v>
      </c>
      <c r="I128" s="12">
        <v>4.5212421904559177</v>
      </c>
      <c r="J128" s="12">
        <v>3.9615985506361877</v>
      </c>
      <c r="K128" s="12">
        <v>4.2341197421393932</v>
      </c>
      <c r="L128" s="12">
        <v>4.4450491673091408</v>
      </c>
      <c r="M128" s="12">
        <v>4.349904813031694</v>
      </c>
      <c r="N128" s="12"/>
      <c r="O128" s="12"/>
    </row>
    <row r="129" spans="1:15" x14ac:dyDescent="0.35">
      <c r="A129" s="11" t="str">
        <f t="shared" si="1"/>
        <v>DISTRIBUCION VOLUMEN X CRITERIO (Consumiciones)Leche2-5MIL</v>
      </c>
      <c r="B129" s="11" t="s">
        <v>119</v>
      </c>
      <c r="C129" s="11" t="s">
        <v>125</v>
      </c>
      <c r="D129" s="11" t="s">
        <v>10</v>
      </c>
      <c r="E129" s="12">
        <v>4.4649493758230605</v>
      </c>
      <c r="F129" s="12">
        <v>4.7741608610019153</v>
      </c>
      <c r="G129" s="12">
        <v>4.8811910244650738</v>
      </c>
      <c r="H129" s="12">
        <v>4.5479828784450307</v>
      </c>
      <c r="I129" s="12">
        <v>4.2465911335273541</v>
      </c>
      <c r="J129" s="12">
        <v>4.2177868638392955</v>
      </c>
      <c r="K129" s="12">
        <v>4.8093945336511439</v>
      </c>
      <c r="L129" s="12">
        <v>4.7397179541940169</v>
      </c>
      <c r="M129" s="12">
        <v>4.2433683309000019</v>
      </c>
      <c r="N129" s="12"/>
      <c r="O129" s="12"/>
    </row>
    <row r="130" spans="1:15" x14ac:dyDescent="0.35">
      <c r="A130" s="11" t="str">
        <f t="shared" si="1"/>
        <v>DISTRIBUCION VOLUMEN X CRITERIO (Consumiciones)Leche5-10MIL</v>
      </c>
      <c r="B130" s="11" t="s">
        <v>119</v>
      </c>
      <c r="C130" s="11" t="s">
        <v>125</v>
      </c>
      <c r="D130" s="11" t="s">
        <v>11</v>
      </c>
      <c r="E130" s="12">
        <v>6.2720418993263669</v>
      </c>
      <c r="F130" s="12">
        <v>6.0594948571285165</v>
      </c>
      <c r="G130" s="12">
        <v>6.5288083850853607</v>
      </c>
      <c r="H130" s="12">
        <v>7.1031266392895613</v>
      </c>
      <c r="I130" s="12">
        <v>6.9496610538110213</v>
      </c>
      <c r="J130" s="12">
        <v>6.3507005640511052</v>
      </c>
      <c r="K130" s="12">
        <v>6.9210340682989262</v>
      </c>
      <c r="L130" s="12">
        <v>6.6808950510775098</v>
      </c>
      <c r="M130" s="12">
        <v>6.2633232017782721</v>
      </c>
      <c r="N130" s="12"/>
      <c r="O130" s="12"/>
    </row>
    <row r="131" spans="1:15" x14ac:dyDescent="0.35">
      <c r="A131" s="11" t="str">
        <f t="shared" si="1"/>
        <v>DISTRIBUCION VOLUMEN X CRITERIO (Consumiciones)Leche10-30MIL</v>
      </c>
      <c r="B131" s="11" t="s">
        <v>119</v>
      </c>
      <c r="C131" s="11" t="s">
        <v>125</v>
      </c>
      <c r="D131" s="11" t="s">
        <v>12</v>
      </c>
      <c r="E131" s="12">
        <v>19.035429381938407</v>
      </c>
      <c r="F131" s="12">
        <v>19.643158118316364</v>
      </c>
      <c r="G131" s="12">
        <v>17.659285462488622</v>
      </c>
      <c r="H131" s="12">
        <v>17.226947514798226</v>
      </c>
      <c r="I131" s="12">
        <v>17.339894259752946</v>
      </c>
      <c r="J131" s="12">
        <v>18.410284832332113</v>
      </c>
      <c r="K131" s="12">
        <v>17.476450704628814</v>
      </c>
      <c r="L131" s="12">
        <v>18.290367391060634</v>
      </c>
      <c r="M131" s="12">
        <v>17.961305113926986</v>
      </c>
      <c r="N131" s="12"/>
      <c r="O131" s="12"/>
    </row>
    <row r="132" spans="1:15" x14ac:dyDescent="0.35">
      <c r="A132" s="11" t="str">
        <f t="shared" ref="A132:A195" si="2">B132&amp;C132&amp;D132</f>
        <v>DISTRIBUCION VOLUMEN X CRITERIO (Consumiciones)Leche30-100MIL</v>
      </c>
      <c r="B132" s="11" t="s">
        <v>119</v>
      </c>
      <c r="C132" s="11" t="s">
        <v>125</v>
      </c>
      <c r="D132" s="11" t="s">
        <v>13</v>
      </c>
      <c r="E132" s="12">
        <v>21.696026891161921</v>
      </c>
      <c r="F132" s="12">
        <v>22.07197779562885</v>
      </c>
      <c r="G132" s="12">
        <v>21.211175748774817</v>
      </c>
      <c r="H132" s="12">
        <v>22.294089711236715</v>
      </c>
      <c r="I132" s="12">
        <v>22.466731066826821</v>
      </c>
      <c r="J132" s="12">
        <v>23.532824292209888</v>
      </c>
      <c r="K132" s="12">
        <v>22.345685274946678</v>
      </c>
      <c r="L132" s="12">
        <v>21.777970815893621</v>
      </c>
      <c r="M132" s="12">
        <v>22.920437554918045</v>
      </c>
      <c r="N132" s="12"/>
      <c r="O132" s="12"/>
    </row>
    <row r="133" spans="1:15" x14ac:dyDescent="0.35">
      <c r="A133" s="11" t="str">
        <f t="shared" si="2"/>
        <v>DISTRIBUCION VOLUMEN X CRITERIO (Consumiciones)Leche100-200MIL</v>
      </c>
      <c r="B133" s="11" t="s">
        <v>119</v>
      </c>
      <c r="C133" s="11" t="s">
        <v>125</v>
      </c>
      <c r="D133" s="11" t="s">
        <v>14</v>
      </c>
      <c r="E133" s="12">
        <v>11.48881840105679</v>
      </c>
      <c r="F133" s="12">
        <v>11.025117933088747</v>
      </c>
      <c r="G133" s="12">
        <v>11.76876182726018</v>
      </c>
      <c r="H133" s="12">
        <v>12.007908941635858</v>
      </c>
      <c r="I133" s="12">
        <v>12.48710395758709</v>
      </c>
      <c r="J133" s="12">
        <v>11.836525864037258</v>
      </c>
      <c r="K133" s="12">
        <v>12.878564173321857</v>
      </c>
      <c r="L133" s="12">
        <v>12.88690485510346</v>
      </c>
      <c r="M133" s="12">
        <v>12.986445230902744</v>
      </c>
      <c r="N133" s="12"/>
      <c r="O133" s="12"/>
    </row>
    <row r="134" spans="1:15" x14ac:dyDescent="0.35">
      <c r="A134" s="11" t="str">
        <f t="shared" si="2"/>
        <v>DISTRIBUCION VOLUMEN X CRITERIO (Consumiciones)Leche200-500MIL</v>
      </c>
      <c r="B134" s="11" t="s">
        <v>119</v>
      </c>
      <c r="C134" s="11" t="s">
        <v>125</v>
      </c>
      <c r="D134" s="11" t="s">
        <v>15</v>
      </c>
      <c r="E134" s="12">
        <v>14.885676002711001</v>
      </c>
      <c r="F134" s="12">
        <v>14.425632772896613</v>
      </c>
      <c r="G134" s="12">
        <v>14.771794165773686</v>
      </c>
      <c r="H134" s="12">
        <v>14.061933717606086</v>
      </c>
      <c r="I134" s="12">
        <v>13.746939135188335</v>
      </c>
      <c r="J134" s="12">
        <v>12.336563194821151</v>
      </c>
      <c r="K134" s="12">
        <v>12.449472856244263</v>
      </c>
      <c r="L134" s="12">
        <v>12.964862957203366</v>
      </c>
      <c r="M134" s="12">
        <v>13.184876831010939</v>
      </c>
      <c r="N134" s="12"/>
      <c r="O134" s="12"/>
    </row>
    <row r="135" spans="1:15" x14ac:dyDescent="0.35">
      <c r="A135" s="11" t="str">
        <f t="shared" si="2"/>
        <v>DISTRIBUCION VOLUMEN X CRITERIO (Consumiciones)Leche&gt;500MIL</v>
      </c>
      <c r="B135" s="11" t="s">
        <v>119</v>
      </c>
      <c r="C135" s="11" t="s">
        <v>125</v>
      </c>
      <c r="D135" s="11" t="s">
        <v>16</v>
      </c>
      <c r="E135" s="12">
        <v>17.083872026662096</v>
      </c>
      <c r="F135" s="12">
        <v>17.009480951016727</v>
      </c>
      <c r="G135" s="12">
        <v>18.181292570098346</v>
      </c>
      <c r="H135" s="12">
        <v>18.291867261389282</v>
      </c>
      <c r="I135" s="12">
        <v>18.241829517867203</v>
      </c>
      <c r="J135" s="12">
        <v>19.353700348121176</v>
      </c>
      <c r="K135" s="12">
        <v>18.885281630714108</v>
      </c>
      <c r="L135" s="12">
        <v>18.214225545205679</v>
      </c>
      <c r="M135" s="12">
        <v>18.090328579932489</v>
      </c>
      <c r="N135" s="12"/>
      <c r="O135" s="12"/>
    </row>
    <row r="136" spans="1:15" x14ac:dyDescent="0.35">
      <c r="A136" s="11" t="str">
        <f t="shared" si="2"/>
        <v>DISTRIBUCION VOLUMEN X CRITERIO (Consumiciones)LecheDE 15 A 19 AÑOS</v>
      </c>
      <c r="B136" s="11" t="s">
        <v>119</v>
      </c>
      <c r="C136" s="11" t="s">
        <v>125</v>
      </c>
      <c r="D136" s="11" t="s">
        <v>39</v>
      </c>
      <c r="E136" s="12">
        <v>0.92590818134660846</v>
      </c>
      <c r="F136" s="12">
        <v>0.89860428045356322</v>
      </c>
      <c r="G136" s="12">
        <v>1.2235196523245884</v>
      </c>
      <c r="H136" s="12">
        <v>0.83668935676217604</v>
      </c>
      <c r="I136" s="12">
        <v>0.90541988571405163</v>
      </c>
      <c r="J136" s="12">
        <v>0.77168554530361688</v>
      </c>
      <c r="K136" s="12">
        <v>0.17838516645043012</v>
      </c>
      <c r="L136" s="12">
        <v>0.46008244550761546</v>
      </c>
      <c r="M136" s="12">
        <v>0.58512704266682813</v>
      </c>
      <c r="N136" s="12"/>
      <c r="O136" s="12"/>
    </row>
    <row r="137" spans="1:15" x14ac:dyDescent="0.35">
      <c r="A137" s="11" t="str">
        <f t="shared" si="2"/>
        <v>DISTRIBUCION VOLUMEN X CRITERIO (Consumiciones)LecheDE 20 A 24 AÑOS</v>
      </c>
      <c r="B137" s="11" t="s">
        <v>119</v>
      </c>
      <c r="C137" s="11" t="s">
        <v>125</v>
      </c>
      <c r="D137" s="11" t="s">
        <v>40</v>
      </c>
      <c r="E137" s="12">
        <v>1.5418767006070098</v>
      </c>
      <c r="F137" s="12">
        <v>1.5564216213600266</v>
      </c>
      <c r="G137" s="12">
        <v>1.536484814046386</v>
      </c>
      <c r="H137" s="12">
        <v>1.9021327448186809</v>
      </c>
      <c r="I137" s="12">
        <v>1.5508214350579204</v>
      </c>
      <c r="J137" s="12">
        <v>1.5201110691505526</v>
      </c>
      <c r="K137" s="12">
        <v>1.5669143739026541</v>
      </c>
      <c r="L137" s="12">
        <v>1.5882202630314819</v>
      </c>
      <c r="M137" s="12">
        <v>1.4011992368492776</v>
      </c>
      <c r="N137" s="12"/>
      <c r="O137" s="12"/>
    </row>
    <row r="138" spans="1:15" x14ac:dyDescent="0.35">
      <c r="A138" s="11" t="str">
        <f t="shared" si="2"/>
        <v>DISTRIBUCION VOLUMEN X CRITERIO (Consumiciones)LecheDE 25 A 34 AÑOS</v>
      </c>
      <c r="B138" s="11" t="s">
        <v>119</v>
      </c>
      <c r="C138" s="11" t="s">
        <v>125</v>
      </c>
      <c r="D138" s="11" t="s">
        <v>41</v>
      </c>
      <c r="E138" s="12">
        <v>6.3286165230420997</v>
      </c>
      <c r="F138" s="12">
        <v>6.3489062865483534</v>
      </c>
      <c r="G138" s="12">
        <v>6.0148658831810149</v>
      </c>
      <c r="H138" s="12">
        <v>6.1549289654123482</v>
      </c>
      <c r="I138" s="12">
        <v>6.1358187594028974</v>
      </c>
      <c r="J138" s="12">
        <v>6.2884061737991175</v>
      </c>
      <c r="K138" s="12">
        <v>5.9706176885883195</v>
      </c>
      <c r="L138" s="12">
        <v>5.7492338843270234</v>
      </c>
      <c r="M138" s="12">
        <v>5.4059733248929573</v>
      </c>
      <c r="N138" s="12"/>
      <c r="O138" s="12"/>
    </row>
    <row r="139" spans="1:15" x14ac:dyDescent="0.35">
      <c r="A139" s="11" t="str">
        <f t="shared" si="2"/>
        <v>DISTRIBUCION VOLUMEN X CRITERIO (Consumiciones)LecheDE 35 A 49 AÑOS</v>
      </c>
      <c r="B139" s="11" t="s">
        <v>119</v>
      </c>
      <c r="C139" s="11" t="s">
        <v>125</v>
      </c>
      <c r="D139" s="11" t="s">
        <v>42</v>
      </c>
      <c r="E139" s="12">
        <v>26.152718504112649</v>
      </c>
      <c r="F139" s="12">
        <v>28.002547611629037</v>
      </c>
      <c r="G139" s="12">
        <v>26.770126876504257</v>
      </c>
      <c r="H139" s="12">
        <v>26.67010277278554</v>
      </c>
      <c r="I139" s="12">
        <v>27.111878243223064</v>
      </c>
      <c r="J139" s="12">
        <v>26.868399537903752</v>
      </c>
      <c r="K139" s="12">
        <v>25.966076124022315</v>
      </c>
      <c r="L139" s="12">
        <v>24.074401371336094</v>
      </c>
      <c r="M139" s="12">
        <v>24.624700617461137</v>
      </c>
      <c r="N139" s="12"/>
      <c r="O139" s="12"/>
    </row>
    <row r="140" spans="1:15" x14ac:dyDescent="0.35">
      <c r="A140" s="11" t="str">
        <f t="shared" si="2"/>
        <v>DISTRIBUCION VOLUMEN X CRITERIO (Consumiciones)LecheDE 50 A 59 AÑOS</v>
      </c>
      <c r="B140" s="11" t="s">
        <v>119</v>
      </c>
      <c r="C140" s="11" t="s">
        <v>125</v>
      </c>
      <c r="D140" s="11" t="s">
        <v>43</v>
      </c>
      <c r="E140" s="12">
        <v>24.905456284860609</v>
      </c>
      <c r="F140" s="12">
        <v>25.297693855828722</v>
      </c>
      <c r="G140" s="12">
        <v>25.860527628070557</v>
      </c>
      <c r="H140" s="12">
        <v>25.273473074523462</v>
      </c>
      <c r="I140" s="12">
        <v>25.54608594834103</v>
      </c>
      <c r="J140" s="12">
        <v>26.650545757472582</v>
      </c>
      <c r="K140" s="12">
        <v>28.606431953517298</v>
      </c>
      <c r="L140" s="12">
        <v>27.952960215846396</v>
      </c>
      <c r="M140" s="12">
        <v>27.233040764640204</v>
      </c>
      <c r="N140" s="12"/>
      <c r="O140" s="12"/>
    </row>
    <row r="141" spans="1:15" x14ac:dyDescent="0.35">
      <c r="A141" s="11" t="str">
        <f t="shared" si="2"/>
        <v>DISTRIBUCION VOLUMEN X CRITERIO (Consumiciones)LecheDE 60 A 75 AÑOS</v>
      </c>
      <c r="B141" s="11" t="s">
        <v>119</v>
      </c>
      <c r="C141" s="11" t="s">
        <v>125</v>
      </c>
      <c r="D141" s="11" t="s">
        <v>44</v>
      </c>
      <c r="E141" s="12">
        <v>40.145433776704479</v>
      </c>
      <c r="F141" s="12">
        <v>37.89584247586744</v>
      </c>
      <c r="G141" s="12">
        <v>38.59447280745907</v>
      </c>
      <c r="H141" s="12">
        <v>39.162670292115578</v>
      </c>
      <c r="I141" s="12">
        <v>38.74996573778273</v>
      </c>
      <c r="J141" s="12">
        <v>37.900845100791571</v>
      </c>
      <c r="K141" s="12">
        <v>37.711576633083361</v>
      </c>
      <c r="L141" s="12">
        <v>40.175087102012846</v>
      </c>
      <c r="M141" s="12">
        <v>40.749952290150368</v>
      </c>
      <c r="N141" s="12"/>
      <c r="O141" s="12"/>
    </row>
    <row r="142" spans="1:15" x14ac:dyDescent="0.35">
      <c r="A142" s="11" t="str">
        <f t="shared" si="2"/>
        <v>DISTRIBUCION VOLUMEN X CRITERIO (Consumiciones)LecheNIVEL ALTO</v>
      </c>
      <c r="B142" s="11" t="s">
        <v>119</v>
      </c>
      <c r="C142" s="11" t="s">
        <v>125</v>
      </c>
      <c r="D142" s="11" t="s">
        <v>209</v>
      </c>
      <c r="E142" s="12">
        <v>24.062200640117236</v>
      </c>
      <c r="F142" s="12">
        <v>23.985375131928819</v>
      </c>
      <c r="G142" s="12">
        <v>24.354118327262224</v>
      </c>
      <c r="H142" s="12">
        <v>24.375224650569425</v>
      </c>
      <c r="I142" s="12">
        <v>24.335995667718741</v>
      </c>
      <c r="J142" s="12">
        <v>24.276952283823007</v>
      </c>
      <c r="K142" s="12">
        <v>24.218522660676495</v>
      </c>
      <c r="L142" s="12">
        <v>24.40092040350951</v>
      </c>
      <c r="M142" s="12">
        <v>25.192269401100454</v>
      </c>
      <c r="N142" s="12"/>
      <c r="O142" s="12"/>
    </row>
    <row r="143" spans="1:15" x14ac:dyDescent="0.35">
      <c r="A143" s="11" t="str">
        <f t="shared" si="2"/>
        <v>DISTRIBUCION VOLUMEN X CRITERIO (Consumiciones)LecheNIVEL MEDIO ALTO</v>
      </c>
      <c r="B143" s="11" t="s">
        <v>119</v>
      </c>
      <c r="C143" s="11" t="s">
        <v>125</v>
      </c>
      <c r="D143" s="11" t="s">
        <v>210</v>
      </c>
      <c r="E143" s="12">
        <v>15.034681325772326</v>
      </c>
      <c r="F143" s="12">
        <v>14.714569213750528</v>
      </c>
      <c r="G143" s="12">
        <v>14.271592769857374</v>
      </c>
      <c r="H143" s="12">
        <v>13.999795137304567</v>
      </c>
      <c r="I143" s="12">
        <v>14.517978634209397</v>
      </c>
      <c r="J143" s="12">
        <v>13.141606970973999</v>
      </c>
      <c r="K143" s="12">
        <v>13.305086313598316</v>
      </c>
      <c r="L143" s="12">
        <v>12.18066614016112</v>
      </c>
      <c r="M143" s="12">
        <v>11.805744110742708</v>
      </c>
      <c r="N143" s="12"/>
      <c r="O143" s="12"/>
    </row>
    <row r="144" spans="1:15" x14ac:dyDescent="0.35">
      <c r="A144" s="11" t="str">
        <f t="shared" si="2"/>
        <v>DISTRIBUCION VOLUMEN X CRITERIO (Consumiciones)LecheNIVEL MEDIO</v>
      </c>
      <c r="B144" s="11" t="s">
        <v>119</v>
      </c>
      <c r="C144" s="11" t="s">
        <v>125</v>
      </c>
      <c r="D144" s="11" t="s">
        <v>211</v>
      </c>
      <c r="E144" s="12">
        <v>21.450134744703465</v>
      </c>
      <c r="F144" s="12">
        <v>22.089806297272936</v>
      </c>
      <c r="G144" s="12">
        <v>23.719113203212277</v>
      </c>
      <c r="H144" s="12">
        <v>22.675925839704256</v>
      </c>
      <c r="I144" s="12">
        <v>22.648575703617858</v>
      </c>
      <c r="J144" s="12">
        <v>23.005261317036251</v>
      </c>
      <c r="K144" s="12">
        <v>22.016496442540554</v>
      </c>
      <c r="L144" s="12">
        <v>23.219235907260703</v>
      </c>
      <c r="M144" s="12">
        <v>24.045417708137776</v>
      </c>
      <c r="N144" s="12"/>
      <c r="O144" s="12"/>
    </row>
    <row r="145" spans="1:15" x14ac:dyDescent="0.35">
      <c r="A145" s="11" t="str">
        <f t="shared" si="2"/>
        <v>DISTRIBUCION VOLUMEN X CRITERIO (Consumiciones)LecheNIVEL MEDIO BAJO</v>
      </c>
      <c r="B145" s="11" t="s">
        <v>119</v>
      </c>
      <c r="C145" s="11" t="s">
        <v>125</v>
      </c>
      <c r="D145" s="11" t="s">
        <v>212</v>
      </c>
      <c r="E145" s="12">
        <v>17.626222973403102</v>
      </c>
      <c r="F145" s="12">
        <v>17.370361729185419</v>
      </c>
      <c r="G145" s="12">
        <v>16.555960296066612</v>
      </c>
      <c r="H145" s="12">
        <v>16.572013893415527</v>
      </c>
      <c r="I145" s="12">
        <v>16.827603025526695</v>
      </c>
      <c r="J145" s="12">
        <v>16.742735754743254</v>
      </c>
      <c r="K145" s="12">
        <v>17.418093688717224</v>
      </c>
      <c r="L145" s="12">
        <v>17.487976696806083</v>
      </c>
      <c r="M145" s="12">
        <v>17.196982979090933</v>
      </c>
      <c r="N145" s="12"/>
      <c r="O145" s="12"/>
    </row>
    <row r="146" spans="1:15" x14ac:dyDescent="0.35">
      <c r="A146" s="11" t="str">
        <f t="shared" si="2"/>
        <v>DISTRIBUCION VOLUMEN X CRITERIO (Consumiciones)LecheHOMBRE</v>
      </c>
      <c r="B146" s="11" t="s">
        <v>119</v>
      </c>
      <c r="C146" s="11" t="s">
        <v>125</v>
      </c>
      <c r="D146" s="11" t="s">
        <v>21</v>
      </c>
      <c r="E146" s="12">
        <v>63.157492411422723</v>
      </c>
      <c r="F146" s="12">
        <v>60.531079039591042</v>
      </c>
      <c r="G146" s="12">
        <v>59.17900618568995</v>
      </c>
      <c r="H146" s="12">
        <v>60.618623260607087</v>
      </c>
      <c r="I146" s="12">
        <v>61.704831574624905</v>
      </c>
      <c r="J146" s="12">
        <v>59.269884218806098</v>
      </c>
      <c r="K146" s="12">
        <v>59.438994434345446</v>
      </c>
      <c r="L146" s="12">
        <v>60.45164656154509</v>
      </c>
      <c r="M146" s="12">
        <v>61.35928852589754</v>
      </c>
      <c r="N146" s="12"/>
      <c r="O146" s="12"/>
    </row>
    <row r="147" spans="1:15" x14ac:dyDescent="0.35">
      <c r="A147" s="11" t="str">
        <f t="shared" si="2"/>
        <v>DISTRIBUCION VOLUMEN X CRITERIO (Consumiciones)LecheMUJER</v>
      </c>
      <c r="B147" s="11" t="s">
        <v>119</v>
      </c>
      <c r="C147" s="11" t="s">
        <v>125</v>
      </c>
      <c r="D147" s="11" t="s">
        <v>22</v>
      </c>
      <c r="E147" s="12">
        <v>36.842533154406624</v>
      </c>
      <c r="F147" s="12">
        <v>39.468950833903662</v>
      </c>
      <c r="G147" s="12">
        <v>40.820964584133506</v>
      </c>
      <c r="H147" s="12">
        <v>39.381407779195257</v>
      </c>
      <c r="I147" s="12">
        <v>38.295142808764055</v>
      </c>
      <c r="J147" s="12">
        <v>40.730084801290253</v>
      </c>
      <c r="K147" s="12">
        <v>40.561005565654554</v>
      </c>
      <c r="L147" s="12">
        <v>39.54832212369206</v>
      </c>
      <c r="M147" s="12">
        <v>38.640711474102474</v>
      </c>
      <c r="N147" s="12"/>
      <c r="O147" s="12"/>
    </row>
    <row r="148" spans="1:15" x14ac:dyDescent="0.35">
      <c r="A148" s="11" t="str">
        <f t="shared" si="2"/>
        <v>DISTRIBUCION VOLUMEN X CRITERIO (Consumiciones)Leche SolaT.ESPAÑA</v>
      </c>
      <c r="B148" s="11" t="s">
        <v>119</v>
      </c>
      <c r="C148" s="11" t="s">
        <v>126</v>
      </c>
      <c r="D148" s="11" t="s">
        <v>36</v>
      </c>
      <c r="E148" s="12">
        <v>100</v>
      </c>
      <c r="F148" s="12">
        <v>100</v>
      </c>
      <c r="G148" s="12">
        <v>100</v>
      </c>
      <c r="H148" s="12">
        <v>100</v>
      </c>
      <c r="I148" s="12">
        <v>100</v>
      </c>
      <c r="J148" s="12">
        <v>100</v>
      </c>
      <c r="K148" s="12">
        <v>100</v>
      </c>
      <c r="L148" s="12">
        <v>100</v>
      </c>
      <c r="M148" s="12">
        <v>100</v>
      </c>
      <c r="N148" s="12"/>
      <c r="O148" s="12"/>
    </row>
    <row r="149" spans="1:15" x14ac:dyDescent="0.35">
      <c r="A149" s="11" t="str">
        <f t="shared" si="2"/>
        <v>DISTRIBUCION VOLUMEN X CRITERIO (Consumiciones)Leche SolaBCN AM</v>
      </c>
      <c r="B149" s="11" t="s">
        <v>119</v>
      </c>
      <c r="C149" s="11" t="s">
        <v>126</v>
      </c>
      <c r="D149" s="11" t="s">
        <v>1</v>
      </c>
      <c r="E149" s="12">
        <v>7.8884710935440348</v>
      </c>
      <c r="F149" s="12">
        <v>4.8539325715267543</v>
      </c>
      <c r="G149" s="12">
        <v>1.4646755523308215</v>
      </c>
      <c r="H149" s="12">
        <v>2.7848439545635295</v>
      </c>
      <c r="I149" s="12">
        <v>7.0431761110354083</v>
      </c>
      <c r="J149" s="12">
        <v>11.60686814486686</v>
      </c>
      <c r="K149" s="12">
        <v>3.8141126270643158</v>
      </c>
      <c r="L149" s="12">
        <v>15.38027154507296</v>
      </c>
      <c r="M149" s="12">
        <v>11.760225379801167</v>
      </c>
      <c r="N149" s="12"/>
      <c r="O149" s="12"/>
    </row>
    <row r="150" spans="1:15" x14ac:dyDescent="0.35">
      <c r="A150" s="11" t="str">
        <f t="shared" si="2"/>
        <v>DISTRIBUCION VOLUMEN X CRITERIO (Consumiciones)Leche SolaREST.CAT ARAGON</v>
      </c>
      <c r="B150" s="11" t="s">
        <v>119</v>
      </c>
      <c r="C150" s="11" t="s">
        <v>126</v>
      </c>
      <c r="D150" s="11" t="s">
        <v>2</v>
      </c>
      <c r="E150" s="12">
        <v>10.962698615823069</v>
      </c>
      <c r="F150" s="12">
        <v>19.441627891613393</v>
      </c>
      <c r="G150" s="12">
        <v>27.865175093395816</v>
      </c>
      <c r="H150" s="12">
        <v>17.387933791944604</v>
      </c>
      <c r="I150" s="12">
        <v>15.366143673797797</v>
      </c>
      <c r="J150" s="12">
        <v>21.456239042337025</v>
      </c>
      <c r="K150" s="12">
        <v>25.54077813522666</v>
      </c>
      <c r="L150" s="12">
        <v>15.309390660178662</v>
      </c>
      <c r="M150" s="12">
        <v>7.6207427939403178</v>
      </c>
      <c r="N150" s="12"/>
      <c r="O150" s="12"/>
    </row>
    <row r="151" spans="1:15" x14ac:dyDescent="0.35">
      <c r="A151" s="11" t="str">
        <f t="shared" si="2"/>
        <v>DISTRIBUCION VOLUMEN X CRITERIO (Consumiciones)Leche SolaLEVANTE</v>
      </c>
      <c r="B151" s="11" t="s">
        <v>119</v>
      </c>
      <c r="C151" s="11" t="s">
        <v>126</v>
      </c>
      <c r="D151" s="11" t="s">
        <v>3</v>
      </c>
      <c r="E151" s="12">
        <v>4.7559842127241136</v>
      </c>
      <c r="F151" s="12">
        <v>2.2244982728786522</v>
      </c>
      <c r="G151" s="12">
        <v>7.6539558541779646</v>
      </c>
      <c r="H151" s="12">
        <v>4.4551256971033171</v>
      </c>
      <c r="I151" s="12">
        <v>12.662491159084569</v>
      </c>
      <c r="J151" s="12">
        <v>10.7133750305312</v>
      </c>
      <c r="K151" s="12">
        <v>15.840610492836499</v>
      </c>
      <c r="L151" s="12">
        <v>12.365085555501389</v>
      </c>
      <c r="M151" s="12">
        <v>4.9355450770194365</v>
      </c>
      <c r="N151" s="12"/>
      <c r="O151" s="12"/>
    </row>
    <row r="152" spans="1:15" x14ac:dyDescent="0.35">
      <c r="A152" s="11" t="str">
        <f t="shared" si="2"/>
        <v>DISTRIBUCION VOLUMEN X CRITERIO (Consumiciones)Leche SolaANDALUCIA</v>
      </c>
      <c r="B152" s="11" t="s">
        <v>119</v>
      </c>
      <c r="C152" s="11" t="s">
        <v>126</v>
      </c>
      <c r="D152" s="11" t="s">
        <v>4</v>
      </c>
      <c r="E152" s="12">
        <v>35.877437576051477</v>
      </c>
      <c r="F152" s="12">
        <v>28.892501687710713</v>
      </c>
      <c r="G152" s="12">
        <v>18.268153523262303</v>
      </c>
      <c r="H152" s="12">
        <v>15.487154354130087</v>
      </c>
      <c r="I152" s="12">
        <v>22.67504039243931</v>
      </c>
      <c r="J152" s="12">
        <v>13.655137489497909</v>
      </c>
      <c r="K152" s="12">
        <v>13.058856643851918</v>
      </c>
      <c r="L152" s="12">
        <v>20.072696557782674</v>
      </c>
      <c r="M152" s="12">
        <v>38.880298874442651</v>
      </c>
      <c r="N152" s="12"/>
      <c r="O152" s="12"/>
    </row>
    <row r="153" spans="1:15" x14ac:dyDescent="0.35">
      <c r="A153" s="11" t="str">
        <f t="shared" si="2"/>
        <v>DISTRIBUCION VOLUMEN X CRITERIO (Consumiciones)Leche SolaMDD AM</v>
      </c>
      <c r="B153" s="11" t="s">
        <v>119</v>
      </c>
      <c r="C153" s="11" t="s">
        <v>126</v>
      </c>
      <c r="D153" s="11" t="s">
        <v>5</v>
      </c>
      <c r="E153" s="12">
        <v>6.4217624762905405</v>
      </c>
      <c r="F153" s="12">
        <v>12.971601378748367</v>
      </c>
      <c r="G153" s="12">
        <v>16.087728653689037</v>
      </c>
      <c r="H153" s="12">
        <v>23.455138510030459</v>
      </c>
      <c r="I153" s="12">
        <v>14.76972740781115</v>
      </c>
      <c r="J153" s="12">
        <v>16.779891055307399</v>
      </c>
      <c r="K153" s="12">
        <v>14.679854875429143</v>
      </c>
      <c r="L153" s="12">
        <v>10.062444224021204</v>
      </c>
      <c r="M153" s="12">
        <v>11.688682027636755</v>
      </c>
      <c r="N153" s="12"/>
      <c r="O153" s="12"/>
    </row>
    <row r="154" spans="1:15" x14ac:dyDescent="0.35">
      <c r="A154" s="11" t="str">
        <f t="shared" si="2"/>
        <v>DISTRIBUCION VOLUMEN X CRITERIO (Consumiciones)Leche SolaRTO CENTRO</v>
      </c>
      <c r="B154" s="11" t="s">
        <v>119</v>
      </c>
      <c r="C154" s="11" t="s">
        <v>126</v>
      </c>
      <c r="D154" s="11" t="s">
        <v>6</v>
      </c>
      <c r="E154" s="12">
        <v>8.6213908223148881</v>
      </c>
      <c r="F154" s="12">
        <v>10.85110237776537</v>
      </c>
      <c r="G154" s="12">
        <v>8.1876451459578909</v>
      </c>
      <c r="H154" s="12">
        <v>13.012108673756792</v>
      </c>
      <c r="I154" s="12">
        <v>13.912427893818172</v>
      </c>
      <c r="J154" s="12">
        <v>11.668160723899504</v>
      </c>
      <c r="K154" s="12">
        <v>14.782495681164033</v>
      </c>
      <c r="L154" s="12">
        <v>12.058087603978365</v>
      </c>
      <c r="M154" s="12">
        <v>14.415012170255054</v>
      </c>
      <c r="N154" s="12"/>
      <c r="O154" s="12"/>
    </row>
    <row r="155" spans="1:15" x14ac:dyDescent="0.35">
      <c r="A155" s="11" t="str">
        <f t="shared" si="2"/>
        <v>DISTRIBUCION VOLUMEN X CRITERIO (Consumiciones)Leche SolaNORTE-CENTRO</v>
      </c>
      <c r="B155" s="11" t="s">
        <v>119</v>
      </c>
      <c r="C155" s="11" t="s">
        <v>126</v>
      </c>
      <c r="D155" s="11" t="s">
        <v>7</v>
      </c>
      <c r="E155" s="12">
        <v>13.057072041473351</v>
      </c>
      <c r="F155" s="12">
        <v>15.402863139915969</v>
      </c>
      <c r="G155" s="12">
        <v>14.781451724891889</v>
      </c>
      <c r="H155" s="12">
        <v>11.785527158143093</v>
      </c>
      <c r="I155" s="12">
        <v>8.4952826821877458</v>
      </c>
      <c r="J155" s="12">
        <v>10.124912562485056</v>
      </c>
      <c r="K155" s="12">
        <v>4.8798063934835589</v>
      </c>
      <c r="L155" s="12">
        <v>4.1598040864081218</v>
      </c>
      <c r="M155" s="12">
        <v>3.9994746347687751</v>
      </c>
      <c r="N155" s="12"/>
      <c r="O155" s="12"/>
    </row>
    <row r="156" spans="1:15" x14ac:dyDescent="0.35">
      <c r="A156" s="11" t="str">
        <f t="shared" si="2"/>
        <v>DISTRIBUCION VOLUMEN X CRITERIO (Consumiciones)Leche SolaNOROESTE</v>
      </c>
      <c r="B156" s="11" t="s">
        <v>119</v>
      </c>
      <c r="C156" s="11" t="s">
        <v>126</v>
      </c>
      <c r="D156" s="11" t="s">
        <v>8</v>
      </c>
      <c r="E156" s="12">
        <v>12.415160711158663</v>
      </c>
      <c r="F156" s="12">
        <v>5.3618675763056469</v>
      </c>
      <c r="G156" s="12">
        <v>5.6912193445903805</v>
      </c>
      <c r="H156" s="12">
        <v>11.632174724396224</v>
      </c>
      <c r="I156" s="12">
        <v>5.075687969217392</v>
      </c>
      <c r="J156" s="12">
        <v>3.9954253288950672</v>
      </c>
      <c r="K156" s="12">
        <v>7.4034961031906086</v>
      </c>
      <c r="L156" s="12">
        <v>10.592212802831853</v>
      </c>
      <c r="M156" s="12">
        <v>6.7000166883489687</v>
      </c>
      <c r="N156" s="12"/>
      <c r="O156" s="12"/>
    </row>
    <row r="157" spans="1:15" x14ac:dyDescent="0.35">
      <c r="A157" s="11" t="str">
        <f t="shared" si="2"/>
        <v>DISTRIBUCION VOLUMEN X CRITERIO (Consumiciones)Leche Sola&lt;2MIL</v>
      </c>
      <c r="B157" s="11" t="s">
        <v>119</v>
      </c>
      <c r="C157" s="11" t="s">
        <v>126</v>
      </c>
      <c r="D157" s="11" t="s">
        <v>9</v>
      </c>
      <c r="E157" s="12">
        <v>4.6434681204405202</v>
      </c>
      <c r="F157" s="12">
        <v>3.4993380998461285</v>
      </c>
      <c r="G157" s="12">
        <v>16.803479099922889</v>
      </c>
      <c r="H157" s="12">
        <v>2.6441127116592602</v>
      </c>
      <c r="I157" s="12">
        <v>6.1364583130560044</v>
      </c>
      <c r="J157" s="12">
        <v>3.9820026846141094</v>
      </c>
      <c r="K157" s="12">
        <v>5.2798810147913748</v>
      </c>
      <c r="L157" s="12">
        <v>3.1664330335068755</v>
      </c>
      <c r="M157" s="12">
        <v>35.066293230532473</v>
      </c>
      <c r="N157" s="12"/>
      <c r="O157" s="12"/>
    </row>
    <row r="158" spans="1:15" x14ac:dyDescent="0.35">
      <c r="A158" s="11" t="str">
        <f t="shared" si="2"/>
        <v>DISTRIBUCION VOLUMEN X CRITERIO (Consumiciones)Leche Sola2-5MIL</v>
      </c>
      <c r="B158" s="11" t="s">
        <v>119</v>
      </c>
      <c r="C158" s="11" t="s">
        <v>126</v>
      </c>
      <c r="D158" s="11" t="s">
        <v>10</v>
      </c>
      <c r="E158" s="12">
        <v>9.0936941340378965</v>
      </c>
      <c r="F158" s="12">
        <v>7.7597011823473254</v>
      </c>
      <c r="G158" s="12">
        <v>2.6086080326233354</v>
      </c>
      <c r="H158" s="12">
        <v>1.3059658361601854</v>
      </c>
      <c r="I158" s="12">
        <v>9.3558200800711155</v>
      </c>
      <c r="J158" s="12">
        <v>2.318957135263545</v>
      </c>
      <c r="K158" s="12">
        <v>2.7274193878132165</v>
      </c>
      <c r="L158" s="12">
        <v>3.4435554556244572</v>
      </c>
      <c r="M158" s="12">
        <v>1.962765445372961</v>
      </c>
      <c r="N158" s="12"/>
      <c r="O158" s="12"/>
    </row>
    <row r="159" spans="1:15" x14ac:dyDescent="0.35">
      <c r="A159" s="11" t="str">
        <f t="shared" si="2"/>
        <v>DISTRIBUCION VOLUMEN X CRITERIO (Consumiciones)Leche Sola5-10MIL</v>
      </c>
      <c r="B159" s="11" t="s">
        <v>119</v>
      </c>
      <c r="C159" s="11" t="s">
        <v>126</v>
      </c>
      <c r="D159" s="11" t="s">
        <v>11</v>
      </c>
      <c r="E159" s="12">
        <v>11.661766017074015</v>
      </c>
      <c r="F159" s="12">
        <v>3.1364285517840118</v>
      </c>
      <c r="G159" s="12">
        <v>8.0995612363058047</v>
      </c>
      <c r="H159" s="12">
        <v>10.465740749638606</v>
      </c>
      <c r="I159" s="12">
        <v>4.0116505421346673</v>
      </c>
      <c r="J159" s="12">
        <v>1.760134546141219</v>
      </c>
      <c r="K159" s="12">
        <v>4.5784881810654632</v>
      </c>
      <c r="L159" s="12">
        <v>13.496677567336594</v>
      </c>
      <c r="M159" s="12">
        <v>2.8707208448776771</v>
      </c>
      <c r="N159" s="12"/>
      <c r="O159" s="12"/>
    </row>
    <row r="160" spans="1:15" x14ac:dyDescent="0.35">
      <c r="A160" s="11" t="str">
        <f t="shared" si="2"/>
        <v>DISTRIBUCION VOLUMEN X CRITERIO (Consumiciones)Leche Sola10-30MIL</v>
      </c>
      <c r="B160" s="11" t="s">
        <v>119</v>
      </c>
      <c r="C160" s="11" t="s">
        <v>126</v>
      </c>
      <c r="D160" s="11" t="s">
        <v>12</v>
      </c>
      <c r="E160" s="12">
        <v>13.880705103410762</v>
      </c>
      <c r="F160" s="12">
        <v>17.066011675187205</v>
      </c>
      <c r="G160" s="12">
        <v>19.156519229169824</v>
      </c>
      <c r="H160" s="12">
        <v>15.061595859228028</v>
      </c>
      <c r="I160" s="12">
        <v>17.879611064608437</v>
      </c>
      <c r="J160" s="12">
        <v>19.88177979088314</v>
      </c>
      <c r="K160" s="12">
        <v>8.5082674859920751</v>
      </c>
      <c r="L160" s="12">
        <v>16.832899395803757</v>
      </c>
      <c r="M160" s="12">
        <v>6.1376358046761732</v>
      </c>
      <c r="N160" s="12"/>
      <c r="O160" s="12"/>
    </row>
    <row r="161" spans="1:15" x14ac:dyDescent="0.35">
      <c r="A161" s="11" t="str">
        <f t="shared" si="2"/>
        <v>DISTRIBUCION VOLUMEN X CRITERIO (Consumiciones)Leche Sola30-100MIL</v>
      </c>
      <c r="B161" s="11" t="s">
        <v>119</v>
      </c>
      <c r="C161" s="11" t="s">
        <v>126</v>
      </c>
      <c r="D161" s="11" t="s">
        <v>13</v>
      </c>
      <c r="E161" s="12">
        <v>19.750968102800744</v>
      </c>
      <c r="F161" s="12">
        <v>33.257186698939911</v>
      </c>
      <c r="G161" s="12">
        <v>11.735971058681587</v>
      </c>
      <c r="H161" s="12">
        <v>32.572492567358239</v>
      </c>
      <c r="I161" s="12">
        <v>22.670164100367913</v>
      </c>
      <c r="J161" s="12">
        <v>34.93099842665756</v>
      </c>
      <c r="K161" s="12">
        <v>37.070982241296974</v>
      </c>
      <c r="L161" s="12">
        <v>28.370053037546132</v>
      </c>
      <c r="M161" s="12">
        <v>22.101383249934742</v>
      </c>
      <c r="N161" s="12"/>
      <c r="O161" s="12"/>
    </row>
    <row r="162" spans="1:15" x14ac:dyDescent="0.35">
      <c r="A162" s="11" t="str">
        <f t="shared" si="2"/>
        <v>DISTRIBUCION VOLUMEN X CRITERIO (Consumiciones)Leche Sola100-200MIL</v>
      </c>
      <c r="B162" s="11" t="s">
        <v>119</v>
      </c>
      <c r="C162" s="11" t="s">
        <v>126</v>
      </c>
      <c r="D162" s="11" t="s">
        <v>14</v>
      </c>
      <c r="E162" s="12">
        <v>15.672412101012393</v>
      </c>
      <c r="F162" s="12">
        <v>14.053360862179884</v>
      </c>
      <c r="G162" s="12">
        <v>7.931683977241037</v>
      </c>
      <c r="H162" s="12">
        <v>8.379645200895256</v>
      </c>
      <c r="I162" s="12">
        <v>12.531382816504772</v>
      </c>
      <c r="J162" s="12">
        <v>10.011381263371387</v>
      </c>
      <c r="K162" s="12">
        <v>4.276779338513502</v>
      </c>
      <c r="L162" s="12">
        <v>5.6065541314268605</v>
      </c>
      <c r="M162" s="12">
        <v>9.0966613180782829</v>
      </c>
      <c r="N162" s="12"/>
      <c r="O162" s="12"/>
    </row>
    <row r="163" spans="1:15" x14ac:dyDescent="0.35">
      <c r="A163" s="11" t="str">
        <f t="shared" si="2"/>
        <v>DISTRIBUCION VOLUMEN X CRITERIO (Consumiciones)Leche Sola200-500MIL</v>
      </c>
      <c r="B163" s="11" t="s">
        <v>119</v>
      </c>
      <c r="C163" s="11" t="s">
        <v>126</v>
      </c>
      <c r="D163" s="11" t="s">
        <v>15</v>
      </c>
      <c r="E163" s="12">
        <v>12.488397840378658</v>
      </c>
      <c r="F163" s="12">
        <v>7.758816569590814</v>
      </c>
      <c r="G163" s="12">
        <v>12.552800105673596</v>
      </c>
      <c r="H163" s="12">
        <v>7.8958336479364553</v>
      </c>
      <c r="I163" s="12">
        <v>9.205410964681759</v>
      </c>
      <c r="J163" s="12">
        <v>3.5220589771100208</v>
      </c>
      <c r="K163" s="12">
        <v>13.227576004941652</v>
      </c>
      <c r="L163" s="12">
        <v>11.414946420239232</v>
      </c>
      <c r="M163" s="12">
        <v>7.7653829976087883</v>
      </c>
      <c r="N163" s="12"/>
      <c r="O163" s="12"/>
    </row>
    <row r="164" spans="1:15" x14ac:dyDescent="0.35">
      <c r="A164" s="11" t="str">
        <f t="shared" si="2"/>
        <v>DISTRIBUCION VOLUMEN X CRITERIO (Consumiciones)Leche Sola&gt;500MIL</v>
      </c>
      <c r="B164" s="11" t="s">
        <v>119</v>
      </c>
      <c r="C164" s="11" t="s">
        <v>126</v>
      </c>
      <c r="D164" s="11" t="s">
        <v>16</v>
      </c>
      <c r="E164" s="12">
        <v>12.808569337456548</v>
      </c>
      <c r="F164" s="12">
        <v>13.46914785423283</v>
      </c>
      <c r="G164" s="12">
        <v>21.111394195253041</v>
      </c>
      <c r="H164" s="12">
        <v>21.674626697655643</v>
      </c>
      <c r="I164" s="12">
        <v>18.209482652339513</v>
      </c>
      <c r="J164" s="12">
        <v>23.592693996191759</v>
      </c>
      <c r="K164" s="12">
        <v>24.330602329761927</v>
      </c>
      <c r="L164" s="12">
        <v>17.66887498918058</v>
      </c>
      <c r="M164" s="12">
        <v>14.999160874977905</v>
      </c>
      <c r="N164" s="12"/>
      <c r="O164" s="12"/>
    </row>
    <row r="165" spans="1:15" x14ac:dyDescent="0.35">
      <c r="A165" s="11" t="str">
        <f t="shared" si="2"/>
        <v>DISTRIBUCION VOLUMEN X CRITERIO (Consumiciones)Leche SolaDE 15 A 19 AÑOS</v>
      </c>
      <c r="B165" s="11" t="s">
        <v>119</v>
      </c>
      <c r="C165" s="11" t="s">
        <v>126</v>
      </c>
      <c r="D165" s="11" t="s">
        <v>39</v>
      </c>
      <c r="E165" s="12">
        <v>1.773965555617562</v>
      </c>
      <c r="F165" s="12">
        <v>1.8489909318686566</v>
      </c>
      <c r="G165" s="12">
        <v>5.0615845996540019</v>
      </c>
      <c r="H165" s="12" t="s">
        <v>223</v>
      </c>
      <c r="I165" s="12">
        <v>4.578166669911039</v>
      </c>
      <c r="J165" s="12" t="s">
        <v>223</v>
      </c>
      <c r="K165" s="12" t="s">
        <v>223</v>
      </c>
      <c r="L165" s="12">
        <v>1.4287888118734065</v>
      </c>
      <c r="M165" s="12" t="s">
        <v>223</v>
      </c>
      <c r="N165" s="12"/>
      <c r="O165" s="12"/>
    </row>
    <row r="166" spans="1:15" x14ac:dyDescent="0.35">
      <c r="A166" s="11" t="str">
        <f t="shared" si="2"/>
        <v>DISTRIBUCION VOLUMEN X CRITERIO (Consumiciones)Leche SolaDE 20 A 24 AÑOS</v>
      </c>
      <c r="B166" s="11" t="s">
        <v>119</v>
      </c>
      <c r="C166" s="11" t="s">
        <v>126</v>
      </c>
      <c r="D166" s="11" t="s">
        <v>40</v>
      </c>
      <c r="E166" s="12">
        <v>0.93608404742340645</v>
      </c>
      <c r="F166" s="12">
        <v>3.3841257942022143</v>
      </c>
      <c r="G166" s="12">
        <v>11.916090347913757</v>
      </c>
      <c r="H166" s="12">
        <v>2.8722601500119205</v>
      </c>
      <c r="I166" s="12">
        <v>1.846726752447879</v>
      </c>
      <c r="J166" s="12">
        <v>0.47649811740263376</v>
      </c>
      <c r="K166" s="12">
        <v>1.7849727143026117</v>
      </c>
      <c r="L166" s="12">
        <v>4.3578845470816416</v>
      </c>
      <c r="M166" s="12">
        <v>2.229244719220294</v>
      </c>
      <c r="N166" s="12"/>
      <c r="O166" s="12"/>
    </row>
    <row r="167" spans="1:15" x14ac:dyDescent="0.35">
      <c r="A167" s="11" t="str">
        <f t="shared" si="2"/>
        <v>DISTRIBUCION VOLUMEN X CRITERIO (Consumiciones)Leche SolaDE 25 A 34 AÑOS</v>
      </c>
      <c r="B167" s="11" t="s">
        <v>119</v>
      </c>
      <c r="C167" s="11" t="s">
        <v>126</v>
      </c>
      <c r="D167" s="11" t="s">
        <v>41</v>
      </c>
      <c r="E167" s="12">
        <v>7.7872380413566074</v>
      </c>
      <c r="F167" s="12">
        <v>7.1305203592775328</v>
      </c>
      <c r="G167" s="12">
        <v>5.1919341843168789</v>
      </c>
      <c r="H167" s="12">
        <v>14.463131488546388</v>
      </c>
      <c r="I167" s="12">
        <v>7.4209605938499665</v>
      </c>
      <c r="J167" s="12">
        <v>8.0252996533190455</v>
      </c>
      <c r="K167" s="12">
        <v>3.4521394118789526</v>
      </c>
      <c r="L167" s="12">
        <v>8.3687696304085932</v>
      </c>
      <c r="M167" s="12">
        <v>6.4117413480090368</v>
      </c>
      <c r="N167" s="12"/>
      <c r="O167" s="12"/>
    </row>
    <row r="168" spans="1:15" x14ac:dyDescent="0.35">
      <c r="A168" s="11" t="str">
        <f t="shared" si="2"/>
        <v>DISTRIBUCION VOLUMEN X CRITERIO (Consumiciones)Leche SolaDE 35 A 49 AÑOS</v>
      </c>
      <c r="B168" s="11" t="s">
        <v>119</v>
      </c>
      <c r="C168" s="11" t="s">
        <v>126</v>
      </c>
      <c r="D168" s="11" t="s">
        <v>42</v>
      </c>
      <c r="E168" s="12">
        <v>37.415721976655206</v>
      </c>
      <c r="F168" s="12">
        <v>17.879651269773721</v>
      </c>
      <c r="G168" s="12">
        <v>29.475214687124492</v>
      </c>
      <c r="H168" s="12">
        <v>24.875794687485843</v>
      </c>
      <c r="I168" s="12">
        <v>31.52917988748516</v>
      </c>
      <c r="J168" s="12">
        <v>28.771040950808647</v>
      </c>
      <c r="K168" s="12">
        <v>34.393285688626165</v>
      </c>
      <c r="L168" s="12">
        <v>26.061750786211235</v>
      </c>
      <c r="M168" s="12">
        <v>22.899931340036765</v>
      </c>
      <c r="N168" s="12"/>
      <c r="O168" s="12"/>
    </row>
    <row r="169" spans="1:15" x14ac:dyDescent="0.35">
      <c r="A169" s="11" t="str">
        <f t="shared" si="2"/>
        <v>DISTRIBUCION VOLUMEN X CRITERIO (Consumiciones)Leche SolaDE 50 A 59 AÑOS</v>
      </c>
      <c r="B169" s="11" t="s">
        <v>119</v>
      </c>
      <c r="C169" s="11" t="s">
        <v>126</v>
      </c>
      <c r="D169" s="11" t="s">
        <v>43</v>
      </c>
      <c r="E169" s="12">
        <v>15.165092236768086</v>
      </c>
      <c r="F169" s="12">
        <v>19.65722106274314</v>
      </c>
      <c r="G169" s="12">
        <v>17.561848971808708</v>
      </c>
      <c r="H169" s="12">
        <v>22.403256679996687</v>
      </c>
      <c r="I169" s="12">
        <v>16.204064550037959</v>
      </c>
      <c r="J169" s="12">
        <v>22.867319618697842</v>
      </c>
      <c r="K169" s="12">
        <v>27.344025403371248</v>
      </c>
      <c r="L169" s="12">
        <v>27.11006061860224</v>
      </c>
      <c r="M169" s="12">
        <v>16.208757828989377</v>
      </c>
      <c r="N169" s="12"/>
      <c r="O169" s="12"/>
    </row>
    <row r="170" spans="1:15" x14ac:dyDescent="0.35">
      <c r="A170" s="11" t="str">
        <f t="shared" si="2"/>
        <v>DISTRIBUCION VOLUMEN X CRITERIO (Consumiciones)Leche SolaDE 60 A 75 AÑOS</v>
      </c>
      <c r="B170" s="11" t="s">
        <v>119</v>
      </c>
      <c r="C170" s="11" t="s">
        <v>126</v>
      </c>
      <c r="D170" s="11" t="s">
        <v>44</v>
      </c>
      <c r="E170" s="12">
        <v>36.921872484327864</v>
      </c>
      <c r="F170" s="12">
        <v>50.099476405648247</v>
      </c>
      <c r="G170" s="12">
        <v>30.793342262400934</v>
      </c>
      <c r="H170" s="12">
        <v>35.385570722095387</v>
      </c>
      <c r="I170" s="12">
        <v>38.420866507043527</v>
      </c>
      <c r="J170" s="12">
        <v>39.859844217359111</v>
      </c>
      <c r="K170" s="12">
        <v>33.025591019741782</v>
      </c>
      <c r="L170" s="12">
        <v>32.672735159485725</v>
      </c>
      <c r="M170" s="12">
        <v>52.25032617601665</v>
      </c>
      <c r="N170" s="12"/>
      <c r="O170" s="12"/>
    </row>
    <row r="171" spans="1:15" x14ac:dyDescent="0.35">
      <c r="A171" s="11" t="str">
        <f t="shared" si="2"/>
        <v>DISTRIBUCION VOLUMEN X CRITERIO (Consumiciones)Leche SolaNIVEL ALTO</v>
      </c>
      <c r="B171" s="11" t="s">
        <v>119</v>
      </c>
      <c r="C171" s="11" t="s">
        <v>126</v>
      </c>
      <c r="D171" s="11" t="s">
        <v>209</v>
      </c>
      <c r="E171" s="12">
        <v>29.403153478210392</v>
      </c>
      <c r="F171" s="12">
        <v>13.325154445731984</v>
      </c>
      <c r="G171" s="12">
        <v>12.605373472239418</v>
      </c>
      <c r="H171" s="12">
        <v>20.66490855002052</v>
      </c>
      <c r="I171" s="12">
        <v>19.916249764782982</v>
      </c>
      <c r="J171" s="12">
        <v>18.901874327834093</v>
      </c>
      <c r="K171" s="12">
        <v>34.589279794857113</v>
      </c>
      <c r="L171" s="12">
        <v>22.442736661768496</v>
      </c>
      <c r="M171" s="12">
        <v>17.198198034917485</v>
      </c>
      <c r="N171" s="12"/>
      <c r="O171" s="12"/>
    </row>
    <row r="172" spans="1:15" x14ac:dyDescent="0.35">
      <c r="A172" s="11" t="str">
        <f t="shared" si="2"/>
        <v>DISTRIBUCION VOLUMEN X CRITERIO (Consumiciones)Leche SolaNIVEL MEDIO ALTO</v>
      </c>
      <c r="B172" s="11" t="s">
        <v>119</v>
      </c>
      <c r="C172" s="11" t="s">
        <v>126</v>
      </c>
      <c r="D172" s="11" t="s">
        <v>210</v>
      </c>
      <c r="E172" s="12">
        <v>10.713365238871388</v>
      </c>
      <c r="F172" s="12">
        <v>4.983712634680165</v>
      </c>
      <c r="G172" s="12">
        <v>16.694851309949911</v>
      </c>
      <c r="H172" s="12">
        <v>9.2181323053704922</v>
      </c>
      <c r="I172" s="12">
        <v>7.355067385619642</v>
      </c>
      <c r="J172" s="12">
        <v>13.764708790981608</v>
      </c>
      <c r="K172" s="12">
        <v>7.2646946294562849</v>
      </c>
      <c r="L172" s="12">
        <v>12.903599210853844</v>
      </c>
      <c r="M172" s="12">
        <v>3.8358158331240428</v>
      </c>
      <c r="N172" s="12"/>
      <c r="O172" s="12"/>
    </row>
    <row r="173" spans="1:15" x14ac:dyDescent="0.35">
      <c r="A173" s="11" t="str">
        <f t="shared" si="2"/>
        <v>DISTRIBUCION VOLUMEN X CRITERIO (Consumiciones)Leche SolaNIVEL MEDIO</v>
      </c>
      <c r="B173" s="11" t="s">
        <v>119</v>
      </c>
      <c r="C173" s="11" t="s">
        <v>126</v>
      </c>
      <c r="D173" s="11" t="s">
        <v>211</v>
      </c>
      <c r="E173" s="12">
        <v>22.018111877211783</v>
      </c>
      <c r="F173" s="12">
        <v>20.859372939979306</v>
      </c>
      <c r="G173" s="12">
        <v>29.285216723072327</v>
      </c>
      <c r="H173" s="12">
        <v>23.635256233374651</v>
      </c>
      <c r="I173" s="12">
        <v>36.735252704184589</v>
      </c>
      <c r="J173" s="12">
        <v>28.316063225262489</v>
      </c>
      <c r="K173" s="12">
        <v>17.278213352687168</v>
      </c>
      <c r="L173" s="12">
        <v>20.3691536576606</v>
      </c>
      <c r="M173" s="12">
        <v>15.173837752999727</v>
      </c>
      <c r="N173" s="12"/>
      <c r="O173" s="12"/>
    </row>
    <row r="174" spans="1:15" x14ac:dyDescent="0.35">
      <c r="A174" s="11" t="str">
        <f t="shared" si="2"/>
        <v>DISTRIBUCION VOLUMEN X CRITERIO (Consumiciones)Leche SolaNIVEL MEDIO BAJO</v>
      </c>
      <c r="B174" s="11" t="s">
        <v>119</v>
      </c>
      <c r="C174" s="11" t="s">
        <v>126</v>
      </c>
      <c r="D174" s="11" t="s">
        <v>212</v>
      </c>
      <c r="E174" s="12">
        <v>15.834762154925953</v>
      </c>
      <c r="F174" s="12">
        <v>14.922589295561881</v>
      </c>
      <c r="G174" s="12">
        <v>21.671114265596731</v>
      </c>
      <c r="H174" s="12">
        <v>19.854619037355629</v>
      </c>
      <c r="I174" s="12">
        <v>14.339270535256595</v>
      </c>
      <c r="J174" s="12">
        <v>21.969470080704671</v>
      </c>
      <c r="K174" s="12">
        <v>18.992988371634556</v>
      </c>
      <c r="L174" s="12">
        <v>10.058733287104147</v>
      </c>
      <c r="M174" s="12">
        <v>10.487702287386551</v>
      </c>
      <c r="N174" s="12"/>
      <c r="O174" s="12"/>
    </row>
    <row r="175" spans="1:15" x14ac:dyDescent="0.35">
      <c r="A175" s="11" t="str">
        <f t="shared" si="2"/>
        <v>DISTRIBUCION VOLUMEN X CRITERIO (Consumiciones)Leche SolaHOMBRE</v>
      </c>
      <c r="B175" s="11" t="s">
        <v>119</v>
      </c>
      <c r="C175" s="11" t="s">
        <v>126</v>
      </c>
      <c r="D175" s="11" t="s">
        <v>21</v>
      </c>
      <c r="E175" s="12">
        <v>55.704606289893945</v>
      </c>
      <c r="F175" s="12">
        <v>64.829639744290205</v>
      </c>
      <c r="G175" s="12">
        <v>45.692126301021467</v>
      </c>
      <c r="H175" s="12">
        <v>53.574097386483174</v>
      </c>
      <c r="I175" s="12">
        <v>57.923925950438957</v>
      </c>
      <c r="J175" s="12">
        <v>42.580136668938664</v>
      </c>
      <c r="K175" s="12">
        <v>45.771191502224767</v>
      </c>
      <c r="L175" s="12">
        <v>34.079011119877194</v>
      </c>
      <c r="M175" s="12">
        <v>27.800341440324555</v>
      </c>
      <c r="N175" s="12"/>
      <c r="O175" s="12"/>
    </row>
    <row r="176" spans="1:15" x14ac:dyDescent="0.35">
      <c r="A176" s="11" t="str">
        <f t="shared" si="2"/>
        <v>DISTRIBUCION VOLUMEN X CRITERIO (Consumiciones)Leche SolaMUJER</v>
      </c>
      <c r="B176" s="11" t="s">
        <v>119</v>
      </c>
      <c r="C176" s="11" t="s">
        <v>126</v>
      </c>
      <c r="D176" s="11" t="s">
        <v>22</v>
      </c>
      <c r="E176" s="12">
        <v>44.295361637791956</v>
      </c>
      <c r="F176" s="12">
        <v>35.170360255709788</v>
      </c>
      <c r="G176" s="12">
        <v>54.307911332025462</v>
      </c>
      <c r="H176" s="12">
        <v>46.425902613516811</v>
      </c>
      <c r="I176" s="12">
        <v>42.076074049561036</v>
      </c>
      <c r="J176" s="12">
        <v>57.419880381643175</v>
      </c>
      <c r="K176" s="12">
        <v>54.228845005264368</v>
      </c>
      <c r="L176" s="12">
        <v>65.92096400789147</v>
      </c>
      <c r="M176" s="12">
        <v>72.199658559675441</v>
      </c>
      <c r="N176" s="12"/>
      <c r="O176" s="12"/>
    </row>
    <row r="177" spans="1:15" x14ac:dyDescent="0.35">
      <c r="A177" s="11" t="str">
        <f t="shared" si="2"/>
        <v>DISTRIBUCION VOLUMEN X CRITERIO (Consumiciones)Leche Con CacaoT.ESPAÑA</v>
      </c>
      <c r="B177" s="11" t="s">
        <v>119</v>
      </c>
      <c r="C177" s="11" t="s">
        <v>127</v>
      </c>
      <c r="D177" s="11" t="s">
        <v>36</v>
      </c>
      <c r="E177" s="12">
        <v>100</v>
      </c>
      <c r="F177" s="12">
        <v>100</v>
      </c>
      <c r="G177" s="12">
        <v>100</v>
      </c>
      <c r="H177" s="12">
        <v>100</v>
      </c>
      <c r="I177" s="12">
        <v>100</v>
      </c>
      <c r="J177" s="12">
        <v>100</v>
      </c>
      <c r="K177" s="12">
        <v>100</v>
      </c>
      <c r="L177" s="12">
        <v>100</v>
      </c>
      <c r="M177" s="12">
        <v>100</v>
      </c>
      <c r="N177" s="12"/>
      <c r="O177" s="12"/>
    </row>
    <row r="178" spans="1:15" x14ac:dyDescent="0.35">
      <c r="A178" s="11" t="str">
        <f t="shared" si="2"/>
        <v>DISTRIBUCION VOLUMEN X CRITERIO (Consumiciones)Leche Con CacaoBCN AM</v>
      </c>
      <c r="B178" s="11" t="s">
        <v>119</v>
      </c>
      <c r="C178" s="11" t="s">
        <v>127</v>
      </c>
      <c r="D178" s="11" t="s">
        <v>1</v>
      </c>
      <c r="E178" s="12">
        <v>0.22338103835917014</v>
      </c>
      <c r="F178" s="12">
        <v>1.1394008169057777</v>
      </c>
      <c r="G178" s="12">
        <v>0.69258156255227787</v>
      </c>
      <c r="H178" s="12">
        <v>1.1356108360321404</v>
      </c>
      <c r="I178" s="12">
        <v>1.8237432376828713</v>
      </c>
      <c r="J178" s="12">
        <v>0.55635304119059226</v>
      </c>
      <c r="K178" s="12">
        <v>1.6034969394695082</v>
      </c>
      <c r="L178" s="12">
        <v>0.52290056019637232</v>
      </c>
      <c r="M178" s="12">
        <v>1.7303614152828095</v>
      </c>
      <c r="N178" s="12"/>
      <c r="O178" s="12"/>
    </row>
    <row r="179" spans="1:15" x14ac:dyDescent="0.35">
      <c r="A179" s="11" t="str">
        <f t="shared" si="2"/>
        <v>DISTRIBUCION VOLUMEN X CRITERIO (Consumiciones)Leche Con CacaoREST.CAT ARAGON</v>
      </c>
      <c r="B179" s="11" t="s">
        <v>119</v>
      </c>
      <c r="C179" s="11" t="s">
        <v>127</v>
      </c>
      <c r="D179" s="11" t="s">
        <v>2</v>
      </c>
      <c r="E179" s="12">
        <v>1.0176962851084554</v>
      </c>
      <c r="F179" s="12">
        <v>0.99685771184370742</v>
      </c>
      <c r="G179" s="12">
        <v>1.5378587750404897</v>
      </c>
      <c r="H179" s="12">
        <v>0.58782579338141838</v>
      </c>
      <c r="I179" s="12">
        <v>1.569483398804034</v>
      </c>
      <c r="J179" s="12">
        <v>2.9168327300994679</v>
      </c>
      <c r="K179" s="12">
        <v>3.752522103831331</v>
      </c>
      <c r="L179" s="12">
        <v>1.5539074419200312</v>
      </c>
      <c r="M179" s="12">
        <v>2.7604998614741447</v>
      </c>
      <c r="N179" s="12"/>
      <c r="O179" s="12"/>
    </row>
    <row r="180" spans="1:15" x14ac:dyDescent="0.35">
      <c r="A180" s="11" t="str">
        <f t="shared" si="2"/>
        <v>DISTRIBUCION VOLUMEN X CRITERIO (Consumiciones)Leche Con CacaoLEVANTE</v>
      </c>
      <c r="B180" s="11" t="s">
        <v>119</v>
      </c>
      <c r="C180" s="11" t="s">
        <v>127</v>
      </c>
      <c r="D180" s="11" t="s">
        <v>3</v>
      </c>
      <c r="E180" s="12">
        <v>8.1681930728732155</v>
      </c>
      <c r="F180" s="12">
        <v>6.9941932297730238</v>
      </c>
      <c r="G180" s="12">
        <v>5.8371589189825155</v>
      </c>
      <c r="H180" s="12">
        <v>4.4140874436758057</v>
      </c>
      <c r="I180" s="12">
        <v>4.1761795608220478</v>
      </c>
      <c r="J180" s="12">
        <v>2.925245571174008</v>
      </c>
      <c r="K180" s="12">
        <v>7.8457114788785614</v>
      </c>
      <c r="L180" s="12">
        <v>7.1805701232695904</v>
      </c>
      <c r="M180" s="12">
        <v>4.0960059411216427</v>
      </c>
      <c r="N180" s="12"/>
      <c r="O180" s="12"/>
    </row>
    <row r="181" spans="1:15" x14ac:dyDescent="0.35">
      <c r="A181" s="11" t="str">
        <f t="shared" si="2"/>
        <v>DISTRIBUCION VOLUMEN X CRITERIO (Consumiciones)Leche Con CacaoANDALUCIA</v>
      </c>
      <c r="B181" s="11" t="s">
        <v>119</v>
      </c>
      <c r="C181" s="11" t="s">
        <v>127</v>
      </c>
      <c r="D181" s="11" t="s">
        <v>4</v>
      </c>
      <c r="E181" s="12">
        <v>35.397560233364096</v>
      </c>
      <c r="F181" s="12">
        <v>30.645956387714673</v>
      </c>
      <c r="G181" s="12">
        <v>31.098343839446734</v>
      </c>
      <c r="H181" s="12">
        <v>31.471779991832051</v>
      </c>
      <c r="I181" s="12">
        <v>31.542502297565768</v>
      </c>
      <c r="J181" s="12">
        <v>34.623284972751044</v>
      </c>
      <c r="K181" s="12">
        <v>31.774880979369758</v>
      </c>
      <c r="L181" s="12">
        <v>35.19875517983175</v>
      </c>
      <c r="M181" s="12">
        <v>35.87534620399326</v>
      </c>
      <c r="N181" s="12"/>
      <c r="O181" s="12"/>
    </row>
    <row r="182" spans="1:15" x14ac:dyDescent="0.35">
      <c r="A182" s="11" t="str">
        <f t="shared" si="2"/>
        <v>DISTRIBUCION VOLUMEN X CRITERIO (Consumiciones)Leche Con CacaoMDD AM</v>
      </c>
      <c r="B182" s="11" t="s">
        <v>119</v>
      </c>
      <c r="C182" s="11" t="s">
        <v>127</v>
      </c>
      <c r="D182" s="11" t="s">
        <v>5</v>
      </c>
      <c r="E182" s="12">
        <v>26.420239506733356</v>
      </c>
      <c r="F182" s="12">
        <v>27.053059652663496</v>
      </c>
      <c r="G182" s="12">
        <v>24.359292533214212</v>
      </c>
      <c r="H182" s="12">
        <v>30.020686908795973</v>
      </c>
      <c r="I182" s="12">
        <v>23.517201560784269</v>
      </c>
      <c r="J182" s="12">
        <v>23.596964100568226</v>
      </c>
      <c r="K182" s="12">
        <v>22.730578855890577</v>
      </c>
      <c r="L182" s="12">
        <v>19.069651378016655</v>
      </c>
      <c r="M182" s="12">
        <v>21.257487256063932</v>
      </c>
      <c r="N182" s="12"/>
      <c r="O182" s="12"/>
    </row>
    <row r="183" spans="1:15" x14ac:dyDescent="0.35">
      <c r="A183" s="11" t="str">
        <f t="shared" si="2"/>
        <v>DISTRIBUCION VOLUMEN X CRITERIO (Consumiciones)Leche Con CacaoRTO CENTRO</v>
      </c>
      <c r="B183" s="11" t="s">
        <v>119</v>
      </c>
      <c r="C183" s="11" t="s">
        <v>127</v>
      </c>
      <c r="D183" s="11" t="s">
        <v>6</v>
      </c>
      <c r="E183" s="12">
        <v>6.2542097114154007</v>
      </c>
      <c r="F183" s="12">
        <v>6.8547647785600558</v>
      </c>
      <c r="G183" s="12">
        <v>7.429476679737264</v>
      </c>
      <c r="H183" s="12">
        <v>4.5297113899648673</v>
      </c>
      <c r="I183" s="12">
        <v>7.9793806304734014</v>
      </c>
      <c r="J183" s="12">
        <v>8.6772306918904309</v>
      </c>
      <c r="K183" s="12">
        <v>5.6392428020856959</v>
      </c>
      <c r="L183" s="12">
        <v>7.5435274196413795</v>
      </c>
      <c r="M183" s="12">
        <v>6.2520108377671928</v>
      </c>
      <c r="N183" s="12"/>
      <c r="O183" s="12"/>
    </row>
    <row r="184" spans="1:15" x14ac:dyDescent="0.35">
      <c r="A184" s="11" t="str">
        <f t="shared" si="2"/>
        <v>DISTRIBUCION VOLUMEN X CRITERIO (Consumiciones)Leche Con CacaoNORTE-CENTRO</v>
      </c>
      <c r="B184" s="11" t="s">
        <v>119</v>
      </c>
      <c r="C184" s="11" t="s">
        <v>127</v>
      </c>
      <c r="D184" s="11" t="s">
        <v>7</v>
      </c>
      <c r="E184" s="12">
        <v>10.604262879689298</v>
      </c>
      <c r="F184" s="12">
        <v>12.799854518744084</v>
      </c>
      <c r="G184" s="12">
        <v>15.063854741722416</v>
      </c>
      <c r="H184" s="12">
        <v>11.08671864850333</v>
      </c>
      <c r="I184" s="12">
        <v>11.849805312612672</v>
      </c>
      <c r="J184" s="12">
        <v>9.4127674764740874</v>
      </c>
      <c r="K184" s="12">
        <v>10.69790485906446</v>
      </c>
      <c r="L184" s="12">
        <v>13.780746596386784</v>
      </c>
      <c r="M184" s="12">
        <v>13.359008562048519</v>
      </c>
      <c r="N184" s="12"/>
      <c r="O184" s="12"/>
    </row>
    <row r="185" spans="1:15" x14ac:dyDescent="0.35">
      <c r="A185" s="11" t="str">
        <f t="shared" si="2"/>
        <v>DISTRIBUCION VOLUMEN X CRITERIO (Consumiciones)Leche Con CacaoNOROESTE</v>
      </c>
      <c r="B185" s="11" t="s">
        <v>119</v>
      </c>
      <c r="C185" s="11" t="s">
        <v>127</v>
      </c>
      <c r="D185" s="11" t="s">
        <v>8</v>
      </c>
      <c r="E185" s="12">
        <v>11.914465495441865</v>
      </c>
      <c r="F185" s="12">
        <v>13.515930732380454</v>
      </c>
      <c r="G185" s="12">
        <v>13.981449310530564</v>
      </c>
      <c r="H185" s="12">
        <v>16.753577398307026</v>
      </c>
      <c r="I185" s="12">
        <v>17.541699073499927</v>
      </c>
      <c r="J185" s="12">
        <v>17.291325054174621</v>
      </c>
      <c r="K185" s="12">
        <v>15.955631753948463</v>
      </c>
      <c r="L185" s="12">
        <v>15.149960067213557</v>
      </c>
      <c r="M185" s="12">
        <v>14.66929496978543</v>
      </c>
      <c r="N185" s="12"/>
      <c r="O185" s="12"/>
    </row>
    <row r="186" spans="1:15" x14ac:dyDescent="0.35">
      <c r="A186" s="11" t="str">
        <f t="shared" si="2"/>
        <v>DISTRIBUCION VOLUMEN X CRITERIO (Consumiciones)Leche Con Cacao&lt;2MIL</v>
      </c>
      <c r="B186" s="11" t="s">
        <v>119</v>
      </c>
      <c r="C186" s="11" t="s">
        <v>127</v>
      </c>
      <c r="D186" s="11" t="s">
        <v>9</v>
      </c>
      <c r="E186" s="12">
        <v>1.8379073979453782</v>
      </c>
      <c r="F186" s="12">
        <v>1.9163973064573352</v>
      </c>
      <c r="G186" s="12">
        <v>4.2176309679411874</v>
      </c>
      <c r="H186" s="12">
        <v>2.2184998314062496</v>
      </c>
      <c r="I186" s="12">
        <v>1.7125049174888489</v>
      </c>
      <c r="J186" s="12">
        <v>2.0138478711343604</v>
      </c>
      <c r="K186" s="12">
        <v>2.9474523917479027</v>
      </c>
      <c r="L186" s="12">
        <v>1.9053284736121736</v>
      </c>
      <c r="M186" s="12">
        <v>1.5687880448204163</v>
      </c>
      <c r="N186" s="12"/>
      <c r="O186" s="12"/>
    </row>
    <row r="187" spans="1:15" x14ac:dyDescent="0.35">
      <c r="A187" s="11" t="str">
        <f t="shared" si="2"/>
        <v>DISTRIBUCION VOLUMEN X CRITERIO (Consumiciones)Leche Con Cacao2-5MIL</v>
      </c>
      <c r="B187" s="11" t="s">
        <v>119</v>
      </c>
      <c r="C187" s="11" t="s">
        <v>127</v>
      </c>
      <c r="D187" s="11" t="s">
        <v>10</v>
      </c>
      <c r="E187" s="12">
        <v>6.6063073807965891</v>
      </c>
      <c r="F187" s="12">
        <v>6.056032569259596</v>
      </c>
      <c r="G187" s="12">
        <v>5.0344504925832174</v>
      </c>
      <c r="H187" s="12">
        <v>3.6477456652544067</v>
      </c>
      <c r="I187" s="12">
        <v>6.3162846698363087</v>
      </c>
      <c r="J187" s="12">
        <v>7.6630763700519076</v>
      </c>
      <c r="K187" s="12">
        <v>6.913994370135268</v>
      </c>
      <c r="L187" s="12">
        <v>10.810810718592254</v>
      </c>
      <c r="M187" s="12">
        <v>6.1362890826578909</v>
      </c>
      <c r="N187" s="12"/>
      <c r="O187" s="12"/>
    </row>
    <row r="188" spans="1:15" x14ac:dyDescent="0.35">
      <c r="A188" s="11" t="str">
        <f t="shared" si="2"/>
        <v>DISTRIBUCION VOLUMEN X CRITERIO (Consumiciones)Leche Con Cacao5-10MIL</v>
      </c>
      <c r="B188" s="11" t="s">
        <v>119</v>
      </c>
      <c r="C188" s="11" t="s">
        <v>127</v>
      </c>
      <c r="D188" s="11" t="s">
        <v>11</v>
      </c>
      <c r="E188" s="12">
        <v>7.7602978828976665</v>
      </c>
      <c r="F188" s="12">
        <v>6.6785648701989846</v>
      </c>
      <c r="G188" s="12">
        <v>6.6979349926190661</v>
      </c>
      <c r="H188" s="12">
        <v>6.2354975995259458</v>
      </c>
      <c r="I188" s="12">
        <v>8.3071436843017317</v>
      </c>
      <c r="J188" s="12">
        <v>4.9829768089167592</v>
      </c>
      <c r="K188" s="12">
        <v>7.2846576739968265</v>
      </c>
      <c r="L188" s="12">
        <v>7.3090533802745457</v>
      </c>
      <c r="M188" s="12">
        <v>8.2534607122087742</v>
      </c>
      <c r="N188" s="12"/>
      <c r="O188" s="12"/>
    </row>
    <row r="189" spans="1:15" x14ac:dyDescent="0.35">
      <c r="A189" s="11" t="str">
        <f t="shared" si="2"/>
        <v>DISTRIBUCION VOLUMEN X CRITERIO (Consumiciones)Leche Con Cacao10-30MIL</v>
      </c>
      <c r="B189" s="11" t="s">
        <v>119</v>
      </c>
      <c r="C189" s="11" t="s">
        <v>127</v>
      </c>
      <c r="D189" s="11" t="s">
        <v>12</v>
      </c>
      <c r="E189" s="12">
        <v>18.13366356465691</v>
      </c>
      <c r="F189" s="12">
        <v>17.730643950671869</v>
      </c>
      <c r="G189" s="12">
        <v>19.696563590939927</v>
      </c>
      <c r="H189" s="12">
        <v>16.397527743791755</v>
      </c>
      <c r="I189" s="12">
        <v>23.15123362240092</v>
      </c>
      <c r="J189" s="12">
        <v>21.267959539359271</v>
      </c>
      <c r="K189" s="12">
        <v>21.809302501322453</v>
      </c>
      <c r="L189" s="12">
        <v>21.915559046499233</v>
      </c>
      <c r="M189" s="12">
        <v>20.861763589032293</v>
      </c>
      <c r="N189" s="12"/>
      <c r="O189" s="12"/>
    </row>
    <row r="190" spans="1:15" x14ac:dyDescent="0.35">
      <c r="A190" s="11" t="str">
        <f t="shared" si="2"/>
        <v>DISTRIBUCION VOLUMEN X CRITERIO (Consumiciones)Leche Con Cacao30-100MIL</v>
      </c>
      <c r="B190" s="11" t="s">
        <v>119</v>
      </c>
      <c r="C190" s="11" t="s">
        <v>127</v>
      </c>
      <c r="D190" s="11" t="s">
        <v>13</v>
      </c>
      <c r="E190" s="12">
        <v>22.314671843164486</v>
      </c>
      <c r="F190" s="12">
        <v>21.129075391738589</v>
      </c>
      <c r="G190" s="12">
        <v>21.629339171901339</v>
      </c>
      <c r="H190" s="12">
        <v>22.484334345037123</v>
      </c>
      <c r="I190" s="12">
        <v>21.52092694356817</v>
      </c>
      <c r="J190" s="12">
        <v>23.587338138829658</v>
      </c>
      <c r="K190" s="12">
        <v>20.660082747676263</v>
      </c>
      <c r="L190" s="12">
        <v>18.81417708319827</v>
      </c>
      <c r="M190" s="12">
        <v>22.896748227267373</v>
      </c>
      <c r="N190" s="12"/>
      <c r="O190" s="12"/>
    </row>
    <row r="191" spans="1:15" x14ac:dyDescent="0.35">
      <c r="A191" s="11" t="str">
        <f t="shared" si="2"/>
        <v>DISTRIBUCION VOLUMEN X CRITERIO (Consumiciones)Leche Con Cacao100-200MIL</v>
      </c>
      <c r="B191" s="11" t="s">
        <v>119</v>
      </c>
      <c r="C191" s="11" t="s">
        <v>127</v>
      </c>
      <c r="D191" s="11" t="s">
        <v>14</v>
      </c>
      <c r="E191" s="12">
        <v>5.528757605382471</v>
      </c>
      <c r="F191" s="12">
        <v>5.8468355152550284</v>
      </c>
      <c r="G191" s="12">
        <v>7.2273585443288146</v>
      </c>
      <c r="H191" s="12">
        <v>4.2617087882591775</v>
      </c>
      <c r="I191" s="12">
        <v>5.4289044040167767</v>
      </c>
      <c r="J191" s="12">
        <v>6.470749238707012</v>
      </c>
      <c r="K191" s="12">
        <v>7.2088708153857777</v>
      </c>
      <c r="L191" s="12">
        <v>6.7934108968851517</v>
      </c>
      <c r="M191" s="12">
        <v>8.3777507118812693</v>
      </c>
      <c r="N191" s="12"/>
      <c r="O191" s="12"/>
    </row>
    <row r="192" spans="1:15" x14ac:dyDescent="0.35">
      <c r="A192" s="11" t="str">
        <f t="shared" si="2"/>
        <v>DISTRIBUCION VOLUMEN X CRITERIO (Consumiciones)Leche Con Cacao200-500MIL</v>
      </c>
      <c r="B192" s="11" t="s">
        <v>119</v>
      </c>
      <c r="C192" s="11" t="s">
        <v>127</v>
      </c>
      <c r="D192" s="11" t="s">
        <v>15</v>
      </c>
      <c r="E192" s="12">
        <v>11.842110256873397</v>
      </c>
      <c r="F192" s="12">
        <v>13.82265371360517</v>
      </c>
      <c r="G192" s="12">
        <v>9.0631993734937097</v>
      </c>
      <c r="H192" s="12">
        <v>12.403710291721229</v>
      </c>
      <c r="I192" s="12">
        <v>10.589072046242052</v>
      </c>
      <c r="J192" s="12">
        <v>11.869777577912599</v>
      </c>
      <c r="K192" s="12">
        <v>10.210231995768156</v>
      </c>
      <c r="L192" s="12">
        <v>11.810835285615532</v>
      </c>
      <c r="M192" s="12">
        <v>12.10860249983846</v>
      </c>
      <c r="N192" s="12"/>
      <c r="O192" s="12"/>
    </row>
    <row r="193" spans="1:15" x14ac:dyDescent="0.35">
      <c r="A193" s="11" t="str">
        <f t="shared" si="2"/>
        <v>DISTRIBUCION VOLUMEN X CRITERIO (Consumiciones)Leche Con Cacao&gt;500MIL</v>
      </c>
      <c r="B193" s="11" t="s">
        <v>119</v>
      </c>
      <c r="C193" s="11" t="s">
        <v>127</v>
      </c>
      <c r="D193" s="11" t="s">
        <v>16</v>
      </c>
      <c r="E193" s="12">
        <v>25.976282662644667</v>
      </c>
      <c r="F193" s="12">
        <v>26.819799357101214</v>
      </c>
      <c r="G193" s="12">
        <v>26.433546764613425</v>
      </c>
      <c r="H193" s="12">
        <v>32.350989510734792</v>
      </c>
      <c r="I193" s="12">
        <v>22.973924784390189</v>
      </c>
      <c r="J193" s="12">
        <v>22.14427549460915</v>
      </c>
      <c r="K193" s="12">
        <v>22.965380110330237</v>
      </c>
      <c r="L193" s="12">
        <v>20.640826252685031</v>
      </c>
      <c r="M193" s="12">
        <v>19.796610409531993</v>
      </c>
      <c r="N193" s="12"/>
      <c r="O193" s="12"/>
    </row>
    <row r="194" spans="1:15" x14ac:dyDescent="0.35">
      <c r="A194" s="11" t="str">
        <f t="shared" si="2"/>
        <v>DISTRIBUCION VOLUMEN X CRITERIO (Consumiciones)Leche Con CacaoDE 15 A 19 AÑOS</v>
      </c>
      <c r="B194" s="11" t="s">
        <v>119</v>
      </c>
      <c r="C194" s="11" t="s">
        <v>127</v>
      </c>
      <c r="D194" s="11" t="s">
        <v>39</v>
      </c>
      <c r="E194" s="12">
        <v>3.973763758564731</v>
      </c>
      <c r="F194" s="12">
        <v>4.8298635934939922</v>
      </c>
      <c r="G194" s="12">
        <v>0.6107055732955371</v>
      </c>
      <c r="H194" s="12">
        <v>0.75010347693084345</v>
      </c>
      <c r="I194" s="12">
        <v>1.6940053039069707</v>
      </c>
      <c r="J194" s="12">
        <v>2.8267405890631196</v>
      </c>
      <c r="K194" s="12" t="s">
        <v>223</v>
      </c>
      <c r="L194" s="12">
        <v>1.0696728741620203</v>
      </c>
      <c r="M194" s="12">
        <v>3.6716919539049679</v>
      </c>
      <c r="N194" s="12"/>
      <c r="O194" s="12"/>
    </row>
    <row r="195" spans="1:15" x14ac:dyDescent="0.35">
      <c r="A195" s="11" t="str">
        <f t="shared" si="2"/>
        <v>DISTRIBUCION VOLUMEN X CRITERIO (Consumiciones)Leche Con CacaoDE 20 A 24 AÑOS</v>
      </c>
      <c r="B195" s="11" t="s">
        <v>119</v>
      </c>
      <c r="C195" s="11" t="s">
        <v>127</v>
      </c>
      <c r="D195" s="11" t="s">
        <v>40</v>
      </c>
      <c r="E195" s="12">
        <v>2.4558127014894846</v>
      </c>
      <c r="F195" s="12">
        <v>3.6232579243604444</v>
      </c>
      <c r="G195" s="12">
        <v>5.7638597052405558</v>
      </c>
      <c r="H195" s="12">
        <v>1.6973607607424737</v>
      </c>
      <c r="I195" s="12">
        <v>5.4092065246761436</v>
      </c>
      <c r="J195" s="12">
        <v>6.1785846676101359</v>
      </c>
      <c r="K195" s="12">
        <v>5.484100355172675</v>
      </c>
      <c r="L195" s="12">
        <v>6.4037449242368929</v>
      </c>
      <c r="M195" s="12">
        <v>3.2172598789292883</v>
      </c>
      <c r="N195" s="12"/>
      <c r="O195" s="12"/>
    </row>
    <row r="196" spans="1:15" x14ac:dyDescent="0.35">
      <c r="A196" s="11" t="str">
        <f t="shared" ref="A196:A259" si="3">B196&amp;C196&amp;D196</f>
        <v>DISTRIBUCION VOLUMEN X CRITERIO (Consumiciones)Leche Con CacaoDE 25 A 34 AÑOS</v>
      </c>
      <c r="B196" s="11" t="s">
        <v>119</v>
      </c>
      <c r="C196" s="11" t="s">
        <v>127</v>
      </c>
      <c r="D196" s="11" t="s">
        <v>41</v>
      </c>
      <c r="E196" s="12">
        <v>4.4828339919920781</v>
      </c>
      <c r="F196" s="12">
        <v>6.5016732127288979</v>
      </c>
      <c r="G196" s="12">
        <v>6.8039851535657361</v>
      </c>
      <c r="H196" s="12">
        <v>4.8021222254883655</v>
      </c>
      <c r="I196" s="12">
        <v>5.7071410561657308</v>
      </c>
      <c r="J196" s="12">
        <v>7.3434133577163312</v>
      </c>
      <c r="K196" s="12">
        <v>5.6133284213708157</v>
      </c>
      <c r="L196" s="12">
        <v>6.8585760634848283</v>
      </c>
      <c r="M196" s="12">
        <v>4.0816399690905882</v>
      </c>
      <c r="N196" s="12"/>
      <c r="O196" s="12"/>
    </row>
    <row r="197" spans="1:15" x14ac:dyDescent="0.35">
      <c r="A197" s="11" t="str">
        <f t="shared" si="3"/>
        <v>DISTRIBUCION VOLUMEN X CRITERIO (Consumiciones)Leche Con CacaoDE 35 A 49 AÑOS</v>
      </c>
      <c r="B197" s="11" t="s">
        <v>119</v>
      </c>
      <c r="C197" s="11" t="s">
        <v>127</v>
      </c>
      <c r="D197" s="11" t="s">
        <v>42</v>
      </c>
      <c r="E197" s="12">
        <v>23.74852847226078</v>
      </c>
      <c r="F197" s="12">
        <v>26.899689247758502</v>
      </c>
      <c r="G197" s="12">
        <v>26.763427695328229</v>
      </c>
      <c r="H197" s="12">
        <v>21.307696204023234</v>
      </c>
      <c r="I197" s="12">
        <v>20.805646878718914</v>
      </c>
      <c r="J197" s="12">
        <v>24.804325819885577</v>
      </c>
      <c r="K197" s="12">
        <v>28.193776921333036</v>
      </c>
      <c r="L197" s="12">
        <v>25.019875404246957</v>
      </c>
      <c r="M197" s="12">
        <v>27.544666843106413</v>
      </c>
      <c r="N197" s="12"/>
      <c r="O197" s="12"/>
    </row>
    <row r="198" spans="1:15" x14ac:dyDescent="0.35">
      <c r="A198" s="11" t="str">
        <f t="shared" si="3"/>
        <v>DISTRIBUCION VOLUMEN X CRITERIO (Consumiciones)Leche Con CacaoDE 50 A 59 AÑOS</v>
      </c>
      <c r="B198" s="11" t="s">
        <v>119</v>
      </c>
      <c r="C198" s="11" t="s">
        <v>127</v>
      </c>
      <c r="D198" s="11" t="s">
        <v>43</v>
      </c>
      <c r="E198" s="12">
        <v>18.997976583469274</v>
      </c>
      <c r="F198" s="12">
        <v>15.805967940637942</v>
      </c>
      <c r="G198" s="12">
        <v>17.393472789809714</v>
      </c>
      <c r="H198" s="12">
        <v>18.980509036561426</v>
      </c>
      <c r="I198" s="12">
        <v>23.919799144705991</v>
      </c>
      <c r="J198" s="12">
        <v>18.91324763108824</v>
      </c>
      <c r="K198" s="12">
        <v>22.109631224967885</v>
      </c>
      <c r="L198" s="12">
        <v>27.158582637438279</v>
      </c>
      <c r="M198" s="12">
        <v>23.030281840366875</v>
      </c>
      <c r="N198" s="12"/>
      <c r="O198" s="12"/>
    </row>
    <row r="199" spans="1:15" x14ac:dyDescent="0.35">
      <c r="A199" s="11" t="str">
        <f t="shared" si="3"/>
        <v>DISTRIBUCION VOLUMEN X CRITERIO (Consumiciones)Leche Con CacaoDE 60 A 75 AÑOS</v>
      </c>
      <c r="B199" s="11" t="s">
        <v>119</v>
      </c>
      <c r="C199" s="11" t="s">
        <v>127</v>
      </c>
      <c r="D199" s="11" t="s">
        <v>44</v>
      </c>
      <c r="E199" s="12">
        <v>46.341088006319751</v>
      </c>
      <c r="F199" s="12">
        <v>42.339556103883602</v>
      </c>
      <c r="G199" s="12">
        <v>42.664572797346906</v>
      </c>
      <c r="H199" s="12">
        <v>52.462210521564003</v>
      </c>
      <c r="I199" s="12">
        <v>42.464189593731241</v>
      </c>
      <c r="J199" s="12">
        <v>39.933686895115898</v>
      </c>
      <c r="K199" s="12">
        <v>38.599136628126658</v>
      </c>
      <c r="L199" s="12">
        <v>33.489561403568636</v>
      </c>
      <c r="M199" s="12">
        <v>38.454476332437267</v>
      </c>
      <c r="N199" s="12"/>
      <c r="O199" s="12"/>
    </row>
    <row r="200" spans="1:15" x14ac:dyDescent="0.35">
      <c r="A200" s="11" t="str">
        <f t="shared" si="3"/>
        <v>DISTRIBUCION VOLUMEN X CRITERIO (Consumiciones)Leche Con CacaoNIVEL ALTO</v>
      </c>
      <c r="B200" s="11" t="s">
        <v>119</v>
      </c>
      <c r="C200" s="11" t="s">
        <v>127</v>
      </c>
      <c r="D200" s="11" t="s">
        <v>209</v>
      </c>
      <c r="E200" s="12">
        <v>14.437684885380728</v>
      </c>
      <c r="F200" s="12">
        <v>14.584495905665387</v>
      </c>
      <c r="G200" s="12">
        <v>14.324382455617876</v>
      </c>
      <c r="H200" s="12">
        <v>15.109422748139586</v>
      </c>
      <c r="I200" s="12">
        <v>16.775548151147383</v>
      </c>
      <c r="J200" s="12">
        <v>17.13667555872679</v>
      </c>
      <c r="K200" s="12">
        <v>20.648738003476161</v>
      </c>
      <c r="L200" s="12">
        <v>21.430872149798791</v>
      </c>
      <c r="M200" s="12">
        <v>24.436553830793102</v>
      </c>
      <c r="N200" s="12"/>
      <c r="O200" s="12"/>
    </row>
    <row r="201" spans="1:15" x14ac:dyDescent="0.35">
      <c r="A201" s="11" t="str">
        <f t="shared" si="3"/>
        <v>DISTRIBUCION VOLUMEN X CRITERIO (Consumiciones)Leche Con CacaoNIVEL MEDIO ALTO</v>
      </c>
      <c r="B201" s="11" t="s">
        <v>119</v>
      </c>
      <c r="C201" s="11" t="s">
        <v>127</v>
      </c>
      <c r="D201" s="11" t="s">
        <v>210</v>
      </c>
      <c r="E201" s="12">
        <v>16.084664414365342</v>
      </c>
      <c r="F201" s="12">
        <v>13.881060158995323</v>
      </c>
      <c r="G201" s="12">
        <v>18.33741444824981</v>
      </c>
      <c r="H201" s="12">
        <v>18.322898040730809</v>
      </c>
      <c r="I201" s="12">
        <v>15.665456355284565</v>
      </c>
      <c r="J201" s="12">
        <v>17.418427250910572</v>
      </c>
      <c r="K201" s="12">
        <v>12.437419708304995</v>
      </c>
      <c r="L201" s="12">
        <v>12.573425259494872</v>
      </c>
      <c r="M201" s="12">
        <v>12.277329646391735</v>
      </c>
      <c r="N201" s="12"/>
      <c r="O201" s="12"/>
    </row>
    <row r="202" spans="1:15" x14ac:dyDescent="0.35">
      <c r="A202" s="11" t="str">
        <f t="shared" si="3"/>
        <v>DISTRIBUCION VOLUMEN X CRITERIO (Consumiciones)Leche Con CacaoNIVEL MEDIO</v>
      </c>
      <c r="B202" s="11" t="s">
        <v>119</v>
      </c>
      <c r="C202" s="11" t="s">
        <v>127</v>
      </c>
      <c r="D202" s="11" t="s">
        <v>211</v>
      </c>
      <c r="E202" s="12">
        <v>17.093610600200584</v>
      </c>
      <c r="F202" s="12">
        <v>20.985029336937085</v>
      </c>
      <c r="G202" s="12">
        <v>14.420518448661598</v>
      </c>
      <c r="H202" s="12">
        <v>13.150429071623837</v>
      </c>
      <c r="I202" s="12">
        <v>12.249939019031812</v>
      </c>
      <c r="J202" s="12">
        <v>15.515886059382828</v>
      </c>
      <c r="K202" s="12">
        <v>17.122345651023956</v>
      </c>
      <c r="L202" s="12">
        <v>15.944566786703874</v>
      </c>
      <c r="M202" s="12">
        <v>14.744160891805555</v>
      </c>
      <c r="N202" s="12"/>
      <c r="O202" s="12"/>
    </row>
    <row r="203" spans="1:15" x14ac:dyDescent="0.35">
      <c r="A203" s="11" t="str">
        <f t="shared" si="3"/>
        <v>DISTRIBUCION VOLUMEN X CRITERIO (Consumiciones)Leche Con CacaoNIVEL MEDIO BAJO</v>
      </c>
      <c r="B203" s="11" t="s">
        <v>119</v>
      </c>
      <c r="C203" s="11" t="s">
        <v>127</v>
      </c>
      <c r="D203" s="11" t="s">
        <v>212</v>
      </c>
      <c r="E203" s="12">
        <v>22.120728879755362</v>
      </c>
      <c r="F203" s="12">
        <v>15.43959942734584</v>
      </c>
      <c r="G203" s="12">
        <v>12.114578220450063</v>
      </c>
      <c r="H203" s="12">
        <v>10.946757224787921</v>
      </c>
      <c r="I203" s="12">
        <v>17.597612666958497</v>
      </c>
      <c r="J203" s="12">
        <v>17.571766950268707</v>
      </c>
      <c r="K203" s="12">
        <v>14.742358119851886</v>
      </c>
      <c r="L203" s="12">
        <v>21.983823525063031</v>
      </c>
      <c r="M203" s="12">
        <v>20.651611458433834</v>
      </c>
      <c r="N203" s="12"/>
      <c r="O203" s="12"/>
    </row>
    <row r="204" spans="1:15" x14ac:dyDescent="0.35">
      <c r="A204" s="11" t="str">
        <f t="shared" si="3"/>
        <v>DISTRIBUCION VOLUMEN X CRITERIO (Consumiciones)Leche Con CacaoHOMBRE</v>
      </c>
      <c r="B204" s="11" t="s">
        <v>119</v>
      </c>
      <c r="C204" s="11" t="s">
        <v>127</v>
      </c>
      <c r="D204" s="11" t="s">
        <v>21</v>
      </c>
      <c r="E204" s="12">
        <v>73.250770816978147</v>
      </c>
      <c r="F204" s="12">
        <v>63.646034833489928</v>
      </c>
      <c r="G204" s="12">
        <v>64.691011803981482</v>
      </c>
      <c r="H204" s="12">
        <v>72.275420090907105</v>
      </c>
      <c r="I204" s="12">
        <v>65.245266685994423</v>
      </c>
      <c r="J204" s="12">
        <v>61.353114996562311</v>
      </c>
      <c r="K204" s="12">
        <v>62.36481712385703</v>
      </c>
      <c r="L204" s="12">
        <v>60.58445175844156</v>
      </c>
      <c r="M204" s="12">
        <v>65.299503519795906</v>
      </c>
      <c r="N204" s="12"/>
      <c r="O204" s="12"/>
    </row>
    <row r="205" spans="1:15" x14ac:dyDescent="0.35">
      <c r="A205" s="11" t="str">
        <f t="shared" si="3"/>
        <v>DISTRIBUCION VOLUMEN X CRITERIO (Consumiciones)Leche Con CacaoMUJER</v>
      </c>
      <c r="B205" s="11" t="s">
        <v>119</v>
      </c>
      <c r="C205" s="11" t="s">
        <v>127</v>
      </c>
      <c r="D205" s="11" t="s">
        <v>22</v>
      </c>
      <c r="E205" s="12">
        <v>26.749222154829667</v>
      </c>
      <c r="F205" s="12">
        <v>36.353974080802715</v>
      </c>
      <c r="G205" s="12">
        <v>35.309015771119313</v>
      </c>
      <c r="H205" s="12">
        <v>27.724579909092895</v>
      </c>
      <c r="I205" s="12">
        <v>34.754733314005584</v>
      </c>
      <c r="J205" s="12">
        <v>38.646885003437696</v>
      </c>
      <c r="K205" s="12">
        <v>37.635154537897684</v>
      </c>
      <c r="L205" s="12">
        <v>39.415548241558447</v>
      </c>
      <c r="M205" s="12">
        <v>34.700514183188716</v>
      </c>
      <c r="N205" s="12"/>
      <c r="O205" s="12"/>
    </row>
    <row r="206" spans="1:15" x14ac:dyDescent="0.35">
      <c r="A206" s="11" t="str">
        <f t="shared" si="3"/>
        <v>DISTRIBUCION VOLUMEN X CRITERIO (Consumiciones)Leche Con CafeT.ESPAÑA</v>
      </c>
      <c r="B206" s="11" t="s">
        <v>119</v>
      </c>
      <c r="C206" s="11" t="s">
        <v>128</v>
      </c>
      <c r="D206" s="11" t="s">
        <v>36</v>
      </c>
      <c r="E206" s="12">
        <v>100</v>
      </c>
      <c r="F206" s="12">
        <v>100</v>
      </c>
      <c r="G206" s="12">
        <v>100</v>
      </c>
      <c r="H206" s="12">
        <v>100</v>
      </c>
      <c r="I206" s="12">
        <v>100</v>
      </c>
      <c r="J206" s="12">
        <v>100</v>
      </c>
      <c r="K206" s="12">
        <v>100</v>
      </c>
      <c r="L206" s="12">
        <v>100</v>
      </c>
      <c r="M206" s="12">
        <v>100</v>
      </c>
      <c r="N206" s="12"/>
      <c r="O206" s="12"/>
    </row>
    <row r="207" spans="1:15" x14ac:dyDescent="0.35">
      <c r="A207" s="11" t="str">
        <f t="shared" si="3"/>
        <v>DISTRIBUCION VOLUMEN X CRITERIO (Consumiciones)Leche Con CafeBCN AM</v>
      </c>
      <c r="B207" s="11" t="s">
        <v>119</v>
      </c>
      <c r="C207" s="11" t="s">
        <v>128</v>
      </c>
      <c r="D207" s="11" t="s">
        <v>1</v>
      </c>
      <c r="E207" s="12">
        <v>8.064442344692683</v>
      </c>
      <c r="F207" s="12">
        <v>7.6822937499999995</v>
      </c>
      <c r="G207" s="12">
        <v>8.9812359773519415</v>
      </c>
      <c r="H207" s="12">
        <v>9.1217949873899027</v>
      </c>
      <c r="I207" s="12">
        <v>9.043753423963679</v>
      </c>
      <c r="J207" s="12">
        <v>8.8417114374335846</v>
      </c>
      <c r="K207" s="12">
        <v>7.9004770647219464</v>
      </c>
      <c r="L207" s="12">
        <v>8.6117874242064776</v>
      </c>
      <c r="M207" s="12">
        <v>8.771942302998168</v>
      </c>
      <c r="N207" s="12"/>
      <c r="O207" s="12"/>
    </row>
    <row r="208" spans="1:15" x14ac:dyDescent="0.35">
      <c r="A208" s="11" t="str">
        <f t="shared" si="3"/>
        <v>DISTRIBUCION VOLUMEN X CRITERIO (Consumiciones)Leche Con CafeREST.CAT ARAGON</v>
      </c>
      <c r="B208" s="11" t="s">
        <v>119</v>
      </c>
      <c r="C208" s="11" t="s">
        <v>128</v>
      </c>
      <c r="D208" s="11" t="s">
        <v>2</v>
      </c>
      <c r="E208" s="12">
        <v>9.5773256772056143</v>
      </c>
      <c r="F208" s="12">
        <v>10.212790625</v>
      </c>
      <c r="G208" s="12">
        <v>9.8993899729620836</v>
      </c>
      <c r="H208" s="12">
        <v>8.6615940759594103</v>
      </c>
      <c r="I208" s="12">
        <v>8.6050835280521767</v>
      </c>
      <c r="J208" s="12">
        <v>9.2477996397319249</v>
      </c>
      <c r="K208" s="12">
        <v>9.6212257754166242</v>
      </c>
      <c r="L208" s="12">
        <v>8.973897987784877</v>
      </c>
      <c r="M208" s="12">
        <v>8.7850577072398224</v>
      </c>
      <c r="N208" s="12"/>
      <c r="O208" s="12"/>
    </row>
    <row r="209" spans="1:15" x14ac:dyDescent="0.35">
      <c r="A209" s="11" t="str">
        <f t="shared" si="3"/>
        <v>DISTRIBUCION VOLUMEN X CRITERIO (Consumiciones)Leche Con CafeLEVANTE</v>
      </c>
      <c r="B209" s="11" t="s">
        <v>119</v>
      </c>
      <c r="C209" s="11" t="s">
        <v>128</v>
      </c>
      <c r="D209" s="11" t="s">
        <v>3</v>
      </c>
      <c r="E209" s="12">
        <v>11.069141639076214</v>
      </c>
      <c r="F209" s="12">
        <v>10.402468750000001</v>
      </c>
      <c r="G209" s="12">
        <v>10.803845446831719</v>
      </c>
      <c r="H209" s="12">
        <v>11.209847983286148</v>
      </c>
      <c r="I209" s="12">
        <v>10.338961407680609</v>
      </c>
      <c r="J209" s="12">
        <v>10.519628304240245</v>
      </c>
      <c r="K209" s="12">
        <v>10.35475939803829</v>
      </c>
      <c r="L209" s="12">
        <v>10.485477202630751</v>
      </c>
      <c r="M209" s="12">
        <v>10.529212488408172</v>
      </c>
      <c r="N209" s="12"/>
      <c r="O209" s="12"/>
    </row>
    <row r="210" spans="1:15" x14ac:dyDescent="0.35">
      <c r="A210" s="11" t="str">
        <f t="shared" si="3"/>
        <v>DISTRIBUCION VOLUMEN X CRITERIO (Consumiciones)Leche Con CafeANDALUCIA</v>
      </c>
      <c r="B210" s="11" t="s">
        <v>119</v>
      </c>
      <c r="C210" s="11" t="s">
        <v>128</v>
      </c>
      <c r="D210" s="11" t="s">
        <v>4</v>
      </c>
      <c r="E210" s="12">
        <v>21.320240620137785</v>
      </c>
      <c r="F210" s="12">
        <v>21.039650000000002</v>
      </c>
      <c r="G210" s="12">
        <v>19.507906247451121</v>
      </c>
      <c r="H210" s="12">
        <v>19.445107436994597</v>
      </c>
      <c r="I210" s="12">
        <v>20.460977810715956</v>
      </c>
      <c r="J210" s="12">
        <v>20.557414949484293</v>
      </c>
      <c r="K210" s="12">
        <v>21.200169545669809</v>
      </c>
      <c r="L210" s="12">
        <v>19.885578844062081</v>
      </c>
      <c r="M210" s="12">
        <v>20.665269989271664</v>
      </c>
      <c r="N210" s="12"/>
      <c r="O210" s="12"/>
    </row>
    <row r="211" spans="1:15" x14ac:dyDescent="0.35">
      <c r="A211" s="11" t="str">
        <f t="shared" si="3"/>
        <v>DISTRIBUCION VOLUMEN X CRITERIO (Consumiciones)Leche Con CafeMDD AM</v>
      </c>
      <c r="B211" s="11" t="s">
        <v>119</v>
      </c>
      <c r="C211" s="11" t="s">
        <v>128</v>
      </c>
      <c r="D211" s="11" t="s">
        <v>5</v>
      </c>
      <c r="E211" s="12">
        <v>12.535489490659197</v>
      </c>
      <c r="F211" s="12">
        <v>12.19548125</v>
      </c>
      <c r="G211" s="12">
        <v>13.127657683650279</v>
      </c>
      <c r="H211" s="12">
        <v>13.155010162784887</v>
      </c>
      <c r="I211" s="12">
        <v>13.351305671483432</v>
      </c>
      <c r="J211" s="12">
        <v>13.623441682932565</v>
      </c>
      <c r="K211" s="12">
        <v>13.647310824198295</v>
      </c>
      <c r="L211" s="12">
        <v>13.748063432550408</v>
      </c>
      <c r="M211" s="12">
        <v>13.055476974490702</v>
      </c>
      <c r="N211" s="12"/>
      <c r="O211" s="12"/>
    </row>
    <row r="212" spans="1:15" x14ac:dyDescent="0.35">
      <c r="A212" s="11" t="str">
        <f t="shared" si="3"/>
        <v>DISTRIBUCION VOLUMEN X CRITERIO (Consumiciones)Leche Con CafeRTO CENTRO</v>
      </c>
      <c r="B212" s="11" t="s">
        <v>119</v>
      </c>
      <c r="C212" s="11" t="s">
        <v>128</v>
      </c>
      <c r="D212" s="11" t="s">
        <v>6</v>
      </c>
      <c r="E212" s="12">
        <v>8.7797992941695142</v>
      </c>
      <c r="F212" s="12">
        <v>9.0580781249999998</v>
      </c>
      <c r="G212" s="12">
        <v>9.9607578895085336</v>
      </c>
      <c r="H212" s="12">
        <v>9.8831311939533357</v>
      </c>
      <c r="I212" s="12">
        <v>9.4564178575284554</v>
      </c>
      <c r="J212" s="12">
        <v>9.3806175261184723</v>
      </c>
      <c r="K212" s="12">
        <v>8.9666384090550313</v>
      </c>
      <c r="L212" s="12">
        <v>9.1206881799053345</v>
      </c>
      <c r="M212" s="12">
        <v>8.7721605338411397</v>
      </c>
      <c r="N212" s="12"/>
      <c r="O212" s="12"/>
    </row>
    <row r="213" spans="1:15" x14ac:dyDescent="0.35">
      <c r="A213" s="11" t="str">
        <f t="shared" si="3"/>
        <v>DISTRIBUCION VOLUMEN X CRITERIO (Consumiciones)Leche Con CafeNORTE-CENTRO</v>
      </c>
      <c r="B213" s="11" t="s">
        <v>119</v>
      </c>
      <c r="C213" s="11" t="s">
        <v>128</v>
      </c>
      <c r="D213" s="11" t="s">
        <v>7</v>
      </c>
      <c r="E213" s="12">
        <v>11.586109500033173</v>
      </c>
      <c r="F213" s="12">
        <v>12.49056875</v>
      </c>
      <c r="G213" s="12">
        <v>11.729970210812976</v>
      </c>
      <c r="H213" s="12">
        <v>12.335717745072532</v>
      </c>
      <c r="I213" s="12">
        <v>12.78294169631325</v>
      </c>
      <c r="J213" s="12">
        <v>12.318941806635971</v>
      </c>
      <c r="K213" s="12">
        <v>12.793936131997022</v>
      </c>
      <c r="L213" s="12">
        <v>13.739659215986746</v>
      </c>
      <c r="M213" s="12">
        <v>12.953342245773195</v>
      </c>
      <c r="N213" s="12"/>
      <c r="O213" s="12"/>
    </row>
    <row r="214" spans="1:15" x14ac:dyDescent="0.35">
      <c r="A214" s="11" t="str">
        <f t="shared" si="3"/>
        <v>DISTRIBUCION VOLUMEN X CRITERIO (Consumiciones)Leche Con CafeNOROESTE</v>
      </c>
      <c r="B214" s="11" t="s">
        <v>119</v>
      </c>
      <c r="C214" s="11" t="s">
        <v>128</v>
      </c>
      <c r="D214" s="11" t="s">
        <v>8</v>
      </c>
      <c r="E214" s="12">
        <v>17.067446083582485</v>
      </c>
      <c r="F214" s="12">
        <v>16.918668749999998</v>
      </c>
      <c r="G214" s="12">
        <v>15.989221354233244</v>
      </c>
      <c r="H214" s="12">
        <v>16.187809295148398</v>
      </c>
      <c r="I214" s="12">
        <v>15.960553272542843</v>
      </c>
      <c r="J214" s="12">
        <v>15.510435001661712</v>
      </c>
      <c r="K214" s="12">
        <v>15.515501495954645</v>
      </c>
      <c r="L214" s="12">
        <v>15.434854195107469</v>
      </c>
      <c r="M214" s="12">
        <v>16.467524286937458</v>
      </c>
      <c r="N214" s="12"/>
      <c r="O214" s="12"/>
    </row>
    <row r="215" spans="1:15" x14ac:dyDescent="0.35">
      <c r="A215" s="11" t="str">
        <f t="shared" si="3"/>
        <v>DISTRIBUCION VOLUMEN X CRITERIO (Consumiciones)Leche Con Cafe&lt;2MIL</v>
      </c>
      <c r="B215" s="11" t="s">
        <v>119</v>
      </c>
      <c r="C215" s="11" t="s">
        <v>128</v>
      </c>
      <c r="D215" s="11" t="s">
        <v>9</v>
      </c>
      <c r="E215" s="12">
        <v>5.1999300162011428</v>
      </c>
      <c r="F215" s="12">
        <v>5.1152031249999999</v>
      </c>
      <c r="G215" s="12">
        <v>4.9280287398090428</v>
      </c>
      <c r="H215" s="12">
        <v>4.5472794907530245</v>
      </c>
      <c r="I215" s="12">
        <v>4.5991386606986957</v>
      </c>
      <c r="J215" s="12">
        <v>4.0217248276436734</v>
      </c>
      <c r="K215" s="12">
        <v>4.2675446828663164</v>
      </c>
      <c r="L215" s="12">
        <v>4.5257532680183417</v>
      </c>
      <c r="M215" s="12">
        <v>4.0829697499721149</v>
      </c>
      <c r="N215" s="12"/>
      <c r="O215" s="12"/>
    </row>
    <row r="216" spans="1:15" x14ac:dyDescent="0.35">
      <c r="A216" s="11" t="str">
        <f t="shared" si="3"/>
        <v>DISTRIBUCION VOLUMEN X CRITERIO (Consumiciones)Leche Con Cafe2-5MIL</v>
      </c>
      <c r="B216" s="11" t="s">
        <v>119</v>
      </c>
      <c r="C216" s="11" t="s">
        <v>128</v>
      </c>
      <c r="D216" s="11" t="s">
        <v>10</v>
      </c>
      <c r="E216" s="12">
        <v>4.3448301876293467</v>
      </c>
      <c r="F216" s="12">
        <v>4.6963187499999997</v>
      </c>
      <c r="G216" s="12">
        <v>4.8944961220492331</v>
      </c>
      <c r="H216" s="12">
        <v>4.5981513778366274</v>
      </c>
      <c r="I216" s="12">
        <v>4.1374304043976027</v>
      </c>
      <c r="J216" s="12">
        <v>4.1254909127059332</v>
      </c>
      <c r="K216" s="12">
        <v>4.7578815740898417</v>
      </c>
      <c r="L216" s="12">
        <v>4.5751576155231355</v>
      </c>
      <c r="M216" s="12">
        <v>4.2118552693049436</v>
      </c>
      <c r="N216" s="12"/>
      <c r="O216" s="12"/>
    </row>
    <row r="217" spans="1:15" x14ac:dyDescent="0.35">
      <c r="A217" s="11" t="str">
        <f t="shared" si="3"/>
        <v>DISTRIBUCION VOLUMEN X CRITERIO (Consumiciones)Leche Con Cafe5-10MIL</v>
      </c>
      <c r="B217" s="11" t="s">
        <v>119</v>
      </c>
      <c r="C217" s="11" t="s">
        <v>128</v>
      </c>
      <c r="D217" s="11" t="s">
        <v>11</v>
      </c>
      <c r="E217" s="12">
        <v>6.1704335571245439</v>
      </c>
      <c r="F217" s="12">
        <v>6.0700093749999997</v>
      </c>
      <c r="G217" s="12">
        <v>6.5105077796403634</v>
      </c>
      <c r="H217" s="12">
        <v>7.1058282090055922</v>
      </c>
      <c r="I217" s="12">
        <v>6.9297399320472337</v>
      </c>
      <c r="J217" s="12">
        <v>6.4276772618339448</v>
      </c>
      <c r="K217" s="12">
        <v>6.9290139377976221</v>
      </c>
      <c r="L217" s="12">
        <v>6.6185879360436868</v>
      </c>
      <c r="M217" s="12">
        <v>6.2415799266421068</v>
      </c>
      <c r="N217" s="12"/>
      <c r="O217" s="12"/>
    </row>
    <row r="218" spans="1:15" x14ac:dyDescent="0.35">
      <c r="A218" s="11" t="str">
        <f t="shared" si="3"/>
        <v>DISTRIBUCION VOLUMEN X CRITERIO (Consumiciones)Leche Con Cafe10-30MIL</v>
      </c>
      <c r="B218" s="11" t="s">
        <v>119</v>
      </c>
      <c r="C218" s="11" t="s">
        <v>128</v>
      </c>
      <c r="D218" s="11" t="s">
        <v>12</v>
      </c>
      <c r="E218" s="12">
        <v>19.112749357411758</v>
      </c>
      <c r="F218" s="12">
        <v>19.73860625</v>
      </c>
      <c r="G218" s="12">
        <v>17.579719857469637</v>
      </c>
      <c r="H218" s="12">
        <v>17.267389439462523</v>
      </c>
      <c r="I218" s="12">
        <v>17.146828893121683</v>
      </c>
      <c r="J218" s="12">
        <v>18.310735879232016</v>
      </c>
      <c r="K218" s="12">
        <v>17.410248936299801</v>
      </c>
      <c r="L218" s="12">
        <v>18.196558192960556</v>
      </c>
      <c r="M218" s="12">
        <v>18.008357971864925</v>
      </c>
      <c r="N218" s="12"/>
      <c r="O218" s="12"/>
    </row>
    <row r="219" spans="1:15" x14ac:dyDescent="0.35">
      <c r="A219" s="11" t="str">
        <f t="shared" si="3"/>
        <v>DISTRIBUCION VOLUMEN X CRITERIO (Consumiciones)Leche Con Cafe30-100MIL</v>
      </c>
      <c r="B219" s="11" t="s">
        <v>119</v>
      </c>
      <c r="C219" s="11" t="s">
        <v>128</v>
      </c>
      <c r="D219" s="11" t="s">
        <v>13</v>
      </c>
      <c r="E219" s="12">
        <v>21.688698900590904</v>
      </c>
      <c r="F219" s="12">
        <v>21.981753125000001</v>
      </c>
      <c r="G219" s="12">
        <v>21.27395643498787</v>
      </c>
      <c r="H219" s="12">
        <v>22.215979787779418</v>
      </c>
      <c r="I219" s="12">
        <v>22.495759283523522</v>
      </c>
      <c r="J219" s="12">
        <v>23.445112525058388</v>
      </c>
      <c r="K219" s="12">
        <v>22.275796361231713</v>
      </c>
      <c r="L219" s="12">
        <v>21.819478854304013</v>
      </c>
      <c r="M219" s="12">
        <v>22.930533081371006</v>
      </c>
      <c r="N219" s="12"/>
      <c r="O219" s="12"/>
    </row>
    <row r="220" spans="1:15" x14ac:dyDescent="0.35">
      <c r="A220" s="11" t="str">
        <f t="shared" si="3"/>
        <v>DISTRIBUCION VOLUMEN X CRITERIO (Consumiciones)Leche Con Cafe100-200MIL</v>
      </c>
      <c r="B220" s="11" t="s">
        <v>119</v>
      </c>
      <c r="C220" s="11" t="s">
        <v>128</v>
      </c>
      <c r="D220" s="11" t="s">
        <v>14</v>
      </c>
      <c r="E220" s="12">
        <v>11.680785594894393</v>
      </c>
      <c r="F220" s="12">
        <v>11.17326875</v>
      </c>
      <c r="G220" s="12">
        <v>11.950163067494971</v>
      </c>
      <c r="H220" s="12">
        <v>12.268832065454003</v>
      </c>
      <c r="I220" s="12">
        <v>12.715844671012908</v>
      </c>
      <c r="J220" s="12">
        <v>12.016368743607719</v>
      </c>
      <c r="K220" s="12">
        <v>13.138304021240444</v>
      </c>
      <c r="L220" s="12">
        <v>13.107988186776501</v>
      </c>
      <c r="M220" s="12">
        <v>13.171247089581875</v>
      </c>
      <c r="N220" s="12"/>
      <c r="O220" s="12"/>
    </row>
    <row r="221" spans="1:15" x14ac:dyDescent="0.35">
      <c r="A221" s="11" t="str">
        <f t="shared" si="3"/>
        <v>DISTRIBUCION VOLUMEN X CRITERIO (Consumiciones)Leche Con Cafe200-500MIL</v>
      </c>
      <c r="B221" s="11" t="s">
        <v>119</v>
      </c>
      <c r="C221" s="11" t="s">
        <v>128</v>
      </c>
      <c r="D221" s="11" t="s">
        <v>15</v>
      </c>
      <c r="E221" s="12">
        <v>15.02151948310437</v>
      </c>
      <c r="F221" s="12">
        <v>14.520250000000001</v>
      </c>
      <c r="G221" s="12">
        <v>14.978753747995896</v>
      </c>
      <c r="H221" s="12">
        <v>14.155716019073575</v>
      </c>
      <c r="I221" s="12">
        <v>13.886756941565686</v>
      </c>
      <c r="J221" s="12">
        <v>12.417537764928781</v>
      </c>
      <c r="K221" s="12">
        <v>12.516516408266968</v>
      </c>
      <c r="L221" s="12">
        <v>13.007847392650962</v>
      </c>
      <c r="M221" s="12">
        <v>13.27967009962642</v>
      </c>
      <c r="N221" s="12"/>
      <c r="O221" s="12"/>
    </row>
    <row r="222" spans="1:15" x14ac:dyDescent="0.35">
      <c r="A222" s="11" t="str">
        <f t="shared" si="3"/>
        <v>DISTRIBUCION VOLUMEN X CRITERIO (Consumiciones)Leche Con Cafe&gt;500MIL</v>
      </c>
      <c r="B222" s="11" t="s">
        <v>119</v>
      </c>
      <c r="C222" s="11" t="s">
        <v>128</v>
      </c>
      <c r="D222" s="11" t="s">
        <v>16</v>
      </c>
      <c r="E222" s="12">
        <v>16.781050227821879</v>
      </c>
      <c r="F222" s="12">
        <v>16.704587500000002</v>
      </c>
      <c r="G222" s="12">
        <v>17.884359033354883</v>
      </c>
      <c r="H222" s="12">
        <v>17.840833271077152</v>
      </c>
      <c r="I222" s="12">
        <v>18.088495881913076</v>
      </c>
      <c r="J222" s="12">
        <v>19.235339215974566</v>
      </c>
      <c r="K222" s="12">
        <v>18.704709615750346</v>
      </c>
      <c r="L222" s="12">
        <v>18.148628553722816</v>
      </c>
      <c r="M222" s="12">
        <v>18.073776034804858</v>
      </c>
      <c r="N222" s="12"/>
      <c r="O222" s="12"/>
    </row>
    <row r="223" spans="1:15" x14ac:dyDescent="0.35">
      <c r="A223" s="11" t="str">
        <f t="shared" si="3"/>
        <v>DISTRIBUCION VOLUMEN X CRITERIO (Consumiciones)Leche Con CafeDE 15 A 19 AÑOS</v>
      </c>
      <c r="B223" s="11" t="s">
        <v>119</v>
      </c>
      <c r="C223" s="11" t="s">
        <v>128</v>
      </c>
      <c r="D223" s="11" t="s">
        <v>39</v>
      </c>
      <c r="E223" s="12">
        <v>0.80282037919662019</v>
      </c>
      <c r="F223" s="12">
        <v>0.75031499999999995</v>
      </c>
      <c r="G223" s="12">
        <v>1.2127714291627254</v>
      </c>
      <c r="H223" s="12">
        <v>0.84520848521694791</v>
      </c>
      <c r="I223" s="12">
        <v>0.8496444409492061</v>
      </c>
      <c r="J223" s="12">
        <v>0.71390699755906961</v>
      </c>
      <c r="K223" s="12">
        <v>0.18577199214919024</v>
      </c>
      <c r="L223" s="12">
        <v>0.43639955972665723</v>
      </c>
      <c r="M223" s="12">
        <v>0.49787615588256062</v>
      </c>
      <c r="N223" s="12"/>
      <c r="O223" s="12"/>
    </row>
    <row r="224" spans="1:15" x14ac:dyDescent="0.35">
      <c r="A224" s="11" t="str">
        <f t="shared" si="3"/>
        <v>DISTRIBUCION VOLUMEN X CRITERIO (Consumiciones)Leche Con CafeDE 20 A 24 AÑOS</v>
      </c>
      <c r="B224" s="11" t="s">
        <v>119</v>
      </c>
      <c r="C224" s="11" t="s">
        <v>128</v>
      </c>
      <c r="D224" s="11" t="s">
        <v>40</v>
      </c>
      <c r="E224" s="12">
        <v>1.5121414935441551</v>
      </c>
      <c r="F224" s="12">
        <v>1.4638218749999998</v>
      </c>
      <c r="G224" s="12">
        <v>1.3125719012610797</v>
      </c>
      <c r="H224" s="12">
        <v>1.901528539521512</v>
      </c>
      <c r="I224" s="12">
        <v>1.423149526743239</v>
      </c>
      <c r="J224" s="12">
        <v>1.3838109721865197</v>
      </c>
      <c r="K224" s="12">
        <v>1.4361935256922598</v>
      </c>
      <c r="L224" s="12">
        <v>1.4329474459349263</v>
      </c>
      <c r="M224" s="12">
        <v>1.3364443352392164</v>
      </c>
      <c r="N224" s="12"/>
      <c r="O224" s="12"/>
    </row>
    <row r="225" spans="1:15" x14ac:dyDescent="0.35">
      <c r="A225" s="11" t="str">
        <f t="shared" si="3"/>
        <v>DISTRIBUCION VOLUMEN X CRITERIO (Consumiciones)Leche Con CafeDE 25 A 34 AÑOS</v>
      </c>
      <c r="B225" s="11" t="s">
        <v>119</v>
      </c>
      <c r="C225" s="11" t="s">
        <v>128</v>
      </c>
      <c r="D225" s="11" t="s">
        <v>41</v>
      </c>
      <c r="E225" s="12">
        <v>6.3867091777224658</v>
      </c>
      <c r="F225" s="12">
        <v>6.3349374999999997</v>
      </c>
      <c r="G225" s="12">
        <v>5.9953934497875085</v>
      </c>
      <c r="H225" s="12">
        <v>6.137574997230673</v>
      </c>
      <c r="I225" s="12">
        <v>6.1391738767066499</v>
      </c>
      <c r="J225" s="12">
        <v>6.2426433471535834</v>
      </c>
      <c r="K225" s="12">
        <v>6.0038091840552488</v>
      </c>
      <c r="L225" s="12">
        <v>5.7005544903084129</v>
      </c>
      <c r="M225" s="12">
        <v>5.434769723353341</v>
      </c>
      <c r="N225" s="12"/>
      <c r="O225" s="12"/>
    </row>
    <row r="226" spans="1:15" x14ac:dyDescent="0.35">
      <c r="A226" s="11" t="str">
        <f t="shared" si="3"/>
        <v>DISTRIBUCION VOLUMEN X CRITERIO (Consumiciones)Leche Con CafeDE 35 A 49 AÑOS</v>
      </c>
      <c r="B226" s="11" t="s">
        <v>119</v>
      </c>
      <c r="C226" s="11" t="s">
        <v>128</v>
      </c>
      <c r="D226" s="11" t="s">
        <v>42</v>
      </c>
      <c r="E226" s="12">
        <v>26.150281112292966</v>
      </c>
      <c r="F226" s="12">
        <v>28.152781249999997</v>
      </c>
      <c r="G226" s="12">
        <v>26.74846823683804</v>
      </c>
      <c r="H226" s="12">
        <v>26.845685389032436</v>
      </c>
      <c r="I226" s="12">
        <v>27.280276502978435</v>
      </c>
      <c r="J226" s="12">
        <v>26.917922387614091</v>
      </c>
      <c r="K226" s="12">
        <v>25.821062817665069</v>
      </c>
      <c r="L226" s="12">
        <v>24.034513359236342</v>
      </c>
      <c r="M226" s="12">
        <v>24.555563458565508</v>
      </c>
      <c r="N226" s="12"/>
      <c r="O226" s="12"/>
    </row>
    <row r="227" spans="1:15" x14ac:dyDescent="0.35">
      <c r="A227" s="11" t="str">
        <f t="shared" si="3"/>
        <v>DISTRIBUCION VOLUMEN X CRITERIO (Consumiciones)Leche Con CafeDE 50 A 59 AÑOS</v>
      </c>
      <c r="B227" s="11" t="s">
        <v>119</v>
      </c>
      <c r="C227" s="11" t="s">
        <v>128</v>
      </c>
      <c r="D227" s="11" t="s">
        <v>43</v>
      </c>
      <c r="E227" s="12">
        <v>25.211561880017381</v>
      </c>
      <c r="F227" s="12">
        <v>25.692606250000001</v>
      </c>
      <c r="G227" s="12">
        <v>26.207989881171944</v>
      </c>
      <c r="H227" s="12">
        <v>25.484905881534647</v>
      </c>
      <c r="I227" s="12">
        <v>25.675636840582918</v>
      </c>
      <c r="J227" s="12">
        <v>26.918565838363246</v>
      </c>
      <c r="K227" s="12">
        <v>28.830908647947869</v>
      </c>
      <c r="L227" s="12">
        <v>27.981091971234441</v>
      </c>
      <c r="M227" s="12">
        <v>27.487144586824357</v>
      </c>
      <c r="N227" s="12"/>
      <c r="O227" s="12"/>
    </row>
    <row r="228" spans="1:15" x14ac:dyDescent="0.35">
      <c r="A228" s="11" t="str">
        <f t="shared" si="3"/>
        <v>DISTRIBUCION VOLUMEN X CRITERIO (Consumiciones)Leche Con CafeDE 60 A 75 AÑOS</v>
      </c>
      <c r="B228" s="11" t="s">
        <v>119</v>
      </c>
      <c r="C228" s="11" t="s">
        <v>128</v>
      </c>
      <c r="D228" s="11" t="s">
        <v>44</v>
      </c>
      <c r="E228" s="12">
        <v>39.936484887137745</v>
      </c>
      <c r="F228" s="12">
        <v>37.605531249999999</v>
      </c>
      <c r="G228" s="12">
        <v>38.522793536708143</v>
      </c>
      <c r="H228" s="12">
        <v>38.785096385449059</v>
      </c>
      <c r="I228" s="12">
        <v>38.632094019543423</v>
      </c>
      <c r="J228" s="12">
        <v>37.823128901523404</v>
      </c>
      <c r="K228" s="12">
        <v>37.722264553395071</v>
      </c>
      <c r="L228" s="12">
        <v>40.414493497670939</v>
      </c>
      <c r="M228" s="12">
        <v>40.688170756743737</v>
      </c>
      <c r="N228" s="12"/>
      <c r="O228" s="12"/>
    </row>
    <row r="229" spans="1:15" x14ac:dyDescent="0.35">
      <c r="A229" s="11" t="str">
        <f t="shared" si="3"/>
        <v>DISTRIBUCION VOLUMEN X CRITERIO (Consumiciones)Leche Con CafeNIVEL ALTO</v>
      </c>
      <c r="B229" s="11" t="s">
        <v>119</v>
      </c>
      <c r="C229" s="11" t="s">
        <v>128</v>
      </c>
      <c r="D229" s="11" t="s">
        <v>209</v>
      </c>
      <c r="E229" s="12">
        <v>24.383998108083237</v>
      </c>
      <c r="F229" s="12">
        <v>24.432428125000001</v>
      </c>
      <c r="G229" s="12">
        <v>24.781222342742435</v>
      </c>
      <c r="H229" s="12">
        <v>24.682905654836272</v>
      </c>
      <c r="I229" s="12">
        <v>24.617717037643274</v>
      </c>
      <c r="J229" s="12">
        <v>24.538509079572663</v>
      </c>
      <c r="K229" s="12">
        <v>24.247687702842626</v>
      </c>
      <c r="L229" s="12">
        <v>24.498320453134095</v>
      </c>
      <c r="M229" s="12">
        <v>25.306775986847956</v>
      </c>
      <c r="N229" s="12"/>
      <c r="O229" s="12"/>
    </row>
    <row r="230" spans="1:15" x14ac:dyDescent="0.35">
      <c r="A230" s="11" t="str">
        <f t="shared" si="3"/>
        <v>DISTRIBUCION VOLUMEN X CRITERIO (Consumiciones)Leche Con CafeNIVEL MEDIO ALTO</v>
      </c>
      <c r="B230" s="11" t="s">
        <v>119</v>
      </c>
      <c r="C230" s="11" t="s">
        <v>128</v>
      </c>
      <c r="D230" s="11" t="s">
        <v>210</v>
      </c>
      <c r="E230" s="12">
        <v>15.03075702352697</v>
      </c>
      <c r="F230" s="12">
        <v>14.8510375</v>
      </c>
      <c r="G230" s="12">
        <v>14.117372075102352</v>
      </c>
      <c r="H230" s="12">
        <v>13.902074676504004</v>
      </c>
      <c r="I230" s="12">
        <v>14.539591350351294</v>
      </c>
      <c r="J230" s="12">
        <v>13.004538579859156</v>
      </c>
      <c r="K230" s="12">
        <v>13.385046419963627</v>
      </c>
      <c r="L230" s="12">
        <v>12.16476477916973</v>
      </c>
      <c r="M230" s="12">
        <v>11.882615515512443</v>
      </c>
      <c r="N230" s="12"/>
      <c r="O230" s="12"/>
    </row>
    <row r="231" spans="1:15" x14ac:dyDescent="0.35">
      <c r="A231" s="11" t="str">
        <f t="shared" si="3"/>
        <v>DISTRIBUCION VOLUMEN X CRITERIO (Consumiciones)Leche Con CafeNIVEL MEDIO</v>
      </c>
      <c r="B231" s="11" t="s">
        <v>119</v>
      </c>
      <c r="C231" s="11" t="s">
        <v>128</v>
      </c>
      <c r="D231" s="11" t="s">
        <v>211</v>
      </c>
      <c r="E231" s="12">
        <v>21.611219130617165</v>
      </c>
      <c r="F231" s="12">
        <v>22.142096875000004</v>
      </c>
      <c r="G231" s="12">
        <v>23.981981620059432</v>
      </c>
      <c r="H231" s="12">
        <v>22.958639139988822</v>
      </c>
      <c r="I231" s="12">
        <v>22.870360570867216</v>
      </c>
      <c r="J231" s="12">
        <v>23.196968960901039</v>
      </c>
      <c r="K231" s="12">
        <v>22.217835110621088</v>
      </c>
      <c r="L231" s="12">
        <v>23.445112978858845</v>
      </c>
      <c r="M231" s="12">
        <v>24.430072641234425</v>
      </c>
      <c r="N231" s="12"/>
      <c r="O231" s="12"/>
    </row>
    <row r="232" spans="1:15" x14ac:dyDescent="0.35">
      <c r="A232" s="11" t="str">
        <f t="shared" si="3"/>
        <v>DISTRIBUCION VOLUMEN X CRITERIO (Consumiciones)Leche Con CafeNIVEL MEDIO BAJO</v>
      </c>
      <c r="B232" s="11" t="s">
        <v>119</v>
      </c>
      <c r="C232" s="11" t="s">
        <v>128</v>
      </c>
      <c r="D232" s="11" t="s">
        <v>212</v>
      </c>
      <c r="E232" s="12">
        <v>17.470085671298722</v>
      </c>
      <c r="F232" s="12">
        <v>17.465025000000001</v>
      </c>
      <c r="G232" s="12">
        <v>16.661651078168923</v>
      </c>
      <c r="H232" s="12">
        <v>16.719854913043143</v>
      </c>
      <c r="I232" s="12">
        <v>16.823057554580146</v>
      </c>
      <c r="J232" s="12">
        <v>16.677628922596412</v>
      </c>
      <c r="K232" s="12">
        <v>17.492712892307424</v>
      </c>
      <c r="L232" s="12">
        <v>17.408266663555196</v>
      </c>
      <c r="M232" s="12">
        <v>17.16862993599101</v>
      </c>
      <c r="N232" s="12"/>
      <c r="O232" s="12"/>
    </row>
    <row r="233" spans="1:15" x14ac:dyDescent="0.35">
      <c r="A233" s="11" t="str">
        <f t="shared" si="3"/>
        <v>DISTRIBUCION VOLUMEN X CRITERIO (Consumiciones)Leche Con CafeHOMBRE</v>
      </c>
      <c r="B233" s="11" t="s">
        <v>119</v>
      </c>
      <c r="C233" s="11" t="s">
        <v>128</v>
      </c>
      <c r="D233" s="11" t="s">
        <v>21</v>
      </c>
      <c r="E233" s="12">
        <v>62.835446045059292</v>
      </c>
      <c r="F233" s="12">
        <v>60.374499999999998</v>
      </c>
      <c r="G233" s="12">
        <v>59.105575703125858</v>
      </c>
      <c r="H233" s="12">
        <v>60.31397080228038</v>
      </c>
      <c r="I233" s="12">
        <v>61.621002709846486</v>
      </c>
      <c r="J233" s="12">
        <v>59.331403195569457</v>
      </c>
      <c r="K233" s="12">
        <v>59.459100836168425</v>
      </c>
      <c r="L233" s="12">
        <v>60.619714548337377</v>
      </c>
      <c r="M233" s="12">
        <v>61.623486596046085</v>
      </c>
      <c r="N233" s="12"/>
      <c r="O233" s="12"/>
    </row>
    <row r="234" spans="1:15" x14ac:dyDescent="0.35">
      <c r="A234" s="11" t="str">
        <f t="shared" si="3"/>
        <v>DISTRIBUCION VOLUMEN X CRITERIO (Consumiciones)Leche Con CafeMUJER</v>
      </c>
      <c r="B234" s="11" t="s">
        <v>119</v>
      </c>
      <c r="C234" s="11" t="s">
        <v>128</v>
      </c>
      <c r="D234" s="11" t="s">
        <v>22</v>
      </c>
      <c r="E234" s="12">
        <v>37.164553954940708</v>
      </c>
      <c r="F234" s="12">
        <v>39.625500000000002</v>
      </c>
      <c r="G234" s="12">
        <v>40.894393862477926</v>
      </c>
      <c r="H234" s="12">
        <v>39.686061399192646</v>
      </c>
      <c r="I234" s="12">
        <v>38.378997290153514</v>
      </c>
      <c r="J234" s="12">
        <v>40.668596804430543</v>
      </c>
      <c r="K234" s="12">
        <v>40.540930238917689</v>
      </c>
      <c r="L234" s="12">
        <v>39.38028545166263</v>
      </c>
      <c r="M234" s="12">
        <v>38.376513403953908</v>
      </c>
      <c r="N234" s="12"/>
      <c r="O234" s="12"/>
    </row>
    <row r="235" spans="1:15" x14ac:dyDescent="0.35">
      <c r="A235" s="11" t="str">
        <f t="shared" si="3"/>
        <v>DISTRIBUCION VOLUMEN X CRITERIO (Consumiciones)Bebidas VegetalesT.ESPAÑA</v>
      </c>
      <c r="B235" s="11" t="s">
        <v>119</v>
      </c>
      <c r="C235" s="11" t="s">
        <v>176</v>
      </c>
      <c r="D235" s="11" t="s">
        <v>36</v>
      </c>
      <c r="E235" s="12">
        <v>100</v>
      </c>
      <c r="F235" s="12">
        <v>100</v>
      </c>
      <c r="G235" s="12">
        <v>100</v>
      </c>
      <c r="H235" s="12">
        <v>100</v>
      </c>
      <c r="I235" s="12">
        <v>100</v>
      </c>
      <c r="J235" s="12">
        <v>100</v>
      </c>
      <c r="K235" s="12">
        <v>100</v>
      </c>
      <c r="L235" s="12">
        <v>100</v>
      </c>
      <c r="M235" s="12">
        <v>100</v>
      </c>
      <c r="N235" s="12"/>
      <c r="O235" s="12"/>
    </row>
    <row r="236" spans="1:15" x14ac:dyDescent="0.35">
      <c r="A236" s="11" t="str">
        <f t="shared" si="3"/>
        <v>DISTRIBUCION VOLUMEN X CRITERIO (Consumiciones)Bebidas VegetalesBCN AM</v>
      </c>
      <c r="B236" s="11" t="s">
        <v>119</v>
      </c>
      <c r="C236" s="11" t="s">
        <v>176</v>
      </c>
      <c r="D236" s="11" t="s">
        <v>1</v>
      </c>
      <c r="E236" s="12">
        <v>22.10001013025548</v>
      </c>
      <c r="F236" s="12">
        <v>16.96830173673187</v>
      </c>
      <c r="G236" s="12">
        <v>17.936877049771869</v>
      </c>
      <c r="H236" s="12">
        <v>24.048514754262531</v>
      </c>
      <c r="I236" s="12">
        <v>16.962225169616897</v>
      </c>
      <c r="J236" s="12">
        <v>21.008834956795734</v>
      </c>
      <c r="K236" s="12">
        <v>14.316731392931917</v>
      </c>
      <c r="L236" s="12">
        <v>12.393336433758066</v>
      </c>
      <c r="M236" s="12">
        <v>11.079768083239983</v>
      </c>
      <c r="N236" s="12"/>
      <c r="O236" s="12"/>
    </row>
    <row r="237" spans="1:15" x14ac:dyDescent="0.35">
      <c r="A237" s="11" t="str">
        <f t="shared" si="3"/>
        <v>DISTRIBUCION VOLUMEN X CRITERIO (Consumiciones)Bebidas VegetalesREST.CAT ARAGON</v>
      </c>
      <c r="B237" s="11" t="s">
        <v>119</v>
      </c>
      <c r="C237" s="11" t="s">
        <v>176</v>
      </c>
      <c r="D237" s="11" t="s">
        <v>2</v>
      </c>
      <c r="E237" s="12">
        <v>18.424181573392069</v>
      </c>
      <c r="F237" s="12">
        <v>19.155190396834893</v>
      </c>
      <c r="G237" s="12">
        <v>18.499446711945406</v>
      </c>
      <c r="H237" s="12">
        <v>18.89930086574034</v>
      </c>
      <c r="I237" s="12">
        <v>36.483349487323366</v>
      </c>
      <c r="J237" s="12">
        <v>33.833607774503172</v>
      </c>
      <c r="K237" s="12">
        <v>37.253432004648694</v>
      </c>
      <c r="L237" s="12">
        <v>38.137707032096813</v>
      </c>
      <c r="M237" s="12">
        <v>27.724473340972551</v>
      </c>
      <c r="N237" s="12"/>
      <c r="O237" s="12"/>
    </row>
    <row r="238" spans="1:15" x14ac:dyDescent="0.35">
      <c r="A238" s="11" t="str">
        <f t="shared" si="3"/>
        <v>DISTRIBUCION VOLUMEN X CRITERIO (Consumiciones)Bebidas VegetalesLEVANTE</v>
      </c>
      <c r="B238" s="11" t="s">
        <v>119</v>
      </c>
      <c r="C238" s="11" t="s">
        <v>176</v>
      </c>
      <c r="D238" s="11" t="s">
        <v>3</v>
      </c>
      <c r="E238" s="12">
        <v>16.623757409791708</v>
      </c>
      <c r="F238" s="12">
        <v>13.800362612494965</v>
      </c>
      <c r="G238" s="12">
        <v>9.5626284657348979</v>
      </c>
      <c r="H238" s="12">
        <v>10.902117952162854</v>
      </c>
      <c r="I238" s="12">
        <v>12.280727439677602</v>
      </c>
      <c r="J238" s="12">
        <v>9.5015673879778593</v>
      </c>
      <c r="K238" s="12">
        <v>12.746851606055909</v>
      </c>
      <c r="L238" s="12">
        <v>13.540876506130131</v>
      </c>
      <c r="M238" s="12">
        <v>13.020649968502948</v>
      </c>
      <c r="N238" s="12"/>
      <c r="O238" s="12"/>
    </row>
    <row r="239" spans="1:15" x14ac:dyDescent="0.35">
      <c r="A239" s="11" t="str">
        <f t="shared" si="3"/>
        <v>DISTRIBUCION VOLUMEN X CRITERIO (Consumiciones)Bebidas VegetalesANDALUCIA</v>
      </c>
      <c r="B239" s="11" t="s">
        <v>119</v>
      </c>
      <c r="C239" s="11" t="s">
        <v>176</v>
      </c>
      <c r="D239" s="11" t="s">
        <v>4</v>
      </c>
      <c r="E239" s="12">
        <v>10.203087113661466</v>
      </c>
      <c r="F239" s="12">
        <v>8.282205870211012</v>
      </c>
      <c r="G239" s="12">
        <v>5.351670689364842</v>
      </c>
      <c r="H239" s="12">
        <v>8.1814250477480552</v>
      </c>
      <c r="I239" s="12">
        <v>5.4634749783196455</v>
      </c>
      <c r="J239" s="12">
        <v>4.1281531349377092</v>
      </c>
      <c r="K239" s="12">
        <v>5.4370478772684132</v>
      </c>
      <c r="L239" s="12">
        <v>4.4457113776323505</v>
      </c>
      <c r="M239" s="12">
        <v>10.687599047113912</v>
      </c>
      <c r="N239" s="12"/>
      <c r="O239" s="12"/>
    </row>
    <row r="240" spans="1:15" x14ac:dyDescent="0.35">
      <c r="A240" s="11" t="str">
        <f t="shared" si="3"/>
        <v>DISTRIBUCION VOLUMEN X CRITERIO (Consumiciones)Bebidas VegetalesMDD AM</v>
      </c>
      <c r="B240" s="11" t="s">
        <v>119</v>
      </c>
      <c r="C240" s="11" t="s">
        <v>176</v>
      </c>
      <c r="D240" s="11" t="s">
        <v>5</v>
      </c>
      <c r="E240" s="12">
        <v>10.435200677093205</v>
      </c>
      <c r="F240" s="12">
        <v>9.4113781465311703</v>
      </c>
      <c r="G240" s="12">
        <v>11.199893351722812</v>
      </c>
      <c r="H240" s="12">
        <v>8.6669302537003521</v>
      </c>
      <c r="I240" s="12">
        <v>8.4539611283987135</v>
      </c>
      <c r="J240" s="12">
        <v>11.332011270959164</v>
      </c>
      <c r="K240" s="12">
        <v>7.5670298144177597</v>
      </c>
      <c r="L240" s="12">
        <v>8.9945730214874242</v>
      </c>
      <c r="M240" s="12">
        <v>8.3616021802273455</v>
      </c>
      <c r="N240" s="12"/>
      <c r="O240" s="12"/>
    </row>
    <row r="241" spans="1:15" x14ac:dyDescent="0.35">
      <c r="A241" s="11" t="str">
        <f t="shared" si="3"/>
        <v>DISTRIBUCION VOLUMEN X CRITERIO (Consumiciones)Bebidas VegetalesRTO CENTRO</v>
      </c>
      <c r="B241" s="11" t="s">
        <v>119</v>
      </c>
      <c r="C241" s="11" t="s">
        <v>176</v>
      </c>
      <c r="D241" s="11" t="s">
        <v>6</v>
      </c>
      <c r="E241" s="12">
        <v>2.7337589129909095</v>
      </c>
      <c r="F241" s="12">
        <v>3.1893984710289125</v>
      </c>
      <c r="G241" s="12">
        <v>2.755262250519209</v>
      </c>
      <c r="H241" s="12">
        <v>2.552076755850559</v>
      </c>
      <c r="I241" s="12">
        <v>2.7904682956690299</v>
      </c>
      <c r="J241" s="12">
        <v>2.5900631807785497</v>
      </c>
      <c r="K241" s="12">
        <v>2.6738918069279163</v>
      </c>
      <c r="L241" s="12">
        <v>2.9219884963125322</v>
      </c>
      <c r="M241" s="12">
        <v>2.4212576447914262</v>
      </c>
      <c r="N241" s="12"/>
      <c r="O241" s="12"/>
    </row>
    <row r="242" spans="1:15" x14ac:dyDescent="0.35">
      <c r="A242" s="11" t="str">
        <f t="shared" si="3"/>
        <v>DISTRIBUCION VOLUMEN X CRITERIO (Consumiciones)Bebidas VegetalesNORTE-CENTRO</v>
      </c>
      <c r="B242" s="11" t="s">
        <v>119</v>
      </c>
      <c r="C242" s="11" t="s">
        <v>176</v>
      </c>
      <c r="D242" s="11" t="s">
        <v>7</v>
      </c>
      <c r="E242" s="12">
        <v>11.269786676426568</v>
      </c>
      <c r="F242" s="12">
        <v>11.195399606720462</v>
      </c>
      <c r="G242" s="12">
        <v>13.566369174103981</v>
      </c>
      <c r="H242" s="12">
        <v>13.631284225941776</v>
      </c>
      <c r="I242" s="12">
        <v>9.8848237514666124</v>
      </c>
      <c r="J242" s="12">
        <v>7.503708999621499</v>
      </c>
      <c r="K242" s="12">
        <v>6.1054433087411342</v>
      </c>
      <c r="L242" s="12">
        <v>5.8184583971792314</v>
      </c>
      <c r="M242" s="12">
        <v>8.305394531983822</v>
      </c>
      <c r="N242" s="12"/>
      <c r="O242" s="12"/>
    </row>
    <row r="243" spans="1:15" x14ac:dyDescent="0.35">
      <c r="A243" s="11" t="str">
        <f t="shared" si="3"/>
        <v>DISTRIBUCION VOLUMEN X CRITERIO (Consumiciones)Bebidas VegetalesNOROESTE</v>
      </c>
      <c r="B243" s="11" t="s">
        <v>119</v>
      </c>
      <c r="C243" s="11" t="s">
        <v>176</v>
      </c>
      <c r="D243" s="11" t="s">
        <v>8</v>
      </c>
      <c r="E243" s="12">
        <v>8.2102044350912049</v>
      </c>
      <c r="F243" s="12">
        <v>17.997762316945561</v>
      </c>
      <c r="G243" s="12">
        <v>21.127872353505627</v>
      </c>
      <c r="H243" s="12">
        <v>13.118362500235733</v>
      </c>
      <c r="I243" s="12">
        <v>7.6809671988981281</v>
      </c>
      <c r="J243" s="12">
        <v>10.102053294426309</v>
      </c>
      <c r="K243" s="12">
        <v>13.899552651381942</v>
      </c>
      <c r="L243" s="12">
        <v>13.747338853571634</v>
      </c>
      <c r="M243" s="12">
        <v>18.399248780660113</v>
      </c>
      <c r="N243" s="12"/>
      <c r="O243" s="12"/>
    </row>
    <row r="244" spans="1:15" x14ac:dyDescent="0.35">
      <c r="A244" s="11" t="str">
        <f t="shared" si="3"/>
        <v>DISTRIBUCION VOLUMEN X CRITERIO (Consumiciones)Bebidas Vegetales&lt;2MIL</v>
      </c>
      <c r="B244" s="11" t="s">
        <v>119</v>
      </c>
      <c r="C244" s="11" t="s">
        <v>176</v>
      </c>
      <c r="D244" s="11" t="s">
        <v>9</v>
      </c>
      <c r="E244" s="12">
        <v>0.85956198082440682</v>
      </c>
      <c r="F244" s="12">
        <v>2.5290679746777855</v>
      </c>
      <c r="G244" s="12">
        <v>2.9075701566580334</v>
      </c>
      <c r="H244" s="12">
        <v>2.3334066001239466</v>
      </c>
      <c r="I244" s="12">
        <v>25.017277967658007</v>
      </c>
      <c r="J244" s="12">
        <v>22.314144018530442</v>
      </c>
      <c r="K244" s="12">
        <v>19.989897156456053</v>
      </c>
      <c r="L244" s="12">
        <v>24.651470879785663</v>
      </c>
      <c r="M244" s="12">
        <v>15.283743722667545</v>
      </c>
      <c r="N244" s="12"/>
      <c r="O244" s="12"/>
    </row>
    <row r="245" spans="1:15" x14ac:dyDescent="0.35">
      <c r="A245" s="11" t="str">
        <f t="shared" si="3"/>
        <v>DISTRIBUCION VOLUMEN X CRITERIO (Consumiciones)Bebidas Vegetales2-5MIL</v>
      </c>
      <c r="B245" s="11" t="s">
        <v>119</v>
      </c>
      <c r="C245" s="11" t="s">
        <v>176</v>
      </c>
      <c r="D245" s="11" t="s">
        <v>10</v>
      </c>
      <c r="E245" s="12">
        <v>3.3663002346297883</v>
      </c>
      <c r="F245" s="12">
        <v>3.1825421966700982</v>
      </c>
      <c r="G245" s="12">
        <v>1.3081573904048625</v>
      </c>
      <c r="H245" s="12">
        <v>2.81404498364178</v>
      </c>
      <c r="I245" s="12">
        <v>1.698465030862623</v>
      </c>
      <c r="J245" s="12">
        <v>1.9205449139958526</v>
      </c>
      <c r="K245" s="12">
        <v>1.696757762424985</v>
      </c>
      <c r="L245" s="12">
        <v>2.168760688590746</v>
      </c>
      <c r="M245" s="12">
        <v>1.4234878606572685</v>
      </c>
      <c r="N245" s="12"/>
      <c r="O245" s="12"/>
    </row>
    <row r="246" spans="1:15" x14ac:dyDescent="0.35">
      <c r="A246" s="11" t="str">
        <f t="shared" si="3"/>
        <v>DISTRIBUCION VOLUMEN X CRITERIO (Consumiciones)Bebidas Vegetales5-10MIL</v>
      </c>
      <c r="B246" s="11" t="s">
        <v>119</v>
      </c>
      <c r="C246" s="11" t="s">
        <v>176</v>
      </c>
      <c r="D246" s="11" t="s">
        <v>11</v>
      </c>
      <c r="E246" s="12">
        <v>13.872045069833408</v>
      </c>
      <c r="F246" s="12">
        <v>14.19051647005498</v>
      </c>
      <c r="G246" s="12">
        <v>9.2908891900344006</v>
      </c>
      <c r="H246" s="12">
        <v>9.8018415109259642</v>
      </c>
      <c r="I246" s="12">
        <v>7.6098505330816719</v>
      </c>
      <c r="J246" s="12">
        <v>6.3476456829703061</v>
      </c>
      <c r="K246" s="12">
        <v>8.7095019669977987</v>
      </c>
      <c r="L246" s="12">
        <v>9.4013709806421097</v>
      </c>
      <c r="M246" s="12">
        <v>12.0114277823776</v>
      </c>
      <c r="N246" s="12"/>
      <c r="O246" s="12"/>
    </row>
    <row r="247" spans="1:15" x14ac:dyDescent="0.35">
      <c r="A247" s="11" t="str">
        <f t="shared" si="3"/>
        <v>DISTRIBUCION VOLUMEN X CRITERIO (Consumiciones)Bebidas Vegetales10-30MIL</v>
      </c>
      <c r="B247" s="11" t="s">
        <v>119</v>
      </c>
      <c r="C247" s="11" t="s">
        <v>176</v>
      </c>
      <c r="D247" s="11" t="s">
        <v>12</v>
      </c>
      <c r="E247" s="12">
        <v>9.2994274771742464</v>
      </c>
      <c r="F247" s="12">
        <v>11.826803668587006</v>
      </c>
      <c r="G247" s="12">
        <v>12.742150392781063</v>
      </c>
      <c r="H247" s="12">
        <v>11.742665788332243</v>
      </c>
      <c r="I247" s="12">
        <v>9.5217160638677747</v>
      </c>
      <c r="J247" s="12">
        <v>8.4978114799442288</v>
      </c>
      <c r="K247" s="12">
        <v>10.08516514336206</v>
      </c>
      <c r="L247" s="12">
        <v>8.0832890194937654</v>
      </c>
      <c r="M247" s="12">
        <v>12.395911217391724</v>
      </c>
      <c r="N247" s="12"/>
      <c r="O247" s="12"/>
    </row>
    <row r="248" spans="1:15" x14ac:dyDescent="0.35">
      <c r="A248" s="11" t="str">
        <f t="shared" si="3"/>
        <v>DISTRIBUCION VOLUMEN X CRITERIO (Consumiciones)Bebidas Vegetales30-100MIL</v>
      </c>
      <c r="B248" s="11" t="s">
        <v>119</v>
      </c>
      <c r="C248" s="11" t="s">
        <v>176</v>
      </c>
      <c r="D248" s="11" t="s">
        <v>13</v>
      </c>
      <c r="E248" s="12">
        <v>34.915608436215336</v>
      </c>
      <c r="F248" s="12">
        <v>31.510739362159228</v>
      </c>
      <c r="G248" s="12">
        <v>29.419034178233598</v>
      </c>
      <c r="H248" s="12">
        <v>35.058510468805579</v>
      </c>
      <c r="I248" s="12">
        <v>25.648206907106058</v>
      </c>
      <c r="J248" s="12">
        <v>22.309459647442846</v>
      </c>
      <c r="K248" s="12">
        <v>21.531062935106089</v>
      </c>
      <c r="L248" s="12">
        <v>21.849613342449324</v>
      </c>
      <c r="M248" s="12">
        <v>23.388557981063236</v>
      </c>
      <c r="N248" s="12"/>
      <c r="O248" s="12"/>
    </row>
    <row r="249" spans="1:15" x14ac:dyDescent="0.35">
      <c r="A249" s="11" t="str">
        <f t="shared" si="3"/>
        <v>DISTRIBUCION VOLUMEN X CRITERIO (Consumiciones)Bebidas Vegetales100-200MIL</v>
      </c>
      <c r="B249" s="11" t="s">
        <v>119</v>
      </c>
      <c r="C249" s="11" t="s">
        <v>176</v>
      </c>
      <c r="D249" s="11" t="s">
        <v>14</v>
      </c>
      <c r="E249" s="12">
        <v>11.743376120046795</v>
      </c>
      <c r="F249" s="12">
        <v>8.2046325768234674</v>
      </c>
      <c r="G249" s="12">
        <v>10.764633399888272</v>
      </c>
      <c r="H249" s="12">
        <v>12.81781475510792</v>
      </c>
      <c r="I249" s="12">
        <v>10.636764780900883</v>
      </c>
      <c r="J249" s="12">
        <v>11.246780303643005</v>
      </c>
      <c r="K249" s="12">
        <v>12.866428181576397</v>
      </c>
      <c r="L249" s="12">
        <v>11.308484231993294</v>
      </c>
      <c r="M249" s="12">
        <v>11.518949877142775</v>
      </c>
      <c r="N249" s="12"/>
      <c r="O249" s="12"/>
    </row>
    <row r="250" spans="1:15" x14ac:dyDescent="0.35">
      <c r="A250" s="11" t="str">
        <f t="shared" si="3"/>
        <v>DISTRIBUCION VOLUMEN X CRITERIO (Consumiciones)Bebidas Vegetales200-500MIL</v>
      </c>
      <c r="B250" s="11" t="s">
        <v>119</v>
      </c>
      <c r="C250" s="11" t="s">
        <v>176</v>
      </c>
      <c r="D250" s="11" t="s">
        <v>15</v>
      </c>
      <c r="E250" s="12">
        <v>13.332241335363742</v>
      </c>
      <c r="F250" s="12">
        <v>14.845847564581927</v>
      </c>
      <c r="G250" s="12">
        <v>20.602402392770372</v>
      </c>
      <c r="H250" s="12">
        <v>12.350264248168926</v>
      </c>
      <c r="I250" s="12">
        <v>9.499285823598429</v>
      </c>
      <c r="J250" s="12">
        <v>12.582233681533939</v>
      </c>
      <c r="K250" s="12">
        <v>14.416366984688803</v>
      </c>
      <c r="L250" s="12">
        <v>13.378110383767114</v>
      </c>
      <c r="M250" s="12">
        <v>14.270759017334884</v>
      </c>
      <c r="N250" s="12"/>
      <c r="O250" s="12"/>
    </row>
    <row r="251" spans="1:15" x14ac:dyDescent="0.35">
      <c r="A251" s="11" t="str">
        <f t="shared" si="3"/>
        <v>DISTRIBUCION VOLUMEN X CRITERIO (Consumiciones)Bebidas Vegetales&gt;500MIL</v>
      </c>
      <c r="B251" s="11" t="s">
        <v>119</v>
      </c>
      <c r="C251" s="11" t="s">
        <v>176</v>
      </c>
      <c r="D251" s="11" t="s">
        <v>16</v>
      </c>
      <c r="E251" s="12">
        <v>12.611416471141846</v>
      </c>
      <c r="F251" s="12">
        <v>13.709844288937454</v>
      </c>
      <c r="G251" s="12">
        <v>12.965189628120932</v>
      </c>
      <c r="H251" s="12">
        <v>13.081484159741546</v>
      </c>
      <c r="I251" s="12">
        <v>10.368433403050552</v>
      </c>
      <c r="J251" s="12">
        <v>14.781384154014876</v>
      </c>
      <c r="K251" s="12">
        <v>10.704804113237561</v>
      </c>
      <c r="L251" s="12">
        <v>9.1588770039274099</v>
      </c>
      <c r="M251" s="12">
        <v>9.7071550484390894</v>
      </c>
      <c r="N251" s="12"/>
      <c r="O251" s="12"/>
    </row>
    <row r="252" spans="1:15" x14ac:dyDescent="0.35">
      <c r="A252" s="11" t="str">
        <f t="shared" si="3"/>
        <v>DISTRIBUCION VOLUMEN X CRITERIO (Consumiciones)Bebidas VegetalesDE 15 A 19 AÑOS</v>
      </c>
      <c r="B252" s="11" t="s">
        <v>119</v>
      </c>
      <c r="C252" s="11" t="s">
        <v>176</v>
      </c>
      <c r="D252" s="11" t="s">
        <v>39</v>
      </c>
      <c r="E252" s="12" t="s">
        <v>223</v>
      </c>
      <c r="F252" s="12" t="s">
        <v>223</v>
      </c>
      <c r="G252" s="12" t="s">
        <v>223</v>
      </c>
      <c r="H252" s="12">
        <v>0.37889188097744836</v>
      </c>
      <c r="I252" s="12">
        <v>0.70892108350762639</v>
      </c>
      <c r="J252" s="12" t="s">
        <v>223</v>
      </c>
      <c r="K252" s="12">
        <v>1.3017939322435117</v>
      </c>
      <c r="L252" s="12" t="s">
        <v>223</v>
      </c>
      <c r="M252" s="12">
        <v>4.0509047975598751</v>
      </c>
      <c r="N252" s="12"/>
      <c r="O252" s="12"/>
    </row>
    <row r="253" spans="1:15" x14ac:dyDescent="0.35">
      <c r="A253" s="11" t="str">
        <f t="shared" si="3"/>
        <v>DISTRIBUCION VOLUMEN X CRITERIO (Consumiciones)Bebidas VegetalesDE 20 A 24 AÑOS</v>
      </c>
      <c r="B253" s="11" t="s">
        <v>119</v>
      </c>
      <c r="C253" s="11" t="s">
        <v>176</v>
      </c>
      <c r="D253" s="11" t="s">
        <v>40</v>
      </c>
      <c r="E253" s="12">
        <v>2.0348145836464999</v>
      </c>
      <c r="F253" s="12">
        <v>2.6986954712193185</v>
      </c>
      <c r="G253" s="12">
        <v>1.6065453709569208</v>
      </c>
      <c r="H253" s="12">
        <v>1.715122460671666</v>
      </c>
      <c r="I253" s="12">
        <v>2.0916058766515326</v>
      </c>
      <c r="J253" s="12">
        <v>2.2094418545968626</v>
      </c>
      <c r="K253" s="12">
        <v>1.7404237269975962</v>
      </c>
      <c r="L253" s="12">
        <v>1.1055435223665999</v>
      </c>
      <c r="M253" s="12">
        <v>1.6218438056784603</v>
      </c>
      <c r="N253" s="12"/>
      <c r="O253" s="12"/>
    </row>
    <row r="254" spans="1:15" x14ac:dyDescent="0.35">
      <c r="A254" s="11" t="str">
        <f t="shared" si="3"/>
        <v>DISTRIBUCION VOLUMEN X CRITERIO (Consumiciones)Bebidas VegetalesDE 25 A 34 AÑOS</v>
      </c>
      <c r="B254" s="11" t="s">
        <v>119</v>
      </c>
      <c r="C254" s="11" t="s">
        <v>176</v>
      </c>
      <c r="D254" s="11" t="s">
        <v>41</v>
      </c>
      <c r="E254" s="12">
        <v>9.8060791336344089</v>
      </c>
      <c r="F254" s="12">
        <v>10.907921364312664</v>
      </c>
      <c r="G254" s="12">
        <v>15.961037294822344</v>
      </c>
      <c r="H254" s="12">
        <v>14.114597931145259</v>
      </c>
      <c r="I254" s="12">
        <v>12.232872519512322</v>
      </c>
      <c r="J254" s="12">
        <v>9.2588988492881246</v>
      </c>
      <c r="K254" s="12">
        <v>8.9159453501079611</v>
      </c>
      <c r="L254" s="12">
        <v>4.6227400713838822</v>
      </c>
      <c r="M254" s="12">
        <v>6.7495741074453459</v>
      </c>
      <c r="N254" s="12"/>
      <c r="O254" s="12"/>
    </row>
    <row r="255" spans="1:15" x14ac:dyDescent="0.35">
      <c r="A255" s="11" t="str">
        <f t="shared" si="3"/>
        <v>DISTRIBUCION VOLUMEN X CRITERIO (Consumiciones)Bebidas VegetalesDE 35 A 49 AÑOS</v>
      </c>
      <c r="B255" s="11" t="s">
        <v>119</v>
      </c>
      <c r="C255" s="11" t="s">
        <v>176</v>
      </c>
      <c r="D255" s="11" t="s">
        <v>42</v>
      </c>
      <c r="E255" s="12">
        <v>38.266729626749104</v>
      </c>
      <c r="F255" s="12">
        <v>42.396233345858512</v>
      </c>
      <c r="G255" s="12">
        <v>33.075172334528112</v>
      </c>
      <c r="H255" s="12">
        <v>36.625023817126092</v>
      </c>
      <c r="I255" s="12">
        <v>21.209646482681222</v>
      </c>
      <c r="J255" s="12">
        <v>28.117775700148488</v>
      </c>
      <c r="K255" s="12">
        <v>25.01860486222192</v>
      </c>
      <c r="L255" s="12">
        <v>22.859110400442706</v>
      </c>
      <c r="M255" s="12">
        <v>18.598887086423943</v>
      </c>
      <c r="N255" s="12"/>
      <c r="O255" s="12"/>
    </row>
    <row r="256" spans="1:15" x14ac:dyDescent="0.35">
      <c r="A256" s="11" t="str">
        <f t="shared" si="3"/>
        <v>DISTRIBUCION VOLUMEN X CRITERIO (Consumiciones)Bebidas VegetalesDE 50 A 59 AÑOS</v>
      </c>
      <c r="B256" s="11" t="s">
        <v>119</v>
      </c>
      <c r="C256" s="11" t="s">
        <v>176</v>
      </c>
      <c r="D256" s="11" t="s">
        <v>43</v>
      </c>
      <c r="E256" s="12">
        <v>24.271250661734431</v>
      </c>
      <c r="F256" s="12">
        <v>21.830544373693069</v>
      </c>
      <c r="G256" s="12">
        <v>19.392806453423571</v>
      </c>
      <c r="H256" s="12">
        <v>22.842565057333431</v>
      </c>
      <c r="I256" s="12">
        <v>17.647079528643577</v>
      </c>
      <c r="J256" s="12">
        <v>16.43638410548893</v>
      </c>
      <c r="K256" s="12">
        <v>21.221542817023199</v>
      </c>
      <c r="L256" s="12">
        <v>23.204109853853886</v>
      </c>
      <c r="M256" s="12">
        <v>28.120672500801476</v>
      </c>
      <c r="N256" s="12"/>
      <c r="O256" s="12"/>
    </row>
    <row r="257" spans="1:15" x14ac:dyDescent="0.35">
      <c r="A257" s="11" t="str">
        <f t="shared" si="3"/>
        <v>DISTRIBUCION VOLUMEN X CRITERIO (Consumiciones)Bebidas VegetalesDE 60 A 75 AÑOS</v>
      </c>
      <c r="B257" s="11" t="s">
        <v>119</v>
      </c>
      <c r="C257" s="11" t="s">
        <v>176</v>
      </c>
      <c r="D257" s="11" t="s">
        <v>44</v>
      </c>
      <c r="E257" s="12">
        <v>25.621107204245558</v>
      </c>
      <c r="F257" s="12">
        <v>22.166601232410681</v>
      </c>
      <c r="G257" s="12">
        <v>29.964463938715998</v>
      </c>
      <c r="H257" s="12">
        <v>24.323824474446258</v>
      </c>
      <c r="I257" s="12">
        <v>46.109865836861701</v>
      </c>
      <c r="J257" s="12">
        <v>43.977509842678892</v>
      </c>
      <c r="K257" s="12">
        <v>41.801671664517528</v>
      </c>
      <c r="L257" s="12">
        <v>48.208479476361731</v>
      </c>
      <c r="M257" s="12">
        <v>40.858111279583007</v>
      </c>
      <c r="N257" s="12"/>
      <c r="O257" s="12"/>
    </row>
    <row r="258" spans="1:15" x14ac:dyDescent="0.35">
      <c r="A258" s="11" t="str">
        <f t="shared" si="3"/>
        <v>DISTRIBUCION VOLUMEN X CRITERIO (Consumiciones)Bebidas VegetalesNIVEL ALTO</v>
      </c>
      <c r="B258" s="11" t="s">
        <v>119</v>
      </c>
      <c r="C258" s="11" t="s">
        <v>176</v>
      </c>
      <c r="D258" s="11" t="s">
        <v>209</v>
      </c>
      <c r="E258" s="12">
        <v>23.943389844909056</v>
      </c>
      <c r="F258" s="12">
        <v>21.668270227188859</v>
      </c>
      <c r="G258" s="12">
        <v>15.81259171350905</v>
      </c>
      <c r="H258" s="12">
        <v>14.216161310062239</v>
      </c>
      <c r="I258" s="12">
        <v>10.795709840330561</v>
      </c>
      <c r="J258" s="12">
        <v>12.024288852296733</v>
      </c>
      <c r="K258" s="12">
        <v>18.563915138635217</v>
      </c>
      <c r="L258" s="12">
        <v>16.677190817554827</v>
      </c>
      <c r="M258" s="12">
        <v>17.503025268822096</v>
      </c>
      <c r="N258" s="12"/>
      <c r="O258" s="12"/>
    </row>
    <row r="259" spans="1:15" x14ac:dyDescent="0.35">
      <c r="A259" s="11" t="str">
        <f t="shared" si="3"/>
        <v>DISTRIBUCION VOLUMEN X CRITERIO (Consumiciones)Bebidas VegetalesNIVEL MEDIO ALTO</v>
      </c>
      <c r="B259" s="11" t="s">
        <v>119</v>
      </c>
      <c r="C259" s="11" t="s">
        <v>176</v>
      </c>
      <c r="D259" s="11" t="s">
        <v>210</v>
      </c>
      <c r="E259" s="12">
        <v>22.447240975903064</v>
      </c>
      <c r="F259" s="12">
        <v>27.098838864915049</v>
      </c>
      <c r="G259" s="12">
        <v>16.569139623710665</v>
      </c>
      <c r="H259" s="12">
        <v>19.944178509116188</v>
      </c>
      <c r="I259" s="12">
        <v>14.700510126001124</v>
      </c>
      <c r="J259" s="12">
        <v>14.912358910819021</v>
      </c>
      <c r="K259" s="12">
        <v>15.048125585340982</v>
      </c>
      <c r="L259" s="12">
        <v>19.32910390931443</v>
      </c>
      <c r="M259" s="12">
        <v>9.1378050758150291</v>
      </c>
      <c r="N259" s="12"/>
      <c r="O259" s="12"/>
    </row>
    <row r="260" spans="1:15" x14ac:dyDescent="0.35">
      <c r="A260" s="11" t="str">
        <f t="shared" ref="A260:A323" si="4">B260&amp;C260&amp;D260</f>
        <v>DISTRIBUCION VOLUMEN X CRITERIO (Consumiciones)Bebidas VegetalesNIVEL MEDIO</v>
      </c>
      <c r="B260" s="11" t="s">
        <v>119</v>
      </c>
      <c r="C260" s="11" t="s">
        <v>176</v>
      </c>
      <c r="D260" s="11" t="s">
        <v>211</v>
      </c>
      <c r="E260" s="12">
        <v>30.722499624200207</v>
      </c>
      <c r="F260" s="12">
        <v>31.977510274301522</v>
      </c>
      <c r="G260" s="12">
        <v>29.353448160651329</v>
      </c>
      <c r="H260" s="12">
        <v>26.05884927352075</v>
      </c>
      <c r="I260" s="12">
        <v>22.698546140896799</v>
      </c>
      <c r="J260" s="12">
        <v>25.43624499778398</v>
      </c>
      <c r="K260" s="12">
        <v>18.773226141091914</v>
      </c>
      <c r="L260" s="12">
        <v>16.861048474708376</v>
      </c>
      <c r="M260" s="12">
        <v>16.406109089507815</v>
      </c>
      <c r="N260" s="12"/>
      <c r="O260" s="12"/>
    </row>
    <row r="261" spans="1:15" x14ac:dyDescent="0.35">
      <c r="A261" s="11" t="str">
        <f t="shared" si="4"/>
        <v>DISTRIBUCION VOLUMEN X CRITERIO (Consumiciones)Bebidas VegetalesNIVEL MEDIO BAJO</v>
      </c>
      <c r="B261" s="11" t="s">
        <v>119</v>
      </c>
      <c r="C261" s="11" t="s">
        <v>176</v>
      </c>
      <c r="D261" s="11" t="s">
        <v>212</v>
      </c>
      <c r="E261" s="12">
        <v>10.171511760899827</v>
      </c>
      <c r="F261" s="12">
        <v>9.4605212386114914</v>
      </c>
      <c r="G261" s="12">
        <v>7.3566529547453143</v>
      </c>
      <c r="H261" s="12">
        <v>11.023456861575839</v>
      </c>
      <c r="I261" s="12">
        <v>8.2242003774932417</v>
      </c>
      <c r="J261" s="12">
        <v>6.4023214811412013</v>
      </c>
      <c r="K261" s="12">
        <v>8.5261949149230905</v>
      </c>
      <c r="L261" s="12">
        <v>5.8565256838073214</v>
      </c>
      <c r="M261" s="12">
        <v>14.28991414712574</v>
      </c>
      <c r="N261" s="12"/>
      <c r="O261" s="12"/>
    </row>
    <row r="262" spans="1:15" x14ac:dyDescent="0.35">
      <c r="A262" s="11" t="str">
        <f t="shared" si="4"/>
        <v>DISTRIBUCION VOLUMEN X CRITERIO (Consumiciones)Bebidas VegetalesHOMBRE</v>
      </c>
      <c r="B262" s="11" t="s">
        <v>119</v>
      </c>
      <c r="C262" s="11" t="s">
        <v>176</v>
      </c>
      <c r="D262" s="11" t="s">
        <v>21</v>
      </c>
      <c r="E262" s="12">
        <v>27.109160038429614</v>
      </c>
      <c r="F262" s="12">
        <v>26.89413636049613</v>
      </c>
      <c r="G262" s="12">
        <v>28.10600411090352</v>
      </c>
      <c r="H262" s="12">
        <v>24.867596287844844</v>
      </c>
      <c r="I262" s="12">
        <v>21.602917920726416</v>
      </c>
      <c r="J262" s="12">
        <v>19.582560422887425</v>
      </c>
      <c r="K262" s="12">
        <v>25.30172397493638</v>
      </c>
      <c r="L262" s="12">
        <v>28.313220717507459</v>
      </c>
      <c r="M262" s="12">
        <v>31.469774875042084</v>
      </c>
      <c r="N262" s="12"/>
      <c r="O262" s="12"/>
    </row>
    <row r="263" spans="1:15" x14ac:dyDescent="0.35">
      <c r="A263" s="11" t="str">
        <f t="shared" si="4"/>
        <v>DISTRIBUCION VOLUMEN X CRITERIO (Consumiciones)Bebidas VegetalesMUJER</v>
      </c>
      <c r="B263" s="11" t="s">
        <v>119</v>
      </c>
      <c r="C263" s="11" t="s">
        <v>176</v>
      </c>
      <c r="D263" s="11" t="s">
        <v>22</v>
      </c>
      <c r="E263" s="12">
        <v>72.890815452887779</v>
      </c>
      <c r="F263" s="12">
        <v>73.105855214492365</v>
      </c>
      <c r="G263" s="12">
        <v>71.894035982433763</v>
      </c>
      <c r="H263" s="12">
        <v>75.132449232942221</v>
      </c>
      <c r="I263" s="12">
        <v>78.397082079273588</v>
      </c>
      <c r="J263" s="12">
        <v>80.417452517364211</v>
      </c>
      <c r="K263" s="12">
        <v>74.698269722603513</v>
      </c>
      <c r="L263" s="12">
        <v>71.686760754057886</v>
      </c>
      <c r="M263" s="12">
        <v>68.530246533317552</v>
      </c>
      <c r="N263" s="12"/>
      <c r="O263" s="12"/>
    </row>
    <row r="264" spans="1:15" x14ac:dyDescent="0.35">
      <c r="A264" s="11" t="str">
        <f t="shared" si="4"/>
        <v>DISTRIBUCION VOLUMEN X CRITERIO (Consumiciones)InfusionesT.ESPAÑA</v>
      </c>
      <c r="B264" s="11" t="s">
        <v>119</v>
      </c>
      <c r="C264" s="11" t="s">
        <v>129</v>
      </c>
      <c r="D264" s="11" t="s">
        <v>36</v>
      </c>
      <c r="E264" s="12">
        <v>100</v>
      </c>
      <c r="F264" s="12">
        <v>100</v>
      </c>
      <c r="G264" s="12">
        <v>100</v>
      </c>
      <c r="H264" s="12">
        <v>100</v>
      </c>
      <c r="I264" s="12">
        <v>100</v>
      </c>
      <c r="J264" s="12">
        <v>100</v>
      </c>
      <c r="K264" s="12">
        <v>100</v>
      </c>
      <c r="L264" s="12">
        <v>100</v>
      </c>
      <c r="M264" s="12">
        <v>100</v>
      </c>
      <c r="N264" s="12"/>
      <c r="O264" s="12"/>
    </row>
    <row r="265" spans="1:15" x14ac:dyDescent="0.35">
      <c r="A265" s="11" t="str">
        <f t="shared" si="4"/>
        <v>DISTRIBUCION VOLUMEN X CRITERIO (Consumiciones)InfusionesBCN AM</v>
      </c>
      <c r="B265" s="11" t="s">
        <v>119</v>
      </c>
      <c r="C265" s="11" t="s">
        <v>129</v>
      </c>
      <c r="D265" s="11" t="s">
        <v>1</v>
      </c>
      <c r="E265" s="12">
        <v>8.7552818262272769</v>
      </c>
      <c r="F265" s="12">
        <v>13.285479535767362</v>
      </c>
      <c r="G265" s="12">
        <v>11.121222511151698</v>
      </c>
      <c r="H265" s="12">
        <v>8.794468268990423</v>
      </c>
      <c r="I265" s="12">
        <v>6.9092097500882579</v>
      </c>
      <c r="J265" s="12">
        <v>8.3882203045410737</v>
      </c>
      <c r="K265" s="12">
        <v>8.9559125308321725</v>
      </c>
      <c r="L265" s="12">
        <v>9.9009658213359817</v>
      </c>
      <c r="M265" s="12">
        <v>8.9449680025516258</v>
      </c>
      <c r="N265" s="12"/>
      <c r="O265" s="12"/>
    </row>
    <row r="266" spans="1:15" x14ac:dyDescent="0.35">
      <c r="A266" s="11" t="str">
        <f t="shared" si="4"/>
        <v>DISTRIBUCION VOLUMEN X CRITERIO (Consumiciones)InfusionesREST.CAT ARAGON</v>
      </c>
      <c r="B266" s="11" t="s">
        <v>119</v>
      </c>
      <c r="C266" s="11" t="s">
        <v>129</v>
      </c>
      <c r="D266" s="11" t="s">
        <v>2</v>
      </c>
      <c r="E266" s="12">
        <v>12.04916299505469</v>
      </c>
      <c r="F266" s="12">
        <v>13.994335613269095</v>
      </c>
      <c r="G266" s="12">
        <v>13.287873335732279</v>
      </c>
      <c r="H266" s="12">
        <v>13.733178116797532</v>
      </c>
      <c r="I266" s="12">
        <v>12.81768897757517</v>
      </c>
      <c r="J266" s="12">
        <v>16.777526212220913</v>
      </c>
      <c r="K266" s="12">
        <v>17.003649137858574</v>
      </c>
      <c r="L266" s="12">
        <v>13.954416094379173</v>
      </c>
      <c r="M266" s="12">
        <v>11.033082360630805</v>
      </c>
      <c r="N266" s="12"/>
      <c r="O266" s="12"/>
    </row>
    <row r="267" spans="1:15" x14ac:dyDescent="0.35">
      <c r="A267" s="11" t="str">
        <f t="shared" si="4"/>
        <v>DISTRIBUCION VOLUMEN X CRITERIO (Consumiciones)InfusionesLEVANTE</v>
      </c>
      <c r="B267" s="11" t="s">
        <v>119</v>
      </c>
      <c r="C267" s="11" t="s">
        <v>129</v>
      </c>
      <c r="D267" s="11" t="s">
        <v>3</v>
      </c>
      <c r="E267" s="12">
        <v>17.709905026728791</v>
      </c>
      <c r="F267" s="12">
        <v>14.931134098087675</v>
      </c>
      <c r="G267" s="12">
        <v>16.717870552051433</v>
      </c>
      <c r="H267" s="12">
        <v>16.03476234859421</v>
      </c>
      <c r="I267" s="12">
        <v>16.440521828489139</v>
      </c>
      <c r="J267" s="12">
        <v>17.109317100757686</v>
      </c>
      <c r="K267" s="12">
        <v>15.765576224663997</v>
      </c>
      <c r="L267" s="12">
        <v>15.291254688620443</v>
      </c>
      <c r="M267" s="12">
        <v>15.148348592285105</v>
      </c>
      <c r="N267" s="12"/>
      <c r="O267" s="12"/>
    </row>
    <row r="268" spans="1:15" x14ac:dyDescent="0.35">
      <c r="A268" s="11" t="str">
        <f t="shared" si="4"/>
        <v>DISTRIBUCION VOLUMEN X CRITERIO (Consumiciones)InfusionesANDALUCIA</v>
      </c>
      <c r="B268" s="11" t="s">
        <v>119</v>
      </c>
      <c r="C268" s="11" t="s">
        <v>129</v>
      </c>
      <c r="D268" s="11" t="s">
        <v>4</v>
      </c>
      <c r="E268" s="12">
        <v>20.682107697666886</v>
      </c>
      <c r="F268" s="12">
        <v>17.430339154150413</v>
      </c>
      <c r="G268" s="12">
        <v>20.755711637822753</v>
      </c>
      <c r="H268" s="12">
        <v>16.312509279927532</v>
      </c>
      <c r="I268" s="12">
        <v>18.84955312289674</v>
      </c>
      <c r="J268" s="12">
        <v>17.199559331346851</v>
      </c>
      <c r="K268" s="12">
        <v>16.990185877053907</v>
      </c>
      <c r="L268" s="12">
        <v>16.878783647746705</v>
      </c>
      <c r="M268" s="12">
        <v>17.683747684446868</v>
      </c>
      <c r="N268" s="12"/>
      <c r="O268" s="12"/>
    </row>
    <row r="269" spans="1:15" x14ac:dyDescent="0.35">
      <c r="A269" s="11" t="str">
        <f t="shared" si="4"/>
        <v>DISTRIBUCION VOLUMEN X CRITERIO (Consumiciones)InfusionesMDD AM</v>
      </c>
      <c r="B269" s="11" t="s">
        <v>119</v>
      </c>
      <c r="C269" s="11" t="s">
        <v>129</v>
      </c>
      <c r="D269" s="11" t="s">
        <v>5</v>
      </c>
      <c r="E269" s="12">
        <v>12.834681946293161</v>
      </c>
      <c r="F269" s="12">
        <v>14.960486717674657</v>
      </c>
      <c r="G269" s="12">
        <v>12.054563539212557</v>
      </c>
      <c r="H269" s="12">
        <v>16.052583968527475</v>
      </c>
      <c r="I269" s="12">
        <v>15.355666637797885</v>
      </c>
      <c r="J269" s="12">
        <v>10.774587637370928</v>
      </c>
      <c r="K269" s="12">
        <v>11.450235208528374</v>
      </c>
      <c r="L269" s="12">
        <v>12.478560765899941</v>
      </c>
      <c r="M269" s="12">
        <v>12.765583535101351</v>
      </c>
      <c r="N269" s="12"/>
      <c r="O269" s="12"/>
    </row>
    <row r="270" spans="1:15" x14ac:dyDescent="0.35">
      <c r="A270" s="11" t="str">
        <f t="shared" si="4"/>
        <v>DISTRIBUCION VOLUMEN X CRITERIO (Consumiciones)InfusionesRTO CENTRO</v>
      </c>
      <c r="B270" s="11" t="s">
        <v>119</v>
      </c>
      <c r="C270" s="11" t="s">
        <v>129</v>
      </c>
      <c r="D270" s="11" t="s">
        <v>6</v>
      </c>
      <c r="E270" s="12">
        <v>3.5186931274710815</v>
      </c>
      <c r="F270" s="12">
        <v>5.1804943052774775</v>
      </c>
      <c r="G270" s="12">
        <v>3.7268462253966748</v>
      </c>
      <c r="H270" s="12">
        <v>4.3799552733487133</v>
      </c>
      <c r="I270" s="12">
        <v>4.5966921035594428</v>
      </c>
      <c r="J270" s="12">
        <v>5.2357228490459029</v>
      </c>
      <c r="K270" s="12">
        <v>5.7612829081802719</v>
      </c>
      <c r="L270" s="12">
        <v>6.3579718613823148</v>
      </c>
      <c r="M270" s="12">
        <v>6.4584842338131248</v>
      </c>
      <c r="N270" s="12"/>
      <c r="O270" s="12"/>
    </row>
    <row r="271" spans="1:15" x14ac:dyDescent="0.35">
      <c r="A271" s="11" t="str">
        <f t="shared" si="4"/>
        <v>DISTRIBUCION VOLUMEN X CRITERIO (Consumiciones)InfusionesNORTE-CENTRO</v>
      </c>
      <c r="B271" s="11" t="s">
        <v>119</v>
      </c>
      <c r="C271" s="11" t="s">
        <v>129</v>
      </c>
      <c r="D271" s="11" t="s">
        <v>7</v>
      </c>
      <c r="E271" s="12">
        <v>10.099086702482122</v>
      </c>
      <c r="F271" s="12">
        <v>8.1168929424329015</v>
      </c>
      <c r="G271" s="12">
        <v>8.285327286182758</v>
      </c>
      <c r="H271" s="12">
        <v>8.9031572756919335</v>
      </c>
      <c r="I271" s="12">
        <v>11.592838315269631</v>
      </c>
      <c r="J271" s="12">
        <v>11.460112706769186</v>
      </c>
      <c r="K271" s="12">
        <v>9.8574184161176532</v>
      </c>
      <c r="L271" s="12">
        <v>9.5405281248276257</v>
      </c>
      <c r="M271" s="12">
        <v>11.641112439646355</v>
      </c>
      <c r="N271" s="12"/>
      <c r="O271" s="12"/>
    </row>
    <row r="272" spans="1:15" x14ac:dyDescent="0.35">
      <c r="A272" s="11" t="str">
        <f t="shared" si="4"/>
        <v>DISTRIBUCION VOLUMEN X CRITERIO (Consumiciones)InfusionesNOROESTE</v>
      </c>
      <c r="B272" s="11" t="s">
        <v>119</v>
      </c>
      <c r="C272" s="11" t="s">
        <v>129</v>
      </c>
      <c r="D272" s="11" t="s">
        <v>8</v>
      </c>
      <c r="E272" s="12">
        <v>14.351077272917653</v>
      </c>
      <c r="F272" s="12">
        <v>12.100841288255078</v>
      </c>
      <c r="G272" s="12">
        <v>14.050591701915307</v>
      </c>
      <c r="H272" s="12">
        <v>15.789393786264499</v>
      </c>
      <c r="I272" s="12">
        <v>13.437844799094634</v>
      </c>
      <c r="J272" s="12">
        <v>13.054969534527078</v>
      </c>
      <c r="K272" s="12">
        <v>14.215757812024474</v>
      </c>
      <c r="L272" s="12">
        <v>15.597518995807821</v>
      </c>
      <c r="M272" s="12">
        <v>16.324657439544225</v>
      </c>
      <c r="N272" s="12"/>
      <c r="O272" s="12"/>
    </row>
    <row r="273" spans="1:15" x14ac:dyDescent="0.35">
      <c r="A273" s="11" t="str">
        <f t="shared" si="4"/>
        <v>DISTRIBUCION VOLUMEN X CRITERIO (Consumiciones)Infusiones&lt;2MIL</v>
      </c>
      <c r="B273" s="11" t="s">
        <v>119</v>
      </c>
      <c r="C273" s="11" t="s">
        <v>129</v>
      </c>
      <c r="D273" s="11" t="s">
        <v>9</v>
      </c>
      <c r="E273" s="12">
        <v>4.4381403613077302</v>
      </c>
      <c r="F273" s="12">
        <v>5.2411914729379161</v>
      </c>
      <c r="G273" s="12">
        <v>3.5821423479329471</v>
      </c>
      <c r="H273" s="12">
        <v>3.7586337118503996</v>
      </c>
      <c r="I273" s="12">
        <v>4.6925571747533565</v>
      </c>
      <c r="J273" s="12">
        <v>3.9491694744073955</v>
      </c>
      <c r="K273" s="12">
        <v>3.8105955427766487</v>
      </c>
      <c r="L273" s="12">
        <v>5.7530363988636992</v>
      </c>
      <c r="M273" s="12">
        <v>4.8252906323600815</v>
      </c>
      <c r="N273" s="12"/>
      <c r="O273" s="12"/>
    </row>
    <row r="274" spans="1:15" x14ac:dyDescent="0.35">
      <c r="A274" s="11" t="str">
        <f t="shared" si="4"/>
        <v>DISTRIBUCION VOLUMEN X CRITERIO (Consumiciones)Infusiones2-5MIL</v>
      </c>
      <c r="B274" s="11" t="s">
        <v>119</v>
      </c>
      <c r="C274" s="11" t="s">
        <v>129</v>
      </c>
      <c r="D274" s="11" t="s">
        <v>10</v>
      </c>
      <c r="E274" s="12">
        <v>4.5166701229023802</v>
      </c>
      <c r="F274" s="12">
        <v>3.6813506517809307</v>
      </c>
      <c r="G274" s="12">
        <v>4.3033125802005605</v>
      </c>
      <c r="H274" s="12">
        <v>5.7822984108604993</v>
      </c>
      <c r="I274" s="12">
        <v>3.0473631862436497</v>
      </c>
      <c r="J274" s="12">
        <v>5.5983260548280533</v>
      </c>
      <c r="K274" s="12">
        <v>4.1246525493242281</v>
      </c>
      <c r="L274" s="12">
        <v>3.5513438413591483</v>
      </c>
      <c r="M274" s="12">
        <v>3.4495260481069425</v>
      </c>
      <c r="N274" s="12"/>
      <c r="O274" s="12"/>
    </row>
    <row r="275" spans="1:15" x14ac:dyDescent="0.35">
      <c r="A275" s="11" t="str">
        <f t="shared" si="4"/>
        <v>DISTRIBUCION VOLUMEN X CRITERIO (Consumiciones)Infusiones5-10MIL</v>
      </c>
      <c r="B275" s="11" t="s">
        <v>119</v>
      </c>
      <c r="C275" s="11" t="s">
        <v>129</v>
      </c>
      <c r="D275" s="11" t="s">
        <v>11</v>
      </c>
      <c r="E275" s="12">
        <v>5.2545440986733167</v>
      </c>
      <c r="F275" s="12">
        <v>4.4536999066534797</v>
      </c>
      <c r="G275" s="12">
        <v>5.5701589413865449</v>
      </c>
      <c r="H275" s="12">
        <v>6.59199886207813</v>
      </c>
      <c r="I275" s="12">
        <v>5.9314202004063121</v>
      </c>
      <c r="J275" s="12">
        <v>4.2079702082280876</v>
      </c>
      <c r="K275" s="12">
        <v>5.1756564245405245</v>
      </c>
      <c r="L275" s="12">
        <v>5.6226255240222853</v>
      </c>
      <c r="M275" s="12">
        <v>4.2062346709989837</v>
      </c>
      <c r="N275" s="12"/>
      <c r="O275" s="12"/>
    </row>
    <row r="276" spans="1:15" x14ac:dyDescent="0.35">
      <c r="A276" s="11" t="str">
        <f t="shared" si="4"/>
        <v>DISTRIBUCION VOLUMEN X CRITERIO (Consumiciones)Infusiones10-30MIL</v>
      </c>
      <c r="B276" s="11" t="s">
        <v>119</v>
      </c>
      <c r="C276" s="11" t="s">
        <v>129</v>
      </c>
      <c r="D276" s="11" t="s">
        <v>12</v>
      </c>
      <c r="E276" s="12">
        <v>17.634208356871493</v>
      </c>
      <c r="F276" s="12">
        <v>18.493403975523766</v>
      </c>
      <c r="G276" s="12">
        <v>18.912582237400446</v>
      </c>
      <c r="H276" s="12">
        <v>22.026070721677868</v>
      </c>
      <c r="I276" s="12">
        <v>21.003794756160413</v>
      </c>
      <c r="J276" s="12">
        <v>21.473633756692429</v>
      </c>
      <c r="K276" s="12">
        <v>26.309461527536644</v>
      </c>
      <c r="L276" s="12">
        <v>22.021980493959951</v>
      </c>
      <c r="M276" s="12">
        <v>21.246517832312318</v>
      </c>
      <c r="N276" s="12"/>
      <c r="O276" s="12"/>
    </row>
    <row r="277" spans="1:15" x14ac:dyDescent="0.35">
      <c r="A277" s="11" t="str">
        <f t="shared" si="4"/>
        <v>DISTRIBUCION VOLUMEN X CRITERIO (Consumiciones)Infusiones30-100MIL</v>
      </c>
      <c r="B277" s="11" t="s">
        <v>119</v>
      </c>
      <c r="C277" s="11" t="s">
        <v>129</v>
      </c>
      <c r="D277" s="11" t="s">
        <v>13</v>
      </c>
      <c r="E277" s="12">
        <v>21.582901474127098</v>
      </c>
      <c r="F277" s="12">
        <v>21.594039857575286</v>
      </c>
      <c r="G277" s="12">
        <v>26.21405826719262</v>
      </c>
      <c r="H277" s="12">
        <v>17.781414192331251</v>
      </c>
      <c r="I277" s="12">
        <v>24.524428233047974</v>
      </c>
      <c r="J277" s="12">
        <v>24.284456240199688</v>
      </c>
      <c r="K277" s="12">
        <v>20.672246408106361</v>
      </c>
      <c r="L277" s="12">
        <v>19.482062579292847</v>
      </c>
      <c r="M277" s="12">
        <v>22.541318580831067</v>
      </c>
      <c r="N277" s="12"/>
      <c r="O277" s="12"/>
    </row>
    <row r="278" spans="1:15" x14ac:dyDescent="0.35">
      <c r="A278" s="11" t="str">
        <f t="shared" si="4"/>
        <v>DISTRIBUCION VOLUMEN X CRITERIO (Consumiciones)Infusiones100-200MIL</v>
      </c>
      <c r="B278" s="11" t="s">
        <v>119</v>
      </c>
      <c r="C278" s="11" t="s">
        <v>129</v>
      </c>
      <c r="D278" s="11" t="s">
        <v>14</v>
      </c>
      <c r="E278" s="12">
        <v>9.9651039373505341</v>
      </c>
      <c r="F278" s="12">
        <v>9.1442053886599712</v>
      </c>
      <c r="G278" s="12">
        <v>6.2334116385017007</v>
      </c>
      <c r="H278" s="12">
        <v>8.1718303614690324</v>
      </c>
      <c r="I278" s="12">
        <v>7.9190786016686676</v>
      </c>
      <c r="J278" s="12">
        <v>7.8309139798642162</v>
      </c>
      <c r="K278" s="12">
        <v>8.8591806685545187</v>
      </c>
      <c r="L278" s="12">
        <v>10.235107596944124</v>
      </c>
      <c r="M278" s="12">
        <v>9.7968872995347684</v>
      </c>
      <c r="N278" s="12"/>
      <c r="O278" s="12"/>
    </row>
    <row r="279" spans="1:15" x14ac:dyDescent="0.35">
      <c r="A279" s="11" t="str">
        <f t="shared" si="4"/>
        <v>DISTRIBUCION VOLUMEN X CRITERIO (Consumiciones)Infusiones200-500MIL</v>
      </c>
      <c r="B279" s="11" t="s">
        <v>119</v>
      </c>
      <c r="C279" s="11" t="s">
        <v>129</v>
      </c>
      <c r="D279" s="11" t="s">
        <v>15</v>
      </c>
      <c r="E279" s="12">
        <v>16.307868537733071</v>
      </c>
      <c r="F279" s="12">
        <v>14.449829352034801</v>
      </c>
      <c r="G279" s="12">
        <v>15.765722704651461</v>
      </c>
      <c r="H279" s="12">
        <v>15.789921988302194</v>
      </c>
      <c r="I279" s="12">
        <v>14.352986501449202</v>
      </c>
      <c r="J279" s="12">
        <v>15.500386623644907</v>
      </c>
      <c r="K279" s="12">
        <v>13.40168703787973</v>
      </c>
      <c r="L279" s="12">
        <v>15.261787053891556</v>
      </c>
      <c r="M279" s="12">
        <v>17.088118286074316</v>
      </c>
      <c r="N279" s="12"/>
      <c r="O279" s="12"/>
    </row>
    <row r="280" spans="1:15" x14ac:dyDescent="0.35">
      <c r="A280" s="11" t="str">
        <f t="shared" si="4"/>
        <v>DISTRIBUCION VOLUMEN X CRITERIO (Consumiciones)Infusiones&gt;500MIL</v>
      </c>
      <c r="B280" s="11" t="s">
        <v>119</v>
      </c>
      <c r="C280" s="11" t="s">
        <v>129</v>
      </c>
      <c r="D280" s="11" t="s">
        <v>16</v>
      </c>
      <c r="E280" s="12">
        <v>20.300559705876044</v>
      </c>
      <c r="F280" s="12">
        <v>22.942283049748504</v>
      </c>
      <c r="G280" s="12">
        <v>19.418621466931906</v>
      </c>
      <c r="H280" s="12">
        <v>20.097842149108523</v>
      </c>
      <c r="I280" s="12">
        <v>18.528387269410601</v>
      </c>
      <c r="J280" s="12">
        <v>17.155155419569937</v>
      </c>
      <c r="K280" s="12">
        <v>17.646537956540769</v>
      </c>
      <c r="L280" s="12">
        <v>18.072054787908876</v>
      </c>
      <c r="M280" s="12">
        <v>16.846094865796118</v>
      </c>
      <c r="N280" s="12"/>
      <c r="O280" s="12"/>
    </row>
    <row r="281" spans="1:15" x14ac:dyDescent="0.35">
      <c r="A281" s="11" t="str">
        <f t="shared" si="4"/>
        <v>DISTRIBUCION VOLUMEN X CRITERIO (Consumiciones)InfusionesDE 15 A 19 AÑOS</v>
      </c>
      <c r="B281" s="11" t="s">
        <v>119</v>
      </c>
      <c r="C281" s="11" t="s">
        <v>129</v>
      </c>
      <c r="D281" s="11" t="s">
        <v>39</v>
      </c>
      <c r="E281" s="12">
        <v>0.13911100169202315</v>
      </c>
      <c r="F281" s="12">
        <v>0.12461826243895378</v>
      </c>
      <c r="G281" s="12" t="s">
        <v>223</v>
      </c>
      <c r="H281" s="12">
        <v>0.21098202740578351</v>
      </c>
      <c r="I281" s="12" t="s">
        <v>223</v>
      </c>
      <c r="J281" s="12">
        <v>0.85168270446080996</v>
      </c>
      <c r="K281" s="12">
        <v>0.4989022152788446</v>
      </c>
      <c r="L281" s="12">
        <v>0.22107272015830992</v>
      </c>
      <c r="M281" s="12">
        <v>0.70851605057372302</v>
      </c>
      <c r="N281" s="12"/>
      <c r="O281" s="12"/>
    </row>
    <row r="282" spans="1:15" x14ac:dyDescent="0.35">
      <c r="A282" s="11" t="str">
        <f t="shared" si="4"/>
        <v>DISTRIBUCION VOLUMEN X CRITERIO (Consumiciones)InfusionesDE 20 A 24 AÑOS</v>
      </c>
      <c r="B282" s="11" t="s">
        <v>119</v>
      </c>
      <c r="C282" s="11" t="s">
        <v>129</v>
      </c>
      <c r="D282" s="11" t="s">
        <v>40</v>
      </c>
      <c r="E282" s="12">
        <v>3.1334791422133739</v>
      </c>
      <c r="F282" s="12">
        <v>1.5657884637735826</v>
      </c>
      <c r="G282" s="12">
        <v>2.6556542668395715</v>
      </c>
      <c r="H282" s="12">
        <v>1.9617922768543947</v>
      </c>
      <c r="I282" s="12">
        <v>2.4217911668515955</v>
      </c>
      <c r="J282" s="12">
        <v>2.078609816595776</v>
      </c>
      <c r="K282" s="12">
        <v>1.6039725314698285</v>
      </c>
      <c r="L282" s="12">
        <v>2.178913101936125</v>
      </c>
      <c r="M282" s="12">
        <v>1.4590738258829739</v>
      </c>
      <c r="N282" s="12"/>
      <c r="O282" s="12"/>
    </row>
    <row r="283" spans="1:15" x14ac:dyDescent="0.35">
      <c r="A283" s="11" t="str">
        <f t="shared" si="4"/>
        <v>DISTRIBUCION VOLUMEN X CRITERIO (Consumiciones)InfusionesDE 25 A 34 AÑOS</v>
      </c>
      <c r="B283" s="11" t="s">
        <v>119</v>
      </c>
      <c r="C283" s="11" t="s">
        <v>129</v>
      </c>
      <c r="D283" s="11" t="s">
        <v>41</v>
      </c>
      <c r="E283" s="12">
        <v>14.95731804281033</v>
      </c>
      <c r="F283" s="12">
        <v>11.791262707224524</v>
      </c>
      <c r="G283" s="12">
        <v>8.205262514682218</v>
      </c>
      <c r="H283" s="12">
        <v>11.09698829179877</v>
      </c>
      <c r="I283" s="12">
        <v>10.478703965133761</v>
      </c>
      <c r="J283" s="12">
        <v>7.3337351763242893</v>
      </c>
      <c r="K283" s="12">
        <v>7.6629576276835945</v>
      </c>
      <c r="L283" s="12">
        <v>5.7682830340890296</v>
      </c>
      <c r="M283" s="12">
        <v>6.154300290514521</v>
      </c>
      <c r="N283" s="12"/>
      <c r="O283" s="12"/>
    </row>
    <row r="284" spans="1:15" x14ac:dyDescent="0.35">
      <c r="A284" s="11" t="str">
        <f t="shared" si="4"/>
        <v>DISTRIBUCION VOLUMEN X CRITERIO (Consumiciones)InfusionesDE 35 A 49 AÑOS</v>
      </c>
      <c r="B284" s="11" t="s">
        <v>119</v>
      </c>
      <c r="C284" s="11" t="s">
        <v>129</v>
      </c>
      <c r="D284" s="11" t="s">
        <v>42</v>
      </c>
      <c r="E284" s="12">
        <v>22.906336693203066</v>
      </c>
      <c r="F284" s="12">
        <v>25.798368592295006</v>
      </c>
      <c r="G284" s="12">
        <v>27.147833821043271</v>
      </c>
      <c r="H284" s="12">
        <v>26.844862070643487</v>
      </c>
      <c r="I284" s="12">
        <v>23.700898958354777</v>
      </c>
      <c r="J284" s="12">
        <v>26.032492846580759</v>
      </c>
      <c r="K284" s="12">
        <v>24.493399524075905</v>
      </c>
      <c r="L284" s="12">
        <v>26.125290453141375</v>
      </c>
      <c r="M284" s="12">
        <v>23.383983521274807</v>
      </c>
      <c r="N284" s="12"/>
      <c r="O284" s="12"/>
    </row>
    <row r="285" spans="1:15" x14ac:dyDescent="0.35">
      <c r="A285" s="11" t="str">
        <f t="shared" si="4"/>
        <v>DISTRIBUCION VOLUMEN X CRITERIO (Consumiciones)InfusionesDE 50 A 59 AÑOS</v>
      </c>
      <c r="B285" s="11" t="s">
        <v>119</v>
      </c>
      <c r="C285" s="11" t="s">
        <v>129</v>
      </c>
      <c r="D285" s="11" t="s">
        <v>43</v>
      </c>
      <c r="E285" s="12">
        <v>23.984651589306576</v>
      </c>
      <c r="F285" s="12">
        <v>25.775985894953369</v>
      </c>
      <c r="G285" s="12">
        <v>27.214550503438861</v>
      </c>
      <c r="H285" s="12">
        <v>24.282133919595999</v>
      </c>
      <c r="I285" s="12">
        <v>29.904142696191538</v>
      </c>
      <c r="J285" s="12">
        <v>27.578160486632381</v>
      </c>
      <c r="K285" s="12">
        <v>25.350780260453952</v>
      </c>
      <c r="L285" s="12">
        <v>26.858938889348561</v>
      </c>
      <c r="M285" s="12">
        <v>28.406380949537834</v>
      </c>
      <c r="N285" s="12"/>
      <c r="O285" s="12"/>
    </row>
    <row r="286" spans="1:15" x14ac:dyDescent="0.35">
      <c r="A286" s="11" t="str">
        <f t="shared" si="4"/>
        <v>DISTRIBUCION VOLUMEN X CRITERIO (Consumiciones)InfusionesDE 60 A 75 AÑOS</v>
      </c>
      <c r="B286" s="11" t="s">
        <v>119</v>
      </c>
      <c r="C286" s="11" t="s">
        <v>129</v>
      </c>
      <c r="D286" s="11" t="s">
        <v>44</v>
      </c>
      <c r="E286" s="12">
        <v>34.879104960941135</v>
      </c>
      <c r="F286" s="12">
        <v>34.94397381326749</v>
      </c>
      <c r="G286" s="12">
        <v>34.776694480843517</v>
      </c>
      <c r="H286" s="12">
        <v>35.60325039729527</v>
      </c>
      <c r="I286" s="12">
        <v>33.494476806392868</v>
      </c>
      <c r="J286" s="12">
        <v>36.125329551097224</v>
      </c>
      <c r="K286" s="12">
        <v>40.389999797109091</v>
      </c>
      <c r="L286" s="12">
        <v>38.847504343868941</v>
      </c>
      <c r="M286" s="12">
        <v>39.887730043035113</v>
      </c>
      <c r="N286" s="12"/>
      <c r="O286" s="12"/>
    </row>
    <row r="287" spans="1:15" x14ac:dyDescent="0.35">
      <c r="A287" s="11" t="str">
        <f t="shared" si="4"/>
        <v>DISTRIBUCION VOLUMEN X CRITERIO (Consumiciones)InfusionesNIVEL ALTO</v>
      </c>
      <c r="B287" s="11" t="s">
        <v>119</v>
      </c>
      <c r="C287" s="11" t="s">
        <v>129</v>
      </c>
      <c r="D287" s="11" t="s">
        <v>209</v>
      </c>
      <c r="E287" s="12">
        <v>27.163663146754491</v>
      </c>
      <c r="F287" s="12">
        <v>25.227993576122003</v>
      </c>
      <c r="G287" s="12">
        <v>23.354063834554303</v>
      </c>
      <c r="H287" s="12">
        <v>25.959362547480996</v>
      </c>
      <c r="I287" s="12">
        <v>23.254666548084582</v>
      </c>
      <c r="J287" s="12">
        <v>21.845207885162782</v>
      </c>
      <c r="K287" s="12">
        <v>22.885510835823577</v>
      </c>
      <c r="L287" s="12">
        <v>24.641984182801039</v>
      </c>
      <c r="M287" s="12">
        <v>24.693042892135683</v>
      </c>
      <c r="N287" s="12"/>
      <c r="O287" s="12"/>
    </row>
    <row r="288" spans="1:15" x14ac:dyDescent="0.35">
      <c r="A288" s="11" t="str">
        <f t="shared" si="4"/>
        <v>DISTRIBUCION VOLUMEN X CRITERIO (Consumiciones)InfusionesNIVEL MEDIO ALTO</v>
      </c>
      <c r="B288" s="11" t="s">
        <v>119</v>
      </c>
      <c r="C288" s="11" t="s">
        <v>129</v>
      </c>
      <c r="D288" s="11" t="s">
        <v>210</v>
      </c>
      <c r="E288" s="12">
        <v>16.131317888216145</v>
      </c>
      <c r="F288" s="12">
        <v>16.909744075566095</v>
      </c>
      <c r="G288" s="12">
        <v>15.806822733846165</v>
      </c>
      <c r="H288" s="12">
        <v>14.957770870946932</v>
      </c>
      <c r="I288" s="12">
        <v>15.80113396060149</v>
      </c>
      <c r="J288" s="12">
        <v>16.192723166888555</v>
      </c>
      <c r="K288" s="12">
        <v>14.274190392825775</v>
      </c>
      <c r="L288" s="12">
        <v>13.502839028628166</v>
      </c>
      <c r="M288" s="12">
        <v>14.209545970898269</v>
      </c>
      <c r="N288" s="12"/>
      <c r="O288" s="12"/>
    </row>
    <row r="289" spans="1:15" x14ac:dyDescent="0.35">
      <c r="A289" s="11" t="str">
        <f t="shared" si="4"/>
        <v>DISTRIBUCION VOLUMEN X CRITERIO (Consumiciones)InfusionesNIVEL MEDIO</v>
      </c>
      <c r="B289" s="11" t="s">
        <v>119</v>
      </c>
      <c r="C289" s="11" t="s">
        <v>129</v>
      </c>
      <c r="D289" s="11" t="s">
        <v>211</v>
      </c>
      <c r="E289" s="12">
        <v>20.849420152612389</v>
      </c>
      <c r="F289" s="12">
        <v>24.090174785328589</v>
      </c>
      <c r="G289" s="12">
        <v>23.308866362951242</v>
      </c>
      <c r="H289" s="12">
        <v>22.033972956887482</v>
      </c>
      <c r="I289" s="12">
        <v>22.320813214186821</v>
      </c>
      <c r="J289" s="12">
        <v>25.223114959885596</v>
      </c>
      <c r="K289" s="12">
        <v>25.432632248639909</v>
      </c>
      <c r="L289" s="12">
        <v>21.554868063599756</v>
      </c>
      <c r="M289" s="12">
        <v>20.174336208102041</v>
      </c>
      <c r="N289" s="12"/>
      <c r="O289" s="12"/>
    </row>
    <row r="290" spans="1:15" x14ac:dyDescent="0.35">
      <c r="A290" s="11" t="str">
        <f t="shared" si="4"/>
        <v>DISTRIBUCION VOLUMEN X CRITERIO (Consumiciones)InfusionesNIVEL MEDIO BAJO</v>
      </c>
      <c r="B290" s="11" t="s">
        <v>119</v>
      </c>
      <c r="C290" s="11" t="s">
        <v>129</v>
      </c>
      <c r="D290" s="11" t="s">
        <v>212</v>
      </c>
      <c r="E290" s="12">
        <v>11.330599672219458</v>
      </c>
      <c r="F290" s="12">
        <v>13.546436787154583</v>
      </c>
      <c r="G290" s="12">
        <v>12.230325826447682</v>
      </c>
      <c r="H290" s="12">
        <v>11.667342515730645</v>
      </c>
      <c r="I290" s="12">
        <v>12.469640203054992</v>
      </c>
      <c r="J290" s="12">
        <v>12.496107309322822</v>
      </c>
      <c r="K290" s="12">
        <v>16.569241593795017</v>
      </c>
      <c r="L290" s="12">
        <v>14.876100619173698</v>
      </c>
      <c r="M290" s="12">
        <v>14.459480373379508</v>
      </c>
      <c r="N290" s="12"/>
      <c r="O290" s="12"/>
    </row>
    <row r="291" spans="1:15" x14ac:dyDescent="0.35">
      <c r="A291" s="11" t="str">
        <f t="shared" si="4"/>
        <v>DISTRIBUCION VOLUMEN X CRITERIO (Consumiciones)InfusionesHOMBRE</v>
      </c>
      <c r="B291" s="11" t="s">
        <v>119</v>
      </c>
      <c r="C291" s="11" t="s">
        <v>129</v>
      </c>
      <c r="D291" s="11" t="s">
        <v>21</v>
      </c>
      <c r="E291" s="12">
        <v>46.501489245999203</v>
      </c>
      <c r="F291" s="12">
        <v>40.239294572232446</v>
      </c>
      <c r="G291" s="12">
        <v>41.572575991092222</v>
      </c>
      <c r="H291" s="12">
        <v>44.800890706680256</v>
      </c>
      <c r="I291" s="12">
        <v>46.871549581745711</v>
      </c>
      <c r="J291" s="12">
        <v>41.284546772447001</v>
      </c>
      <c r="K291" s="12">
        <v>44.600420853706964</v>
      </c>
      <c r="L291" s="12">
        <v>44.179129433504336</v>
      </c>
      <c r="M291" s="12">
        <v>44.216105722774671</v>
      </c>
      <c r="N291" s="12"/>
      <c r="O291" s="12"/>
    </row>
    <row r="292" spans="1:15" x14ac:dyDescent="0.35">
      <c r="A292" s="11" t="str">
        <f t="shared" si="4"/>
        <v>DISTRIBUCION VOLUMEN X CRITERIO (Consumiciones)InfusionesMUJER</v>
      </c>
      <c r="B292" s="11" t="s">
        <v>119</v>
      </c>
      <c r="C292" s="11" t="s">
        <v>129</v>
      </c>
      <c r="D292" s="11" t="s">
        <v>22</v>
      </c>
      <c r="E292" s="12">
        <v>53.498510754000804</v>
      </c>
      <c r="F292" s="12">
        <v>59.760705427767554</v>
      </c>
      <c r="G292" s="12">
        <v>58.427424008907778</v>
      </c>
      <c r="H292" s="12">
        <v>55.199109293319736</v>
      </c>
      <c r="I292" s="12">
        <v>53.12848925518152</v>
      </c>
      <c r="J292" s="12">
        <v>58.715492419002047</v>
      </c>
      <c r="K292" s="12">
        <v>55.399579146293043</v>
      </c>
      <c r="L292" s="12">
        <v>55.820870566495671</v>
      </c>
      <c r="M292" s="12">
        <v>55.783894277225329</v>
      </c>
      <c r="N292" s="12"/>
      <c r="O292" s="12"/>
    </row>
    <row r="293" spans="1:15" x14ac:dyDescent="0.35">
      <c r="A293" s="11" t="str">
        <f t="shared" si="4"/>
        <v>DISTRIBUCION VOLUMEN X CRITERIO (Consumiciones)Resto Bebidas CalienteT.ESPAÑA</v>
      </c>
      <c r="B293" s="11" t="s">
        <v>119</v>
      </c>
      <c r="C293" s="11" t="s">
        <v>130</v>
      </c>
      <c r="D293" s="11" t="s">
        <v>36</v>
      </c>
      <c r="E293" s="12">
        <v>100</v>
      </c>
      <c r="F293" s="12">
        <v>100</v>
      </c>
      <c r="G293" s="12">
        <v>100</v>
      </c>
      <c r="H293" s="12">
        <v>100</v>
      </c>
      <c r="I293" s="12">
        <v>100</v>
      </c>
      <c r="J293" s="12">
        <v>100</v>
      </c>
      <c r="K293" s="12">
        <v>100</v>
      </c>
      <c r="L293" s="12">
        <v>100</v>
      </c>
      <c r="M293" s="12">
        <v>100</v>
      </c>
      <c r="N293" s="12"/>
      <c r="O293" s="12"/>
    </row>
    <row r="294" spans="1:15" x14ac:dyDescent="0.35">
      <c r="A294" s="11" t="str">
        <f t="shared" si="4"/>
        <v>DISTRIBUCION VOLUMEN X CRITERIO (Consumiciones)Resto Bebidas CalienteBCN AM</v>
      </c>
      <c r="B294" s="11" t="s">
        <v>119</v>
      </c>
      <c r="C294" s="11" t="s">
        <v>130</v>
      </c>
      <c r="D294" s="11" t="s">
        <v>1</v>
      </c>
      <c r="E294" s="12">
        <v>7.8948416974484141</v>
      </c>
      <c r="F294" s="12">
        <v>8.5067528073056025</v>
      </c>
      <c r="G294" s="12">
        <v>9.6509351291506231</v>
      </c>
      <c r="H294" s="12">
        <v>7.4417969424465529</v>
      </c>
      <c r="I294" s="12">
        <v>8.3691651427067448</v>
      </c>
      <c r="J294" s="12">
        <v>9.1078673853453562</v>
      </c>
      <c r="K294" s="12">
        <v>8.799620159920357</v>
      </c>
      <c r="L294" s="12">
        <v>8.3370087204224497</v>
      </c>
      <c r="M294" s="12">
        <v>10.616351067988253</v>
      </c>
      <c r="N294" s="12"/>
      <c r="O294" s="12"/>
    </row>
    <row r="295" spans="1:15" x14ac:dyDescent="0.35">
      <c r="A295" s="11" t="str">
        <f t="shared" si="4"/>
        <v>DISTRIBUCION VOLUMEN X CRITERIO (Consumiciones)Resto Bebidas CalienteREST.CAT ARAGON</v>
      </c>
      <c r="B295" s="11" t="s">
        <v>119</v>
      </c>
      <c r="C295" s="11" t="s">
        <v>130</v>
      </c>
      <c r="D295" s="11" t="s">
        <v>2</v>
      </c>
      <c r="E295" s="12">
        <v>13.623736361221514</v>
      </c>
      <c r="F295" s="12">
        <v>19.054592290814242</v>
      </c>
      <c r="G295" s="12">
        <v>18.059401949315813</v>
      </c>
      <c r="H295" s="12">
        <v>19.757203026417468</v>
      </c>
      <c r="I295" s="12">
        <v>9.2955691291404303</v>
      </c>
      <c r="J295" s="12">
        <v>13.579275784310173</v>
      </c>
      <c r="K295" s="12">
        <v>15.472010596769859</v>
      </c>
      <c r="L295" s="12">
        <v>17.297627525540939</v>
      </c>
      <c r="M295" s="12">
        <v>10.834656905413398</v>
      </c>
      <c r="N295" s="12"/>
      <c r="O295" s="12"/>
    </row>
    <row r="296" spans="1:15" x14ac:dyDescent="0.35">
      <c r="A296" s="11" t="str">
        <f t="shared" si="4"/>
        <v>DISTRIBUCION VOLUMEN X CRITERIO (Consumiciones)Resto Bebidas CalienteLEVANTE</v>
      </c>
      <c r="B296" s="11" t="s">
        <v>119</v>
      </c>
      <c r="C296" s="11" t="s">
        <v>130</v>
      </c>
      <c r="D296" s="11" t="s">
        <v>3</v>
      </c>
      <c r="E296" s="12">
        <v>17.162758178255139</v>
      </c>
      <c r="F296" s="12">
        <v>14.485557392987536</v>
      </c>
      <c r="G296" s="12">
        <v>17.097567188578129</v>
      </c>
      <c r="H296" s="12">
        <v>14.24979973902386</v>
      </c>
      <c r="I296" s="12">
        <v>13.791094073671017</v>
      </c>
      <c r="J296" s="12">
        <v>16.282433754356259</v>
      </c>
      <c r="K296" s="12">
        <v>19.071868114980965</v>
      </c>
      <c r="L296" s="12">
        <v>12.02118520708204</v>
      </c>
      <c r="M296" s="12">
        <v>13.407463057444238</v>
      </c>
      <c r="N296" s="12"/>
      <c r="O296" s="12"/>
    </row>
    <row r="297" spans="1:15" x14ac:dyDescent="0.35">
      <c r="A297" s="11" t="str">
        <f t="shared" si="4"/>
        <v>DISTRIBUCION VOLUMEN X CRITERIO (Consumiciones)Resto Bebidas CalienteANDALUCIA</v>
      </c>
      <c r="B297" s="11" t="s">
        <v>119</v>
      </c>
      <c r="C297" s="11" t="s">
        <v>130</v>
      </c>
      <c r="D297" s="11" t="s">
        <v>4</v>
      </c>
      <c r="E297" s="12">
        <v>23.251987239566365</v>
      </c>
      <c r="F297" s="12">
        <v>15.994566765848827</v>
      </c>
      <c r="G297" s="12">
        <v>15.574898127928074</v>
      </c>
      <c r="H297" s="12">
        <v>18.134862676165973</v>
      </c>
      <c r="I297" s="12">
        <v>25.531176742530548</v>
      </c>
      <c r="J297" s="12">
        <v>18.834395865503193</v>
      </c>
      <c r="K297" s="12">
        <v>22.452699553846593</v>
      </c>
      <c r="L297" s="12">
        <v>20.49260757203194</v>
      </c>
      <c r="M297" s="12">
        <v>26.876931773431583</v>
      </c>
      <c r="N297" s="12"/>
      <c r="O297" s="12"/>
    </row>
    <row r="298" spans="1:15" x14ac:dyDescent="0.35">
      <c r="A298" s="11" t="str">
        <f t="shared" si="4"/>
        <v>DISTRIBUCION VOLUMEN X CRITERIO (Consumiciones)Resto Bebidas CalienteMDD AM</v>
      </c>
      <c r="B298" s="11" t="s">
        <v>119</v>
      </c>
      <c r="C298" s="11" t="s">
        <v>130</v>
      </c>
      <c r="D298" s="11" t="s">
        <v>5</v>
      </c>
      <c r="E298" s="12">
        <v>9.1073648150839759</v>
      </c>
      <c r="F298" s="12">
        <v>11.913245224716624</v>
      </c>
      <c r="G298" s="12">
        <v>10.972551628510494</v>
      </c>
      <c r="H298" s="12">
        <v>9.9101443860408907</v>
      </c>
      <c r="I298" s="12">
        <v>7.7478122481374951</v>
      </c>
      <c r="J298" s="12">
        <v>13.498064419672154</v>
      </c>
      <c r="K298" s="12">
        <v>9.5041282970837173</v>
      </c>
      <c r="L298" s="12">
        <v>11.787404431425768</v>
      </c>
      <c r="M298" s="12">
        <v>10.425320745230419</v>
      </c>
      <c r="N298" s="12"/>
      <c r="O298" s="12"/>
    </row>
    <row r="299" spans="1:15" x14ac:dyDescent="0.35">
      <c r="A299" s="11" t="str">
        <f t="shared" si="4"/>
        <v>DISTRIBUCION VOLUMEN X CRITERIO (Consumiciones)Resto Bebidas CalienteRTO CENTRO</v>
      </c>
      <c r="B299" s="11" t="s">
        <v>119</v>
      </c>
      <c r="C299" s="11" t="s">
        <v>130</v>
      </c>
      <c r="D299" s="11" t="s">
        <v>6</v>
      </c>
      <c r="E299" s="12">
        <v>8.1596921156959343</v>
      </c>
      <c r="F299" s="12">
        <v>8.7245337801915692</v>
      </c>
      <c r="G299" s="12">
        <v>7.417024651269001</v>
      </c>
      <c r="H299" s="12">
        <v>10.938360662234036</v>
      </c>
      <c r="I299" s="12">
        <v>8.6816007920500429</v>
      </c>
      <c r="J299" s="12">
        <v>8.7392609802507035</v>
      </c>
      <c r="K299" s="12">
        <v>8.6691273867370011</v>
      </c>
      <c r="L299" s="12">
        <v>8.9588075370965061</v>
      </c>
      <c r="M299" s="12">
        <v>10.479610208627896</v>
      </c>
      <c r="N299" s="12"/>
      <c r="O299" s="12"/>
    </row>
    <row r="300" spans="1:15" x14ac:dyDescent="0.35">
      <c r="A300" s="11" t="str">
        <f t="shared" si="4"/>
        <v>DISTRIBUCION VOLUMEN X CRITERIO (Consumiciones)Resto Bebidas CalienteNORTE-CENTRO</v>
      </c>
      <c r="B300" s="11" t="s">
        <v>119</v>
      </c>
      <c r="C300" s="11" t="s">
        <v>130</v>
      </c>
      <c r="D300" s="11" t="s">
        <v>7</v>
      </c>
      <c r="E300" s="12">
        <v>8.2159262340682542</v>
      </c>
      <c r="F300" s="12">
        <v>6.7988895611997018</v>
      </c>
      <c r="G300" s="12">
        <v>6.492979215047141</v>
      </c>
      <c r="H300" s="12">
        <v>6.7456147799676751</v>
      </c>
      <c r="I300" s="12">
        <v>7.3996402499976135</v>
      </c>
      <c r="J300" s="12">
        <v>6.5709936743372914</v>
      </c>
      <c r="K300" s="12">
        <v>5.9622072483643</v>
      </c>
      <c r="L300" s="12">
        <v>7.8992229104801828</v>
      </c>
      <c r="M300" s="12">
        <v>8.9230821767517288</v>
      </c>
      <c r="N300" s="12"/>
      <c r="O300" s="12"/>
    </row>
    <row r="301" spans="1:15" x14ac:dyDescent="0.35">
      <c r="A301" s="11" t="str">
        <f t="shared" si="4"/>
        <v>DISTRIBUCION VOLUMEN X CRITERIO (Consumiciones)Resto Bebidas CalienteNOROESTE</v>
      </c>
      <c r="B301" s="11" t="s">
        <v>119</v>
      </c>
      <c r="C301" s="11" t="s">
        <v>130</v>
      </c>
      <c r="D301" s="11" t="s">
        <v>8</v>
      </c>
      <c r="E301" s="12">
        <v>12.583693358660405</v>
      </c>
      <c r="F301" s="12">
        <v>14.521851162134933</v>
      </c>
      <c r="G301" s="12">
        <v>14.734642110200728</v>
      </c>
      <c r="H301" s="12">
        <v>12.822229109878883</v>
      </c>
      <c r="I301" s="12">
        <v>19.183941621766103</v>
      </c>
      <c r="J301" s="12">
        <v>13.387703550085003</v>
      </c>
      <c r="K301" s="12">
        <v>10.068326114590102</v>
      </c>
      <c r="L301" s="12">
        <v>13.206141470602725</v>
      </c>
      <c r="M301" s="12">
        <v>8.4365477365101</v>
      </c>
      <c r="N301" s="12"/>
      <c r="O301" s="12"/>
    </row>
    <row r="302" spans="1:15" x14ac:dyDescent="0.35">
      <c r="A302" s="11" t="str">
        <f t="shared" si="4"/>
        <v>DISTRIBUCION VOLUMEN X CRITERIO (Consumiciones)Resto Bebidas Caliente&lt;2MIL</v>
      </c>
      <c r="B302" s="11" t="s">
        <v>119</v>
      </c>
      <c r="C302" s="11" t="s">
        <v>130</v>
      </c>
      <c r="D302" s="11" t="s">
        <v>9</v>
      </c>
      <c r="E302" s="12">
        <v>6.7302453852438067</v>
      </c>
      <c r="F302" s="12">
        <v>4.0776352544125292</v>
      </c>
      <c r="G302" s="12">
        <v>6.9663185333389386</v>
      </c>
      <c r="H302" s="12">
        <v>5.700154830747632</v>
      </c>
      <c r="I302" s="12">
        <v>5.7514731612588248</v>
      </c>
      <c r="J302" s="12">
        <v>3.6343965992855711</v>
      </c>
      <c r="K302" s="12">
        <v>5.2233105551778678</v>
      </c>
      <c r="L302" s="12">
        <v>5.2513022407947352</v>
      </c>
      <c r="M302" s="12">
        <v>10.444277009952584</v>
      </c>
      <c r="N302" s="12"/>
      <c r="O302" s="12"/>
    </row>
    <row r="303" spans="1:15" x14ac:dyDescent="0.35">
      <c r="A303" s="11" t="str">
        <f t="shared" si="4"/>
        <v>DISTRIBUCION VOLUMEN X CRITERIO (Consumiciones)Resto Bebidas Caliente2-5MIL</v>
      </c>
      <c r="B303" s="11" t="s">
        <v>119</v>
      </c>
      <c r="C303" s="11" t="s">
        <v>130</v>
      </c>
      <c r="D303" s="11" t="s">
        <v>10</v>
      </c>
      <c r="E303" s="12">
        <v>4.6516692311162124</v>
      </c>
      <c r="F303" s="12">
        <v>4.4015364913012442</v>
      </c>
      <c r="G303" s="12">
        <v>3.8413911813368222</v>
      </c>
      <c r="H303" s="12">
        <v>2.9090022616045221</v>
      </c>
      <c r="I303" s="12">
        <v>9.559135781760757</v>
      </c>
      <c r="J303" s="12">
        <v>4.2978876698419572</v>
      </c>
      <c r="K303" s="12">
        <v>4.0336201899868547</v>
      </c>
      <c r="L303" s="12">
        <v>4.964583529285302</v>
      </c>
      <c r="M303" s="12">
        <v>3.8188256270680059</v>
      </c>
      <c r="N303" s="12"/>
      <c r="O303" s="12"/>
    </row>
    <row r="304" spans="1:15" x14ac:dyDescent="0.35">
      <c r="A304" s="11" t="str">
        <f t="shared" si="4"/>
        <v>DISTRIBUCION VOLUMEN X CRITERIO (Consumiciones)Resto Bebidas Caliente5-10MIL</v>
      </c>
      <c r="B304" s="11" t="s">
        <v>119</v>
      </c>
      <c r="C304" s="11" t="s">
        <v>130</v>
      </c>
      <c r="D304" s="11" t="s">
        <v>11</v>
      </c>
      <c r="E304" s="12">
        <v>8.2689464372528487</v>
      </c>
      <c r="F304" s="12">
        <v>6.1321673309815505</v>
      </c>
      <c r="G304" s="12">
        <v>4.8970850944032396</v>
      </c>
      <c r="H304" s="12">
        <v>5.4609639700075583</v>
      </c>
      <c r="I304" s="12">
        <v>5.841624084430789</v>
      </c>
      <c r="J304" s="12">
        <v>5.0726146454707504</v>
      </c>
      <c r="K304" s="12">
        <v>5.7067631244435617</v>
      </c>
      <c r="L304" s="12">
        <v>6.6828605852133531</v>
      </c>
      <c r="M304" s="12">
        <v>6.2312489918812846</v>
      </c>
      <c r="N304" s="12"/>
      <c r="O304" s="12"/>
    </row>
    <row r="305" spans="1:15" x14ac:dyDescent="0.35">
      <c r="A305" s="11" t="str">
        <f t="shared" si="4"/>
        <v>DISTRIBUCION VOLUMEN X CRITERIO (Consumiciones)Resto Bebidas Caliente10-30MIL</v>
      </c>
      <c r="B305" s="11" t="s">
        <v>119</v>
      </c>
      <c r="C305" s="11" t="s">
        <v>130</v>
      </c>
      <c r="D305" s="11" t="s">
        <v>12</v>
      </c>
      <c r="E305" s="12">
        <v>15.190748685615191</v>
      </c>
      <c r="F305" s="12">
        <v>20.754411060622527</v>
      </c>
      <c r="G305" s="12">
        <v>15.095994282138856</v>
      </c>
      <c r="H305" s="12">
        <v>20.062689469527779</v>
      </c>
      <c r="I305" s="12">
        <v>16.0002768356728</v>
      </c>
      <c r="J305" s="12">
        <v>15.288979551778207</v>
      </c>
      <c r="K305" s="12">
        <v>17.068090593696393</v>
      </c>
      <c r="L305" s="12">
        <v>15.973932789594613</v>
      </c>
      <c r="M305" s="12">
        <v>15.614156820404467</v>
      </c>
      <c r="N305" s="12"/>
      <c r="O305" s="12"/>
    </row>
    <row r="306" spans="1:15" x14ac:dyDescent="0.35">
      <c r="A306" s="11" t="str">
        <f t="shared" si="4"/>
        <v>DISTRIBUCION VOLUMEN X CRITERIO (Consumiciones)Resto Bebidas Caliente30-100MIL</v>
      </c>
      <c r="B306" s="11" t="s">
        <v>119</v>
      </c>
      <c r="C306" s="11" t="s">
        <v>130</v>
      </c>
      <c r="D306" s="11" t="s">
        <v>13</v>
      </c>
      <c r="E306" s="12">
        <v>27.212025681249781</v>
      </c>
      <c r="F306" s="12">
        <v>26.722325679760079</v>
      </c>
      <c r="G306" s="12">
        <v>25.003004844848608</v>
      </c>
      <c r="H306" s="12">
        <v>29.670694530540153</v>
      </c>
      <c r="I306" s="12">
        <v>29.877319521551588</v>
      </c>
      <c r="J306" s="12">
        <v>24.297258910067171</v>
      </c>
      <c r="K306" s="12">
        <v>27.37320290041475</v>
      </c>
      <c r="L306" s="12">
        <v>23.604432321549339</v>
      </c>
      <c r="M306" s="12">
        <v>24.771551216790208</v>
      </c>
      <c r="N306" s="12"/>
      <c r="O306" s="12"/>
    </row>
    <row r="307" spans="1:15" x14ac:dyDescent="0.35">
      <c r="A307" s="11" t="str">
        <f t="shared" si="4"/>
        <v>DISTRIBUCION VOLUMEN X CRITERIO (Consumiciones)Resto Bebidas Caliente100-200MIL</v>
      </c>
      <c r="B307" s="11" t="s">
        <v>119</v>
      </c>
      <c r="C307" s="11" t="s">
        <v>130</v>
      </c>
      <c r="D307" s="11" t="s">
        <v>14</v>
      </c>
      <c r="E307" s="12">
        <v>14.804345864887756</v>
      </c>
      <c r="F307" s="12">
        <v>8.3166667156213379</v>
      </c>
      <c r="G307" s="12">
        <v>9.1298645305476072</v>
      </c>
      <c r="H307" s="12">
        <v>9.3416296573060578</v>
      </c>
      <c r="I307" s="12">
        <v>12.064607718396754</v>
      </c>
      <c r="J307" s="12">
        <v>11.805673330175011</v>
      </c>
      <c r="K307" s="12">
        <v>8.5654188513595901</v>
      </c>
      <c r="L307" s="12">
        <v>10.339124553789373</v>
      </c>
      <c r="M307" s="12">
        <v>14.197392187606713</v>
      </c>
      <c r="N307" s="12"/>
      <c r="O307" s="12"/>
    </row>
    <row r="308" spans="1:15" x14ac:dyDescent="0.35">
      <c r="A308" s="11" t="str">
        <f t="shared" si="4"/>
        <v>DISTRIBUCION VOLUMEN X CRITERIO (Consumiciones)Resto Bebidas Caliente200-500MIL</v>
      </c>
      <c r="B308" s="11" t="s">
        <v>119</v>
      </c>
      <c r="C308" s="11" t="s">
        <v>130</v>
      </c>
      <c r="D308" s="11" t="s">
        <v>15</v>
      </c>
      <c r="E308" s="12">
        <v>11.655968234238658</v>
      </c>
      <c r="F308" s="12">
        <v>14.00761049313998</v>
      </c>
      <c r="G308" s="12">
        <v>15.758585241554076</v>
      </c>
      <c r="H308" s="12">
        <v>14.104246098802964</v>
      </c>
      <c r="I308" s="12">
        <v>9.3730149313979378</v>
      </c>
      <c r="J308" s="12">
        <v>14.620370807752225</v>
      </c>
      <c r="K308" s="12">
        <v>10.914155139784155</v>
      </c>
      <c r="L308" s="12">
        <v>14.23122780144131</v>
      </c>
      <c r="M308" s="12">
        <v>9.6272976024575581</v>
      </c>
      <c r="N308" s="12"/>
      <c r="O308" s="12"/>
    </row>
    <row r="309" spans="1:15" x14ac:dyDescent="0.35">
      <c r="A309" s="11" t="str">
        <f t="shared" si="4"/>
        <v>DISTRIBUCION VOLUMEN X CRITERIO (Consumiciones)Resto Bebidas Caliente&gt;500MIL</v>
      </c>
      <c r="B309" s="11" t="s">
        <v>119</v>
      </c>
      <c r="C309" s="11" t="s">
        <v>130</v>
      </c>
      <c r="D309" s="11" t="s">
        <v>16</v>
      </c>
      <c r="E309" s="12">
        <v>11.486063010279517</v>
      </c>
      <c r="F309" s="12">
        <v>15.587643302560425</v>
      </c>
      <c r="G309" s="12">
        <v>19.307752169959631</v>
      </c>
      <c r="H309" s="12">
        <v>12.750623427279084</v>
      </c>
      <c r="I309" s="12">
        <v>11.532537737611605</v>
      </c>
      <c r="J309" s="12">
        <v>20.982809771963364</v>
      </c>
      <c r="K309" s="12">
        <v>21.115429458151613</v>
      </c>
      <c r="L309" s="12">
        <v>18.952537074112392</v>
      </c>
      <c r="M309" s="12">
        <v>15.295206222944275</v>
      </c>
      <c r="N309" s="12"/>
      <c r="O309" s="12"/>
    </row>
    <row r="310" spans="1:15" x14ac:dyDescent="0.35">
      <c r="A310" s="11" t="str">
        <f t="shared" si="4"/>
        <v>DISTRIBUCION VOLUMEN X CRITERIO (Consumiciones)Resto Bebidas CalienteDE 15 A 19 AÑOS</v>
      </c>
      <c r="B310" s="11" t="s">
        <v>119</v>
      </c>
      <c r="C310" s="11" t="s">
        <v>130</v>
      </c>
      <c r="D310" s="11" t="s">
        <v>39</v>
      </c>
      <c r="E310" s="12">
        <v>1.446045067485954</v>
      </c>
      <c r="F310" s="12">
        <v>0.65212431451222053</v>
      </c>
      <c r="G310" s="12">
        <v>0.89932904163997773</v>
      </c>
      <c r="H310" s="12">
        <v>3.7286753904027581</v>
      </c>
      <c r="I310" s="12">
        <v>6.4200279017628841</v>
      </c>
      <c r="J310" s="12">
        <v>2.9215669188890714</v>
      </c>
      <c r="K310" s="12">
        <v>1.9863544038231224</v>
      </c>
      <c r="L310" s="12" t="s">
        <v>223</v>
      </c>
      <c r="M310" s="12">
        <v>0.70071501955205373</v>
      </c>
      <c r="N310" s="12"/>
      <c r="O310" s="12"/>
    </row>
    <row r="311" spans="1:15" x14ac:dyDescent="0.35">
      <c r="A311" s="11" t="str">
        <f t="shared" si="4"/>
        <v>DISTRIBUCION VOLUMEN X CRITERIO (Consumiciones)Resto Bebidas CalienteDE 20 A 24 AÑOS</v>
      </c>
      <c r="B311" s="11" t="s">
        <v>119</v>
      </c>
      <c r="C311" s="11" t="s">
        <v>130</v>
      </c>
      <c r="D311" s="11" t="s">
        <v>40</v>
      </c>
      <c r="E311" s="12">
        <v>2.8182646862767702</v>
      </c>
      <c r="F311" s="12">
        <v>3.3585607767343908</v>
      </c>
      <c r="G311" s="12">
        <v>2.4117181529725702</v>
      </c>
      <c r="H311" s="12">
        <v>1.2571598606240215</v>
      </c>
      <c r="I311" s="12">
        <v>2.6472315750858804</v>
      </c>
      <c r="J311" s="12">
        <v>3.9537932650701704</v>
      </c>
      <c r="K311" s="12">
        <v>2.842225221448103</v>
      </c>
      <c r="L311" s="12">
        <v>3.3352449287630619</v>
      </c>
      <c r="M311" s="12">
        <v>2.3384234549082121</v>
      </c>
      <c r="N311" s="12"/>
      <c r="O311" s="12"/>
    </row>
    <row r="312" spans="1:15" x14ac:dyDescent="0.35">
      <c r="A312" s="11" t="str">
        <f t="shared" si="4"/>
        <v>DISTRIBUCION VOLUMEN X CRITERIO (Consumiciones)Resto Bebidas CalienteDE 25 A 34 AÑOS</v>
      </c>
      <c r="B312" s="11" t="s">
        <v>119</v>
      </c>
      <c r="C312" s="11" t="s">
        <v>130</v>
      </c>
      <c r="D312" s="11" t="s">
        <v>41</v>
      </c>
      <c r="E312" s="12">
        <v>7.101631140269542</v>
      </c>
      <c r="F312" s="12">
        <v>8.1785704844456308</v>
      </c>
      <c r="G312" s="12">
        <v>5.9824317562225842</v>
      </c>
      <c r="H312" s="12">
        <v>7.7742726209986719</v>
      </c>
      <c r="I312" s="12">
        <v>9.548785127787621</v>
      </c>
      <c r="J312" s="12">
        <v>6.4778583460636936</v>
      </c>
      <c r="K312" s="12">
        <v>5.4232026498606087</v>
      </c>
      <c r="L312" s="12">
        <v>3.5921923778043521</v>
      </c>
      <c r="M312" s="12">
        <v>4.0285426563183426</v>
      </c>
      <c r="N312" s="12"/>
      <c r="O312" s="12"/>
    </row>
    <row r="313" spans="1:15" x14ac:dyDescent="0.35">
      <c r="A313" s="11" t="str">
        <f t="shared" si="4"/>
        <v>DISTRIBUCION VOLUMEN X CRITERIO (Consumiciones)Resto Bebidas CalienteDE 35 A 49 AÑOS</v>
      </c>
      <c r="B313" s="11" t="s">
        <v>119</v>
      </c>
      <c r="C313" s="11" t="s">
        <v>130</v>
      </c>
      <c r="D313" s="11" t="s">
        <v>42</v>
      </c>
      <c r="E313" s="12">
        <v>24.185119008836072</v>
      </c>
      <c r="F313" s="12">
        <v>27.924062493574699</v>
      </c>
      <c r="G313" s="12">
        <v>24.736196056027783</v>
      </c>
      <c r="H313" s="12">
        <v>20.93392378477677</v>
      </c>
      <c r="I313" s="12">
        <v>21.970040379823999</v>
      </c>
      <c r="J313" s="12">
        <v>27.360901231516131</v>
      </c>
      <c r="K313" s="12">
        <v>22.430141329239838</v>
      </c>
      <c r="L313" s="12">
        <v>23.117486081811624</v>
      </c>
      <c r="M313" s="12">
        <v>26.92578647791294</v>
      </c>
      <c r="N313" s="12"/>
      <c r="O313" s="12"/>
    </row>
    <row r="314" spans="1:15" x14ac:dyDescent="0.35">
      <c r="A314" s="11" t="str">
        <f t="shared" si="4"/>
        <v>DISTRIBUCION VOLUMEN X CRITERIO (Consumiciones)Resto Bebidas CalienteDE 50 A 59 AÑOS</v>
      </c>
      <c r="B314" s="11" t="s">
        <v>119</v>
      </c>
      <c r="C314" s="11" t="s">
        <v>130</v>
      </c>
      <c r="D314" s="11" t="s">
        <v>43</v>
      </c>
      <c r="E314" s="12">
        <v>20.171352425534899</v>
      </c>
      <c r="F314" s="12">
        <v>19.499586577804145</v>
      </c>
      <c r="G314" s="12">
        <v>24.612160677174145</v>
      </c>
      <c r="H314" s="12">
        <v>19.229271219879475</v>
      </c>
      <c r="I314" s="12">
        <v>16.560494049396755</v>
      </c>
      <c r="J314" s="12">
        <v>25.212060814048996</v>
      </c>
      <c r="K314" s="12">
        <v>23.999716873819267</v>
      </c>
      <c r="L314" s="12">
        <v>23.497368644997739</v>
      </c>
      <c r="M314" s="12">
        <v>19.368194744559066</v>
      </c>
      <c r="N314" s="12"/>
      <c r="O314" s="12"/>
    </row>
    <row r="315" spans="1:15" x14ac:dyDescent="0.35">
      <c r="A315" s="11" t="str">
        <f t="shared" si="4"/>
        <v>DISTRIBUCION VOLUMEN X CRITERIO (Consumiciones)Resto Bebidas CalienteDE 60 A 75 AÑOS</v>
      </c>
      <c r="B315" s="11" t="s">
        <v>119</v>
      </c>
      <c r="C315" s="11" t="s">
        <v>130</v>
      </c>
      <c r="D315" s="11" t="s">
        <v>44</v>
      </c>
      <c r="E315" s="12">
        <v>44.277589551079323</v>
      </c>
      <c r="F315" s="12">
        <v>40.387089478368395</v>
      </c>
      <c r="G315" s="12">
        <v>41.358165140337384</v>
      </c>
      <c r="H315" s="12">
        <v>47.076706322585757</v>
      </c>
      <c r="I315" s="12">
        <v>42.853418920559072</v>
      </c>
      <c r="J315" s="12">
        <v>34.073803831536402</v>
      </c>
      <c r="K315" s="12">
        <v>43.318347411692194</v>
      </c>
      <c r="L315" s="12">
        <v>46.45771692442748</v>
      </c>
      <c r="M315" s="12">
        <v>46.638303715834766</v>
      </c>
      <c r="N315" s="12"/>
      <c r="O315" s="12"/>
    </row>
    <row r="316" spans="1:15" x14ac:dyDescent="0.35">
      <c r="A316" s="11" t="str">
        <f t="shared" si="4"/>
        <v>DISTRIBUCION VOLUMEN X CRITERIO (Consumiciones)Resto Bebidas CalienteNIVEL ALTO</v>
      </c>
      <c r="B316" s="11" t="s">
        <v>119</v>
      </c>
      <c r="C316" s="11" t="s">
        <v>130</v>
      </c>
      <c r="D316" s="11" t="s">
        <v>209</v>
      </c>
      <c r="E316" s="12">
        <v>19.35766177332939</v>
      </c>
      <c r="F316" s="12">
        <v>19.52162719451551</v>
      </c>
      <c r="G316" s="12">
        <v>21.133444788758172</v>
      </c>
      <c r="H316" s="12">
        <v>17.575051869715725</v>
      </c>
      <c r="I316" s="12">
        <v>21.005615809362499</v>
      </c>
      <c r="J316" s="12">
        <v>27.002769569861357</v>
      </c>
      <c r="K316" s="12">
        <v>23.79373213757761</v>
      </c>
      <c r="L316" s="12">
        <v>25.272518800191694</v>
      </c>
      <c r="M316" s="12">
        <v>26.020412315105578</v>
      </c>
      <c r="N316" s="12"/>
      <c r="O316" s="12"/>
    </row>
    <row r="317" spans="1:15" x14ac:dyDescent="0.35">
      <c r="A317" s="11" t="str">
        <f t="shared" si="4"/>
        <v>DISTRIBUCION VOLUMEN X CRITERIO (Consumiciones)Resto Bebidas CalienteNIVEL MEDIO ALTO</v>
      </c>
      <c r="B317" s="11" t="s">
        <v>119</v>
      </c>
      <c r="C317" s="11" t="s">
        <v>130</v>
      </c>
      <c r="D317" s="11" t="s">
        <v>210</v>
      </c>
      <c r="E317" s="12">
        <v>12.562260992467033</v>
      </c>
      <c r="F317" s="12">
        <v>13.373312165333632</v>
      </c>
      <c r="G317" s="12">
        <v>14.929841612938061</v>
      </c>
      <c r="H317" s="12">
        <v>12.73476530545814</v>
      </c>
      <c r="I317" s="12">
        <v>11.194668663156444</v>
      </c>
      <c r="J317" s="12">
        <v>15.750134259244394</v>
      </c>
      <c r="K317" s="12">
        <v>11.921929834818007</v>
      </c>
      <c r="L317" s="12">
        <v>12.15654658730052</v>
      </c>
      <c r="M317" s="12">
        <v>10.705581381155335</v>
      </c>
      <c r="N317" s="12"/>
      <c r="O317" s="12"/>
    </row>
    <row r="318" spans="1:15" x14ac:dyDescent="0.35">
      <c r="A318" s="11" t="str">
        <f t="shared" si="4"/>
        <v>DISTRIBUCION VOLUMEN X CRITERIO (Consumiciones)Resto Bebidas CalienteNIVEL MEDIO</v>
      </c>
      <c r="B318" s="11" t="s">
        <v>119</v>
      </c>
      <c r="C318" s="11" t="s">
        <v>130</v>
      </c>
      <c r="D318" s="11" t="s">
        <v>211</v>
      </c>
      <c r="E318" s="12">
        <v>23.04165434561429</v>
      </c>
      <c r="F318" s="12">
        <v>24.419075726022246</v>
      </c>
      <c r="G318" s="12">
        <v>24.397773859251256</v>
      </c>
      <c r="H318" s="12">
        <v>27.855686137977692</v>
      </c>
      <c r="I318" s="12">
        <v>22.352121338575483</v>
      </c>
      <c r="J318" s="12">
        <v>21.901381482909979</v>
      </c>
      <c r="K318" s="12">
        <v>30.615047780674924</v>
      </c>
      <c r="L318" s="12">
        <v>24.451428545834844</v>
      </c>
      <c r="M318" s="12">
        <v>22.802090493095388</v>
      </c>
      <c r="N318" s="12"/>
      <c r="O318" s="12"/>
    </row>
    <row r="319" spans="1:15" x14ac:dyDescent="0.35">
      <c r="A319" s="11" t="str">
        <f t="shared" si="4"/>
        <v>DISTRIBUCION VOLUMEN X CRITERIO (Consumiciones)Resto Bebidas CalienteNIVEL MEDIO BAJO</v>
      </c>
      <c r="B319" s="11" t="s">
        <v>119</v>
      </c>
      <c r="C319" s="11" t="s">
        <v>130</v>
      </c>
      <c r="D319" s="11" t="s">
        <v>212</v>
      </c>
      <c r="E319" s="12">
        <v>13.256798714935119</v>
      </c>
      <c r="F319" s="12">
        <v>14.282345330164986</v>
      </c>
      <c r="G319" s="12">
        <v>11.964467812712018</v>
      </c>
      <c r="H319" s="12">
        <v>8.7731998448861983</v>
      </c>
      <c r="I319" s="12">
        <v>10.982343884454519</v>
      </c>
      <c r="J319" s="12">
        <v>13.625173872027435</v>
      </c>
      <c r="K319" s="12">
        <v>13.011681669291919</v>
      </c>
      <c r="L319" s="12">
        <v>11.891682230851572</v>
      </c>
      <c r="M319" s="12">
        <v>11.913580067513074</v>
      </c>
      <c r="N319" s="12"/>
      <c r="O319" s="12"/>
    </row>
    <row r="320" spans="1:15" x14ac:dyDescent="0.35">
      <c r="A320" s="11" t="str">
        <f t="shared" si="4"/>
        <v>DISTRIBUCION VOLUMEN X CRITERIO (Consumiciones)Resto Bebidas CalienteHOMBRE</v>
      </c>
      <c r="B320" s="11" t="s">
        <v>119</v>
      </c>
      <c r="C320" s="11" t="s">
        <v>130</v>
      </c>
      <c r="D320" s="11" t="s">
        <v>21</v>
      </c>
      <c r="E320" s="12">
        <v>49.651907298907894</v>
      </c>
      <c r="F320" s="12">
        <v>49.560252429865088</v>
      </c>
      <c r="G320" s="12">
        <v>47.040866714315513</v>
      </c>
      <c r="H320" s="12">
        <v>47.994609229271219</v>
      </c>
      <c r="I320" s="12">
        <v>48.140973452413583</v>
      </c>
      <c r="J320" s="12">
        <v>41.761820660835234</v>
      </c>
      <c r="K320" s="12">
        <v>44.185557057024454</v>
      </c>
      <c r="L320" s="12">
        <v>53.202871872046721</v>
      </c>
      <c r="M320" s="12">
        <v>47.682031727948171</v>
      </c>
      <c r="N320" s="12"/>
      <c r="O320" s="12"/>
    </row>
    <row r="321" spans="1:15" x14ac:dyDescent="0.35">
      <c r="A321" s="11" t="str">
        <f t="shared" si="4"/>
        <v>DISTRIBUCION VOLUMEN X CRITERIO (Consumiciones)Resto Bebidas CalienteMUJER</v>
      </c>
      <c r="B321" s="11" t="s">
        <v>119</v>
      </c>
      <c r="C321" s="11" t="s">
        <v>130</v>
      </c>
      <c r="D321" s="11" t="s">
        <v>22</v>
      </c>
      <c r="E321" s="12">
        <v>50.348098966033994</v>
      </c>
      <c r="F321" s="12">
        <v>50.439747570134905</v>
      </c>
      <c r="G321" s="12">
        <v>52.959133285684487</v>
      </c>
      <c r="H321" s="12">
        <v>52.005404923447941</v>
      </c>
      <c r="I321" s="12">
        <v>51.859026547586417</v>
      </c>
      <c r="J321" s="12">
        <v>58.238151822325598</v>
      </c>
      <c r="K321" s="12">
        <v>55.814401183951844</v>
      </c>
      <c r="L321" s="12">
        <v>46.797137085757541</v>
      </c>
      <c r="M321" s="12">
        <v>52.317939209169928</v>
      </c>
      <c r="N321" s="12"/>
      <c r="O321" s="12"/>
    </row>
    <row r="322" spans="1:15" x14ac:dyDescent="0.35">
      <c r="A322" s="11" t="str">
        <f t="shared" si="4"/>
        <v>DISTRIBUCION VOLUMEN X CRITERIO (Consumiciones).Total Bebidas FriasT.ESPAÑA</v>
      </c>
      <c r="B322" s="11" t="s">
        <v>119</v>
      </c>
      <c r="C322" s="11" t="s">
        <v>131</v>
      </c>
      <c r="D322" s="11" t="s">
        <v>36</v>
      </c>
      <c r="E322" s="12">
        <v>100</v>
      </c>
      <c r="F322" s="12">
        <v>100</v>
      </c>
      <c r="G322" s="12">
        <v>100</v>
      </c>
      <c r="H322" s="12">
        <v>100</v>
      </c>
      <c r="I322" s="12">
        <v>100</v>
      </c>
      <c r="J322" s="12">
        <v>100</v>
      </c>
      <c r="K322" s="12">
        <v>100</v>
      </c>
      <c r="L322" s="12">
        <v>100</v>
      </c>
      <c r="M322" s="12">
        <v>100</v>
      </c>
      <c r="N322" s="12"/>
      <c r="O322" s="12"/>
    </row>
    <row r="323" spans="1:15" x14ac:dyDescent="0.35">
      <c r="A323" s="11" t="str">
        <f t="shared" si="4"/>
        <v>DISTRIBUCION VOLUMEN X CRITERIO (Consumiciones).Total Bebidas FriasBCN AM</v>
      </c>
      <c r="B323" s="11" t="s">
        <v>119</v>
      </c>
      <c r="C323" s="11" t="s">
        <v>131</v>
      </c>
      <c r="D323" s="11" t="s">
        <v>1</v>
      </c>
      <c r="E323" s="12">
        <v>8.4465008318491748</v>
      </c>
      <c r="F323" s="12">
        <v>8.4879487069787292</v>
      </c>
      <c r="G323" s="12">
        <v>8.6375438160855413</v>
      </c>
      <c r="H323" s="12">
        <v>8.1163208227455215</v>
      </c>
      <c r="I323" s="12">
        <v>8.5652262714089815</v>
      </c>
      <c r="J323" s="12">
        <v>8.060978661319858</v>
      </c>
      <c r="K323" s="12">
        <v>8.2901630397028629</v>
      </c>
      <c r="L323" s="12">
        <v>8.116021004757366</v>
      </c>
      <c r="M323" s="12">
        <v>8.4522062571427039</v>
      </c>
      <c r="N323" s="12"/>
      <c r="O323" s="12"/>
    </row>
    <row r="324" spans="1:15" x14ac:dyDescent="0.35">
      <c r="A324" s="11" t="str">
        <f t="shared" ref="A324:A387" si="5">B324&amp;C324&amp;D324</f>
        <v>DISTRIBUCION VOLUMEN X CRITERIO (Consumiciones).Total Bebidas FriasREST.CAT ARAGON</v>
      </c>
      <c r="B324" s="11" t="s">
        <v>119</v>
      </c>
      <c r="C324" s="11" t="s">
        <v>131</v>
      </c>
      <c r="D324" s="11" t="s">
        <v>2</v>
      </c>
      <c r="E324" s="12">
        <v>12.239714547637639</v>
      </c>
      <c r="F324" s="12">
        <v>11.039881188003662</v>
      </c>
      <c r="G324" s="12">
        <v>11.95205869697212</v>
      </c>
      <c r="H324" s="12">
        <v>12.616323282167519</v>
      </c>
      <c r="I324" s="12">
        <v>13.131036092550987</v>
      </c>
      <c r="J324" s="12">
        <v>12.36468472856907</v>
      </c>
      <c r="K324" s="12">
        <v>13.188272743492066</v>
      </c>
      <c r="L324" s="12">
        <v>13.424815934026855</v>
      </c>
      <c r="M324" s="12">
        <v>13.815639100971676</v>
      </c>
      <c r="N324" s="12"/>
      <c r="O324" s="12"/>
    </row>
    <row r="325" spans="1:15" x14ac:dyDescent="0.35">
      <c r="A325" s="11" t="str">
        <f t="shared" si="5"/>
        <v>DISTRIBUCION VOLUMEN X CRITERIO (Consumiciones).Total Bebidas FriasLEVANTE</v>
      </c>
      <c r="B325" s="11" t="s">
        <v>119</v>
      </c>
      <c r="C325" s="11" t="s">
        <v>131</v>
      </c>
      <c r="D325" s="11" t="s">
        <v>3</v>
      </c>
      <c r="E325" s="12">
        <v>13.079656889223617</v>
      </c>
      <c r="F325" s="12">
        <v>14.38191510616195</v>
      </c>
      <c r="G325" s="12">
        <v>13.508671375531703</v>
      </c>
      <c r="H325" s="12">
        <v>13.032418133220002</v>
      </c>
      <c r="I325" s="12">
        <v>13.274135454860808</v>
      </c>
      <c r="J325" s="12">
        <v>13.932440960230924</v>
      </c>
      <c r="K325" s="12">
        <v>13.150235573902636</v>
      </c>
      <c r="L325" s="12">
        <v>12.381843159330106</v>
      </c>
      <c r="M325" s="12">
        <v>12.440712204701173</v>
      </c>
      <c r="N325" s="12"/>
      <c r="O325" s="12"/>
    </row>
    <row r="326" spans="1:15" x14ac:dyDescent="0.35">
      <c r="A326" s="11" t="str">
        <f t="shared" si="5"/>
        <v>DISTRIBUCION VOLUMEN X CRITERIO (Consumiciones).Total Bebidas FriasANDALUCIA</v>
      </c>
      <c r="B326" s="11" t="s">
        <v>119</v>
      </c>
      <c r="C326" s="11" t="s">
        <v>131</v>
      </c>
      <c r="D326" s="11" t="s">
        <v>4</v>
      </c>
      <c r="E326" s="12">
        <v>21.062637162514623</v>
      </c>
      <c r="F326" s="12">
        <v>21.978381317390934</v>
      </c>
      <c r="G326" s="12">
        <v>20.431916195128203</v>
      </c>
      <c r="H326" s="12">
        <v>20.779400668372521</v>
      </c>
      <c r="I326" s="12">
        <v>19.910386212664978</v>
      </c>
      <c r="J326" s="12">
        <v>20.457437856583294</v>
      </c>
      <c r="K326" s="12">
        <v>20.578120462439202</v>
      </c>
      <c r="L326" s="12">
        <v>21.549039889936374</v>
      </c>
      <c r="M326" s="12">
        <v>21.0624654601645</v>
      </c>
      <c r="N326" s="12"/>
      <c r="O326" s="12"/>
    </row>
    <row r="327" spans="1:15" x14ac:dyDescent="0.35">
      <c r="A327" s="11" t="str">
        <f t="shared" si="5"/>
        <v>DISTRIBUCION VOLUMEN X CRITERIO (Consumiciones).Total Bebidas FriasMDD AM</v>
      </c>
      <c r="B327" s="11" t="s">
        <v>119</v>
      </c>
      <c r="C327" s="11" t="s">
        <v>131</v>
      </c>
      <c r="D327" s="11" t="s">
        <v>5</v>
      </c>
      <c r="E327" s="12">
        <v>14.288038965729047</v>
      </c>
      <c r="F327" s="12">
        <v>13.571520842566628</v>
      </c>
      <c r="G327" s="12">
        <v>14.217393547392238</v>
      </c>
      <c r="H327" s="12">
        <v>14.074701499952289</v>
      </c>
      <c r="I327" s="12">
        <v>13.772188668112573</v>
      </c>
      <c r="J327" s="12">
        <v>13.593998137165949</v>
      </c>
      <c r="K327" s="12">
        <v>14.160323331170435</v>
      </c>
      <c r="L327" s="12">
        <v>14.004458633674673</v>
      </c>
      <c r="M327" s="12">
        <v>13.363080068033414</v>
      </c>
      <c r="N327" s="12"/>
      <c r="O327" s="12"/>
    </row>
    <row r="328" spans="1:15" x14ac:dyDescent="0.35">
      <c r="A328" s="11" t="str">
        <f t="shared" si="5"/>
        <v>DISTRIBUCION VOLUMEN X CRITERIO (Consumiciones).Total Bebidas FriasRTO CENTRO</v>
      </c>
      <c r="B328" s="11" t="s">
        <v>119</v>
      </c>
      <c r="C328" s="11" t="s">
        <v>131</v>
      </c>
      <c r="D328" s="11" t="s">
        <v>6</v>
      </c>
      <c r="E328" s="12">
        <v>9.7023924537852988</v>
      </c>
      <c r="F328" s="12">
        <v>10.073721672389752</v>
      </c>
      <c r="G328" s="12">
        <v>9.4377889537260184</v>
      </c>
      <c r="H328" s="12">
        <v>9.7062613932723991</v>
      </c>
      <c r="I328" s="12">
        <v>9.6685178160975447</v>
      </c>
      <c r="J328" s="12">
        <v>9.9510215357644558</v>
      </c>
      <c r="K328" s="12">
        <v>9.6421190838700266</v>
      </c>
      <c r="L328" s="12">
        <v>9.742704931525223</v>
      </c>
      <c r="M328" s="12">
        <v>9.888379323850863</v>
      </c>
      <c r="N328" s="12"/>
      <c r="O328" s="12"/>
    </row>
    <row r="329" spans="1:15" x14ac:dyDescent="0.35">
      <c r="A329" s="11" t="str">
        <f t="shared" si="5"/>
        <v>DISTRIBUCION VOLUMEN X CRITERIO (Consumiciones).Total Bebidas FriasNORTE-CENTRO</v>
      </c>
      <c r="B329" s="11" t="s">
        <v>119</v>
      </c>
      <c r="C329" s="11" t="s">
        <v>131</v>
      </c>
      <c r="D329" s="11" t="s">
        <v>7</v>
      </c>
      <c r="E329" s="12">
        <v>10.79072279822333</v>
      </c>
      <c r="F329" s="12">
        <v>10.262442258590962</v>
      </c>
      <c r="G329" s="12">
        <v>10.519679325497318</v>
      </c>
      <c r="H329" s="12">
        <v>9.7855246291437563</v>
      </c>
      <c r="I329" s="12">
        <v>10.759276009297892</v>
      </c>
      <c r="J329" s="12">
        <v>10.745675817388904</v>
      </c>
      <c r="K329" s="12">
        <v>10.313664317233977</v>
      </c>
      <c r="L329" s="12">
        <v>10.214924839304258</v>
      </c>
      <c r="M329" s="12">
        <v>10.926438869185908</v>
      </c>
      <c r="N329" s="12"/>
      <c r="O329" s="12"/>
    </row>
    <row r="330" spans="1:15" x14ac:dyDescent="0.35">
      <c r="A330" s="11" t="str">
        <f t="shared" si="5"/>
        <v>DISTRIBUCION VOLUMEN X CRITERIO (Consumiciones).Total Bebidas FriasNOROESTE</v>
      </c>
      <c r="B330" s="11" t="s">
        <v>119</v>
      </c>
      <c r="C330" s="11" t="s">
        <v>131</v>
      </c>
      <c r="D330" s="11" t="s">
        <v>8</v>
      </c>
      <c r="E330" s="12">
        <v>10.390348697592731</v>
      </c>
      <c r="F330" s="12">
        <v>10.204192023180884</v>
      </c>
      <c r="G330" s="12">
        <v>11.294940152740478</v>
      </c>
      <c r="H330" s="12">
        <v>11.889082035496346</v>
      </c>
      <c r="I330" s="12">
        <v>10.919201055576629</v>
      </c>
      <c r="J330" s="12">
        <v>10.893770909279464</v>
      </c>
      <c r="K330" s="12">
        <v>10.677107305467759</v>
      </c>
      <c r="L330" s="12">
        <v>10.566189575251128</v>
      </c>
      <c r="M330" s="12">
        <v>10.05109883624228</v>
      </c>
      <c r="N330" s="12"/>
      <c r="O330" s="12"/>
    </row>
    <row r="331" spans="1:15" x14ac:dyDescent="0.35">
      <c r="A331" s="11" t="str">
        <f t="shared" si="5"/>
        <v>DISTRIBUCION VOLUMEN X CRITERIO (Consumiciones).Total Bebidas Frias&lt;2MIL</v>
      </c>
      <c r="B331" s="11" t="s">
        <v>119</v>
      </c>
      <c r="C331" s="11" t="s">
        <v>131</v>
      </c>
      <c r="D331" s="11" t="s">
        <v>9</v>
      </c>
      <c r="E331" s="12">
        <v>5.3133061914889019</v>
      </c>
      <c r="F331" s="12">
        <v>5.4318585952819953</v>
      </c>
      <c r="G331" s="12">
        <v>5.6657646916759221</v>
      </c>
      <c r="H331" s="12">
        <v>5.5167767012067896</v>
      </c>
      <c r="I331" s="12">
        <v>5.8552303886765413</v>
      </c>
      <c r="J331" s="12">
        <v>5.3985244925670592</v>
      </c>
      <c r="K331" s="12">
        <v>5.7839341163890534</v>
      </c>
      <c r="L331" s="12">
        <v>5.9833482022195623</v>
      </c>
      <c r="M331" s="12">
        <v>6.2294337076601982</v>
      </c>
      <c r="N331" s="12"/>
      <c r="O331" s="12"/>
    </row>
    <row r="332" spans="1:15" x14ac:dyDescent="0.35">
      <c r="A332" s="11" t="str">
        <f t="shared" si="5"/>
        <v>DISTRIBUCION VOLUMEN X CRITERIO (Consumiciones).Total Bebidas Frias2-5MIL</v>
      </c>
      <c r="B332" s="11" t="s">
        <v>119</v>
      </c>
      <c r="C332" s="11" t="s">
        <v>131</v>
      </c>
      <c r="D332" s="11" t="s">
        <v>10</v>
      </c>
      <c r="E332" s="12">
        <v>4.9311488161196637</v>
      </c>
      <c r="F332" s="12">
        <v>5.1345046170281972</v>
      </c>
      <c r="G332" s="12">
        <v>5.6620876270687743</v>
      </c>
      <c r="H332" s="12">
        <v>5.1659745853168566</v>
      </c>
      <c r="I332" s="12">
        <v>5.3233507425670359</v>
      </c>
      <c r="J332" s="12">
        <v>5.2555168008998754</v>
      </c>
      <c r="K332" s="12">
        <v>5.2347825842478786</v>
      </c>
      <c r="L332" s="12">
        <v>4.867198153142076</v>
      </c>
      <c r="M332" s="12">
        <v>5.1579892316194424</v>
      </c>
      <c r="N332" s="12"/>
      <c r="O332" s="12"/>
    </row>
    <row r="333" spans="1:15" x14ac:dyDescent="0.35">
      <c r="A333" s="11" t="str">
        <f t="shared" si="5"/>
        <v>DISTRIBUCION VOLUMEN X CRITERIO (Consumiciones).Total Bebidas Frias5-10MIL</v>
      </c>
      <c r="B333" s="11" t="s">
        <v>119</v>
      </c>
      <c r="C333" s="11" t="s">
        <v>131</v>
      </c>
      <c r="D333" s="11" t="s">
        <v>11</v>
      </c>
      <c r="E333" s="12">
        <v>7.447003953984388</v>
      </c>
      <c r="F333" s="12">
        <v>7.2078879718014663</v>
      </c>
      <c r="G333" s="12">
        <v>7.3185355010213131</v>
      </c>
      <c r="H333" s="12">
        <v>8.5339129699094638</v>
      </c>
      <c r="I333" s="12">
        <v>8.1909115371024157</v>
      </c>
      <c r="J333" s="12">
        <v>8.0571477811770276</v>
      </c>
      <c r="K333" s="12">
        <v>7.7652887574098965</v>
      </c>
      <c r="L333" s="12">
        <v>8.0862544428841723</v>
      </c>
      <c r="M333" s="12">
        <v>7.6973398290579951</v>
      </c>
      <c r="N333" s="12"/>
      <c r="O333" s="12"/>
    </row>
    <row r="334" spans="1:15" x14ac:dyDescent="0.35">
      <c r="A334" s="11" t="str">
        <f t="shared" si="5"/>
        <v>DISTRIBUCION VOLUMEN X CRITERIO (Consumiciones).Total Bebidas Frias10-30MIL</v>
      </c>
      <c r="B334" s="11" t="s">
        <v>119</v>
      </c>
      <c r="C334" s="11" t="s">
        <v>131</v>
      </c>
      <c r="D334" s="11" t="s">
        <v>12</v>
      </c>
      <c r="E334" s="12">
        <v>17.295388252869802</v>
      </c>
      <c r="F334" s="12">
        <v>16.973762420036376</v>
      </c>
      <c r="G334" s="12">
        <v>16.558628090936768</v>
      </c>
      <c r="H334" s="12">
        <v>16.025406812992436</v>
      </c>
      <c r="I334" s="12">
        <v>16.354765818250193</v>
      </c>
      <c r="J334" s="12">
        <v>16.636379655821077</v>
      </c>
      <c r="K334" s="12">
        <v>17.041741429951571</v>
      </c>
      <c r="L334" s="12">
        <v>17.871581595638101</v>
      </c>
      <c r="M334" s="12">
        <v>17.669821975651764</v>
      </c>
      <c r="N334" s="12"/>
      <c r="O334" s="12"/>
    </row>
    <row r="335" spans="1:15" x14ac:dyDescent="0.35">
      <c r="A335" s="11" t="str">
        <f t="shared" si="5"/>
        <v>DISTRIBUCION VOLUMEN X CRITERIO (Consumiciones).Total Bebidas Frias30-100MIL</v>
      </c>
      <c r="B335" s="11" t="s">
        <v>119</v>
      </c>
      <c r="C335" s="11" t="s">
        <v>131</v>
      </c>
      <c r="D335" s="11" t="s">
        <v>13</v>
      </c>
      <c r="E335" s="12">
        <v>20.03952132404461</v>
      </c>
      <c r="F335" s="12">
        <v>20.164145310843068</v>
      </c>
      <c r="G335" s="12">
        <v>19.716810466764972</v>
      </c>
      <c r="H335" s="12">
        <v>20.084269635287395</v>
      </c>
      <c r="I335" s="12">
        <v>20.438842367007396</v>
      </c>
      <c r="J335" s="12">
        <v>20.976419378207595</v>
      </c>
      <c r="K335" s="12">
        <v>19.996316942987708</v>
      </c>
      <c r="L335" s="12">
        <v>19.942438104450709</v>
      </c>
      <c r="M335" s="12">
        <v>21.007812038909965</v>
      </c>
      <c r="N335" s="12"/>
      <c r="O335" s="12"/>
    </row>
    <row r="336" spans="1:15" x14ac:dyDescent="0.35">
      <c r="A336" s="11" t="str">
        <f t="shared" si="5"/>
        <v>DISTRIBUCION VOLUMEN X CRITERIO (Consumiciones).Total Bebidas Frias100-200MIL</v>
      </c>
      <c r="B336" s="11" t="s">
        <v>119</v>
      </c>
      <c r="C336" s="11" t="s">
        <v>131</v>
      </c>
      <c r="D336" s="11" t="s">
        <v>14</v>
      </c>
      <c r="E336" s="12">
        <v>10.551804603413206</v>
      </c>
      <c r="F336" s="12">
        <v>10.301682117681365</v>
      </c>
      <c r="G336" s="12">
        <v>10.167032615665111</v>
      </c>
      <c r="H336" s="12">
        <v>9.805127206224503</v>
      </c>
      <c r="I336" s="12">
        <v>9.7038614782611532</v>
      </c>
      <c r="J336" s="12">
        <v>9.5330532555811338</v>
      </c>
      <c r="K336" s="12">
        <v>10.460840165751623</v>
      </c>
      <c r="L336" s="12">
        <v>10.360622989398042</v>
      </c>
      <c r="M336" s="12">
        <v>10.421500008048117</v>
      </c>
      <c r="N336" s="12"/>
      <c r="O336" s="12"/>
    </row>
    <row r="337" spans="1:15" x14ac:dyDescent="0.35">
      <c r="A337" s="11" t="str">
        <f t="shared" si="5"/>
        <v>DISTRIBUCION VOLUMEN X CRITERIO (Consumiciones).Total Bebidas Frias200-500MIL</v>
      </c>
      <c r="B337" s="11" t="s">
        <v>119</v>
      </c>
      <c r="C337" s="11" t="s">
        <v>131</v>
      </c>
      <c r="D337" s="11" t="s">
        <v>15</v>
      </c>
      <c r="E337" s="12">
        <v>14.57357158069863</v>
      </c>
      <c r="F337" s="12">
        <v>14.626224454320061</v>
      </c>
      <c r="G337" s="12">
        <v>14.72603714368161</v>
      </c>
      <c r="H337" s="12">
        <v>14.892370774590038</v>
      </c>
      <c r="I337" s="12">
        <v>14.937116032380526</v>
      </c>
      <c r="J337" s="12">
        <v>14.723058886254165</v>
      </c>
      <c r="K337" s="12">
        <v>13.259825263311049</v>
      </c>
      <c r="L337" s="12">
        <v>13.394018033689711</v>
      </c>
      <c r="M337" s="12">
        <v>13.718364193390887</v>
      </c>
      <c r="N337" s="12"/>
      <c r="O337" s="12"/>
    </row>
    <row r="338" spans="1:15" x14ac:dyDescent="0.35">
      <c r="A338" s="11" t="str">
        <f t="shared" si="5"/>
        <v>DISTRIBUCION VOLUMEN X CRITERIO (Consumiciones).Total Bebidas Frias&gt;500MIL</v>
      </c>
      <c r="B338" s="11" t="s">
        <v>119</v>
      </c>
      <c r="C338" s="11" t="s">
        <v>131</v>
      </c>
      <c r="D338" s="11" t="s">
        <v>16</v>
      </c>
      <c r="E338" s="12">
        <v>19.84827935316396</v>
      </c>
      <c r="F338" s="12">
        <v>20.15993970511331</v>
      </c>
      <c r="G338" s="12">
        <v>20.185100461645654</v>
      </c>
      <c r="H338" s="12">
        <v>19.97619279507407</v>
      </c>
      <c r="I338" s="12">
        <v>19.195887919547943</v>
      </c>
      <c r="J338" s="12">
        <v>19.419894370553365</v>
      </c>
      <c r="K338" s="12">
        <v>20.457284797420737</v>
      </c>
      <c r="L338" s="12">
        <v>19.494522221025484</v>
      </c>
      <c r="M338" s="12">
        <v>18.097747063778648</v>
      </c>
      <c r="N338" s="12"/>
      <c r="O338" s="12"/>
    </row>
    <row r="339" spans="1:15" x14ac:dyDescent="0.35">
      <c r="A339" s="11" t="str">
        <f t="shared" si="5"/>
        <v>DISTRIBUCION VOLUMEN X CRITERIO (Consumiciones).Total Bebidas FriasDE 15 A 19 AÑOS</v>
      </c>
      <c r="B339" s="11" t="s">
        <v>119</v>
      </c>
      <c r="C339" s="11" t="s">
        <v>131</v>
      </c>
      <c r="D339" s="11" t="s">
        <v>39</v>
      </c>
      <c r="E339" s="12">
        <v>2.1368177370615813</v>
      </c>
      <c r="F339" s="12">
        <v>1.6664790585756766</v>
      </c>
      <c r="G339" s="12">
        <v>1.8088618050724898</v>
      </c>
      <c r="H339" s="12">
        <v>1.4010520423532145</v>
      </c>
      <c r="I339" s="12">
        <v>2.2611138667626278</v>
      </c>
      <c r="J339" s="12">
        <v>2.6263905363382811</v>
      </c>
      <c r="K339" s="12">
        <v>1.4023321576212513</v>
      </c>
      <c r="L339" s="12">
        <v>1.4156090790299931</v>
      </c>
      <c r="M339" s="12">
        <v>2.0868546080835286</v>
      </c>
      <c r="N339" s="12"/>
      <c r="O339" s="12"/>
    </row>
    <row r="340" spans="1:15" x14ac:dyDescent="0.35">
      <c r="A340" s="11" t="str">
        <f t="shared" si="5"/>
        <v>DISTRIBUCION VOLUMEN X CRITERIO (Consumiciones).Total Bebidas FriasDE 20 A 24 AÑOS</v>
      </c>
      <c r="B340" s="11" t="s">
        <v>119</v>
      </c>
      <c r="C340" s="11" t="s">
        <v>131</v>
      </c>
      <c r="D340" s="11" t="s">
        <v>40</v>
      </c>
      <c r="E340" s="12">
        <v>2.4003074292310878</v>
      </c>
      <c r="F340" s="12">
        <v>2.6741536140587274</v>
      </c>
      <c r="G340" s="12">
        <v>2.9144427682411824</v>
      </c>
      <c r="H340" s="12">
        <v>2.5987177557479151</v>
      </c>
      <c r="I340" s="12">
        <v>2.8787059460475852</v>
      </c>
      <c r="J340" s="12">
        <v>2.3899076479256549</v>
      </c>
      <c r="K340" s="12">
        <v>2.5167275101281139</v>
      </c>
      <c r="L340" s="12">
        <v>2.6203566906939741</v>
      </c>
      <c r="M340" s="12">
        <v>2.4498199904495679</v>
      </c>
      <c r="N340" s="12"/>
      <c r="O340" s="12"/>
    </row>
    <row r="341" spans="1:15" x14ac:dyDescent="0.35">
      <c r="A341" s="11" t="str">
        <f t="shared" si="5"/>
        <v>DISTRIBUCION VOLUMEN X CRITERIO (Consumiciones).Total Bebidas FriasDE 25 A 34 AÑOS</v>
      </c>
      <c r="B341" s="11" t="s">
        <v>119</v>
      </c>
      <c r="C341" s="11" t="s">
        <v>131</v>
      </c>
      <c r="D341" s="11" t="s">
        <v>41</v>
      </c>
      <c r="E341" s="12">
        <v>7.5749883479382802</v>
      </c>
      <c r="F341" s="12">
        <v>8.421888505965315</v>
      </c>
      <c r="G341" s="12">
        <v>7.9154331832687328</v>
      </c>
      <c r="H341" s="12">
        <v>8.0204879689994755</v>
      </c>
      <c r="I341" s="12">
        <v>7.0441974083907972</v>
      </c>
      <c r="J341" s="12">
        <v>8.1155383123515286</v>
      </c>
      <c r="K341" s="12">
        <v>7.2892840964215901</v>
      </c>
      <c r="L341" s="12">
        <v>6.5845910920807427</v>
      </c>
      <c r="M341" s="12">
        <v>6.4542565149507176</v>
      </c>
      <c r="N341" s="12"/>
      <c r="O341" s="12"/>
    </row>
    <row r="342" spans="1:15" x14ac:dyDescent="0.35">
      <c r="A342" s="11" t="str">
        <f t="shared" si="5"/>
        <v>DISTRIBUCION VOLUMEN X CRITERIO (Consumiciones).Total Bebidas FriasDE 35 A 49 AÑOS</v>
      </c>
      <c r="B342" s="11" t="s">
        <v>119</v>
      </c>
      <c r="C342" s="11" t="s">
        <v>131</v>
      </c>
      <c r="D342" s="11" t="s">
        <v>42</v>
      </c>
      <c r="E342" s="12">
        <v>26.522672905792692</v>
      </c>
      <c r="F342" s="12">
        <v>25.272502482865011</v>
      </c>
      <c r="G342" s="12">
        <v>24.269193330487379</v>
      </c>
      <c r="H342" s="12">
        <v>23.985276916160274</v>
      </c>
      <c r="I342" s="12">
        <v>24.261261699361661</v>
      </c>
      <c r="J342" s="12">
        <v>23.67782997260829</v>
      </c>
      <c r="K342" s="12">
        <v>22.848308072255861</v>
      </c>
      <c r="L342" s="12">
        <v>23.01719845797118</v>
      </c>
      <c r="M342" s="12">
        <v>22.725414343890677</v>
      </c>
      <c r="N342" s="12"/>
      <c r="O342" s="12"/>
    </row>
    <row r="343" spans="1:15" x14ac:dyDescent="0.35">
      <c r="A343" s="11" t="str">
        <f t="shared" si="5"/>
        <v>DISTRIBUCION VOLUMEN X CRITERIO (Consumiciones).Total Bebidas FriasDE 50 A 59 AÑOS</v>
      </c>
      <c r="B343" s="11" t="s">
        <v>119</v>
      </c>
      <c r="C343" s="11" t="s">
        <v>131</v>
      </c>
      <c r="D343" s="11" t="s">
        <v>43</v>
      </c>
      <c r="E343" s="12">
        <v>24.800785240927599</v>
      </c>
      <c r="F343" s="12">
        <v>25.239034168625473</v>
      </c>
      <c r="G343" s="12">
        <v>24.721620811074509</v>
      </c>
      <c r="H343" s="12">
        <v>24.27175039031027</v>
      </c>
      <c r="I343" s="12">
        <v>25.674923895388986</v>
      </c>
      <c r="J343" s="12">
        <v>24.51185593394835</v>
      </c>
      <c r="K343" s="12">
        <v>25.409356440845528</v>
      </c>
      <c r="L343" s="12">
        <v>25.701980779508983</v>
      </c>
      <c r="M343" s="12">
        <v>26.11532146862039</v>
      </c>
      <c r="N343" s="12"/>
      <c r="O343" s="12"/>
    </row>
    <row r="344" spans="1:15" x14ac:dyDescent="0.35">
      <c r="A344" s="11" t="str">
        <f t="shared" si="5"/>
        <v>DISTRIBUCION VOLUMEN X CRITERIO (Consumiciones).Total Bebidas FriasDE 60 A 75 AÑOS</v>
      </c>
      <c r="B344" s="11" t="s">
        <v>119</v>
      </c>
      <c r="C344" s="11" t="s">
        <v>131</v>
      </c>
      <c r="D344" s="11" t="s">
        <v>44</v>
      </c>
      <c r="E344" s="12">
        <v>36.564453649487461</v>
      </c>
      <c r="F344" s="12">
        <v>36.725955669384973</v>
      </c>
      <c r="G344" s="12">
        <v>38.370446968009084</v>
      </c>
      <c r="H344" s="12">
        <v>39.722734601804824</v>
      </c>
      <c r="I344" s="12">
        <v>37.879769303338875</v>
      </c>
      <c r="J344" s="12">
        <v>38.678474369464666</v>
      </c>
      <c r="K344" s="12">
        <v>40.53399875146242</v>
      </c>
      <c r="L344" s="12">
        <v>40.660259836327093</v>
      </c>
      <c r="M344" s="12">
        <v>40.168339780769294</v>
      </c>
      <c r="N344" s="12"/>
      <c r="O344" s="12"/>
    </row>
    <row r="345" spans="1:15" x14ac:dyDescent="0.35">
      <c r="A345" s="11" t="str">
        <f t="shared" si="5"/>
        <v>DISTRIBUCION VOLUMEN X CRITERIO (Consumiciones).Total Bebidas FriasNIVEL ALTO</v>
      </c>
      <c r="B345" s="11" t="s">
        <v>119</v>
      </c>
      <c r="C345" s="11" t="s">
        <v>131</v>
      </c>
      <c r="D345" s="11" t="s">
        <v>209</v>
      </c>
      <c r="E345" s="12">
        <v>23.036931634035749</v>
      </c>
      <c r="F345" s="12">
        <v>22.311756049114827</v>
      </c>
      <c r="G345" s="12">
        <v>22.946992103325172</v>
      </c>
      <c r="H345" s="12">
        <v>23.089240619026675</v>
      </c>
      <c r="I345" s="12">
        <v>24.026331060731319</v>
      </c>
      <c r="J345" s="12">
        <v>23.073958040405294</v>
      </c>
      <c r="K345" s="12">
        <v>23.721101210617562</v>
      </c>
      <c r="L345" s="12">
        <v>24.940090920360348</v>
      </c>
      <c r="M345" s="12">
        <v>24.419858192178303</v>
      </c>
      <c r="N345" s="12"/>
      <c r="O345" s="12"/>
    </row>
    <row r="346" spans="1:15" x14ac:dyDescent="0.35">
      <c r="A346" s="11" t="str">
        <f t="shared" si="5"/>
        <v>DISTRIBUCION VOLUMEN X CRITERIO (Consumiciones).Total Bebidas FriasNIVEL MEDIO ALTO</v>
      </c>
      <c r="B346" s="11" t="s">
        <v>119</v>
      </c>
      <c r="C346" s="11" t="s">
        <v>131</v>
      </c>
      <c r="D346" s="11" t="s">
        <v>210</v>
      </c>
      <c r="E346" s="12">
        <v>15.766718007759811</v>
      </c>
      <c r="F346" s="12">
        <v>15.270429794213999</v>
      </c>
      <c r="G346" s="12">
        <v>14.257611087205845</v>
      </c>
      <c r="H346" s="12">
        <v>13.789477412176499</v>
      </c>
      <c r="I346" s="12">
        <v>14.195463225020019</v>
      </c>
      <c r="J346" s="12">
        <v>14.079017039832332</v>
      </c>
      <c r="K346" s="12">
        <v>14.701781913120856</v>
      </c>
      <c r="L346" s="12">
        <v>13.858801127461239</v>
      </c>
      <c r="M346" s="12">
        <v>14.070348590774712</v>
      </c>
      <c r="N346" s="12"/>
      <c r="O346" s="12"/>
    </row>
    <row r="347" spans="1:15" x14ac:dyDescent="0.35">
      <c r="A347" s="11" t="str">
        <f t="shared" si="5"/>
        <v>DISTRIBUCION VOLUMEN X CRITERIO (Consumiciones).Total Bebidas FriasNIVEL MEDIO</v>
      </c>
      <c r="B347" s="11" t="s">
        <v>119</v>
      </c>
      <c r="C347" s="11" t="s">
        <v>131</v>
      </c>
      <c r="D347" s="11" t="s">
        <v>211</v>
      </c>
      <c r="E347" s="12">
        <v>24.98802692783747</v>
      </c>
      <c r="F347" s="12">
        <v>25.383987379444495</v>
      </c>
      <c r="G347" s="12">
        <v>25.264517913926298</v>
      </c>
      <c r="H347" s="12">
        <v>24.816561550970537</v>
      </c>
      <c r="I347" s="12">
        <v>25.575461085337665</v>
      </c>
      <c r="J347" s="12">
        <v>24.932811676686192</v>
      </c>
      <c r="K347" s="12">
        <v>23.882375529600523</v>
      </c>
      <c r="L347" s="12">
        <v>23.26215912485597</v>
      </c>
      <c r="M347" s="12">
        <v>24.246977932063164</v>
      </c>
      <c r="N347" s="12"/>
      <c r="O347" s="12"/>
    </row>
    <row r="348" spans="1:15" x14ac:dyDescent="0.35">
      <c r="A348" s="11" t="str">
        <f t="shared" si="5"/>
        <v>DISTRIBUCION VOLUMEN X CRITERIO (Consumiciones).Total Bebidas FriasNIVEL MEDIO BAJO</v>
      </c>
      <c r="B348" s="11" t="s">
        <v>119</v>
      </c>
      <c r="C348" s="11" t="s">
        <v>131</v>
      </c>
      <c r="D348" s="11" t="s">
        <v>212</v>
      </c>
      <c r="E348" s="12">
        <v>15.801294536340544</v>
      </c>
      <c r="F348" s="12">
        <v>16.495704466997108</v>
      </c>
      <c r="G348" s="12">
        <v>15.147306518994483</v>
      </c>
      <c r="H348" s="12">
        <v>15.17061994158381</v>
      </c>
      <c r="I348" s="12">
        <v>14.934373348635305</v>
      </c>
      <c r="J348" s="12">
        <v>15.426968320417783</v>
      </c>
      <c r="K348" s="12">
        <v>15.329307352161987</v>
      </c>
      <c r="L348" s="12">
        <v>14.830413409229006</v>
      </c>
      <c r="M348" s="12">
        <v>15.00623729068189</v>
      </c>
      <c r="N348" s="12"/>
      <c r="O348" s="12"/>
    </row>
    <row r="349" spans="1:15" x14ac:dyDescent="0.35">
      <c r="A349" s="11" t="str">
        <f t="shared" si="5"/>
        <v>DISTRIBUCION VOLUMEN X CRITERIO (Consumiciones).Total Bebidas FriasHOMBRE</v>
      </c>
      <c r="B349" s="11" t="s">
        <v>119</v>
      </c>
      <c r="C349" s="11" t="s">
        <v>131</v>
      </c>
      <c r="D349" s="11" t="s">
        <v>21</v>
      </c>
      <c r="E349" s="12">
        <v>58.501504736447338</v>
      </c>
      <c r="F349" s="12">
        <v>59.147202846437033</v>
      </c>
      <c r="G349" s="12">
        <v>59.893168970926467</v>
      </c>
      <c r="H349" s="12">
        <v>58.963560219931352</v>
      </c>
      <c r="I349" s="12">
        <v>58.032704720593145</v>
      </c>
      <c r="J349" s="12">
        <v>60.014949146437736</v>
      </c>
      <c r="K349" s="12">
        <v>61.068587916644354</v>
      </c>
      <c r="L349" s="12">
        <v>59.195982758865952</v>
      </c>
      <c r="M349" s="12">
        <v>59.115464993373713</v>
      </c>
      <c r="N349" s="12"/>
      <c r="O349" s="12"/>
    </row>
    <row r="350" spans="1:15" x14ac:dyDescent="0.35">
      <c r="A350" s="11" t="str">
        <f t="shared" si="5"/>
        <v>DISTRIBUCION VOLUMEN X CRITERIO (Consumiciones).Total Bebidas FriasMUJER</v>
      </c>
      <c r="B350" s="11" t="s">
        <v>119</v>
      </c>
      <c r="C350" s="11" t="s">
        <v>131</v>
      </c>
      <c r="D350" s="11" t="s">
        <v>22</v>
      </c>
      <c r="E350" s="12">
        <v>41.498526129941325</v>
      </c>
      <c r="F350" s="12">
        <v>40.852797153562967</v>
      </c>
      <c r="G350" s="12">
        <v>40.106831029073525</v>
      </c>
      <c r="H350" s="12">
        <v>41.036479130820588</v>
      </c>
      <c r="I350" s="12">
        <v>41.967262859977247</v>
      </c>
      <c r="J350" s="12">
        <v>39.985040095684866</v>
      </c>
      <c r="K350" s="12">
        <v>38.931412083355639</v>
      </c>
      <c r="L350" s="12">
        <v>40.804017241134041</v>
      </c>
      <c r="M350" s="12">
        <v>40.884548420154623</v>
      </c>
      <c r="N350" s="12"/>
      <c r="O350" s="12"/>
    </row>
    <row r="351" spans="1:15" x14ac:dyDescent="0.35">
      <c r="A351" s="11" t="str">
        <f t="shared" si="5"/>
        <v>DISTRIBUCION VOLUMEN X CRITERIO (Consumiciones)Total bebidas de vinoT.ESPAÑA</v>
      </c>
      <c r="B351" s="11" t="s">
        <v>119</v>
      </c>
      <c r="C351" s="11" t="s">
        <v>132</v>
      </c>
      <c r="D351" s="11" t="s">
        <v>36</v>
      </c>
      <c r="E351" s="12">
        <v>100</v>
      </c>
      <c r="F351" s="12">
        <v>100</v>
      </c>
      <c r="G351" s="12">
        <v>100</v>
      </c>
      <c r="H351" s="12">
        <v>100</v>
      </c>
      <c r="I351" s="12">
        <v>100</v>
      </c>
      <c r="J351" s="12">
        <v>100</v>
      </c>
      <c r="K351" s="12">
        <v>100</v>
      </c>
      <c r="L351" s="12">
        <v>100</v>
      </c>
      <c r="M351" s="12">
        <v>100</v>
      </c>
      <c r="N351" s="12"/>
      <c r="O351" s="12"/>
    </row>
    <row r="352" spans="1:15" x14ac:dyDescent="0.35">
      <c r="A352" s="11" t="str">
        <f t="shared" si="5"/>
        <v>DISTRIBUCION VOLUMEN X CRITERIO (Consumiciones)Total bebidas de vinoBCN AM</v>
      </c>
      <c r="B352" s="11" t="s">
        <v>119</v>
      </c>
      <c r="C352" s="11" t="s">
        <v>132</v>
      </c>
      <c r="D352" s="11" t="s">
        <v>1</v>
      </c>
      <c r="E352" s="12">
        <v>5.9865964654739781</v>
      </c>
      <c r="F352" s="12">
        <v>6.748961412803185</v>
      </c>
      <c r="G352" s="12">
        <v>6.7647414315963275</v>
      </c>
      <c r="H352" s="12">
        <v>7.1194247340903267</v>
      </c>
      <c r="I352" s="12">
        <v>5.6236102356568871</v>
      </c>
      <c r="J352" s="12">
        <v>6.5313198034375199</v>
      </c>
      <c r="K352" s="12">
        <v>6.7677732453713961</v>
      </c>
      <c r="L352" s="12">
        <v>6.121270676922979</v>
      </c>
      <c r="M352" s="12">
        <v>5.9155128001084609</v>
      </c>
      <c r="N352" s="12"/>
      <c r="O352" s="12"/>
    </row>
    <row r="353" spans="1:15" x14ac:dyDescent="0.35">
      <c r="A353" s="11" t="str">
        <f t="shared" si="5"/>
        <v>DISTRIBUCION VOLUMEN X CRITERIO (Consumiciones)Total bebidas de vinoREST.CAT ARAGON</v>
      </c>
      <c r="B353" s="11" t="s">
        <v>119</v>
      </c>
      <c r="C353" s="11" t="s">
        <v>132</v>
      </c>
      <c r="D353" s="11" t="s">
        <v>2</v>
      </c>
      <c r="E353" s="12">
        <v>9.8814343467619121</v>
      </c>
      <c r="F353" s="12">
        <v>9.8981380432018824</v>
      </c>
      <c r="G353" s="12">
        <v>11.109471686702907</v>
      </c>
      <c r="H353" s="12">
        <v>11.923425314274354</v>
      </c>
      <c r="I353" s="12">
        <v>11.319261301435448</v>
      </c>
      <c r="J353" s="12">
        <v>14.121811052178138</v>
      </c>
      <c r="K353" s="12">
        <v>13.993994627034331</v>
      </c>
      <c r="L353" s="12">
        <v>12.583161080879288</v>
      </c>
      <c r="M353" s="12">
        <v>13.168196313521607</v>
      </c>
      <c r="N353" s="12"/>
      <c r="O353" s="12"/>
    </row>
    <row r="354" spans="1:15" x14ac:dyDescent="0.35">
      <c r="A354" s="11" t="str">
        <f t="shared" si="5"/>
        <v>DISTRIBUCION VOLUMEN X CRITERIO (Consumiciones)Total bebidas de vinoLEVANTE</v>
      </c>
      <c r="B354" s="11" t="s">
        <v>119</v>
      </c>
      <c r="C354" s="11" t="s">
        <v>132</v>
      </c>
      <c r="D354" s="11" t="s">
        <v>3</v>
      </c>
      <c r="E354" s="12">
        <v>10.030631146096118</v>
      </c>
      <c r="F354" s="12">
        <v>10.070289988004669</v>
      </c>
      <c r="G354" s="12">
        <v>9.2833569912813303</v>
      </c>
      <c r="H354" s="12">
        <v>8.4562302062631076</v>
      </c>
      <c r="I354" s="12">
        <v>9.5123412433651708</v>
      </c>
      <c r="J354" s="12">
        <v>8.8066284975607161</v>
      </c>
      <c r="K354" s="12">
        <v>9.0092341173195969</v>
      </c>
      <c r="L354" s="12">
        <v>9.2528985076874619</v>
      </c>
      <c r="M354" s="12">
        <v>9.8529790290033628</v>
      </c>
      <c r="N354" s="12"/>
      <c r="O354" s="12"/>
    </row>
    <row r="355" spans="1:15" x14ac:dyDescent="0.35">
      <c r="A355" s="11" t="str">
        <f t="shared" si="5"/>
        <v>DISTRIBUCION VOLUMEN X CRITERIO (Consumiciones)Total bebidas de vinoANDALUCIA</v>
      </c>
      <c r="B355" s="11" t="s">
        <v>119</v>
      </c>
      <c r="C355" s="11" t="s">
        <v>132</v>
      </c>
      <c r="D355" s="11" t="s">
        <v>4</v>
      </c>
      <c r="E355" s="12">
        <v>21.728608045588395</v>
      </c>
      <c r="F355" s="12">
        <v>17.764082957136974</v>
      </c>
      <c r="G355" s="12">
        <v>15.770610246968811</v>
      </c>
      <c r="H355" s="12">
        <v>18.845977196352635</v>
      </c>
      <c r="I355" s="12">
        <v>19.134923734659012</v>
      </c>
      <c r="J355" s="12">
        <v>15.625047644731884</v>
      </c>
      <c r="K355" s="12">
        <v>16.67646944203786</v>
      </c>
      <c r="L355" s="12">
        <v>19.270926684618395</v>
      </c>
      <c r="M355" s="12">
        <v>20.698803987102629</v>
      </c>
      <c r="N355" s="12"/>
      <c r="O355" s="12"/>
    </row>
    <row r="356" spans="1:15" x14ac:dyDescent="0.35">
      <c r="A356" s="11" t="str">
        <f t="shared" si="5"/>
        <v>DISTRIBUCION VOLUMEN X CRITERIO (Consumiciones)Total bebidas de vinoMDD AM</v>
      </c>
      <c r="B356" s="11" t="s">
        <v>119</v>
      </c>
      <c r="C356" s="11" t="s">
        <v>132</v>
      </c>
      <c r="D356" s="11" t="s">
        <v>5</v>
      </c>
      <c r="E356" s="12">
        <v>14.941102470816128</v>
      </c>
      <c r="F356" s="12">
        <v>14.860256106971409</v>
      </c>
      <c r="G356" s="12">
        <v>16.522836244803006</v>
      </c>
      <c r="H356" s="12">
        <v>16.142769731025425</v>
      </c>
      <c r="I356" s="12">
        <v>16.098232293799093</v>
      </c>
      <c r="J356" s="12">
        <v>15.051011417989702</v>
      </c>
      <c r="K356" s="12">
        <v>13.18513182710373</v>
      </c>
      <c r="L356" s="12">
        <v>15.499724784945155</v>
      </c>
      <c r="M356" s="12">
        <v>13.754934265464955</v>
      </c>
      <c r="N356" s="12"/>
      <c r="O356" s="12"/>
    </row>
    <row r="357" spans="1:15" x14ac:dyDescent="0.35">
      <c r="A357" s="11" t="str">
        <f t="shared" si="5"/>
        <v>DISTRIBUCION VOLUMEN X CRITERIO (Consumiciones)Total bebidas de vinoRTO CENTRO</v>
      </c>
      <c r="B357" s="11" t="s">
        <v>119</v>
      </c>
      <c r="C357" s="11" t="s">
        <v>132</v>
      </c>
      <c r="D357" s="11" t="s">
        <v>6</v>
      </c>
      <c r="E357" s="12">
        <v>8.5514415421915135</v>
      </c>
      <c r="F357" s="12">
        <v>7.9770013244538047</v>
      </c>
      <c r="G357" s="12">
        <v>7.7131473919003017</v>
      </c>
      <c r="H357" s="12">
        <v>7.4827958557734986</v>
      </c>
      <c r="I357" s="12">
        <v>6.8234337803514258</v>
      </c>
      <c r="J357" s="12">
        <v>7.7787557358008703</v>
      </c>
      <c r="K357" s="12">
        <v>6.792197203456106</v>
      </c>
      <c r="L357" s="12">
        <v>7.4075258855932606</v>
      </c>
      <c r="M357" s="12">
        <v>7.9369759952528876</v>
      </c>
      <c r="N357" s="12"/>
      <c r="O357" s="12"/>
    </row>
    <row r="358" spans="1:15" x14ac:dyDescent="0.35">
      <c r="A358" s="11" t="str">
        <f t="shared" si="5"/>
        <v>DISTRIBUCION VOLUMEN X CRITERIO (Consumiciones)Total bebidas de vinoNORTE-CENTRO</v>
      </c>
      <c r="B358" s="11" t="s">
        <v>119</v>
      </c>
      <c r="C358" s="11" t="s">
        <v>132</v>
      </c>
      <c r="D358" s="11" t="s">
        <v>7</v>
      </c>
      <c r="E358" s="12">
        <v>18.871772050331405</v>
      </c>
      <c r="F358" s="12">
        <v>21.164666051244019</v>
      </c>
      <c r="G358" s="12">
        <v>21.715434470708995</v>
      </c>
      <c r="H358" s="12">
        <v>17.882059345909752</v>
      </c>
      <c r="I358" s="12">
        <v>20.3708764930727</v>
      </c>
      <c r="J358" s="12">
        <v>20.157764360465862</v>
      </c>
      <c r="K358" s="12">
        <v>20.83575397858386</v>
      </c>
      <c r="L358" s="12">
        <v>18.222086883112613</v>
      </c>
      <c r="M358" s="12">
        <v>17.655523921240381</v>
      </c>
      <c r="N358" s="12"/>
      <c r="O358" s="12"/>
    </row>
    <row r="359" spans="1:15" x14ac:dyDescent="0.35">
      <c r="A359" s="11" t="str">
        <f t="shared" si="5"/>
        <v>DISTRIBUCION VOLUMEN X CRITERIO (Consumiciones)Total bebidas de vinoNOROESTE</v>
      </c>
      <c r="B359" s="11" t="s">
        <v>119</v>
      </c>
      <c r="C359" s="11" t="s">
        <v>132</v>
      </c>
      <c r="D359" s="11" t="s">
        <v>8</v>
      </c>
      <c r="E359" s="12">
        <v>10.008370586779098</v>
      </c>
      <c r="F359" s="12">
        <v>11.516605345717853</v>
      </c>
      <c r="G359" s="12">
        <v>11.120401536038321</v>
      </c>
      <c r="H359" s="12">
        <v>12.147325849764449</v>
      </c>
      <c r="I359" s="12">
        <v>11.1173189028703</v>
      </c>
      <c r="J359" s="12">
        <v>11.927656489043775</v>
      </c>
      <c r="K359" s="12">
        <v>12.739448332809333</v>
      </c>
      <c r="L359" s="12">
        <v>11.642402844843403</v>
      </c>
      <c r="M359" s="12">
        <v>11.017082530195053</v>
      </c>
      <c r="N359" s="12"/>
      <c r="O359" s="12"/>
    </row>
    <row r="360" spans="1:15" x14ac:dyDescent="0.35">
      <c r="A360" s="11" t="str">
        <f t="shared" si="5"/>
        <v>DISTRIBUCION VOLUMEN X CRITERIO (Consumiciones)Total bebidas de vino&lt;2MIL</v>
      </c>
      <c r="B360" s="11" t="s">
        <v>119</v>
      </c>
      <c r="C360" s="11" t="s">
        <v>132</v>
      </c>
      <c r="D360" s="11" t="s">
        <v>9</v>
      </c>
      <c r="E360" s="12">
        <v>4.0546457719867579</v>
      </c>
      <c r="F360" s="12">
        <v>3.287018434646098</v>
      </c>
      <c r="G360" s="12">
        <v>3.2218922933592817</v>
      </c>
      <c r="H360" s="12">
        <v>2.8355437640303198</v>
      </c>
      <c r="I360" s="12">
        <v>4.7888474927903264</v>
      </c>
      <c r="J360" s="12">
        <v>6.727008745635743</v>
      </c>
      <c r="K360" s="12">
        <v>7.5010550523032737</v>
      </c>
      <c r="L360" s="12">
        <v>6.0923479078883309</v>
      </c>
      <c r="M360" s="12">
        <v>7.3187697591665835</v>
      </c>
      <c r="N360" s="12"/>
      <c r="O360" s="12"/>
    </row>
    <row r="361" spans="1:15" x14ac:dyDescent="0.35">
      <c r="A361" s="11" t="str">
        <f t="shared" si="5"/>
        <v>DISTRIBUCION VOLUMEN X CRITERIO (Consumiciones)Total bebidas de vino2-5MIL</v>
      </c>
      <c r="B361" s="11" t="s">
        <v>119</v>
      </c>
      <c r="C361" s="11" t="s">
        <v>132</v>
      </c>
      <c r="D361" s="11" t="s">
        <v>10</v>
      </c>
      <c r="E361" s="12">
        <v>4.9717759996301147</v>
      </c>
      <c r="F361" s="12">
        <v>5.0133084737993725</v>
      </c>
      <c r="G361" s="12">
        <v>5.6918774499670848</v>
      </c>
      <c r="H361" s="12">
        <v>6.0770173710774973</v>
      </c>
      <c r="I361" s="12">
        <v>5.1142834203034218</v>
      </c>
      <c r="J361" s="12">
        <v>5.424257435764904</v>
      </c>
      <c r="K361" s="12">
        <v>5.9154019329750902</v>
      </c>
      <c r="L361" s="12">
        <v>5.5321566784989695</v>
      </c>
      <c r="M361" s="12">
        <v>5.126321125631458</v>
      </c>
      <c r="N361" s="12"/>
      <c r="O361" s="12"/>
    </row>
    <row r="362" spans="1:15" x14ac:dyDescent="0.35">
      <c r="A362" s="11" t="str">
        <f t="shared" si="5"/>
        <v>DISTRIBUCION VOLUMEN X CRITERIO (Consumiciones)Total bebidas de vino5-10MIL</v>
      </c>
      <c r="B362" s="11" t="s">
        <v>119</v>
      </c>
      <c r="C362" s="11" t="s">
        <v>132</v>
      </c>
      <c r="D362" s="11" t="s">
        <v>11</v>
      </c>
      <c r="E362" s="12">
        <v>7.2017118765044659</v>
      </c>
      <c r="F362" s="12">
        <v>7.0763862624680876</v>
      </c>
      <c r="G362" s="12">
        <v>6.6870933073375243</v>
      </c>
      <c r="H362" s="12">
        <v>8.3354509318416881</v>
      </c>
      <c r="I362" s="12">
        <v>8.5186800748252711</v>
      </c>
      <c r="J362" s="12">
        <v>8.4332037729878806</v>
      </c>
      <c r="K362" s="12">
        <v>8.8801453649191195</v>
      </c>
      <c r="L362" s="12">
        <v>8.6131467951498522</v>
      </c>
      <c r="M362" s="12">
        <v>7.9706616287546108</v>
      </c>
      <c r="N362" s="12"/>
      <c r="O362" s="12"/>
    </row>
    <row r="363" spans="1:15" x14ac:dyDescent="0.35">
      <c r="A363" s="11" t="str">
        <f t="shared" si="5"/>
        <v>DISTRIBUCION VOLUMEN X CRITERIO (Consumiciones)Total bebidas de vino10-30MIL</v>
      </c>
      <c r="B363" s="11" t="s">
        <v>119</v>
      </c>
      <c r="C363" s="11" t="s">
        <v>132</v>
      </c>
      <c r="D363" s="11" t="s">
        <v>12</v>
      </c>
      <c r="E363" s="12">
        <v>18.112745735479827</v>
      </c>
      <c r="F363" s="12">
        <v>16.992452137937953</v>
      </c>
      <c r="G363" s="12">
        <v>17.915577849183883</v>
      </c>
      <c r="H363" s="12">
        <v>17.439332826792974</v>
      </c>
      <c r="I363" s="12">
        <v>18.011114185904471</v>
      </c>
      <c r="J363" s="12">
        <v>16.58165388517326</v>
      </c>
      <c r="K363" s="12">
        <v>17.490652229658711</v>
      </c>
      <c r="L363" s="12">
        <v>17.593493576724551</v>
      </c>
      <c r="M363" s="12">
        <v>18.086880404604859</v>
      </c>
      <c r="N363" s="12"/>
      <c r="O363" s="12"/>
    </row>
    <row r="364" spans="1:15" x14ac:dyDescent="0.35">
      <c r="A364" s="11" t="str">
        <f t="shared" si="5"/>
        <v>DISTRIBUCION VOLUMEN X CRITERIO (Consumiciones)Total bebidas de vino30-100MIL</v>
      </c>
      <c r="B364" s="11" t="s">
        <v>119</v>
      </c>
      <c r="C364" s="11" t="s">
        <v>132</v>
      </c>
      <c r="D364" s="11" t="s">
        <v>13</v>
      </c>
      <c r="E364" s="12">
        <v>15.98278298410937</v>
      </c>
      <c r="F364" s="12">
        <v>16.629948689095659</v>
      </c>
      <c r="G364" s="12">
        <v>15.190078678290833</v>
      </c>
      <c r="H364" s="12">
        <v>15.76844948838006</v>
      </c>
      <c r="I364" s="12">
        <v>18.146326740705497</v>
      </c>
      <c r="J364" s="12">
        <v>17.9114574051723</v>
      </c>
      <c r="K364" s="12">
        <v>15.586787291886342</v>
      </c>
      <c r="L364" s="12">
        <v>16.551733006398354</v>
      </c>
      <c r="M364" s="12">
        <v>18.838735727716966</v>
      </c>
      <c r="N364" s="12"/>
      <c r="O364" s="12"/>
    </row>
    <row r="365" spans="1:15" x14ac:dyDescent="0.35">
      <c r="A365" s="11" t="str">
        <f t="shared" si="5"/>
        <v>DISTRIBUCION VOLUMEN X CRITERIO (Consumiciones)Total bebidas de vino100-200MIL</v>
      </c>
      <c r="B365" s="11" t="s">
        <v>119</v>
      </c>
      <c r="C365" s="11" t="s">
        <v>132</v>
      </c>
      <c r="D365" s="11" t="s">
        <v>14</v>
      </c>
      <c r="E365" s="12">
        <v>12.107750354232831</v>
      </c>
      <c r="F365" s="12">
        <v>13.592225608631525</v>
      </c>
      <c r="G365" s="12">
        <v>12.891143415402814</v>
      </c>
      <c r="H365" s="12">
        <v>10.040379600630848</v>
      </c>
      <c r="I365" s="12">
        <v>11.038923425187273</v>
      </c>
      <c r="J365" s="12">
        <v>10.242191450216911</v>
      </c>
      <c r="K365" s="12">
        <v>11.228320807462074</v>
      </c>
      <c r="L365" s="12">
        <v>11.677886496857033</v>
      </c>
      <c r="M365" s="12">
        <v>11.791789225077171</v>
      </c>
      <c r="N365" s="12"/>
      <c r="O365" s="12"/>
    </row>
    <row r="366" spans="1:15" x14ac:dyDescent="0.35">
      <c r="A366" s="11" t="str">
        <f t="shared" si="5"/>
        <v>DISTRIBUCION VOLUMEN X CRITERIO (Consumiciones)Total bebidas de vino200-500MIL</v>
      </c>
      <c r="B366" s="11" t="s">
        <v>119</v>
      </c>
      <c r="C366" s="11" t="s">
        <v>132</v>
      </c>
      <c r="D366" s="11" t="s">
        <v>15</v>
      </c>
      <c r="E366" s="12">
        <v>18.202500773002981</v>
      </c>
      <c r="F366" s="12">
        <v>17.129963197594442</v>
      </c>
      <c r="G366" s="12">
        <v>16.993687776950949</v>
      </c>
      <c r="H366" s="12">
        <v>17.162222225576595</v>
      </c>
      <c r="I366" s="12">
        <v>15.256241491919736</v>
      </c>
      <c r="J366" s="12">
        <v>15.842882483159698</v>
      </c>
      <c r="K366" s="12">
        <v>13.875959133729596</v>
      </c>
      <c r="L366" s="12">
        <v>14.350436791215177</v>
      </c>
      <c r="M366" s="12">
        <v>13.485236992107138</v>
      </c>
      <c r="N366" s="12"/>
      <c r="O366" s="12"/>
    </row>
    <row r="367" spans="1:15" x14ac:dyDescent="0.35">
      <c r="A367" s="11" t="str">
        <f t="shared" si="5"/>
        <v>DISTRIBUCION VOLUMEN X CRITERIO (Consumiciones)Total bebidas de vino&gt;500MIL</v>
      </c>
      <c r="B367" s="11" t="s">
        <v>119</v>
      </c>
      <c r="C367" s="11" t="s">
        <v>132</v>
      </c>
      <c r="D367" s="11" t="s">
        <v>16</v>
      </c>
      <c r="E367" s="12">
        <v>19.366041232605024</v>
      </c>
      <c r="F367" s="12">
        <v>20.27870088442825</v>
      </c>
      <c r="G367" s="12">
        <v>21.408660130741218</v>
      </c>
      <c r="H367" s="12">
        <v>22.341613397365819</v>
      </c>
      <c r="I367" s="12">
        <v>19.12558518315398</v>
      </c>
      <c r="J367" s="12">
        <v>18.837358568566049</v>
      </c>
      <c r="K367" s="12">
        <v>19.521664318484756</v>
      </c>
      <c r="L367" s="12">
        <v>19.588789467376678</v>
      </c>
      <c r="M367" s="12">
        <v>17.38160218964477</v>
      </c>
      <c r="N367" s="12"/>
      <c r="O367" s="12"/>
    </row>
    <row r="368" spans="1:15" x14ac:dyDescent="0.35">
      <c r="A368" s="11" t="str">
        <f t="shared" si="5"/>
        <v>DISTRIBUCION VOLUMEN X CRITERIO (Consumiciones)Total bebidas de vinoDE 15 A 19 AÑOS</v>
      </c>
      <c r="B368" s="11" t="s">
        <v>119</v>
      </c>
      <c r="C368" s="11" t="s">
        <v>132</v>
      </c>
      <c r="D368" s="11" t="s">
        <v>39</v>
      </c>
      <c r="E368" s="12">
        <v>0.68408008792487474</v>
      </c>
      <c r="F368" s="12">
        <v>0.32451380545135944</v>
      </c>
      <c r="G368" s="12">
        <v>6.3227454647802273E-2</v>
      </c>
      <c r="H368" s="12">
        <v>0.11868714015519786</v>
      </c>
      <c r="I368" s="12">
        <v>0.30649287222715793</v>
      </c>
      <c r="J368" s="12">
        <v>0.73645796128785868</v>
      </c>
      <c r="K368" s="12">
        <v>0.49183119773365197</v>
      </c>
      <c r="L368" s="12">
        <v>0.33665164561633854</v>
      </c>
      <c r="M368" s="12">
        <v>0.50204974643426259</v>
      </c>
      <c r="N368" s="12"/>
      <c r="O368" s="12"/>
    </row>
    <row r="369" spans="1:15" x14ac:dyDescent="0.35">
      <c r="A369" s="11" t="str">
        <f t="shared" si="5"/>
        <v>DISTRIBUCION VOLUMEN X CRITERIO (Consumiciones)Total bebidas de vinoDE 20 A 24 AÑOS</v>
      </c>
      <c r="B369" s="11" t="s">
        <v>119</v>
      </c>
      <c r="C369" s="11" t="s">
        <v>132</v>
      </c>
      <c r="D369" s="11" t="s">
        <v>40</v>
      </c>
      <c r="E369" s="12">
        <v>1.314316015176866</v>
      </c>
      <c r="F369" s="12">
        <v>0.96912247189408685</v>
      </c>
      <c r="G369" s="12">
        <v>1.2829761294325268</v>
      </c>
      <c r="H369" s="12">
        <v>1.4398430264638293</v>
      </c>
      <c r="I369" s="12">
        <v>1.65536251964798</v>
      </c>
      <c r="J369" s="12">
        <v>1.4539822497911132</v>
      </c>
      <c r="K369" s="12">
        <v>1.3617348929199924</v>
      </c>
      <c r="L369" s="12">
        <v>1.365374234143848</v>
      </c>
      <c r="M369" s="12">
        <v>1.4221481468382386</v>
      </c>
      <c r="N369" s="12"/>
      <c r="O369" s="12"/>
    </row>
    <row r="370" spans="1:15" x14ac:dyDescent="0.35">
      <c r="A370" s="11" t="str">
        <f t="shared" si="5"/>
        <v>DISTRIBUCION VOLUMEN X CRITERIO (Consumiciones)Total bebidas de vinoDE 25 A 34 AÑOS</v>
      </c>
      <c r="B370" s="11" t="s">
        <v>119</v>
      </c>
      <c r="C370" s="11" t="s">
        <v>132</v>
      </c>
      <c r="D370" s="11" t="s">
        <v>41</v>
      </c>
      <c r="E370" s="12">
        <v>5.5676548582635226</v>
      </c>
      <c r="F370" s="12">
        <v>4.3192489417402626</v>
      </c>
      <c r="G370" s="12">
        <v>4.9720907980098161</v>
      </c>
      <c r="H370" s="12">
        <v>4.8374915246887662</v>
      </c>
      <c r="I370" s="12">
        <v>5.3023257828743464</v>
      </c>
      <c r="J370" s="12">
        <v>4.2219605910271198</v>
      </c>
      <c r="K370" s="12">
        <v>3.6800002440870268</v>
      </c>
      <c r="L370" s="12">
        <v>3.7229822600299713</v>
      </c>
      <c r="M370" s="12">
        <v>4.0165628235885888</v>
      </c>
      <c r="N370" s="12"/>
      <c r="O370" s="12"/>
    </row>
    <row r="371" spans="1:15" x14ac:dyDescent="0.35">
      <c r="A371" s="11" t="str">
        <f t="shared" si="5"/>
        <v>DISTRIBUCION VOLUMEN X CRITERIO (Consumiciones)Total bebidas de vinoDE 35 A 49 AÑOS</v>
      </c>
      <c r="B371" s="11" t="s">
        <v>119</v>
      </c>
      <c r="C371" s="11" t="s">
        <v>132</v>
      </c>
      <c r="D371" s="11" t="s">
        <v>42</v>
      </c>
      <c r="E371" s="12">
        <v>19.246926530521819</v>
      </c>
      <c r="F371" s="12">
        <v>15.406501086170154</v>
      </c>
      <c r="G371" s="12">
        <v>13.492969181258763</v>
      </c>
      <c r="H371" s="12">
        <v>14.278482569024128</v>
      </c>
      <c r="I371" s="12">
        <v>16.590717479803999</v>
      </c>
      <c r="J371" s="12">
        <v>14.374799892126081</v>
      </c>
      <c r="K371" s="12">
        <v>12.052598535228206</v>
      </c>
      <c r="L371" s="12">
        <v>13.467839609544605</v>
      </c>
      <c r="M371" s="12">
        <v>14.110525581550712</v>
      </c>
      <c r="N371" s="12"/>
      <c r="O371" s="12"/>
    </row>
    <row r="372" spans="1:15" x14ac:dyDescent="0.35">
      <c r="A372" s="11" t="str">
        <f t="shared" si="5"/>
        <v>DISTRIBUCION VOLUMEN X CRITERIO (Consumiciones)Total bebidas de vinoDE 50 A 59 AÑOS</v>
      </c>
      <c r="B372" s="11" t="s">
        <v>119</v>
      </c>
      <c r="C372" s="11" t="s">
        <v>132</v>
      </c>
      <c r="D372" s="11" t="s">
        <v>43</v>
      </c>
      <c r="E372" s="12">
        <v>24.146484305390601</v>
      </c>
      <c r="F372" s="12">
        <v>25.410811831656165</v>
      </c>
      <c r="G372" s="12">
        <v>22.444004791637227</v>
      </c>
      <c r="H372" s="12">
        <v>23.141959970870044</v>
      </c>
      <c r="I372" s="12">
        <v>25.930659189915417</v>
      </c>
      <c r="J372" s="12">
        <v>23.13149546097231</v>
      </c>
      <c r="K372" s="12">
        <v>25.944037779124269</v>
      </c>
      <c r="L372" s="12">
        <v>24.816549810743251</v>
      </c>
      <c r="M372" s="12">
        <v>27.467938326839459</v>
      </c>
      <c r="N372" s="12"/>
      <c r="O372" s="12"/>
    </row>
    <row r="373" spans="1:15" x14ac:dyDescent="0.35">
      <c r="A373" s="11" t="str">
        <f t="shared" si="5"/>
        <v>DISTRIBUCION VOLUMEN X CRITERIO (Consumiciones)Total bebidas de vinoDE 60 A 75 AÑOS</v>
      </c>
      <c r="B373" s="11" t="s">
        <v>119</v>
      </c>
      <c r="C373" s="11" t="s">
        <v>132</v>
      </c>
      <c r="D373" s="11" t="s">
        <v>44</v>
      </c>
      <c r="E373" s="12">
        <v>49.040493797192916</v>
      </c>
      <c r="F373" s="12">
        <v>53.569803830342032</v>
      </c>
      <c r="G373" s="12">
        <v>57.744733716248255</v>
      </c>
      <c r="H373" s="12">
        <v>56.183550026395082</v>
      </c>
      <c r="I373" s="12">
        <v>50.214439133346154</v>
      </c>
      <c r="J373" s="12">
        <v>56.081317341532689</v>
      </c>
      <c r="K373" s="12">
        <v>56.469810942116297</v>
      </c>
      <c r="L373" s="12">
        <v>56.290599523384799</v>
      </c>
      <c r="M373" s="12">
        <v>52.480778715018047</v>
      </c>
      <c r="N373" s="12"/>
      <c r="O373" s="12"/>
    </row>
    <row r="374" spans="1:15" x14ac:dyDescent="0.35">
      <c r="A374" s="11" t="str">
        <f t="shared" si="5"/>
        <v>DISTRIBUCION VOLUMEN X CRITERIO (Consumiciones)Total bebidas de vinoNIVEL ALTO</v>
      </c>
      <c r="B374" s="11" t="s">
        <v>119</v>
      </c>
      <c r="C374" s="11" t="s">
        <v>132</v>
      </c>
      <c r="D374" s="11" t="s">
        <v>209</v>
      </c>
      <c r="E374" s="12">
        <v>27.885266129754694</v>
      </c>
      <c r="F374" s="12">
        <v>25.96324136584483</v>
      </c>
      <c r="G374" s="12">
        <v>28.257128486980999</v>
      </c>
      <c r="H374" s="12">
        <v>29.566468876242002</v>
      </c>
      <c r="I374" s="12">
        <v>28.312181228745853</v>
      </c>
      <c r="J374" s="12">
        <v>26.792622883417934</v>
      </c>
      <c r="K374" s="12">
        <v>28.625000918793496</v>
      </c>
      <c r="L374" s="12">
        <v>27.391600266836637</v>
      </c>
      <c r="M374" s="12">
        <v>26.975651401635947</v>
      </c>
      <c r="N374" s="12"/>
      <c r="O374" s="12"/>
    </row>
    <row r="375" spans="1:15" x14ac:dyDescent="0.35">
      <c r="A375" s="11" t="str">
        <f t="shared" si="5"/>
        <v>DISTRIBUCION VOLUMEN X CRITERIO (Consumiciones)Total bebidas de vinoNIVEL MEDIO ALTO</v>
      </c>
      <c r="B375" s="11" t="s">
        <v>119</v>
      </c>
      <c r="C375" s="11" t="s">
        <v>132</v>
      </c>
      <c r="D375" s="11" t="s">
        <v>210</v>
      </c>
      <c r="E375" s="12">
        <v>16.655107743611531</v>
      </c>
      <c r="F375" s="12">
        <v>16.550766712684016</v>
      </c>
      <c r="G375" s="12">
        <v>13.465912319470464</v>
      </c>
      <c r="H375" s="12">
        <v>13.341059972063892</v>
      </c>
      <c r="I375" s="12">
        <v>16.677625445104884</v>
      </c>
      <c r="J375" s="12">
        <v>14.796635413388815</v>
      </c>
      <c r="K375" s="12">
        <v>15.932017879929433</v>
      </c>
      <c r="L375" s="12">
        <v>14.681039538699267</v>
      </c>
      <c r="M375" s="12">
        <v>15.896773889311335</v>
      </c>
      <c r="N375" s="12"/>
      <c r="O375" s="12"/>
    </row>
    <row r="376" spans="1:15" x14ac:dyDescent="0.35">
      <c r="A376" s="11" t="str">
        <f t="shared" si="5"/>
        <v>DISTRIBUCION VOLUMEN X CRITERIO (Consumiciones)Total bebidas de vinoNIVEL MEDIO</v>
      </c>
      <c r="B376" s="11" t="s">
        <v>119</v>
      </c>
      <c r="C376" s="11" t="s">
        <v>132</v>
      </c>
      <c r="D376" s="11" t="s">
        <v>211</v>
      </c>
      <c r="E376" s="12">
        <v>23.119907451556074</v>
      </c>
      <c r="F376" s="12">
        <v>22.142305257830781</v>
      </c>
      <c r="G376" s="12">
        <v>22.740313947351673</v>
      </c>
      <c r="H376" s="12">
        <v>23.382417981423409</v>
      </c>
      <c r="I376" s="12">
        <v>23.572115830678264</v>
      </c>
      <c r="J376" s="12">
        <v>24.597328595811963</v>
      </c>
      <c r="K376" s="12">
        <v>23.99145251612812</v>
      </c>
      <c r="L376" s="12">
        <v>24.127968637149895</v>
      </c>
      <c r="M376" s="12">
        <v>23.855024452736171</v>
      </c>
      <c r="N376" s="12"/>
      <c r="O376" s="12"/>
    </row>
    <row r="377" spans="1:15" x14ac:dyDescent="0.35">
      <c r="A377" s="11" t="str">
        <f t="shared" si="5"/>
        <v>DISTRIBUCION VOLUMEN X CRITERIO (Consumiciones)Total bebidas de vinoNIVEL MEDIO BAJO</v>
      </c>
      <c r="B377" s="11" t="s">
        <v>119</v>
      </c>
      <c r="C377" s="11" t="s">
        <v>132</v>
      </c>
      <c r="D377" s="11" t="s">
        <v>212</v>
      </c>
      <c r="E377" s="12">
        <v>15.381892369087973</v>
      </c>
      <c r="F377" s="12">
        <v>15.823042545312008</v>
      </c>
      <c r="G377" s="12">
        <v>15.804622095792137</v>
      </c>
      <c r="H377" s="12">
        <v>15.767982926012952</v>
      </c>
      <c r="I377" s="12">
        <v>16.175459193300259</v>
      </c>
      <c r="J377" s="12">
        <v>14.778014914894325</v>
      </c>
      <c r="K377" s="12">
        <v>15.292385053386409</v>
      </c>
      <c r="L377" s="12">
        <v>15.1737354690163</v>
      </c>
      <c r="M377" s="12">
        <v>14.630133944799104</v>
      </c>
      <c r="N377" s="12"/>
      <c r="O377" s="12"/>
    </row>
    <row r="378" spans="1:15" x14ac:dyDescent="0.35">
      <c r="A378" s="11" t="str">
        <f t="shared" si="5"/>
        <v>DISTRIBUCION VOLUMEN X CRITERIO (Consumiciones)Total bebidas de vinoHOMBRE</v>
      </c>
      <c r="B378" s="11" t="s">
        <v>119</v>
      </c>
      <c r="C378" s="11" t="s">
        <v>132</v>
      </c>
      <c r="D378" s="11" t="s">
        <v>21</v>
      </c>
      <c r="E378" s="12">
        <v>60.740387551425165</v>
      </c>
      <c r="F378" s="12">
        <v>61.950453722561107</v>
      </c>
      <c r="G378" s="12">
        <v>63.171408680570551</v>
      </c>
      <c r="H378" s="12">
        <v>63.613610612262939</v>
      </c>
      <c r="I378" s="12">
        <v>61.6504272916196</v>
      </c>
      <c r="J378" s="12">
        <v>61.385060161705908</v>
      </c>
      <c r="K378" s="12">
        <v>66.452027260637664</v>
      </c>
      <c r="L378" s="12">
        <v>61.88601589353685</v>
      </c>
      <c r="M378" s="12">
        <v>60.698813811424124</v>
      </c>
      <c r="N378" s="12"/>
      <c r="O378" s="12"/>
    </row>
    <row r="379" spans="1:15" x14ac:dyDescent="0.35">
      <c r="A379" s="11" t="str">
        <f t="shared" si="5"/>
        <v>DISTRIBUCION VOLUMEN X CRITERIO (Consumiciones)Total bebidas de vinoMUJER</v>
      </c>
      <c r="B379" s="11" t="s">
        <v>119</v>
      </c>
      <c r="C379" s="11" t="s">
        <v>132</v>
      </c>
      <c r="D379" s="11" t="s">
        <v>22</v>
      </c>
      <c r="E379" s="12">
        <v>39.259573918831322</v>
      </c>
      <c r="F379" s="12">
        <v>38.049546277438893</v>
      </c>
      <c r="G379" s="12">
        <v>36.828591319429442</v>
      </c>
      <c r="H379" s="12">
        <v>36.386403110159634</v>
      </c>
      <c r="I379" s="12">
        <v>38.349572708380407</v>
      </c>
      <c r="J379" s="12">
        <v>38.614952335272953</v>
      </c>
      <c r="K379" s="12">
        <v>33.547972739362351</v>
      </c>
      <c r="L379" s="12">
        <v>38.113970849475926</v>
      </c>
      <c r="M379" s="12">
        <v>39.30118618857589</v>
      </c>
      <c r="N379" s="12"/>
      <c r="O379" s="12"/>
    </row>
    <row r="380" spans="1:15" x14ac:dyDescent="0.35">
      <c r="A380" s="11" t="str">
        <f t="shared" si="5"/>
        <v>DISTRIBUCION VOLUMEN X CRITERIO (Consumiciones)VinoT.ESPAÑA</v>
      </c>
      <c r="B380" s="11" t="s">
        <v>119</v>
      </c>
      <c r="C380" s="11" t="s">
        <v>133</v>
      </c>
      <c r="D380" s="11" t="s">
        <v>36</v>
      </c>
      <c r="E380" s="12">
        <v>100</v>
      </c>
      <c r="F380" s="12">
        <v>100</v>
      </c>
      <c r="G380" s="12">
        <v>100</v>
      </c>
      <c r="H380" s="12">
        <v>100</v>
      </c>
      <c r="I380" s="12">
        <v>100</v>
      </c>
      <c r="J380" s="12">
        <v>100</v>
      </c>
      <c r="K380" s="12">
        <v>100</v>
      </c>
      <c r="L380" s="12">
        <v>100</v>
      </c>
      <c r="M380" s="12">
        <v>100</v>
      </c>
      <c r="N380" s="12"/>
      <c r="O380" s="12"/>
    </row>
    <row r="381" spans="1:15" x14ac:dyDescent="0.35">
      <c r="A381" s="11" t="str">
        <f t="shared" si="5"/>
        <v>DISTRIBUCION VOLUMEN X CRITERIO (Consumiciones)VinoBCN AM</v>
      </c>
      <c r="B381" s="11" t="s">
        <v>119</v>
      </c>
      <c r="C381" s="11" t="s">
        <v>133</v>
      </c>
      <c r="D381" s="11" t="s">
        <v>1</v>
      </c>
      <c r="E381" s="12">
        <v>6.7324050531909654</v>
      </c>
      <c r="F381" s="12">
        <v>6.1854607279349638</v>
      </c>
      <c r="G381" s="12">
        <v>6.9419747934605436</v>
      </c>
      <c r="H381" s="12">
        <v>7.20104791180996</v>
      </c>
      <c r="I381" s="12">
        <v>6.0960674991836363</v>
      </c>
      <c r="J381" s="12">
        <v>6.1689787726252634</v>
      </c>
      <c r="K381" s="12">
        <v>6.2510547712752498</v>
      </c>
      <c r="L381" s="12">
        <v>6.4206478087789138</v>
      </c>
      <c r="M381" s="12">
        <v>6.7340469104653575</v>
      </c>
      <c r="N381" s="12"/>
      <c r="O381" s="12"/>
    </row>
    <row r="382" spans="1:15" x14ac:dyDescent="0.35">
      <c r="A382" s="11" t="str">
        <f t="shared" si="5"/>
        <v>DISTRIBUCION VOLUMEN X CRITERIO (Consumiciones)VinoREST.CAT ARAGON</v>
      </c>
      <c r="B382" s="11" t="s">
        <v>119</v>
      </c>
      <c r="C382" s="11" t="s">
        <v>133</v>
      </c>
      <c r="D382" s="11" t="s">
        <v>2</v>
      </c>
      <c r="E382" s="12">
        <v>11.262956428295237</v>
      </c>
      <c r="F382" s="12">
        <v>10.167405795400761</v>
      </c>
      <c r="G382" s="12">
        <v>12.0628331372424</v>
      </c>
      <c r="H382" s="12">
        <v>13.216490841689668</v>
      </c>
      <c r="I382" s="12">
        <v>13.758063656921424</v>
      </c>
      <c r="J382" s="12">
        <v>14.658132577827709</v>
      </c>
      <c r="K382" s="12">
        <v>14.872943941142106</v>
      </c>
      <c r="L382" s="12">
        <v>14.418283850376163</v>
      </c>
      <c r="M382" s="12">
        <v>16.143381322465327</v>
      </c>
      <c r="N382" s="12"/>
      <c r="O382" s="12"/>
    </row>
    <row r="383" spans="1:15" x14ac:dyDescent="0.35">
      <c r="A383" s="11" t="str">
        <f t="shared" si="5"/>
        <v>DISTRIBUCION VOLUMEN X CRITERIO (Consumiciones)VinoLEVANTE</v>
      </c>
      <c r="B383" s="11" t="s">
        <v>119</v>
      </c>
      <c r="C383" s="11" t="s">
        <v>133</v>
      </c>
      <c r="D383" s="11" t="s">
        <v>3</v>
      </c>
      <c r="E383" s="12">
        <v>8.6079119976954548</v>
      </c>
      <c r="F383" s="12">
        <v>9.7452607725210036</v>
      </c>
      <c r="G383" s="12">
        <v>9.2073676096418779</v>
      </c>
      <c r="H383" s="12">
        <v>8.6331796150582552</v>
      </c>
      <c r="I383" s="12">
        <v>8.7009294399139172</v>
      </c>
      <c r="J383" s="12">
        <v>8.4959921685592743</v>
      </c>
      <c r="K383" s="12">
        <v>8.1149150950519484</v>
      </c>
      <c r="L383" s="12">
        <v>8.0153113655893247</v>
      </c>
      <c r="M383" s="12">
        <v>8.6409361879453694</v>
      </c>
      <c r="N383" s="12"/>
      <c r="O383" s="12"/>
    </row>
    <row r="384" spans="1:15" x14ac:dyDescent="0.35">
      <c r="A384" s="11" t="str">
        <f t="shared" si="5"/>
        <v>DISTRIBUCION VOLUMEN X CRITERIO (Consumiciones)VinoANDALUCIA</v>
      </c>
      <c r="B384" s="11" t="s">
        <v>119</v>
      </c>
      <c r="C384" s="11" t="s">
        <v>133</v>
      </c>
      <c r="D384" s="11" t="s">
        <v>4</v>
      </c>
      <c r="E384" s="12">
        <v>12.269216714139501</v>
      </c>
      <c r="F384" s="12">
        <v>13.781763404997799</v>
      </c>
      <c r="G384" s="12">
        <v>12.487606666705304</v>
      </c>
      <c r="H384" s="12">
        <v>12.105658846488536</v>
      </c>
      <c r="I384" s="12">
        <v>10.189608896847153</v>
      </c>
      <c r="J384" s="12">
        <v>11.746126183258296</v>
      </c>
      <c r="K384" s="12">
        <v>13.309738138542304</v>
      </c>
      <c r="L384" s="12">
        <v>12.995835013941742</v>
      </c>
      <c r="M384" s="12">
        <v>11.705144623731547</v>
      </c>
      <c r="N384" s="12"/>
      <c r="O384" s="12"/>
    </row>
    <row r="385" spans="1:15" x14ac:dyDescent="0.35">
      <c r="A385" s="11" t="str">
        <f t="shared" si="5"/>
        <v>DISTRIBUCION VOLUMEN X CRITERIO (Consumiciones)VinoMDD AM</v>
      </c>
      <c r="B385" s="11" t="s">
        <v>119</v>
      </c>
      <c r="C385" s="11" t="s">
        <v>133</v>
      </c>
      <c r="D385" s="11" t="s">
        <v>5</v>
      </c>
      <c r="E385" s="12">
        <v>14.147733280179533</v>
      </c>
      <c r="F385" s="12">
        <v>16.277282930394797</v>
      </c>
      <c r="G385" s="12">
        <v>17.613280346923172</v>
      </c>
      <c r="H385" s="12">
        <v>16.327492111065514</v>
      </c>
      <c r="I385" s="12">
        <v>14.521065089119272</v>
      </c>
      <c r="J385" s="12">
        <v>15.694851221386747</v>
      </c>
      <c r="K385" s="12">
        <v>13.916632335545099</v>
      </c>
      <c r="L385" s="12">
        <v>15.928235974957472</v>
      </c>
      <c r="M385" s="12">
        <v>12.533402168896918</v>
      </c>
      <c r="N385" s="12"/>
      <c r="O385" s="12"/>
    </row>
    <row r="386" spans="1:15" x14ac:dyDescent="0.35">
      <c r="A386" s="11" t="str">
        <f t="shared" si="5"/>
        <v>DISTRIBUCION VOLUMEN X CRITERIO (Consumiciones)VinoRTO CENTRO</v>
      </c>
      <c r="B386" s="11" t="s">
        <v>119</v>
      </c>
      <c r="C386" s="11" t="s">
        <v>133</v>
      </c>
      <c r="D386" s="11" t="s">
        <v>6</v>
      </c>
      <c r="E386" s="12">
        <v>8.3665036404436712</v>
      </c>
      <c r="F386" s="12">
        <v>8.9526986771098951</v>
      </c>
      <c r="G386" s="12">
        <v>8.4080265910895502</v>
      </c>
      <c r="H386" s="12">
        <v>8.1809667251727287</v>
      </c>
      <c r="I386" s="12">
        <v>6.3419600494212069</v>
      </c>
      <c r="J386" s="12">
        <v>8.5496856997781645</v>
      </c>
      <c r="K386" s="12">
        <v>7.3131349325674959</v>
      </c>
      <c r="L386" s="12">
        <v>7.6433000719008133</v>
      </c>
      <c r="M386" s="12">
        <v>7.1184000526889504</v>
      </c>
      <c r="N386" s="12"/>
      <c r="O386" s="12"/>
    </row>
    <row r="387" spans="1:15" x14ac:dyDescent="0.35">
      <c r="A387" s="11" t="str">
        <f t="shared" si="5"/>
        <v>DISTRIBUCION VOLUMEN X CRITERIO (Consumiciones)VinoNORTE-CENTRO</v>
      </c>
      <c r="B387" s="11" t="s">
        <v>119</v>
      </c>
      <c r="C387" s="11" t="s">
        <v>133</v>
      </c>
      <c r="D387" s="11" t="s">
        <v>7</v>
      </c>
      <c r="E387" s="12">
        <v>24.07867126422763</v>
      </c>
      <c r="F387" s="12">
        <v>21.801185481844463</v>
      </c>
      <c r="G387" s="12">
        <v>20.692423162299537</v>
      </c>
      <c r="H387" s="12">
        <v>19.369224511333609</v>
      </c>
      <c r="I387" s="12">
        <v>25.274743314063013</v>
      </c>
      <c r="J387" s="12">
        <v>21.075660562526508</v>
      </c>
      <c r="K387" s="12">
        <v>21.895230248124594</v>
      </c>
      <c r="L387" s="12">
        <v>20.547024884695649</v>
      </c>
      <c r="M387" s="12">
        <v>21.983341368701701</v>
      </c>
      <c r="N387" s="12"/>
      <c r="O387" s="12"/>
    </row>
    <row r="388" spans="1:15" x14ac:dyDescent="0.35">
      <c r="A388" s="11" t="str">
        <f t="shared" ref="A388:A451" si="6">B388&amp;C388&amp;D388</f>
        <v>DISTRIBUCION VOLUMEN X CRITERIO (Consumiciones)VinoNOROESTE</v>
      </c>
      <c r="B388" s="11" t="s">
        <v>119</v>
      </c>
      <c r="C388" s="11" t="s">
        <v>133</v>
      </c>
      <c r="D388" s="11" t="s">
        <v>8</v>
      </c>
      <c r="E388" s="12">
        <v>14.534595554042653</v>
      </c>
      <c r="F388" s="12">
        <v>13.088954276383365</v>
      </c>
      <c r="G388" s="12">
        <v>12.586484472753664</v>
      </c>
      <c r="H388" s="12">
        <v>14.965943046639186</v>
      </c>
      <c r="I388" s="12">
        <v>15.117558835746589</v>
      </c>
      <c r="J388" s="12">
        <v>13.610571276290484</v>
      </c>
      <c r="K388" s="12">
        <v>14.326348881909331</v>
      </c>
      <c r="L388" s="12">
        <v>14.031382073900007</v>
      </c>
      <c r="M388" s="12">
        <v>15.141359505415869</v>
      </c>
      <c r="N388" s="12"/>
      <c r="O388" s="12"/>
    </row>
    <row r="389" spans="1:15" x14ac:dyDescent="0.35">
      <c r="A389" s="11" t="str">
        <f t="shared" si="6"/>
        <v>DISTRIBUCION VOLUMEN X CRITERIO (Consumiciones)Vino&lt;2MIL</v>
      </c>
      <c r="B389" s="11" t="s">
        <v>119</v>
      </c>
      <c r="C389" s="11" t="s">
        <v>133</v>
      </c>
      <c r="D389" s="11" t="s">
        <v>9</v>
      </c>
      <c r="E389" s="12">
        <v>3.6974429290656174</v>
      </c>
      <c r="F389" s="12">
        <v>3.2954935219019115</v>
      </c>
      <c r="G389" s="12">
        <v>3.2045267060394074</v>
      </c>
      <c r="H389" s="12">
        <v>2.6892378800232297</v>
      </c>
      <c r="I389" s="12">
        <v>5.5942397932768309</v>
      </c>
      <c r="J389" s="12">
        <v>7.299246288415624</v>
      </c>
      <c r="K389" s="12">
        <v>7.9245214285808911</v>
      </c>
      <c r="L389" s="12">
        <v>6.2108675446749553</v>
      </c>
      <c r="M389" s="12">
        <v>8.9972679747548305</v>
      </c>
      <c r="N389" s="12"/>
      <c r="O389" s="12"/>
    </row>
    <row r="390" spans="1:15" x14ac:dyDescent="0.35">
      <c r="A390" s="11" t="str">
        <f t="shared" si="6"/>
        <v>DISTRIBUCION VOLUMEN X CRITERIO (Consumiciones)Vino2-5MIL</v>
      </c>
      <c r="B390" s="11" t="s">
        <v>119</v>
      </c>
      <c r="C390" s="11" t="s">
        <v>133</v>
      </c>
      <c r="D390" s="11" t="s">
        <v>10</v>
      </c>
      <c r="E390" s="12">
        <v>5.5377961591222098</v>
      </c>
      <c r="F390" s="12">
        <v>5.5118314394322185</v>
      </c>
      <c r="G390" s="12">
        <v>5.7923925090044053</v>
      </c>
      <c r="H390" s="12">
        <v>6.9301893813480078</v>
      </c>
      <c r="I390" s="12">
        <v>5.231173856651786</v>
      </c>
      <c r="J390" s="12">
        <v>5.884921431864405</v>
      </c>
      <c r="K390" s="12">
        <v>6.1706239079722831</v>
      </c>
      <c r="L390" s="12">
        <v>6.0651754555179487</v>
      </c>
      <c r="M390" s="12">
        <v>5.4483819014064103</v>
      </c>
      <c r="N390" s="12"/>
      <c r="O390" s="12"/>
    </row>
    <row r="391" spans="1:15" x14ac:dyDescent="0.35">
      <c r="A391" s="11" t="str">
        <f t="shared" si="6"/>
        <v>DISTRIBUCION VOLUMEN X CRITERIO (Consumiciones)Vino5-10MIL</v>
      </c>
      <c r="B391" s="11" t="s">
        <v>119</v>
      </c>
      <c r="C391" s="11" t="s">
        <v>133</v>
      </c>
      <c r="D391" s="11" t="s">
        <v>11</v>
      </c>
      <c r="E391" s="12">
        <v>6.9821095899678873</v>
      </c>
      <c r="F391" s="12">
        <v>7.3963955294501655</v>
      </c>
      <c r="G391" s="12">
        <v>6.6603573040813311</v>
      </c>
      <c r="H391" s="12">
        <v>9.0192709083382159</v>
      </c>
      <c r="I391" s="12">
        <v>8.9574648987603975</v>
      </c>
      <c r="J391" s="12">
        <v>8.8734092386027541</v>
      </c>
      <c r="K391" s="12">
        <v>9.1702079604929381</v>
      </c>
      <c r="L391" s="12">
        <v>8.847289690125038</v>
      </c>
      <c r="M391" s="12">
        <v>8.1964991288568054</v>
      </c>
      <c r="N391" s="12"/>
      <c r="O391" s="12"/>
    </row>
    <row r="392" spans="1:15" x14ac:dyDescent="0.35">
      <c r="A392" s="11" t="str">
        <f t="shared" si="6"/>
        <v>DISTRIBUCION VOLUMEN X CRITERIO (Consumiciones)Vino10-30MIL</v>
      </c>
      <c r="B392" s="11" t="s">
        <v>119</v>
      </c>
      <c r="C392" s="11" t="s">
        <v>133</v>
      </c>
      <c r="D392" s="11" t="s">
        <v>12</v>
      </c>
      <c r="E392" s="12">
        <v>16.868625317439985</v>
      </c>
      <c r="F392" s="12">
        <v>15.965271155819158</v>
      </c>
      <c r="G392" s="12">
        <v>16.782534190337643</v>
      </c>
      <c r="H392" s="12">
        <v>16.858446366253734</v>
      </c>
      <c r="I392" s="12">
        <v>18.141033265003919</v>
      </c>
      <c r="J392" s="12">
        <v>16.124928456295216</v>
      </c>
      <c r="K392" s="12">
        <v>16.142890212384902</v>
      </c>
      <c r="L392" s="12">
        <v>16.415862020588182</v>
      </c>
      <c r="M392" s="12">
        <v>17.392695205199331</v>
      </c>
      <c r="N392" s="12"/>
      <c r="O392" s="12"/>
    </row>
    <row r="393" spans="1:15" x14ac:dyDescent="0.35">
      <c r="A393" s="11" t="str">
        <f t="shared" si="6"/>
        <v>DISTRIBUCION VOLUMEN X CRITERIO (Consumiciones)Vino30-100MIL</v>
      </c>
      <c r="B393" s="11" t="s">
        <v>119</v>
      </c>
      <c r="C393" s="11" t="s">
        <v>133</v>
      </c>
      <c r="D393" s="11" t="s">
        <v>13</v>
      </c>
      <c r="E393" s="12">
        <v>14.100425791667748</v>
      </c>
      <c r="F393" s="12">
        <v>15.734150764161875</v>
      </c>
      <c r="G393" s="12">
        <v>15.185885509942679</v>
      </c>
      <c r="H393" s="12">
        <v>14.159976005656427</v>
      </c>
      <c r="I393" s="12">
        <v>15.307452594959353</v>
      </c>
      <c r="J393" s="12">
        <v>16.987758606849926</v>
      </c>
      <c r="K393" s="12">
        <v>14.956595416894622</v>
      </c>
      <c r="L393" s="12">
        <v>15.903502095645617</v>
      </c>
      <c r="M393" s="12">
        <v>16.575166659913616</v>
      </c>
      <c r="N393" s="12"/>
      <c r="O393" s="12"/>
    </row>
    <row r="394" spans="1:15" x14ac:dyDescent="0.35">
      <c r="A394" s="11" t="str">
        <f t="shared" si="6"/>
        <v>DISTRIBUCION VOLUMEN X CRITERIO (Consumiciones)Vino100-200MIL</v>
      </c>
      <c r="B394" s="11" t="s">
        <v>119</v>
      </c>
      <c r="C394" s="11" t="s">
        <v>133</v>
      </c>
      <c r="D394" s="11" t="s">
        <v>14</v>
      </c>
      <c r="E394" s="12">
        <v>12.119937058862524</v>
      </c>
      <c r="F394" s="12">
        <v>13.473980969182236</v>
      </c>
      <c r="G394" s="12">
        <v>12.963027360641814</v>
      </c>
      <c r="H394" s="12">
        <v>9.276531561332293</v>
      </c>
      <c r="I394" s="12">
        <v>11.185825699316991</v>
      </c>
      <c r="J394" s="12">
        <v>10.206974669299699</v>
      </c>
      <c r="K394" s="12">
        <v>11.187592975521358</v>
      </c>
      <c r="L394" s="12">
        <v>11.809701348578644</v>
      </c>
      <c r="M394" s="12">
        <v>11.158314663811266</v>
      </c>
      <c r="N394" s="12"/>
      <c r="O394" s="12"/>
    </row>
    <row r="395" spans="1:15" x14ac:dyDescent="0.35">
      <c r="A395" s="11" t="str">
        <f t="shared" si="6"/>
        <v>DISTRIBUCION VOLUMEN X CRITERIO (Consumiciones)Vino200-500MIL</v>
      </c>
      <c r="B395" s="11" t="s">
        <v>119</v>
      </c>
      <c r="C395" s="11" t="s">
        <v>133</v>
      </c>
      <c r="D395" s="11" t="s">
        <v>15</v>
      </c>
      <c r="E395" s="12">
        <v>21.891340830385527</v>
      </c>
      <c r="F395" s="12">
        <v>17.736615967895638</v>
      </c>
      <c r="G395" s="12">
        <v>17.728181905411404</v>
      </c>
      <c r="H395" s="12">
        <v>18.442367196469569</v>
      </c>
      <c r="I395" s="12">
        <v>17.091613185232802</v>
      </c>
      <c r="J395" s="12">
        <v>15.635140484002966</v>
      </c>
      <c r="K395" s="12">
        <v>13.743230918409385</v>
      </c>
      <c r="L395" s="12">
        <v>14.526706767444717</v>
      </c>
      <c r="M395" s="12">
        <v>14.702019859424304</v>
      </c>
      <c r="N395" s="12"/>
      <c r="O395" s="12"/>
    </row>
    <row r="396" spans="1:15" x14ac:dyDescent="0.35">
      <c r="A396" s="11" t="str">
        <f t="shared" si="6"/>
        <v>DISTRIBUCION VOLUMEN X CRITERIO (Consumiciones)Vino&gt;500MIL</v>
      </c>
      <c r="B396" s="11" t="s">
        <v>119</v>
      </c>
      <c r="C396" s="11" t="s">
        <v>133</v>
      </c>
      <c r="D396" s="11" t="s">
        <v>16</v>
      </c>
      <c r="E396" s="12">
        <v>18.8023223234885</v>
      </c>
      <c r="F396" s="12">
        <v>20.886266685450323</v>
      </c>
      <c r="G396" s="12">
        <v>21.68308485488949</v>
      </c>
      <c r="H396" s="12">
        <v>22.623980700578528</v>
      </c>
      <c r="I396" s="12">
        <v>18.491188659838446</v>
      </c>
      <c r="J396" s="12">
        <v>18.98763005115471</v>
      </c>
      <c r="K396" s="12">
        <v>20.704332212217995</v>
      </c>
      <c r="L396" s="12">
        <v>20.220910860529962</v>
      </c>
      <c r="M396" s="12">
        <v>17.529668264483352</v>
      </c>
      <c r="N396" s="12"/>
      <c r="O396" s="12"/>
    </row>
    <row r="397" spans="1:15" x14ac:dyDescent="0.35">
      <c r="A397" s="11" t="str">
        <f t="shared" si="6"/>
        <v>DISTRIBUCION VOLUMEN X CRITERIO (Consumiciones)VinoDE 15 A 19 AÑOS</v>
      </c>
      <c r="B397" s="11" t="s">
        <v>119</v>
      </c>
      <c r="C397" s="11" t="s">
        <v>133</v>
      </c>
      <c r="D397" s="11" t="s">
        <v>39</v>
      </c>
      <c r="E397" s="12">
        <v>0.32014591203440551</v>
      </c>
      <c r="F397" s="12">
        <v>0.25245864252705708</v>
      </c>
      <c r="G397" s="12">
        <v>7.4701661653307369E-2</v>
      </c>
      <c r="H397" s="12">
        <v>0.12246474026159178</v>
      </c>
      <c r="I397" s="12">
        <v>0.11918227763394285</v>
      </c>
      <c r="J397" s="12">
        <v>0.53157164873294216</v>
      </c>
      <c r="K397" s="12" t="s">
        <v>223</v>
      </c>
      <c r="L397" s="12" t="s">
        <v>223</v>
      </c>
      <c r="M397" s="12">
        <v>0.1229568273846568</v>
      </c>
      <c r="N397" s="12"/>
      <c r="O397" s="12"/>
    </row>
    <row r="398" spans="1:15" x14ac:dyDescent="0.35">
      <c r="A398" s="11" t="str">
        <f t="shared" si="6"/>
        <v>DISTRIBUCION VOLUMEN X CRITERIO (Consumiciones)VinoDE 20 A 24 AÑOS</v>
      </c>
      <c r="B398" s="11" t="s">
        <v>119</v>
      </c>
      <c r="C398" s="11" t="s">
        <v>133</v>
      </c>
      <c r="D398" s="11" t="s">
        <v>40</v>
      </c>
      <c r="E398" s="12">
        <v>0.67692486458599277</v>
      </c>
      <c r="F398" s="12">
        <v>0.74671358960149803</v>
      </c>
      <c r="G398" s="12">
        <v>0.81112869167743717</v>
      </c>
      <c r="H398" s="12">
        <v>1.1343230278205174</v>
      </c>
      <c r="I398" s="12">
        <v>0.60292729073197882</v>
      </c>
      <c r="J398" s="12">
        <v>0.7088267324494566</v>
      </c>
      <c r="K398" s="12">
        <v>0.55602491313453517</v>
      </c>
      <c r="L398" s="12">
        <v>0.60370411939042135</v>
      </c>
      <c r="M398" s="12">
        <v>0.74464722304801634</v>
      </c>
      <c r="N398" s="12"/>
      <c r="O398" s="12"/>
    </row>
    <row r="399" spans="1:15" x14ac:dyDescent="0.35">
      <c r="A399" s="11" t="str">
        <f t="shared" si="6"/>
        <v>DISTRIBUCION VOLUMEN X CRITERIO (Consumiciones)VinoDE 25 A 34 AÑOS</v>
      </c>
      <c r="B399" s="11" t="s">
        <v>119</v>
      </c>
      <c r="C399" s="11" t="s">
        <v>133</v>
      </c>
      <c r="D399" s="11" t="s">
        <v>41</v>
      </c>
      <c r="E399" s="12">
        <v>3.3617214671116171</v>
      </c>
      <c r="F399" s="12">
        <v>3.7475772555694085</v>
      </c>
      <c r="G399" s="12">
        <v>3.8789684264620363</v>
      </c>
      <c r="H399" s="12">
        <v>3.450634200673993</v>
      </c>
      <c r="I399" s="12">
        <v>3.4124435284501065</v>
      </c>
      <c r="J399" s="12">
        <v>3.8195480929008649</v>
      </c>
      <c r="K399" s="12">
        <v>3.0900907136413553</v>
      </c>
      <c r="L399" s="12">
        <v>2.7918804692843238</v>
      </c>
      <c r="M399" s="12">
        <v>2.703465163453354</v>
      </c>
      <c r="N399" s="12"/>
      <c r="O399" s="12"/>
    </row>
    <row r="400" spans="1:15" x14ac:dyDescent="0.35">
      <c r="A400" s="11" t="str">
        <f t="shared" si="6"/>
        <v>DISTRIBUCION VOLUMEN X CRITERIO (Consumiciones)VinoDE 35 A 49 AÑOS</v>
      </c>
      <c r="B400" s="11" t="s">
        <v>119</v>
      </c>
      <c r="C400" s="11" t="s">
        <v>133</v>
      </c>
      <c r="D400" s="11" t="s">
        <v>42</v>
      </c>
      <c r="E400" s="12">
        <v>14.82951722727694</v>
      </c>
      <c r="F400" s="12">
        <v>14.995734461478778</v>
      </c>
      <c r="G400" s="12">
        <v>12.569428747510225</v>
      </c>
      <c r="H400" s="12">
        <v>11.838649589104087</v>
      </c>
      <c r="I400" s="12">
        <v>12.117645903848171</v>
      </c>
      <c r="J400" s="12">
        <v>12.821709858407282</v>
      </c>
      <c r="K400" s="12">
        <v>10.909562221901357</v>
      </c>
      <c r="L400" s="12">
        <v>10.961836451957982</v>
      </c>
      <c r="M400" s="12">
        <v>10.904082892829734</v>
      </c>
      <c r="N400" s="12"/>
      <c r="O400" s="12"/>
    </row>
    <row r="401" spans="1:15" x14ac:dyDescent="0.35">
      <c r="A401" s="11" t="str">
        <f t="shared" si="6"/>
        <v>DISTRIBUCION VOLUMEN X CRITERIO (Consumiciones)VinoDE 50 A 59 AÑOS</v>
      </c>
      <c r="B401" s="11" t="s">
        <v>119</v>
      </c>
      <c r="C401" s="11" t="s">
        <v>133</v>
      </c>
      <c r="D401" s="11" t="s">
        <v>43</v>
      </c>
      <c r="E401" s="12">
        <v>24.526185603542128</v>
      </c>
      <c r="F401" s="12">
        <v>24.236162415054999</v>
      </c>
      <c r="G401" s="12">
        <v>21.743473778231138</v>
      </c>
      <c r="H401" s="12">
        <v>22.369798744194963</v>
      </c>
      <c r="I401" s="12">
        <v>24.583799185229257</v>
      </c>
      <c r="J401" s="12">
        <v>22.751374823197477</v>
      </c>
      <c r="K401" s="12">
        <v>26.184506486263796</v>
      </c>
      <c r="L401" s="12">
        <v>23.262052154393839</v>
      </c>
      <c r="M401" s="12">
        <v>25.359531517537359</v>
      </c>
      <c r="N401" s="12"/>
      <c r="O401" s="12"/>
    </row>
    <row r="402" spans="1:15" x14ac:dyDescent="0.35">
      <c r="A402" s="11" t="str">
        <f t="shared" si="6"/>
        <v>DISTRIBUCION VOLUMEN X CRITERIO (Consumiciones)VinoDE 60 A 75 AÑOS</v>
      </c>
      <c r="B402" s="11" t="s">
        <v>119</v>
      </c>
      <c r="C402" s="11" t="s">
        <v>133</v>
      </c>
      <c r="D402" s="11" t="s">
        <v>44</v>
      </c>
      <c r="E402" s="12">
        <v>56.285505077143547</v>
      </c>
      <c r="F402" s="12">
        <v>56.021347602474734</v>
      </c>
      <c r="G402" s="12">
        <v>60.922297116722724</v>
      </c>
      <c r="H402" s="12">
        <v>61.084119880764575</v>
      </c>
      <c r="I402" s="12">
        <v>59.163998160786946</v>
      </c>
      <c r="J402" s="12">
        <v>59.366973918878898</v>
      </c>
      <c r="K402" s="12">
        <v>59.259815499474776</v>
      </c>
      <c r="L402" s="12">
        <v>62.380548199849187</v>
      </c>
      <c r="M402" s="12">
        <v>60.16531765047953</v>
      </c>
      <c r="N402" s="12"/>
      <c r="O402" s="12"/>
    </row>
    <row r="403" spans="1:15" x14ac:dyDescent="0.35">
      <c r="A403" s="11" t="str">
        <f t="shared" si="6"/>
        <v>DISTRIBUCION VOLUMEN X CRITERIO (Consumiciones)VinoNIVEL ALTO</v>
      </c>
      <c r="B403" s="11" t="s">
        <v>119</v>
      </c>
      <c r="C403" s="11" t="s">
        <v>133</v>
      </c>
      <c r="D403" s="11" t="s">
        <v>209</v>
      </c>
      <c r="E403" s="12">
        <v>30.475907023931796</v>
      </c>
      <c r="F403" s="12">
        <v>26.641892957909636</v>
      </c>
      <c r="G403" s="12">
        <v>30.143007925422339</v>
      </c>
      <c r="H403" s="12">
        <v>31.37047475811659</v>
      </c>
      <c r="I403" s="12">
        <v>30.105654968587086</v>
      </c>
      <c r="J403" s="12">
        <v>26.749149394942474</v>
      </c>
      <c r="K403" s="12">
        <v>30.239895059365239</v>
      </c>
      <c r="L403" s="12">
        <v>29.55417989232415</v>
      </c>
      <c r="M403" s="12">
        <v>27.61011755311424</v>
      </c>
      <c r="N403" s="12"/>
      <c r="O403" s="12"/>
    </row>
    <row r="404" spans="1:15" x14ac:dyDescent="0.35">
      <c r="A404" s="11" t="str">
        <f t="shared" si="6"/>
        <v>DISTRIBUCION VOLUMEN X CRITERIO (Consumiciones)VinoNIVEL MEDIO ALTO</v>
      </c>
      <c r="B404" s="11" t="s">
        <v>119</v>
      </c>
      <c r="C404" s="11" t="s">
        <v>133</v>
      </c>
      <c r="D404" s="11" t="s">
        <v>210</v>
      </c>
      <c r="E404" s="12">
        <v>16.130873635184418</v>
      </c>
      <c r="F404" s="12">
        <v>17.153845063212326</v>
      </c>
      <c r="G404" s="12">
        <v>13.921068409010266</v>
      </c>
      <c r="H404" s="12">
        <v>13.160137700390488</v>
      </c>
      <c r="I404" s="12">
        <v>16.747090662034626</v>
      </c>
      <c r="J404" s="12">
        <v>14.751972084346068</v>
      </c>
      <c r="K404" s="12">
        <v>15.679883706913342</v>
      </c>
      <c r="L404" s="12">
        <v>14.44191817336864</v>
      </c>
      <c r="M404" s="12">
        <v>16.555878740752309</v>
      </c>
      <c r="N404" s="12"/>
      <c r="O404" s="12"/>
    </row>
    <row r="405" spans="1:15" x14ac:dyDescent="0.35">
      <c r="A405" s="11" t="str">
        <f t="shared" si="6"/>
        <v>DISTRIBUCION VOLUMEN X CRITERIO (Consumiciones)VinoNIVEL MEDIO</v>
      </c>
      <c r="B405" s="11" t="s">
        <v>119</v>
      </c>
      <c r="C405" s="11" t="s">
        <v>133</v>
      </c>
      <c r="D405" s="11" t="s">
        <v>211</v>
      </c>
      <c r="E405" s="12">
        <v>22.580353026785783</v>
      </c>
      <c r="F405" s="12">
        <v>21.785529085150586</v>
      </c>
      <c r="G405" s="12">
        <v>22.735246330781251</v>
      </c>
      <c r="H405" s="12">
        <v>22.901460413844678</v>
      </c>
      <c r="I405" s="12">
        <v>24.857106117025001</v>
      </c>
      <c r="J405" s="12">
        <v>24.919721889129018</v>
      </c>
      <c r="K405" s="12">
        <v>23.813142218271754</v>
      </c>
      <c r="L405" s="12">
        <v>24.187205162829034</v>
      </c>
      <c r="M405" s="12">
        <v>24.9950338540161</v>
      </c>
      <c r="N405" s="12"/>
      <c r="O405" s="12"/>
    </row>
    <row r="406" spans="1:15" x14ac:dyDescent="0.35">
      <c r="A406" s="11" t="str">
        <f t="shared" si="6"/>
        <v>DISTRIBUCION VOLUMEN X CRITERIO (Consumiciones)VinoNIVEL MEDIO BAJO</v>
      </c>
      <c r="B406" s="11" t="s">
        <v>119</v>
      </c>
      <c r="C406" s="11" t="s">
        <v>133</v>
      </c>
      <c r="D406" s="11" t="s">
        <v>212</v>
      </c>
      <c r="E406" s="12">
        <v>13.078349823298504</v>
      </c>
      <c r="F406" s="12">
        <v>15.750410490208116</v>
      </c>
      <c r="G406" s="12">
        <v>15.177557280125395</v>
      </c>
      <c r="H406" s="12">
        <v>14.449348222242195</v>
      </c>
      <c r="I406" s="12">
        <v>15.401510285543141</v>
      </c>
      <c r="J406" s="12">
        <v>14.348234927229175</v>
      </c>
      <c r="K406" s="12">
        <v>14.539858100974563</v>
      </c>
      <c r="L406" s="12">
        <v>14.199210844746856</v>
      </c>
      <c r="M406" s="12">
        <v>12.870541641494491</v>
      </c>
      <c r="N406" s="12"/>
      <c r="O406" s="12"/>
    </row>
    <row r="407" spans="1:15" x14ac:dyDescent="0.35">
      <c r="A407" s="11" t="str">
        <f t="shared" si="6"/>
        <v>DISTRIBUCION VOLUMEN X CRITERIO (Consumiciones)VinoHOMBRE</v>
      </c>
      <c r="B407" s="11" t="s">
        <v>119</v>
      </c>
      <c r="C407" s="11" t="s">
        <v>133</v>
      </c>
      <c r="D407" s="11" t="s">
        <v>21</v>
      </c>
      <c r="E407" s="12">
        <v>67.650922128924961</v>
      </c>
      <c r="F407" s="12">
        <v>64.530101458880537</v>
      </c>
      <c r="G407" s="12">
        <v>65.195952477088909</v>
      </c>
      <c r="H407" s="12">
        <v>68.075071111395047</v>
      </c>
      <c r="I407" s="12">
        <v>67.572121276691973</v>
      </c>
      <c r="J407" s="12">
        <v>63.209405233077945</v>
      </c>
      <c r="K407" s="12">
        <v>68.882111344106463</v>
      </c>
      <c r="L407" s="12">
        <v>66.250372656647315</v>
      </c>
      <c r="M407" s="12">
        <v>67.347313205001143</v>
      </c>
      <c r="N407" s="12"/>
      <c r="O407" s="12"/>
    </row>
    <row r="408" spans="1:15" x14ac:dyDescent="0.35">
      <c r="A408" s="11" t="str">
        <f t="shared" si="6"/>
        <v>DISTRIBUCION VOLUMEN X CRITERIO (Consumiciones)VinoMUJER</v>
      </c>
      <c r="B408" s="11" t="s">
        <v>119</v>
      </c>
      <c r="C408" s="11" t="s">
        <v>133</v>
      </c>
      <c r="D408" s="11" t="s">
        <v>22</v>
      </c>
      <c r="E408" s="12">
        <v>32.349077871075032</v>
      </c>
      <c r="F408" s="12">
        <v>35.469898541119463</v>
      </c>
      <c r="G408" s="12">
        <v>34.804047522911084</v>
      </c>
      <c r="H408" s="12">
        <v>31.924928888604963</v>
      </c>
      <c r="I408" s="12">
        <v>32.427878723308041</v>
      </c>
      <c r="J408" s="12">
        <v>36.790594766922069</v>
      </c>
      <c r="K408" s="12">
        <v>31.117888655893537</v>
      </c>
      <c r="L408" s="12">
        <v>33.749644880136088</v>
      </c>
      <c r="M408" s="12">
        <v>32.652686794998857</v>
      </c>
      <c r="N408" s="12"/>
      <c r="O408" s="12"/>
    </row>
    <row r="409" spans="1:15" x14ac:dyDescent="0.35">
      <c r="A409" s="11" t="str">
        <f t="shared" si="6"/>
        <v>DISTRIBUCION VOLUMEN X CRITERIO (Consumiciones)TintoT.ESPAÑA</v>
      </c>
      <c r="B409" s="11" t="s">
        <v>119</v>
      </c>
      <c r="C409" s="11" t="s">
        <v>134</v>
      </c>
      <c r="D409" s="11" t="s">
        <v>36</v>
      </c>
      <c r="E409" s="12">
        <v>100</v>
      </c>
      <c r="F409" s="12">
        <v>100</v>
      </c>
      <c r="G409" s="12">
        <v>100</v>
      </c>
      <c r="H409" s="12">
        <v>100</v>
      </c>
      <c r="I409" s="12">
        <v>100</v>
      </c>
      <c r="J409" s="12">
        <v>100</v>
      </c>
      <c r="K409" s="12">
        <v>100</v>
      </c>
      <c r="L409" s="12">
        <v>100</v>
      </c>
      <c r="M409" s="12">
        <v>100</v>
      </c>
      <c r="N409" s="12"/>
      <c r="O409" s="12"/>
    </row>
    <row r="410" spans="1:15" x14ac:dyDescent="0.35">
      <c r="A410" s="11" t="str">
        <f t="shared" si="6"/>
        <v>DISTRIBUCION VOLUMEN X CRITERIO (Consumiciones)TintoBCN AM</v>
      </c>
      <c r="B410" s="11" t="s">
        <v>119</v>
      </c>
      <c r="C410" s="11" t="s">
        <v>134</v>
      </c>
      <c r="D410" s="11" t="s">
        <v>1</v>
      </c>
      <c r="E410" s="12">
        <v>8.3167345471032892</v>
      </c>
      <c r="F410" s="12">
        <v>7.5732807835865081</v>
      </c>
      <c r="G410" s="12">
        <v>9.140514414292781</v>
      </c>
      <c r="H410" s="12">
        <v>9.7762803033966588</v>
      </c>
      <c r="I410" s="12">
        <v>5.990795030233258</v>
      </c>
      <c r="J410" s="12">
        <v>7.1308873182774279</v>
      </c>
      <c r="K410" s="12">
        <v>7.6831864795782652</v>
      </c>
      <c r="L410" s="12">
        <v>8.120402885208561</v>
      </c>
      <c r="M410" s="12">
        <v>9.0584293227523016</v>
      </c>
      <c r="N410" s="12"/>
      <c r="O410" s="12"/>
    </row>
    <row r="411" spans="1:15" x14ac:dyDescent="0.35">
      <c r="A411" s="11" t="str">
        <f t="shared" si="6"/>
        <v>DISTRIBUCION VOLUMEN X CRITERIO (Consumiciones)TintoREST.CAT ARAGON</v>
      </c>
      <c r="B411" s="11" t="s">
        <v>119</v>
      </c>
      <c r="C411" s="11" t="s">
        <v>134</v>
      </c>
      <c r="D411" s="11" t="s">
        <v>2</v>
      </c>
      <c r="E411" s="12">
        <v>13.410548958602053</v>
      </c>
      <c r="F411" s="12">
        <v>9.6132343092771073</v>
      </c>
      <c r="G411" s="12">
        <v>11.981130702128214</v>
      </c>
      <c r="H411" s="12">
        <v>13.702785847937118</v>
      </c>
      <c r="I411" s="12">
        <v>15.437590828942129</v>
      </c>
      <c r="J411" s="12">
        <v>17.210583025069397</v>
      </c>
      <c r="K411" s="12">
        <v>16.201969073258663</v>
      </c>
      <c r="L411" s="12">
        <v>17.658601332622453</v>
      </c>
      <c r="M411" s="12">
        <v>20.24486847488733</v>
      </c>
      <c r="N411" s="12"/>
      <c r="O411" s="12"/>
    </row>
    <row r="412" spans="1:15" x14ac:dyDescent="0.35">
      <c r="A412" s="11" t="str">
        <f t="shared" si="6"/>
        <v>DISTRIBUCION VOLUMEN X CRITERIO (Consumiciones)TintoLEVANTE</v>
      </c>
      <c r="B412" s="11" t="s">
        <v>119</v>
      </c>
      <c r="C412" s="11" t="s">
        <v>134</v>
      </c>
      <c r="D412" s="11" t="s">
        <v>3</v>
      </c>
      <c r="E412" s="12">
        <v>10.720633568113653</v>
      </c>
      <c r="F412" s="12">
        <v>11.386328426442198</v>
      </c>
      <c r="G412" s="12">
        <v>11.729449674498477</v>
      </c>
      <c r="H412" s="12">
        <v>10.591508167083919</v>
      </c>
      <c r="I412" s="12">
        <v>10.196459772557416</v>
      </c>
      <c r="J412" s="12">
        <v>10.430399400244072</v>
      </c>
      <c r="K412" s="12">
        <v>10.329880143505381</v>
      </c>
      <c r="L412" s="12">
        <v>9.7759155149745567</v>
      </c>
      <c r="M412" s="12">
        <v>9.2570192359629253</v>
      </c>
      <c r="N412" s="12"/>
      <c r="O412" s="12"/>
    </row>
    <row r="413" spans="1:15" x14ac:dyDescent="0.35">
      <c r="A413" s="11" t="str">
        <f t="shared" si="6"/>
        <v>DISTRIBUCION VOLUMEN X CRITERIO (Consumiciones)TintoANDALUCIA</v>
      </c>
      <c r="B413" s="11" t="s">
        <v>119</v>
      </c>
      <c r="C413" s="11" t="s">
        <v>134</v>
      </c>
      <c r="D413" s="11" t="s">
        <v>4</v>
      </c>
      <c r="E413" s="12">
        <v>13.632368805747298</v>
      </c>
      <c r="F413" s="12">
        <v>14.22012703238013</v>
      </c>
      <c r="G413" s="12">
        <v>13.540869159147938</v>
      </c>
      <c r="H413" s="12">
        <v>14.649133444682933</v>
      </c>
      <c r="I413" s="12">
        <v>12.129761765281639</v>
      </c>
      <c r="J413" s="12">
        <v>11.309699640168857</v>
      </c>
      <c r="K413" s="12">
        <v>14.313607237330261</v>
      </c>
      <c r="L413" s="12">
        <v>13.680441378848318</v>
      </c>
      <c r="M413" s="12">
        <v>11.708305368971262</v>
      </c>
      <c r="N413" s="12"/>
      <c r="O413" s="12"/>
    </row>
    <row r="414" spans="1:15" x14ac:dyDescent="0.35">
      <c r="A414" s="11" t="str">
        <f t="shared" si="6"/>
        <v>DISTRIBUCION VOLUMEN X CRITERIO (Consumiciones)TintoMDD AM</v>
      </c>
      <c r="B414" s="11" t="s">
        <v>119</v>
      </c>
      <c r="C414" s="11" t="s">
        <v>134</v>
      </c>
      <c r="D414" s="11" t="s">
        <v>5</v>
      </c>
      <c r="E414" s="12">
        <v>12.457112202062211</v>
      </c>
      <c r="F414" s="12">
        <v>13.803572189991748</v>
      </c>
      <c r="G414" s="12">
        <v>11.571404390581279</v>
      </c>
      <c r="H414" s="12">
        <v>10.455154506868832</v>
      </c>
      <c r="I414" s="12">
        <v>11.921050773969927</v>
      </c>
      <c r="J414" s="12">
        <v>12.973369581661276</v>
      </c>
      <c r="K414" s="12">
        <v>10.431248898875603</v>
      </c>
      <c r="L414" s="12">
        <v>10.73794596375066</v>
      </c>
      <c r="M414" s="12">
        <v>9.517846798962676</v>
      </c>
      <c r="N414" s="12"/>
      <c r="O414" s="12"/>
    </row>
    <row r="415" spans="1:15" x14ac:dyDescent="0.35">
      <c r="A415" s="11" t="str">
        <f t="shared" si="6"/>
        <v>DISTRIBUCION VOLUMEN X CRITERIO (Consumiciones)TintoRTO CENTRO</v>
      </c>
      <c r="B415" s="11" t="s">
        <v>119</v>
      </c>
      <c r="C415" s="11" t="s">
        <v>134</v>
      </c>
      <c r="D415" s="11" t="s">
        <v>6</v>
      </c>
      <c r="E415" s="12">
        <v>7.4469659659737895</v>
      </c>
      <c r="F415" s="12">
        <v>8.4162337917501695</v>
      </c>
      <c r="G415" s="12">
        <v>8.3014092459159965</v>
      </c>
      <c r="H415" s="12">
        <v>8.4679138317777856</v>
      </c>
      <c r="I415" s="12">
        <v>6.5236375385784227</v>
      </c>
      <c r="J415" s="12">
        <v>7.8495718670541033</v>
      </c>
      <c r="K415" s="12">
        <v>7.6449015989043083</v>
      </c>
      <c r="L415" s="12">
        <v>6.6774985275275593</v>
      </c>
      <c r="M415" s="12">
        <v>7.0502383774316586</v>
      </c>
      <c r="N415" s="12"/>
      <c r="O415" s="12"/>
    </row>
    <row r="416" spans="1:15" x14ac:dyDescent="0.35">
      <c r="A416" s="11" t="str">
        <f t="shared" si="6"/>
        <v>DISTRIBUCION VOLUMEN X CRITERIO (Consumiciones)TintoNORTE-CENTRO</v>
      </c>
      <c r="B416" s="11" t="s">
        <v>119</v>
      </c>
      <c r="C416" s="11" t="s">
        <v>134</v>
      </c>
      <c r="D416" s="11" t="s">
        <v>7</v>
      </c>
      <c r="E416" s="12">
        <v>20.263541560807059</v>
      </c>
      <c r="F416" s="12">
        <v>21.718139277452128</v>
      </c>
      <c r="G416" s="12">
        <v>20.467582148923764</v>
      </c>
      <c r="H416" s="12">
        <v>18.809127195217673</v>
      </c>
      <c r="I416" s="12">
        <v>24.495527777555417</v>
      </c>
      <c r="J416" s="12">
        <v>20.449340683107661</v>
      </c>
      <c r="K416" s="12">
        <v>18.441021308210654</v>
      </c>
      <c r="L416" s="12">
        <v>18.951801999212819</v>
      </c>
      <c r="M416" s="12">
        <v>19.314215539886543</v>
      </c>
      <c r="N416" s="12"/>
      <c r="O416" s="12"/>
    </row>
    <row r="417" spans="1:15" x14ac:dyDescent="0.35">
      <c r="A417" s="11" t="str">
        <f t="shared" si="6"/>
        <v>DISTRIBUCION VOLUMEN X CRITERIO (Consumiciones)TintoNOROESTE</v>
      </c>
      <c r="B417" s="11" t="s">
        <v>119</v>
      </c>
      <c r="C417" s="11" t="s">
        <v>134</v>
      </c>
      <c r="D417" s="11" t="s">
        <v>8</v>
      </c>
      <c r="E417" s="12">
        <v>13.752087877153347</v>
      </c>
      <c r="F417" s="12">
        <v>13.269095336711612</v>
      </c>
      <c r="G417" s="12">
        <v>13.267648827712117</v>
      </c>
      <c r="H417" s="12">
        <v>13.548104142874678</v>
      </c>
      <c r="I417" s="12">
        <v>13.305165597034966</v>
      </c>
      <c r="J417" s="12">
        <v>12.646142881316235</v>
      </c>
      <c r="K417" s="12">
        <v>14.954178888550121</v>
      </c>
      <c r="L417" s="12">
        <v>14.397413333482209</v>
      </c>
      <c r="M417" s="12">
        <v>13.849073776868293</v>
      </c>
      <c r="N417" s="12"/>
      <c r="O417" s="12"/>
    </row>
    <row r="418" spans="1:15" x14ac:dyDescent="0.35">
      <c r="A418" s="11" t="str">
        <f t="shared" si="6"/>
        <v>DISTRIBUCION VOLUMEN X CRITERIO (Consumiciones)Tinto&lt;2MIL</v>
      </c>
      <c r="B418" s="11" t="s">
        <v>119</v>
      </c>
      <c r="C418" s="11" t="s">
        <v>134</v>
      </c>
      <c r="D418" s="11" t="s">
        <v>9</v>
      </c>
      <c r="E418" s="12">
        <v>3.6011092783827516</v>
      </c>
      <c r="F418" s="12">
        <v>2.9486020780782884</v>
      </c>
      <c r="G418" s="12">
        <v>3.1365376639531788</v>
      </c>
      <c r="H418" s="12">
        <v>2.7333643326649879</v>
      </c>
      <c r="I418" s="12">
        <v>5.7470077844542331</v>
      </c>
      <c r="J418" s="12">
        <v>8.0791028987082623</v>
      </c>
      <c r="K418" s="12">
        <v>6.9260844064218698</v>
      </c>
      <c r="L418" s="12">
        <v>6.8248504498368421</v>
      </c>
      <c r="M418" s="12">
        <v>10.159448084381701</v>
      </c>
      <c r="N418" s="12"/>
      <c r="O418" s="12"/>
    </row>
    <row r="419" spans="1:15" x14ac:dyDescent="0.35">
      <c r="A419" s="11" t="str">
        <f t="shared" si="6"/>
        <v>DISTRIBUCION VOLUMEN X CRITERIO (Consumiciones)Tinto2-5MIL</v>
      </c>
      <c r="B419" s="11" t="s">
        <v>119</v>
      </c>
      <c r="C419" s="11" t="s">
        <v>134</v>
      </c>
      <c r="D419" s="11" t="s">
        <v>10</v>
      </c>
      <c r="E419" s="12">
        <v>4.2720930626454345</v>
      </c>
      <c r="F419" s="12">
        <v>4.9785896568743429</v>
      </c>
      <c r="G419" s="12">
        <v>5.6816635900989994</v>
      </c>
      <c r="H419" s="12">
        <v>6.7480498320456217</v>
      </c>
      <c r="I419" s="12">
        <v>5.967522444800383</v>
      </c>
      <c r="J419" s="12">
        <v>5.1537518924473567</v>
      </c>
      <c r="K419" s="12">
        <v>4.6064768575112369</v>
      </c>
      <c r="L419" s="12">
        <v>4.6282914295125348</v>
      </c>
      <c r="M419" s="12">
        <v>4.5110794750791747</v>
      </c>
      <c r="N419" s="12"/>
      <c r="O419" s="12"/>
    </row>
    <row r="420" spans="1:15" x14ac:dyDescent="0.35">
      <c r="A420" s="11" t="str">
        <f t="shared" si="6"/>
        <v>DISTRIBUCION VOLUMEN X CRITERIO (Consumiciones)Tinto5-10MIL</v>
      </c>
      <c r="B420" s="11" t="s">
        <v>119</v>
      </c>
      <c r="C420" s="11" t="s">
        <v>134</v>
      </c>
      <c r="D420" s="11" t="s">
        <v>11</v>
      </c>
      <c r="E420" s="12">
        <v>7.9993218470774927</v>
      </c>
      <c r="F420" s="12">
        <v>8.3611981319980746</v>
      </c>
      <c r="G420" s="12">
        <v>6.9317652781056376</v>
      </c>
      <c r="H420" s="12">
        <v>9.8951689401576495</v>
      </c>
      <c r="I420" s="12">
        <v>9.9360404148312877</v>
      </c>
      <c r="J420" s="12">
        <v>10.463354038659157</v>
      </c>
      <c r="K420" s="12">
        <v>10.331444417151959</v>
      </c>
      <c r="L420" s="12">
        <v>8.7904685672494214</v>
      </c>
      <c r="M420" s="12">
        <v>7.0132757510643016</v>
      </c>
      <c r="N420" s="12"/>
      <c r="O420" s="12"/>
    </row>
    <row r="421" spans="1:15" x14ac:dyDescent="0.35">
      <c r="A421" s="11" t="str">
        <f t="shared" si="6"/>
        <v>DISTRIBUCION VOLUMEN X CRITERIO (Consumiciones)Tinto10-30MIL</v>
      </c>
      <c r="B421" s="11" t="s">
        <v>119</v>
      </c>
      <c r="C421" s="11" t="s">
        <v>134</v>
      </c>
      <c r="D421" s="11" t="s">
        <v>12</v>
      </c>
      <c r="E421" s="12">
        <v>17.225849678056509</v>
      </c>
      <c r="F421" s="12">
        <v>15.134884464967161</v>
      </c>
      <c r="G421" s="12">
        <v>16.904751234742164</v>
      </c>
      <c r="H421" s="12">
        <v>16.618756579608142</v>
      </c>
      <c r="I421" s="12">
        <v>16.919740872350815</v>
      </c>
      <c r="J421" s="12">
        <v>14.871739415462093</v>
      </c>
      <c r="K421" s="12">
        <v>15.975550817070145</v>
      </c>
      <c r="L421" s="12">
        <v>16.543559363668596</v>
      </c>
      <c r="M421" s="12">
        <v>19.305504938594297</v>
      </c>
      <c r="N421" s="12"/>
      <c r="O421" s="12"/>
    </row>
    <row r="422" spans="1:15" x14ac:dyDescent="0.35">
      <c r="A422" s="11" t="str">
        <f t="shared" si="6"/>
        <v>DISTRIBUCION VOLUMEN X CRITERIO (Consumiciones)Tinto30-100MIL</v>
      </c>
      <c r="B422" s="11" t="s">
        <v>119</v>
      </c>
      <c r="C422" s="11" t="s">
        <v>134</v>
      </c>
      <c r="D422" s="11" t="s">
        <v>13</v>
      </c>
      <c r="E422" s="12">
        <v>13.697141855780782</v>
      </c>
      <c r="F422" s="12">
        <v>15.49881152739005</v>
      </c>
      <c r="G422" s="12">
        <v>16.045905034676679</v>
      </c>
      <c r="H422" s="12">
        <v>14.007852750694694</v>
      </c>
      <c r="I422" s="12">
        <v>12.932574997325618</v>
      </c>
      <c r="J422" s="12">
        <v>16.724934247609998</v>
      </c>
      <c r="K422" s="12">
        <v>16.625304212993541</v>
      </c>
      <c r="L422" s="12">
        <v>17.43112876527254</v>
      </c>
      <c r="M422" s="12">
        <v>16.28742438757271</v>
      </c>
      <c r="N422" s="12"/>
      <c r="O422" s="12"/>
    </row>
    <row r="423" spans="1:15" x14ac:dyDescent="0.35">
      <c r="A423" s="11" t="str">
        <f t="shared" si="6"/>
        <v>DISTRIBUCION VOLUMEN X CRITERIO (Consumiciones)Tinto100-200MIL</v>
      </c>
      <c r="B423" s="11" t="s">
        <v>119</v>
      </c>
      <c r="C423" s="11" t="s">
        <v>134</v>
      </c>
      <c r="D423" s="11" t="s">
        <v>14</v>
      </c>
      <c r="E423" s="12">
        <v>12.811666966330781</v>
      </c>
      <c r="F423" s="12">
        <v>15.007408968070232</v>
      </c>
      <c r="G423" s="12">
        <v>14.910301901344509</v>
      </c>
      <c r="H423" s="12">
        <v>10.74744348511846</v>
      </c>
      <c r="I423" s="12">
        <v>10.955278503277301</v>
      </c>
      <c r="J423" s="12">
        <v>10.237481831945072</v>
      </c>
      <c r="K423" s="12">
        <v>12.080219520797035</v>
      </c>
      <c r="L423" s="12">
        <v>12.467448589078304</v>
      </c>
      <c r="M423" s="12">
        <v>10.691887468716649</v>
      </c>
      <c r="N423" s="12"/>
      <c r="O423" s="12"/>
    </row>
    <row r="424" spans="1:15" x14ac:dyDescent="0.35">
      <c r="A424" s="11" t="str">
        <f t="shared" si="6"/>
        <v>DISTRIBUCION VOLUMEN X CRITERIO (Consumiciones)Tinto200-500MIL</v>
      </c>
      <c r="B424" s="11" t="s">
        <v>119</v>
      </c>
      <c r="C424" s="11" t="s">
        <v>134</v>
      </c>
      <c r="D424" s="11" t="s">
        <v>15</v>
      </c>
      <c r="E424" s="12">
        <v>22.649568223096026</v>
      </c>
      <c r="F424" s="12">
        <v>18.241183160782548</v>
      </c>
      <c r="G424" s="12">
        <v>19.602618969258966</v>
      </c>
      <c r="H424" s="12">
        <v>20.799321486628749</v>
      </c>
      <c r="I424" s="12">
        <v>20.354161011651577</v>
      </c>
      <c r="J424" s="12">
        <v>17.962676063440554</v>
      </c>
      <c r="K424" s="12">
        <v>14.773885996628689</v>
      </c>
      <c r="L424" s="12">
        <v>16.269100270488305</v>
      </c>
      <c r="M424" s="12">
        <v>15.232106792096015</v>
      </c>
      <c r="N424" s="12"/>
      <c r="O424" s="12"/>
    </row>
    <row r="425" spans="1:15" x14ac:dyDescent="0.35">
      <c r="A425" s="11" t="str">
        <f t="shared" si="6"/>
        <v>DISTRIBUCION VOLUMEN X CRITERIO (Consumiciones)Tinto&gt;500MIL</v>
      </c>
      <c r="B425" s="11" t="s">
        <v>119</v>
      </c>
      <c r="C425" s="11" t="s">
        <v>134</v>
      </c>
      <c r="D425" s="11" t="s">
        <v>16</v>
      </c>
      <c r="E425" s="12">
        <v>17.743242574192923</v>
      </c>
      <c r="F425" s="12">
        <v>19.829338733226706</v>
      </c>
      <c r="G425" s="12">
        <v>16.786462036620243</v>
      </c>
      <c r="H425" s="12">
        <v>18.450043337065654</v>
      </c>
      <c r="I425" s="12">
        <v>17.187659416846351</v>
      </c>
      <c r="J425" s="12">
        <v>16.506954008626536</v>
      </c>
      <c r="K425" s="12">
        <v>18.681030585532159</v>
      </c>
      <c r="L425" s="12">
        <v>17.045170011249411</v>
      </c>
      <c r="M425" s="12">
        <v>16.799266893941134</v>
      </c>
      <c r="N425" s="12"/>
      <c r="O425" s="12"/>
    </row>
    <row r="426" spans="1:15" x14ac:dyDescent="0.35">
      <c r="A426" s="11" t="str">
        <f t="shared" si="6"/>
        <v>DISTRIBUCION VOLUMEN X CRITERIO (Consumiciones)TintoDE 15 A 19 AÑOS</v>
      </c>
      <c r="B426" s="11" t="s">
        <v>119</v>
      </c>
      <c r="C426" s="11" t="s">
        <v>134</v>
      </c>
      <c r="D426" s="11" t="s">
        <v>39</v>
      </c>
      <c r="E426" s="12">
        <v>0.21188432053116116</v>
      </c>
      <c r="F426" s="12">
        <v>6.030130825348174E-2</v>
      </c>
      <c r="G426" s="12">
        <v>0.13244479661399636</v>
      </c>
      <c r="H426" s="12" t="s">
        <v>223</v>
      </c>
      <c r="I426" s="12">
        <v>0.26945487716397559</v>
      </c>
      <c r="J426" s="12">
        <v>0.13369769365157452</v>
      </c>
      <c r="K426" s="12" t="s">
        <v>223</v>
      </c>
      <c r="L426" s="12" t="s">
        <v>223</v>
      </c>
      <c r="M426" s="12">
        <v>0.25152044383710986</v>
      </c>
      <c r="N426" s="12"/>
      <c r="O426" s="12"/>
    </row>
    <row r="427" spans="1:15" x14ac:dyDescent="0.35">
      <c r="A427" s="11" t="str">
        <f t="shared" si="6"/>
        <v>DISTRIBUCION VOLUMEN X CRITERIO (Consumiciones)TintoDE 20 A 24 AÑOS</v>
      </c>
      <c r="B427" s="11" t="s">
        <v>119</v>
      </c>
      <c r="C427" s="11" t="s">
        <v>134</v>
      </c>
      <c r="D427" s="11" t="s">
        <v>40</v>
      </c>
      <c r="E427" s="12">
        <v>0.17936128548088273</v>
      </c>
      <c r="F427" s="12">
        <v>0.67720671452885117</v>
      </c>
      <c r="G427" s="12">
        <v>0.31424434179387067</v>
      </c>
      <c r="H427" s="12">
        <v>0.95530702358057151</v>
      </c>
      <c r="I427" s="12">
        <v>0.65613263190527371</v>
      </c>
      <c r="J427" s="12">
        <v>0.38933091129954966</v>
      </c>
      <c r="K427" s="12">
        <v>0.28265277872027122</v>
      </c>
      <c r="L427" s="12">
        <v>0.24289734424591272</v>
      </c>
      <c r="M427" s="12">
        <v>0.40196537986106506</v>
      </c>
      <c r="N427" s="12"/>
      <c r="O427" s="12"/>
    </row>
    <row r="428" spans="1:15" x14ac:dyDescent="0.35">
      <c r="A428" s="11" t="str">
        <f t="shared" si="6"/>
        <v>DISTRIBUCION VOLUMEN X CRITERIO (Consumiciones)TintoDE 25 A 34 AÑOS</v>
      </c>
      <c r="B428" s="11" t="s">
        <v>119</v>
      </c>
      <c r="C428" s="11" t="s">
        <v>134</v>
      </c>
      <c r="D428" s="11" t="s">
        <v>41</v>
      </c>
      <c r="E428" s="12">
        <v>1.862625500634506</v>
      </c>
      <c r="F428" s="12">
        <v>2.4293506054117651</v>
      </c>
      <c r="G428" s="12">
        <v>3.0721538133502011</v>
      </c>
      <c r="H428" s="12">
        <v>1.8181453967852454</v>
      </c>
      <c r="I428" s="12">
        <v>2.3937073053941016</v>
      </c>
      <c r="J428" s="12">
        <v>2.5454153746849659</v>
      </c>
      <c r="K428" s="12">
        <v>2.3406844637042319</v>
      </c>
      <c r="L428" s="12">
        <v>1.6049946125652845</v>
      </c>
      <c r="M428" s="12">
        <v>2.294075611496007</v>
      </c>
      <c r="N428" s="12"/>
      <c r="O428" s="12"/>
    </row>
    <row r="429" spans="1:15" x14ac:dyDescent="0.35">
      <c r="A429" s="11" t="str">
        <f t="shared" si="6"/>
        <v>DISTRIBUCION VOLUMEN X CRITERIO (Consumiciones)TintoDE 35 A 49 AÑOS</v>
      </c>
      <c r="B429" s="11" t="s">
        <v>119</v>
      </c>
      <c r="C429" s="11" t="s">
        <v>134</v>
      </c>
      <c r="D429" s="11" t="s">
        <v>42</v>
      </c>
      <c r="E429" s="12">
        <v>16.838673869028543</v>
      </c>
      <c r="F429" s="12">
        <v>15.9220214819664</v>
      </c>
      <c r="G429" s="12">
        <v>13.064815150471132</v>
      </c>
      <c r="H429" s="12">
        <v>12.748369745148294</v>
      </c>
      <c r="I429" s="12">
        <v>13.329955485176646</v>
      </c>
      <c r="J429" s="12">
        <v>13.599905531717477</v>
      </c>
      <c r="K429" s="12">
        <v>12.58477264031232</v>
      </c>
      <c r="L429" s="12">
        <v>11.867182287901162</v>
      </c>
      <c r="M429" s="12">
        <v>11.13450149346767</v>
      </c>
      <c r="N429" s="12"/>
      <c r="O429" s="12"/>
    </row>
    <row r="430" spans="1:15" x14ac:dyDescent="0.35">
      <c r="A430" s="11" t="str">
        <f t="shared" si="6"/>
        <v>DISTRIBUCION VOLUMEN X CRITERIO (Consumiciones)TintoDE 50 A 59 AÑOS</v>
      </c>
      <c r="B430" s="11" t="s">
        <v>119</v>
      </c>
      <c r="C430" s="11" t="s">
        <v>134</v>
      </c>
      <c r="D430" s="11" t="s">
        <v>43</v>
      </c>
      <c r="E430" s="12">
        <v>25.291306092562337</v>
      </c>
      <c r="F430" s="12">
        <v>24.682838477807515</v>
      </c>
      <c r="G430" s="12">
        <v>23.279266236470502</v>
      </c>
      <c r="H430" s="12">
        <v>23.479081031012971</v>
      </c>
      <c r="I430" s="12">
        <v>23.51808282799027</v>
      </c>
      <c r="J430" s="12">
        <v>20.329008486456747</v>
      </c>
      <c r="K430" s="12">
        <v>26.266980413446127</v>
      </c>
      <c r="L430" s="12">
        <v>22.679955672298817</v>
      </c>
      <c r="M430" s="12">
        <v>23.065833644278417</v>
      </c>
      <c r="N430" s="12"/>
      <c r="O430" s="12"/>
    </row>
    <row r="431" spans="1:15" x14ac:dyDescent="0.35">
      <c r="A431" s="11" t="str">
        <f t="shared" si="6"/>
        <v>DISTRIBUCION VOLUMEN X CRITERIO (Consumiciones)TintoDE 60 A 75 AÑOS</v>
      </c>
      <c r="B431" s="11" t="s">
        <v>119</v>
      </c>
      <c r="C431" s="11" t="s">
        <v>134</v>
      </c>
      <c r="D431" s="11" t="s">
        <v>44</v>
      </c>
      <c r="E431" s="12">
        <v>55.616128965012258</v>
      </c>
      <c r="F431" s="12">
        <v>56.228284839916398</v>
      </c>
      <c r="G431" s="12">
        <v>60.13707400574819</v>
      </c>
      <c r="H431" s="12">
        <v>60.999096059488956</v>
      </c>
      <c r="I431" s="12">
        <v>59.832667345389766</v>
      </c>
      <c r="J431" s="12">
        <v>63.002640181181881</v>
      </c>
      <c r="K431" s="12">
        <v>58.52489313717151</v>
      </c>
      <c r="L431" s="12">
        <v>63.604982400116128</v>
      </c>
      <c r="M431" s="12">
        <v>62.852110380640234</v>
      </c>
      <c r="N431" s="12"/>
      <c r="O431" s="12"/>
    </row>
    <row r="432" spans="1:15" x14ac:dyDescent="0.35">
      <c r="A432" s="11" t="str">
        <f t="shared" si="6"/>
        <v>DISTRIBUCION VOLUMEN X CRITERIO (Consumiciones)TintoNIVEL ALTO</v>
      </c>
      <c r="B432" s="11" t="s">
        <v>119</v>
      </c>
      <c r="C432" s="11" t="s">
        <v>134</v>
      </c>
      <c r="D432" s="11" t="s">
        <v>209</v>
      </c>
      <c r="E432" s="12">
        <v>26.763663380784493</v>
      </c>
      <c r="F432" s="12">
        <v>23.427349334028939</v>
      </c>
      <c r="G432" s="12">
        <v>24.014265721251267</v>
      </c>
      <c r="H432" s="12">
        <v>26.26138388456345</v>
      </c>
      <c r="I432" s="12">
        <v>28.100111414409934</v>
      </c>
      <c r="J432" s="12">
        <v>24.518559151376738</v>
      </c>
      <c r="K432" s="12">
        <v>28.14247761193079</v>
      </c>
      <c r="L432" s="12">
        <v>28.143770534360947</v>
      </c>
      <c r="M432" s="12">
        <v>24.349477022451996</v>
      </c>
      <c r="N432" s="12"/>
      <c r="O432" s="12"/>
    </row>
    <row r="433" spans="1:15" x14ac:dyDescent="0.35">
      <c r="A433" s="11" t="str">
        <f t="shared" si="6"/>
        <v>DISTRIBUCION VOLUMEN X CRITERIO (Consumiciones)TintoNIVEL MEDIO ALTO</v>
      </c>
      <c r="B433" s="11" t="s">
        <v>119</v>
      </c>
      <c r="C433" s="11" t="s">
        <v>134</v>
      </c>
      <c r="D433" s="11" t="s">
        <v>210</v>
      </c>
      <c r="E433" s="12">
        <v>18.146886880705019</v>
      </c>
      <c r="F433" s="12">
        <v>19.480042884784901</v>
      </c>
      <c r="G433" s="12">
        <v>15.738120771384526</v>
      </c>
      <c r="H433" s="12">
        <v>15.935504030533101</v>
      </c>
      <c r="I433" s="12">
        <v>17.657026275898755</v>
      </c>
      <c r="J433" s="12">
        <v>15.343338417213623</v>
      </c>
      <c r="K433" s="12">
        <v>16.610614058646565</v>
      </c>
      <c r="L433" s="12">
        <v>17.525283259035117</v>
      </c>
      <c r="M433" s="12">
        <v>18.144210430246584</v>
      </c>
      <c r="N433" s="12"/>
      <c r="O433" s="12"/>
    </row>
    <row r="434" spans="1:15" x14ac:dyDescent="0.35">
      <c r="A434" s="11" t="str">
        <f t="shared" si="6"/>
        <v>DISTRIBUCION VOLUMEN X CRITERIO (Consumiciones)TintoNIVEL MEDIO</v>
      </c>
      <c r="B434" s="11" t="s">
        <v>119</v>
      </c>
      <c r="C434" s="11" t="s">
        <v>134</v>
      </c>
      <c r="D434" s="11" t="s">
        <v>211</v>
      </c>
      <c r="E434" s="12">
        <v>23.793171175960161</v>
      </c>
      <c r="F434" s="12">
        <v>22.816990824696038</v>
      </c>
      <c r="G434" s="12">
        <v>23.441170669439622</v>
      </c>
      <c r="H434" s="12">
        <v>22.573053644963416</v>
      </c>
      <c r="I434" s="12">
        <v>21.481564226295692</v>
      </c>
      <c r="J434" s="12">
        <v>23.244066596217014</v>
      </c>
      <c r="K434" s="12">
        <v>21.198020158421734</v>
      </c>
      <c r="L434" s="12">
        <v>20.757534732205414</v>
      </c>
      <c r="M434" s="12">
        <v>22.357456256080503</v>
      </c>
      <c r="N434" s="12"/>
      <c r="O434" s="12"/>
    </row>
    <row r="435" spans="1:15" x14ac:dyDescent="0.35">
      <c r="A435" s="11" t="str">
        <f t="shared" si="6"/>
        <v>DISTRIBUCION VOLUMEN X CRITERIO (Consumiciones)TintoNIVEL MEDIO BAJO</v>
      </c>
      <c r="B435" s="11" t="s">
        <v>119</v>
      </c>
      <c r="C435" s="11" t="s">
        <v>134</v>
      </c>
      <c r="D435" s="11" t="s">
        <v>212</v>
      </c>
      <c r="E435" s="12">
        <v>14.535836571008669</v>
      </c>
      <c r="F435" s="12">
        <v>16.170019165496864</v>
      </c>
      <c r="G435" s="12">
        <v>16.782217543543162</v>
      </c>
      <c r="H435" s="12">
        <v>16.554993434341558</v>
      </c>
      <c r="I435" s="12">
        <v>18.229446006219121</v>
      </c>
      <c r="J435" s="12">
        <v>14.754592581718429</v>
      </c>
      <c r="K435" s="12">
        <v>15.845719290297646</v>
      </c>
      <c r="L435" s="12">
        <v>15.772549066131457</v>
      </c>
      <c r="M435" s="12">
        <v>13.876720467926301</v>
      </c>
      <c r="N435" s="12"/>
      <c r="O435" s="12"/>
    </row>
    <row r="436" spans="1:15" x14ac:dyDescent="0.35">
      <c r="A436" s="11" t="str">
        <f t="shared" si="6"/>
        <v>DISTRIBUCION VOLUMEN X CRITERIO (Consumiciones)TintoHOMBRE</v>
      </c>
      <c r="B436" s="11" t="s">
        <v>119</v>
      </c>
      <c r="C436" s="11" t="s">
        <v>134</v>
      </c>
      <c r="D436" s="11" t="s">
        <v>21</v>
      </c>
      <c r="E436" s="12">
        <v>70.350092374720845</v>
      </c>
      <c r="F436" s="12">
        <v>65.499485956682136</v>
      </c>
      <c r="G436" s="12">
        <v>66.707617794673297</v>
      </c>
      <c r="H436" s="12">
        <v>69.094311126652102</v>
      </c>
      <c r="I436" s="12">
        <v>69.96159077363518</v>
      </c>
      <c r="J436" s="12">
        <v>63.015611359951052</v>
      </c>
      <c r="K436" s="12">
        <v>67.376388133566664</v>
      </c>
      <c r="L436" s="12">
        <v>66.620619917876525</v>
      </c>
      <c r="M436" s="12">
        <v>67.847450860847061</v>
      </c>
      <c r="N436" s="12"/>
      <c r="O436" s="12"/>
    </row>
    <row r="437" spans="1:15" x14ac:dyDescent="0.35">
      <c r="A437" s="11" t="str">
        <f t="shared" si="6"/>
        <v>DISTRIBUCION VOLUMEN X CRITERIO (Consumiciones)TintoMUJER</v>
      </c>
      <c r="B437" s="11" t="s">
        <v>119</v>
      </c>
      <c r="C437" s="11" t="s">
        <v>134</v>
      </c>
      <c r="D437" s="11" t="s">
        <v>22</v>
      </c>
      <c r="E437" s="12">
        <v>29.649904368060493</v>
      </c>
      <c r="F437" s="12">
        <v>34.500541912296882</v>
      </c>
      <c r="G437" s="12">
        <v>33.292410749328575</v>
      </c>
      <c r="H437" s="12">
        <v>30.905700033107287</v>
      </c>
      <c r="I437" s="12">
        <v>30.038401949133608</v>
      </c>
      <c r="J437" s="12">
        <v>36.984388640048948</v>
      </c>
      <c r="K437" s="12">
        <v>32.623611866433336</v>
      </c>
      <c r="L437" s="12">
        <v>33.37938008212349</v>
      </c>
      <c r="M437" s="12">
        <v>32.152549139152939</v>
      </c>
      <c r="N437" s="12"/>
      <c r="O437" s="12"/>
    </row>
    <row r="438" spans="1:15" x14ac:dyDescent="0.35">
      <c r="A438" s="11" t="str">
        <f t="shared" si="6"/>
        <v>DISTRIBUCION VOLUMEN X CRITERIO (Consumiciones)BlancoT.ESPAÑA</v>
      </c>
      <c r="B438" s="11" t="s">
        <v>119</v>
      </c>
      <c r="C438" s="11" t="s">
        <v>135</v>
      </c>
      <c r="D438" s="11" t="s">
        <v>36</v>
      </c>
      <c r="E438" s="12">
        <v>100</v>
      </c>
      <c r="F438" s="12">
        <v>100</v>
      </c>
      <c r="G438" s="12">
        <v>100</v>
      </c>
      <c r="H438" s="12">
        <v>100</v>
      </c>
      <c r="I438" s="12">
        <v>100</v>
      </c>
      <c r="J438" s="12">
        <v>100</v>
      </c>
      <c r="K438" s="12">
        <v>100</v>
      </c>
      <c r="L438" s="12">
        <v>100</v>
      </c>
      <c r="M438" s="12">
        <v>100</v>
      </c>
      <c r="N438" s="12"/>
      <c r="O438" s="12"/>
    </row>
    <row r="439" spans="1:15" x14ac:dyDescent="0.35">
      <c r="A439" s="11" t="str">
        <f t="shared" si="6"/>
        <v>DISTRIBUCION VOLUMEN X CRITERIO (Consumiciones)BlancoBCN AM</v>
      </c>
      <c r="B439" s="11" t="s">
        <v>119</v>
      </c>
      <c r="C439" s="11" t="s">
        <v>135</v>
      </c>
      <c r="D439" s="11" t="s">
        <v>1</v>
      </c>
      <c r="E439" s="12">
        <v>5.3183041825415973</v>
      </c>
      <c r="F439" s="12">
        <v>4.5252082717260897</v>
      </c>
      <c r="G439" s="12">
        <v>3.796812000092932</v>
      </c>
      <c r="H439" s="12">
        <v>4.3795629102909581</v>
      </c>
      <c r="I439" s="12">
        <v>5.5993282032409839</v>
      </c>
      <c r="J439" s="12">
        <v>4.8077237008403353</v>
      </c>
      <c r="K439" s="12">
        <v>4.3205407422392357</v>
      </c>
      <c r="L439" s="12">
        <v>4.5341698013581491</v>
      </c>
      <c r="M439" s="12">
        <v>4.7898271182541805</v>
      </c>
      <c r="N439" s="12"/>
      <c r="O439" s="12"/>
    </row>
    <row r="440" spans="1:15" x14ac:dyDescent="0.35">
      <c r="A440" s="11" t="str">
        <f t="shared" si="6"/>
        <v>DISTRIBUCION VOLUMEN X CRITERIO (Consumiciones)BlancoREST.CAT ARAGON</v>
      </c>
      <c r="B440" s="11" t="s">
        <v>119</v>
      </c>
      <c r="C440" s="11" t="s">
        <v>135</v>
      </c>
      <c r="D440" s="11" t="s">
        <v>2</v>
      </c>
      <c r="E440" s="12">
        <v>9.2040163721831298</v>
      </c>
      <c r="F440" s="12">
        <v>10.981897358720854</v>
      </c>
      <c r="G440" s="12">
        <v>11.353626365735019</v>
      </c>
      <c r="H440" s="12">
        <v>12.887502621509435</v>
      </c>
      <c r="I440" s="12">
        <v>12.675334131014903</v>
      </c>
      <c r="J440" s="12">
        <v>12.227852951045177</v>
      </c>
      <c r="K440" s="12">
        <v>14.058568242964359</v>
      </c>
      <c r="L440" s="12">
        <v>10.936109808595432</v>
      </c>
      <c r="M440" s="12">
        <v>12.166508243512473</v>
      </c>
      <c r="N440" s="12"/>
      <c r="O440" s="12"/>
    </row>
    <row r="441" spans="1:15" x14ac:dyDescent="0.35">
      <c r="A441" s="11" t="str">
        <f t="shared" si="6"/>
        <v>DISTRIBUCION VOLUMEN X CRITERIO (Consumiciones)BlancoLEVANTE</v>
      </c>
      <c r="B441" s="11" t="s">
        <v>119</v>
      </c>
      <c r="C441" s="11" t="s">
        <v>135</v>
      </c>
      <c r="D441" s="11" t="s">
        <v>3</v>
      </c>
      <c r="E441" s="12">
        <v>6.4540667683571096</v>
      </c>
      <c r="F441" s="12">
        <v>8.0705119632635611</v>
      </c>
      <c r="G441" s="12">
        <v>6.2508453670086146</v>
      </c>
      <c r="H441" s="12">
        <v>7.0995026056814545</v>
      </c>
      <c r="I441" s="12">
        <v>7.9121742020266232</v>
      </c>
      <c r="J441" s="12">
        <v>6.510732235570674</v>
      </c>
      <c r="K441" s="12">
        <v>6.0527959872999508</v>
      </c>
      <c r="L441" s="12">
        <v>6.7955970798441667</v>
      </c>
      <c r="M441" s="12">
        <v>8.4924141970061324</v>
      </c>
      <c r="N441" s="12"/>
      <c r="O441" s="12"/>
    </row>
    <row r="442" spans="1:15" x14ac:dyDescent="0.35">
      <c r="A442" s="11" t="str">
        <f t="shared" si="6"/>
        <v>DISTRIBUCION VOLUMEN X CRITERIO (Consumiciones)BlancoANDALUCIA</v>
      </c>
      <c r="B442" s="11" t="s">
        <v>119</v>
      </c>
      <c r="C442" s="11" t="s">
        <v>135</v>
      </c>
      <c r="D442" s="11" t="s">
        <v>4</v>
      </c>
      <c r="E442" s="12">
        <v>10.974556505553641</v>
      </c>
      <c r="F442" s="12">
        <v>11.421638410523679</v>
      </c>
      <c r="G442" s="12">
        <v>9.5469508705009662</v>
      </c>
      <c r="H442" s="12">
        <v>9.0966021280721119</v>
      </c>
      <c r="I442" s="12">
        <v>8.809513112523975</v>
      </c>
      <c r="J442" s="12">
        <v>10.613157653545098</v>
      </c>
      <c r="K442" s="12">
        <v>11.052067951555919</v>
      </c>
      <c r="L442" s="12">
        <v>11.573030656204292</v>
      </c>
      <c r="M442" s="12">
        <v>11.794793320580158</v>
      </c>
      <c r="N442" s="12"/>
      <c r="O442" s="12"/>
    </row>
    <row r="443" spans="1:15" x14ac:dyDescent="0.35">
      <c r="A443" s="11" t="str">
        <f t="shared" si="6"/>
        <v>DISTRIBUCION VOLUMEN X CRITERIO (Consumiciones)BlancoMDD AM</v>
      </c>
      <c r="B443" s="11" t="s">
        <v>119</v>
      </c>
      <c r="C443" s="11" t="s">
        <v>135</v>
      </c>
      <c r="D443" s="11" t="s">
        <v>5</v>
      </c>
      <c r="E443" s="12">
        <v>15.695322748135018</v>
      </c>
      <c r="F443" s="12">
        <v>19.807178899903377</v>
      </c>
      <c r="G443" s="12">
        <v>27.215136135241824</v>
      </c>
      <c r="H443" s="12">
        <v>23.142372693566319</v>
      </c>
      <c r="I443" s="12">
        <v>17.158533596114573</v>
      </c>
      <c r="J443" s="12">
        <v>18.660798261034433</v>
      </c>
      <c r="K443" s="12">
        <v>17.442575452653799</v>
      </c>
      <c r="L443" s="12">
        <v>21.090824706774207</v>
      </c>
      <c r="M443" s="12">
        <v>15.649813659997911</v>
      </c>
      <c r="N443" s="12"/>
      <c r="O443" s="12"/>
    </row>
    <row r="444" spans="1:15" x14ac:dyDescent="0.35">
      <c r="A444" s="11" t="str">
        <f t="shared" si="6"/>
        <v>DISTRIBUCION VOLUMEN X CRITERIO (Consumiciones)BlancoRTO CENTRO</v>
      </c>
      <c r="B444" s="11" t="s">
        <v>119</v>
      </c>
      <c r="C444" s="11" t="s">
        <v>135</v>
      </c>
      <c r="D444" s="11" t="s">
        <v>6</v>
      </c>
      <c r="E444" s="12">
        <v>10.173090163543295</v>
      </c>
      <c r="F444" s="12">
        <v>10.329049550118006</v>
      </c>
      <c r="G444" s="12">
        <v>8.8443109598849325</v>
      </c>
      <c r="H444" s="12">
        <v>8.0118709861228172</v>
      </c>
      <c r="I444" s="12">
        <v>6.4594962977840886</v>
      </c>
      <c r="J444" s="12">
        <v>10.054582623482567</v>
      </c>
      <c r="K444" s="12">
        <v>7.0580250312278796</v>
      </c>
      <c r="L444" s="12">
        <v>8.8007877934354806</v>
      </c>
      <c r="M444" s="12">
        <v>7.6620477173184485</v>
      </c>
      <c r="N444" s="12"/>
      <c r="O444" s="12"/>
    </row>
    <row r="445" spans="1:15" x14ac:dyDescent="0.35">
      <c r="A445" s="11" t="str">
        <f t="shared" si="6"/>
        <v>DISTRIBUCION VOLUMEN X CRITERIO (Consumiciones)BlancoNORTE-CENTRO</v>
      </c>
      <c r="B445" s="11" t="s">
        <v>119</v>
      </c>
      <c r="C445" s="11" t="s">
        <v>135</v>
      </c>
      <c r="D445" s="11" t="s">
        <v>7</v>
      </c>
      <c r="E445" s="12">
        <v>26.485106266946829</v>
      </c>
      <c r="F445" s="12">
        <v>22.360967910238326</v>
      </c>
      <c r="G445" s="12">
        <v>21.314535665933768</v>
      </c>
      <c r="H445" s="12">
        <v>19.518528630840031</v>
      </c>
      <c r="I445" s="12">
        <v>23.59900842586946</v>
      </c>
      <c r="J445" s="12">
        <v>22.889346672430701</v>
      </c>
      <c r="K445" s="12">
        <v>25.986515613163352</v>
      </c>
      <c r="L445" s="12">
        <v>21.924418321349741</v>
      </c>
      <c r="M445" s="12">
        <v>22.152296430653625</v>
      </c>
      <c r="N445" s="12"/>
      <c r="O445" s="12"/>
    </row>
    <row r="446" spans="1:15" x14ac:dyDescent="0.35">
      <c r="A446" s="11" t="str">
        <f t="shared" si="6"/>
        <v>DISTRIBUCION VOLUMEN X CRITERIO (Consumiciones)BlancoNOROESTE</v>
      </c>
      <c r="B446" s="11" t="s">
        <v>119</v>
      </c>
      <c r="C446" s="11" t="s">
        <v>135</v>
      </c>
      <c r="D446" s="11" t="s">
        <v>8</v>
      </c>
      <c r="E446" s="12">
        <v>15.695553223391226</v>
      </c>
      <c r="F446" s="12">
        <v>12.50355893670762</v>
      </c>
      <c r="G446" s="12">
        <v>11.67779108399178</v>
      </c>
      <c r="H446" s="12">
        <v>15.864069294902993</v>
      </c>
      <c r="I446" s="12">
        <v>17.786628548851606</v>
      </c>
      <c r="J446" s="12">
        <v>14.235790167653937</v>
      </c>
      <c r="K446" s="12">
        <v>14.028918744610108</v>
      </c>
      <c r="L446" s="12">
        <v>14.345069820609641</v>
      </c>
      <c r="M446" s="12">
        <v>17.292309227895345</v>
      </c>
      <c r="N446" s="12"/>
      <c r="O446" s="12"/>
    </row>
    <row r="447" spans="1:15" x14ac:dyDescent="0.35">
      <c r="A447" s="11" t="str">
        <f t="shared" si="6"/>
        <v>DISTRIBUCION VOLUMEN X CRITERIO (Consumiciones)Blanco&lt;2MIL</v>
      </c>
      <c r="B447" s="11" t="s">
        <v>119</v>
      </c>
      <c r="C447" s="11" t="s">
        <v>135</v>
      </c>
      <c r="D447" s="11" t="s">
        <v>9</v>
      </c>
      <c r="E447" s="12">
        <v>3.9237568375678564</v>
      </c>
      <c r="F447" s="12">
        <v>3.8716710898313673</v>
      </c>
      <c r="G447" s="12">
        <v>3.5629436724728221</v>
      </c>
      <c r="H447" s="12">
        <v>2.6465936205320575</v>
      </c>
      <c r="I447" s="12">
        <v>5.5812581389617675</v>
      </c>
      <c r="J447" s="12">
        <v>6.9618216655567364</v>
      </c>
      <c r="K447" s="12">
        <v>10.044113141802336</v>
      </c>
      <c r="L447" s="12">
        <v>6.1410103918118057</v>
      </c>
      <c r="M447" s="12">
        <v>8.720553454263742</v>
      </c>
      <c r="N447" s="12"/>
      <c r="O447" s="12"/>
    </row>
    <row r="448" spans="1:15" x14ac:dyDescent="0.35">
      <c r="A448" s="11" t="str">
        <f t="shared" si="6"/>
        <v>DISTRIBUCION VOLUMEN X CRITERIO (Consumiciones)Blanco2-5MIL</v>
      </c>
      <c r="B448" s="11" t="s">
        <v>119</v>
      </c>
      <c r="C448" s="11" t="s">
        <v>135</v>
      </c>
      <c r="D448" s="11" t="s">
        <v>10</v>
      </c>
      <c r="E448" s="12">
        <v>6.8291084405557241</v>
      </c>
      <c r="F448" s="12">
        <v>6.3037461599459057</v>
      </c>
      <c r="G448" s="12">
        <v>6.3102459959912389</v>
      </c>
      <c r="H448" s="12">
        <v>7.446574626954261</v>
      </c>
      <c r="I448" s="12">
        <v>4.7214104824872338</v>
      </c>
      <c r="J448" s="12">
        <v>7.2187801043269202</v>
      </c>
      <c r="K448" s="12">
        <v>8.6095138546172798</v>
      </c>
      <c r="L448" s="12">
        <v>8.0607476448874511</v>
      </c>
      <c r="M448" s="12">
        <v>6.8185931495095931</v>
      </c>
      <c r="N448" s="12"/>
      <c r="O448" s="12"/>
    </row>
    <row r="449" spans="1:15" x14ac:dyDescent="0.35">
      <c r="A449" s="11" t="str">
        <f t="shared" si="6"/>
        <v>DISTRIBUCION VOLUMEN X CRITERIO (Consumiciones)Blanco5-10MIL</v>
      </c>
      <c r="B449" s="11" t="s">
        <v>119</v>
      </c>
      <c r="C449" s="11" t="s">
        <v>135</v>
      </c>
      <c r="D449" s="11" t="s">
        <v>11</v>
      </c>
      <c r="E449" s="12">
        <v>5.5153248191661923</v>
      </c>
      <c r="F449" s="12">
        <v>5.2427366236153672</v>
      </c>
      <c r="G449" s="12">
        <v>5.3476068879722378</v>
      </c>
      <c r="H449" s="12">
        <v>7.8722207053739943</v>
      </c>
      <c r="I449" s="12">
        <v>8.1404978880818835</v>
      </c>
      <c r="J449" s="12">
        <v>6.8480344394483357</v>
      </c>
      <c r="K449" s="12">
        <v>7.5150451013289858</v>
      </c>
      <c r="L449" s="12">
        <v>8.3831662074799631</v>
      </c>
      <c r="M449" s="12">
        <v>8.5153679273095531</v>
      </c>
      <c r="N449" s="12"/>
      <c r="O449" s="12"/>
    </row>
    <row r="450" spans="1:15" x14ac:dyDescent="0.35">
      <c r="A450" s="11" t="str">
        <f t="shared" si="6"/>
        <v>DISTRIBUCION VOLUMEN X CRITERIO (Consumiciones)Blanco10-30MIL</v>
      </c>
      <c r="B450" s="11" t="s">
        <v>119</v>
      </c>
      <c r="C450" s="11" t="s">
        <v>135</v>
      </c>
      <c r="D450" s="11" t="s">
        <v>12</v>
      </c>
      <c r="E450" s="12">
        <v>14.729102305369327</v>
      </c>
      <c r="F450" s="12">
        <v>17.479572136510978</v>
      </c>
      <c r="G450" s="12">
        <v>16.03267414771587</v>
      </c>
      <c r="H450" s="12">
        <v>17.117617730504872</v>
      </c>
      <c r="I450" s="12">
        <v>19.358545752940266</v>
      </c>
      <c r="J450" s="12">
        <v>17.704937571812774</v>
      </c>
      <c r="K450" s="12">
        <v>15.829714186756894</v>
      </c>
      <c r="L450" s="12">
        <v>16.869531597610258</v>
      </c>
      <c r="M450" s="12">
        <v>15.824470229887641</v>
      </c>
      <c r="N450" s="12"/>
      <c r="O450" s="12"/>
    </row>
    <row r="451" spans="1:15" x14ac:dyDescent="0.35">
      <c r="A451" s="11" t="str">
        <f t="shared" si="6"/>
        <v>DISTRIBUCION VOLUMEN X CRITERIO (Consumiciones)Blanco30-100MIL</v>
      </c>
      <c r="B451" s="11" t="s">
        <v>119</v>
      </c>
      <c r="C451" s="11" t="s">
        <v>135</v>
      </c>
      <c r="D451" s="11" t="s">
        <v>13</v>
      </c>
      <c r="E451" s="12">
        <v>14.997430687812827</v>
      </c>
      <c r="F451" s="12">
        <v>16.765208121043401</v>
      </c>
      <c r="G451" s="12">
        <v>12.618430584860906</v>
      </c>
      <c r="H451" s="12">
        <v>13.853223170582114</v>
      </c>
      <c r="I451" s="12">
        <v>16.569340485599117</v>
      </c>
      <c r="J451" s="12">
        <v>17.289734367974841</v>
      </c>
      <c r="K451" s="12">
        <v>12.02501103702188</v>
      </c>
      <c r="L451" s="12">
        <v>13.954919555122775</v>
      </c>
      <c r="M451" s="12">
        <v>16.677410356511587</v>
      </c>
      <c r="N451" s="12"/>
      <c r="O451" s="12"/>
    </row>
    <row r="452" spans="1:15" x14ac:dyDescent="0.35">
      <c r="A452" s="11" t="str">
        <f t="shared" ref="A452:A515" si="7">B452&amp;C452&amp;D452</f>
        <v>DISTRIBUCION VOLUMEN X CRITERIO (Consumiciones)Blanco100-200MIL</v>
      </c>
      <c r="B452" s="11" t="s">
        <v>119</v>
      </c>
      <c r="C452" s="11" t="s">
        <v>135</v>
      </c>
      <c r="D452" s="11" t="s">
        <v>14</v>
      </c>
      <c r="E452" s="12">
        <v>11.776006616912145</v>
      </c>
      <c r="F452" s="12">
        <v>11.419359334886622</v>
      </c>
      <c r="G452" s="12">
        <v>10.341260035103058</v>
      </c>
      <c r="H452" s="12">
        <v>7.9924460958305135</v>
      </c>
      <c r="I452" s="12">
        <v>10.738580016689205</v>
      </c>
      <c r="J452" s="12">
        <v>10.17972221708669</v>
      </c>
      <c r="K452" s="12">
        <v>10.355522180239907</v>
      </c>
      <c r="L452" s="12">
        <v>10.488712314804239</v>
      </c>
      <c r="M452" s="12">
        <v>10.515918552431014</v>
      </c>
      <c r="N452" s="12"/>
      <c r="O452" s="12"/>
    </row>
    <row r="453" spans="1:15" x14ac:dyDescent="0.35">
      <c r="A453" s="11" t="str">
        <f t="shared" si="7"/>
        <v>DISTRIBUCION VOLUMEN X CRITERIO (Consumiciones)Blanco200-500MIL</v>
      </c>
      <c r="B453" s="11" t="s">
        <v>119</v>
      </c>
      <c r="C453" s="11" t="s">
        <v>135</v>
      </c>
      <c r="D453" s="11" t="s">
        <v>15</v>
      </c>
      <c r="E453" s="12">
        <v>22.283795544426376</v>
      </c>
      <c r="F453" s="12">
        <v>16.769355661996133</v>
      </c>
      <c r="G453" s="12">
        <v>16.140285513334724</v>
      </c>
      <c r="H453" s="12">
        <v>15.185670136951609</v>
      </c>
      <c r="I453" s="12">
        <v>15.257576047882035</v>
      </c>
      <c r="J453" s="12">
        <v>12.555694848676403</v>
      </c>
      <c r="K453" s="12">
        <v>13.072458388389013</v>
      </c>
      <c r="L453" s="12">
        <v>12.780298933339509</v>
      </c>
      <c r="M453" s="12">
        <v>14.673521607904677</v>
      </c>
      <c r="N453" s="12"/>
      <c r="O453" s="12"/>
    </row>
    <row r="454" spans="1:15" x14ac:dyDescent="0.35">
      <c r="A454" s="11" t="str">
        <f t="shared" si="7"/>
        <v>DISTRIBUCION VOLUMEN X CRITERIO (Consumiciones)Blanco&gt;500MIL</v>
      </c>
      <c r="B454" s="11" t="s">
        <v>119</v>
      </c>
      <c r="C454" s="11" t="s">
        <v>135</v>
      </c>
      <c r="D454" s="11" t="s">
        <v>16</v>
      </c>
      <c r="E454" s="12">
        <v>19.945494224971767</v>
      </c>
      <c r="F454" s="12">
        <v>22.148358406304567</v>
      </c>
      <c r="G454" s="12">
        <v>29.646557386744053</v>
      </c>
      <c r="H454" s="12">
        <v>27.885674489646522</v>
      </c>
      <c r="I454" s="12">
        <v>19.632811008269947</v>
      </c>
      <c r="J454" s="12">
        <v>21.241259050720224</v>
      </c>
      <c r="K454" s="12">
        <v>22.548625992701009</v>
      </c>
      <c r="L454" s="12">
        <v>23.321621343115115</v>
      </c>
      <c r="M454" s="12">
        <v>18.254174637400471</v>
      </c>
      <c r="N454" s="12"/>
      <c r="O454" s="12"/>
    </row>
    <row r="455" spans="1:15" x14ac:dyDescent="0.35">
      <c r="A455" s="11" t="str">
        <f t="shared" si="7"/>
        <v>DISTRIBUCION VOLUMEN X CRITERIO (Consumiciones)BlancoDE 15 A 19 AÑOS</v>
      </c>
      <c r="B455" s="11" t="s">
        <v>119</v>
      </c>
      <c r="C455" s="11" t="s">
        <v>135</v>
      </c>
      <c r="D455" s="11" t="s">
        <v>39</v>
      </c>
      <c r="E455" s="12">
        <v>0.47392075092084607</v>
      </c>
      <c r="F455" s="12">
        <v>0.54901086233818097</v>
      </c>
      <c r="G455" s="12" t="s">
        <v>223</v>
      </c>
      <c r="H455" s="12">
        <v>0.26852748331137205</v>
      </c>
      <c r="I455" s="12" t="s">
        <v>223</v>
      </c>
      <c r="J455" s="12" t="s">
        <v>223</v>
      </c>
      <c r="K455" s="12" t="s">
        <v>223</v>
      </c>
      <c r="L455" s="12" t="s">
        <v>223</v>
      </c>
      <c r="M455" s="12" t="s">
        <v>223</v>
      </c>
      <c r="N455" s="12"/>
      <c r="O455" s="12"/>
    </row>
    <row r="456" spans="1:15" x14ac:dyDescent="0.35">
      <c r="A456" s="11" t="str">
        <f t="shared" si="7"/>
        <v>DISTRIBUCION VOLUMEN X CRITERIO (Consumiciones)BlancoDE 20 A 24 AÑOS</v>
      </c>
      <c r="B456" s="11" t="s">
        <v>119</v>
      </c>
      <c r="C456" s="11" t="s">
        <v>135</v>
      </c>
      <c r="D456" s="11" t="s">
        <v>40</v>
      </c>
      <c r="E456" s="12">
        <v>1.2347679390091058</v>
      </c>
      <c r="F456" s="12">
        <v>0.94954729270300253</v>
      </c>
      <c r="G456" s="12">
        <v>1.5223605646058933</v>
      </c>
      <c r="H456" s="12">
        <v>1.3860812687709967</v>
      </c>
      <c r="I456" s="12">
        <v>0.58472019149643251</v>
      </c>
      <c r="J456" s="12">
        <v>1.2665465869929247</v>
      </c>
      <c r="K456" s="12">
        <v>0.79422875387848912</v>
      </c>
      <c r="L456" s="12">
        <v>1.0969260718727705</v>
      </c>
      <c r="M456" s="12">
        <v>1.1938134326089054</v>
      </c>
      <c r="N456" s="12"/>
      <c r="O456" s="12"/>
    </row>
    <row r="457" spans="1:15" x14ac:dyDescent="0.35">
      <c r="A457" s="11" t="str">
        <f t="shared" si="7"/>
        <v>DISTRIBUCION VOLUMEN X CRITERIO (Consumiciones)BlancoDE 25 A 34 AÑOS</v>
      </c>
      <c r="B457" s="11" t="s">
        <v>119</v>
      </c>
      <c r="C457" s="11" t="s">
        <v>135</v>
      </c>
      <c r="D457" s="11" t="s">
        <v>41</v>
      </c>
      <c r="E457" s="12">
        <v>4.3837951873520371</v>
      </c>
      <c r="F457" s="12">
        <v>5.4851586971221504</v>
      </c>
      <c r="G457" s="12">
        <v>4.9901597379309468</v>
      </c>
      <c r="H457" s="12">
        <v>5.0342715369365738</v>
      </c>
      <c r="I457" s="12">
        <v>4.379972158226372</v>
      </c>
      <c r="J457" s="12">
        <v>5.4422132632313502</v>
      </c>
      <c r="K457" s="12">
        <v>3.8691162577953215</v>
      </c>
      <c r="L457" s="12">
        <v>3.9725210907687893</v>
      </c>
      <c r="M457" s="12">
        <v>3.1078336173492525</v>
      </c>
      <c r="N457" s="12"/>
      <c r="O457" s="12"/>
    </row>
    <row r="458" spans="1:15" x14ac:dyDescent="0.35">
      <c r="A458" s="11" t="str">
        <f t="shared" si="7"/>
        <v>DISTRIBUCION VOLUMEN X CRITERIO (Consumiciones)BlancoDE 35 A 49 AÑOS</v>
      </c>
      <c r="B458" s="11" t="s">
        <v>119</v>
      </c>
      <c r="C458" s="11" t="s">
        <v>135</v>
      </c>
      <c r="D458" s="11" t="s">
        <v>42</v>
      </c>
      <c r="E458" s="12">
        <v>12.761801225803751</v>
      </c>
      <c r="F458" s="12">
        <v>13.832293936717042</v>
      </c>
      <c r="G458" s="12">
        <v>11.320694542128953</v>
      </c>
      <c r="H458" s="12">
        <v>10.701195408302567</v>
      </c>
      <c r="I458" s="12">
        <v>10.842154189513019</v>
      </c>
      <c r="J458" s="12">
        <v>11.735303384744165</v>
      </c>
      <c r="K458" s="12">
        <v>8.6728160772036293</v>
      </c>
      <c r="L458" s="12">
        <v>9.8035548959101373</v>
      </c>
      <c r="M458" s="12">
        <v>10.902152659988657</v>
      </c>
      <c r="N458" s="12"/>
      <c r="O458" s="12"/>
    </row>
    <row r="459" spans="1:15" x14ac:dyDescent="0.35">
      <c r="A459" s="11" t="str">
        <f t="shared" si="7"/>
        <v>DISTRIBUCION VOLUMEN X CRITERIO (Consumiciones)BlancoDE 50 A 59 AÑOS</v>
      </c>
      <c r="B459" s="11" t="s">
        <v>119</v>
      </c>
      <c r="C459" s="11" t="s">
        <v>135</v>
      </c>
      <c r="D459" s="11" t="s">
        <v>43</v>
      </c>
      <c r="E459" s="12">
        <v>23.275436434112805</v>
      </c>
      <c r="F459" s="12">
        <v>21.99804489213945</v>
      </c>
      <c r="G459" s="12">
        <v>17.888603755731705</v>
      </c>
      <c r="H459" s="12">
        <v>21.136599437315258</v>
      </c>
      <c r="I459" s="12">
        <v>24.870285348448316</v>
      </c>
      <c r="J459" s="12">
        <v>25.562211642588451</v>
      </c>
      <c r="K459" s="12">
        <v>26.436744565844133</v>
      </c>
      <c r="L459" s="12">
        <v>24.020478475473517</v>
      </c>
      <c r="M459" s="12">
        <v>28.106603138761493</v>
      </c>
      <c r="N459" s="12"/>
      <c r="O459" s="12"/>
    </row>
    <row r="460" spans="1:15" x14ac:dyDescent="0.35">
      <c r="A460" s="11" t="str">
        <f t="shared" si="7"/>
        <v>DISTRIBUCION VOLUMEN X CRITERIO (Consumiciones)BlancoDE 60 A 75 AÑOS</v>
      </c>
      <c r="B460" s="11" t="s">
        <v>119</v>
      </c>
      <c r="C460" s="11" t="s">
        <v>135</v>
      </c>
      <c r="D460" s="11" t="s">
        <v>44</v>
      </c>
      <c r="E460" s="12">
        <v>57.870291771935975</v>
      </c>
      <c r="F460" s="12">
        <v>57.185963154316021</v>
      </c>
      <c r="G460" s="12">
        <v>64.278180132344019</v>
      </c>
      <c r="H460" s="12">
        <v>61.473347657656582</v>
      </c>
      <c r="I460" s="12">
        <v>59.32289784368303</v>
      </c>
      <c r="J460" s="12">
        <v>55.993723549003406</v>
      </c>
      <c r="K460" s="12">
        <v>60.22711608927932</v>
      </c>
      <c r="L460" s="12">
        <v>61.106513474846444</v>
      </c>
      <c r="M460" s="12">
        <v>56.689599464842608</v>
      </c>
      <c r="N460" s="12"/>
      <c r="O460" s="12"/>
    </row>
    <row r="461" spans="1:15" x14ac:dyDescent="0.35">
      <c r="A461" s="11" t="str">
        <f t="shared" si="7"/>
        <v>DISTRIBUCION VOLUMEN X CRITERIO (Consumiciones)BlancoNIVEL ALTO</v>
      </c>
      <c r="B461" s="11" t="s">
        <v>119</v>
      </c>
      <c r="C461" s="11" t="s">
        <v>135</v>
      </c>
      <c r="D461" s="11" t="s">
        <v>209</v>
      </c>
      <c r="E461" s="12">
        <v>33.7630019694273</v>
      </c>
      <c r="F461" s="12">
        <v>31.843241033909251</v>
      </c>
      <c r="G461" s="12">
        <v>39.959371693247405</v>
      </c>
      <c r="H461" s="12">
        <v>36.894965514785319</v>
      </c>
      <c r="I461" s="12">
        <v>31.578930503259549</v>
      </c>
      <c r="J461" s="12">
        <v>30.544988378180953</v>
      </c>
      <c r="K461" s="12">
        <v>33.765707613856058</v>
      </c>
      <c r="L461" s="12">
        <v>33.090008315686134</v>
      </c>
      <c r="M461" s="12">
        <v>31.844372717020992</v>
      </c>
      <c r="N461" s="12"/>
      <c r="O461" s="12"/>
    </row>
    <row r="462" spans="1:15" x14ac:dyDescent="0.35">
      <c r="A462" s="11" t="str">
        <f t="shared" si="7"/>
        <v>DISTRIBUCION VOLUMEN X CRITERIO (Consumiciones)BlancoNIVEL MEDIO ALTO</v>
      </c>
      <c r="B462" s="11" t="s">
        <v>119</v>
      </c>
      <c r="C462" s="11" t="s">
        <v>135</v>
      </c>
      <c r="D462" s="11" t="s">
        <v>210</v>
      </c>
      <c r="E462" s="12">
        <v>14.928794507287726</v>
      </c>
      <c r="F462" s="12">
        <v>13.995709310494862</v>
      </c>
      <c r="G462" s="12">
        <v>11.227496129581404</v>
      </c>
      <c r="H462" s="12">
        <v>11.050578314873949</v>
      </c>
      <c r="I462" s="12">
        <v>15.317336095927924</v>
      </c>
      <c r="J462" s="12">
        <v>14.371243658546277</v>
      </c>
      <c r="K462" s="12">
        <v>15.281396492925628</v>
      </c>
      <c r="L462" s="12">
        <v>11.731551917919946</v>
      </c>
      <c r="M462" s="12">
        <v>15.832266896523459</v>
      </c>
      <c r="N462" s="12"/>
      <c r="O462" s="12"/>
    </row>
    <row r="463" spans="1:15" x14ac:dyDescent="0.35">
      <c r="A463" s="11" t="str">
        <f t="shared" si="7"/>
        <v>DISTRIBUCION VOLUMEN X CRITERIO (Consumiciones)BlancoNIVEL MEDIO</v>
      </c>
      <c r="B463" s="11" t="s">
        <v>119</v>
      </c>
      <c r="C463" s="11" t="s">
        <v>135</v>
      </c>
      <c r="D463" s="11" t="s">
        <v>211</v>
      </c>
      <c r="E463" s="12">
        <v>21.819790423331106</v>
      </c>
      <c r="F463" s="12">
        <v>20.744161516771925</v>
      </c>
      <c r="G463" s="12">
        <v>20.997611217772032</v>
      </c>
      <c r="H463" s="12">
        <v>22.611229161473108</v>
      </c>
      <c r="I463" s="12">
        <v>28.464791123931565</v>
      </c>
      <c r="J463" s="12">
        <v>26.373516492204985</v>
      </c>
      <c r="K463" s="12">
        <v>26.745319118451611</v>
      </c>
      <c r="L463" s="12">
        <v>26.71388607749644</v>
      </c>
      <c r="M463" s="12">
        <v>27.674497926397351</v>
      </c>
      <c r="N463" s="12"/>
      <c r="O463" s="12"/>
    </row>
    <row r="464" spans="1:15" x14ac:dyDescent="0.35">
      <c r="A464" s="11" t="str">
        <f t="shared" si="7"/>
        <v>DISTRIBUCION VOLUMEN X CRITERIO (Consumiciones)BlancoNIVEL MEDIO BAJO</v>
      </c>
      <c r="B464" s="11" t="s">
        <v>119</v>
      </c>
      <c r="C464" s="11" t="s">
        <v>135</v>
      </c>
      <c r="D464" s="11" t="s">
        <v>212</v>
      </c>
      <c r="E464" s="12">
        <v>11.793431844733689</v>
      </c>
      <c r="F464" s="12">
        <v>14.64404417262962</v>
      </c>
      <c r="G464" s="12">
        <v>13.185811774098502</v>
      </c>
      <c r="H464" s="12">
        <v>13.359643395576871</v>
      </c>
      <c r="I464" s="12">
        <v>13.713659184713055</v>
      </c>
      <c r="J464" s="12">
        <v>14.540404161590686</v>
      </c>
      <c r="K464" s="12">
        <v>12.402758692455571</v>
      </c>
      <c r="L464" s="12">
        <v>12.177128108696641</v>
      </c>
      <c r="M464" s="12">
        <v>11.471900932427125</v>
      </c>
      <c r="N464" s="12"/>
      <c r="O464" s="12"/>
    </row>
    <row r="465" spans="1:15" x14ac:dyDescent="0.35">
      <c r="A465" s="11" t="str">
        <f t="shared" si="7"/>
        <v>DISTRIBUCION VOLUMEN X CRITERIO (Consumiciones)BlancoHOMBRE</v>
      </c>
      <c r="B465" s="11" t="s">
        <v>119</v>
      </c>
      <c r="C465" s="11" t="s">
        <v>135</v>
      </c>
      <c r="D465" s="11" t="s">
        <v>21</v>
      </c>
      <c r="E465" s="12">
        <v>66.134355388300492</v>
      </c>
      <c r="F465" s="12">
        <v>63.430404375825219</v>
      </c>
      <c r="G465" s="12">
        <v>63.572824064393629</v>
      </c>
      <c r="H465" s="12">
        <v>66.588516008024783</v>
      </c>
      <c r="I465" s="12">
        <v>66.048628624171073</v>
      </c>
      <c r="J465" s="12">
        <v>63.996906617533391</v>
      </c>
      <c r="K465" s="12">
        <v>71.546926466060143</v>
      </c>
      <c r="L465" s="12">
        <v>67.222616749117918</v>
      </c>
      <c r="M465" s="12">
        <v>67.011044231127698</v>
      </c>
      <c r="N465" s="12"/>
      <c r="O465" s="12"/>
    </row>
    <row r="466" spans="1:15" x14ac:dyDescent="0.35">
      <c r="A466" s="11" t="str">
        <f t="shared" si="7"/>
        <v>DISTRIBUCION VOLUMEN X CRITERIO (Consumiciones)BlancoMUJER</v>
      </c>
      <c r="B466" s="11" t="s">
        <v>119</v>
      </c>
      <c r="C466" s="11" t="s">
        <v>135</v>
      </c>
      <c r="D466" s="11" t="s">
        <v>22</v>
      </c>
      <c r="E466" s="12">
        <v>33.865677073003198</v>
      </c>
      <c r="F466" s="12">
        <v>36.569591857107611</v>
      </c>
      <c r="G466" s="12">
        <v>36.427180159801289</v>
      </c>
      <c r="H466" s="12">
        <v>33.41150773394746</v>
      </c>
      <c r="I466" s="12">
        <v>33.951371375828927</v>
      </c>
      <c r="J466" s="12">
        <v>36.003073714470254</v>
      </c>
      <c r="K466" s="12">
        <v>28.453077416797161</v>
      </c>
      <c r="L466" s="12">
        <v>32.777371268625423</v>
      </c>
      <c r="M466" s="12">
        <v>32.988959073945054</v>
      </c>
      <c r="N466" s="12"/>
      <c r="O466" s="12"/>
    </row>
    <row r="467" spans="1:15" x14ac:dyDescent="0.35">
      <c r="A467" s="11" t="str">
        <f t="shared" si="7"/>
        <v>DISTRIBUCION VOLUMEN X CRITERIO (Consumiciones)RosadoT.ESPAÑA</v>
      </c>
      <c r="B467" s="11" t="s">
        <v>119</v>
      </c>
      <c r="C467" s="11" t="s">
        <v>136</v>
      </c>
      <c r="D467" s="11" t="s">
        <v>36</v>
      </c>
      <c r="E467" s="12">
        <v>100</v>
      </c>
      <c r="F467" s="12">
        <v>100</v>
      </c>
      <c r="G467" s="12">
        <v>100</v>
      </c>
      <c r="H467" s="12">
        <v>100</v>
      </c>
      <c r="I467" s="12">
        <v>100</v>
      </c>
      <c r="J467" s="12">
        <v>100</v>
      </c>
      <c r="K467" s="12">
        <v>100</v>
      </c>
      <c r="L467" s="12">
        <v>100</v>
      </c>
      <c r="M467" s="12" t="s">
        <v>223</v>
      </c>
      <c r="N467" s="12"/>
      <c r="O467" s="12"/>
    </row>
    <row r="468" spans="1:15" x14ac:dyDescent="0.35">
      <c r="A468" s="11" t="str">
        <f t="shared" si="7"/>
        <v>DISTRIBUCION VOLUMEN X CRITERIO (Consumiciones)RosadoBCN AM</v>
      </c>
      <c r="B468" s="11" t="s">
        <v>119</v>
      </c>
      <c r="C468" s="11" t="s">
        <v>136</v>
      </c>
      <c r="D468" s="11" t="s">
        <v>1</v>
      </c>
      <c r="E468" s="12">
        <v>6.7117940711218846</v>
      </c>
      <c r="F468" s="12">
        <v>4.2625200050860688</v>
      </c>
      <c r="G468" s="12">
        <v>2.6220128146848669</v>
      </c>
      <c r="H468" s="12">
        <v>7.7679625856808538</v>
      </c>
      <c r="I468" s="12">
        <v>8.9069286895540536</v>
      </c>
      <c r="J468" s="12">
        <v>7.4515981481117493</v>
      </c>
      <c r="K468" s="12">
        <v>10.886353813403538</v>
      </c>
      <c r="L468" s="12">
        <v>5.9987956611686366</v>
      </c>
      <c r="M468" s="12" t="s">
        <v>223</v>
      </c>
      <c r="N468" s="12"/>
      <c r="O468" s="12"/>
    </row>
    <row r="469" spans="1:15" x14ac:dyDescent="0.35">
      <c r="A469" s="11" t="str">
        <f t="shared" si="7"/>
        <v>DISTRIBUCION VOLUMEN X CRITERIO (Consumiciones)RosadoREST.CAT ARAGON</v>
      </c>
      <c r="B469" s="11" t="s">
        <v>119</v>
      </c>
      <c r="C469" s="11" t="s">
        <v>136</v>
      </c>
      <c r="D469" s="11" t="s">
        <v>2</v>
      </c>
      <c r="E469" s="12">
        <v>12.465559840130414</v>
      </c>
      <c r="F469" s="12">
        <v>11.367783162980807</v>
      </c>
      <c r="G469" s="12">
        <v>22.871207295054681</v>
      </c>
      <c r="H469" s="12">
        <v>13.728523199511011</v>
      </c>
      <c r="I469" s="12">
        <v>12.64400323053726</v>
      </c>
      <c r="J469" s="12">
        <v>6.5680834115947233</v>
      </c>
      <c r="K469" s="12">
        <v>9.2412558128691042</v>
      </c>
      <c r="L469" s="12">
        <v>16.149728756132092</v>
      </c>
      <c r="M469" s="12" t="s">
        <v>223</v>
      </c>
      <c r="N469" s="12"/>
      <c r="O469" s="12"/>
    </row>
    <row r="470" spans="1:15" x14ac:dyDescent="0.35">
      <c r="A470" s="11" t="str">
        <f t="shared" si="7"/>
        <v>DISTRIBUCION VOLUMEN X CRITERIO (Consumiciones)RosadoLEVANTE</v>
      </c>
      <c r="B470" s="11" t="s">
        <v>119</v>
      </c>
      <c r="C470" s="11" t="s">
        <v>136</v>
      </c>
      <c r="D470" s="11" t="s">
        <v>3</v>
      </c>
      <c r="E470" s="12">
        <v>9.0899424114173701</v>
      </c>
      <c r="F470" s="12">
        <v>6.6582218506329518</v>
      </c>
      <c r="G470" s="12">
        <v>3.2776557738110488</v>
      </c>
      <c r="H470" s="12">
        <v>5.6341104788322767</v>
      </c>
      <c r="I470" s="12">
        <v>5.9949866938936625</v>
      </c>
      <c r="J470" s="12">
        <v>4.0948024997892851</v>
      </c>
      <c r="K470" s="12">
        <v>3.4299384503917687</v>
      </c>
      <c r="L470" s="12">
        <v>2.8547963463036168</v>
      </c>
      <c r="M470" s="12" t="s">
        <v>223</v>
      </c>
      <c r="N470" s="12"/>
      <c r="O470" s="12"/>
    </row>
    <row r="471" spans="1:15" x14ac:dyDescent="0.35">
      <c r="A471" s="11" t="str">
        <f t="shared" si="7"/>
        <v>DISTRIBUCION VOLUMEN X CRITERIO (Consumiciones)RosadoANDALUCIA</v>
      </c>
      <c r="B471" s="11" t="s">
        <v>119</v>
      </c>
      <c r="C471" s="11" t="s">
        <v>136</v>
      </c>
      <c r="D471" s="11" t="s">
        <v>4</v>
      </c>
      <c r="E471" s="12">
        <v>2.524505745982355</v>
      </c>
      <c r="F471" s="12">
        <v>12.513285224046308</v>
      </c>
      <c r="G471" s="12">
        <v>9.92301745332548</v>
      </c>
      <c r="H471" s="12">
        <v>3.098829359439117</v>
      </c>
      <c r="I471" s="12">
        <v>1.8615352072214764</v>
      </c>
      <c r="J471" s="12">
        <v>10.821779575726097</v>
      </c>
      <c r="K471" s="12">
        <v>6.3427615544504201</v>
      </c>
      <c r="L471" s="12">
        <v>11.169445120955764</v>
      </c>
      <c r="M471" s="12" t="s">
        <v>223</v>
      </c>
      <c r="N471" s="12"/>
      <c r="O471" s="12"/>
    </row>
    <row r="472" spans="1:15" x14ac:dyDescent="0.35">
      <c r="A472" s="11" t="str">
        <f t="shared" si="7"/>
        <v>DISTRIBUCION VOLUMEN X CRITERIO (Consumiciones)RosadoMDD AM</v>
      </c>
      <c r="B472" s="11" t="s">
        <v>119</v>
      </c>
      <c r="C472" s="11" t="s">
        <v>136</v>
      </c>
      <c r="D472" s="11" t="s">
        <v>5</v>
      </c>
      <c r="E472" s="12">
        <v>15.628551182601495</v>
      </c>
      <c r="F472" s="12">
        <v>19.300161177240266</v>
      </c>
      <c r="G472" s="12">
        <v>16.276414481266169</v>
      </c>
      <c r="H472" s="12">
        <v>13.797123234540482</v>
      </c>
      <c r="I472" s="12">
        <v>13.099477577909923</v>
      </c>
      <c r="J472" s="12">
        <v>27.371716561287247</v>
      </c>
      <c r="K472" s="12">
        <v>22.238100319405163</v>
      </c>
      <c r="L472" s="12">
        <v>20.447253973649069</v>
      </c>
      <c r="M472" s="12" t="s">
        <v>223</v>
      </c>
      <c r="N472" s="12"/>
      <c r="O472" s="12"/>
    </row>
    <row r="473" spans="1:15" x14ac:dyDescent="0.35">
      <c r="A473" s="11" t="str">
        <f t="shared" si="7"/>
        <v>DISTRIBUCION VOLUMEN X CRITERIO (Consumiciones)RosadoRTO CENTRO</v>
      </c>
      <c r="B473" s="11" t="s">
        <v>119</v>
      </c>
      <c r="C473" s="11" t="s">
        <v>136</v>
      </c>
      <c r="D473" s="11" t="s">
        <v>6</v>
      </c>
      <c r="E473" s="12">
        <v>2.2051632679574786</v>
      </c>
      <c r="F473" s="12">
        <v>4.4650286588618711</v>
      </c>
      <c r="G473" s="12">
        <v>7.8027561336338271</v>
      </c>
      <c r="H473" s="12">
        <v>8.015568740587808</v>
      </c>
      <c r="I473" s="12">
        <v>5.081516258759506</v>
      </c>
      <c r="J473" s="12">
        <v>6.1696849078170208</v>
      </c>
      <c r="K473" s="12">
        <v>8.5654565377628007</v>
      </c>
      <c r="L473" s="12">
        <v>7.8369646379356031</v>
      </c>
      <c r="M473" s="12" t="s">
        <v>223</v>
      </c>
      <c r="N473" s="12"/>
      <c r="O473" s="12"/>
    </row>
    <row r="474" spans="1:15" x14ac:dyDescent="0.35">
      <c r="A474" s="11" t="str">
        <f t="shared" si="7"/>
        <v>DISTRIBUCION VOLUMEN X CRITERIO (Consumiciones)RosadoNORTE-CENTRO</v>
      </c>
      <c r="B474" s="11" t="s">
        <v>119</v>
      </c>
      <c r="C474" s="11" t="s">
        <v>136</v>
      </c>
      <c r="D474" s="11" t="s">
        <v>7</v>
      </c>
      <c r="E474" s="12">
        <v>37.490071807056978</v>
      </c>
      <c r="F474" s="12">
        <v>20.807306890984091</v>
      </c>
      <c r="G474" s="12">
        <v>21.762347299408408</v>
      </c>
      <c r="H474" s="12">
        <v>24.729492242712308</v>
      </c>
      <c r="I474" s="12">
        <v>43.11178453314087</v>
      </c>
      <c r="J474" s="12">
        <v>17.335310439808467</v>
      </c>
      <c r="K474" s="12">
        <v>29.090331941054416</v>
      </c>
      <c r="L474" s="12">
        <v>23.708512534490925</v>
      </c>
      <c r="M474" s="12" t="s">
        <v>223</v>
      </c>
      <c r="N474" s="12"/>
      <c r="O474" s="12"/>
    </row>
    <row r="475" spans="1:15" x14ac:dyDescent="0.35">
      <c r="A475" s="11" t="str">
        <f t="shared" si="7"/>
        <v>DISTRIBUCION VOLUMEN X CRITERIO (Consumiciones)RosadoNOROESTE</v>
      </c>
      <c r="B475" s="11" t="s">
        <v>119</v>
      </c>
      <c r="C475" s="11" t="s">
        <v>136</v>
      </c>
      <c r="D475" s="11" t="s">
        <v>8</v>
      </c>
      <c r="E475" s="12">
        <v>13.884400967921051</v>
      </c>
      <c r="F475" s="12">
        <v>20.625689478443519</v>
      </c>
      <c r="G475" s="12">
        <v>15.464588348656749</v>
      </c>
      <c r="H475" s="12">
        <v>23.228388577230291</v>
      </c>
      <c r="I475" s="12">
        <v>9.299781356794858</v>
      </c>
      <c r="J475" s="12">
        <v>20.187011130052269</v>
      </c>
      <c r="K475" s="12">
        <v>10.205779601469873</v>
      </c>
      <c r="L475" s="12">
        <v>11.834497081485566</v>
      </c>
      <c r="M475" s="12" t="s">
        <v>223</v>
      </c>
      <c r="N475" s="12"/>
      <c r="O475" s="12"/>
    </row>
    <row r="476" spans="1:15" x14ac:dyDescent="0.35">
      <c r="A476" s="11" t="str">
        <f t="shared" si="7"/>
        <v>DISTRIBUCION VOLUMEN X CRITERIO (Consumiciones)Rosado&lt;2MIL</v>
      </c>
      <c r="B476" s="11" t="s">
        <v>119</v>
      </c>
      <c r="C476" s="11" t="s">
        <v>136</v>
      </c>
      <c r="D476" s="11" t="s">
        <v>9</v>
      </c>
      <c r="E476" s="12">
        <v>3.5618175226348332</v>
      </c>
      <c r="F476" s="12">
        <v>2.6476082334647706</v>
      </c>
      <c r="G476" s="12">
        <v>1.9270282448075395</v>
      </c>
      <c r="H476" s="12">
        <v>3.4222411031673206</v>
      </c>
      <c r="I476" s="12">
        <v>6.0448180082438432</v>
      </c>
      <c r="J476" s="12">
        <v>3.1009280429410997</v>
      </c>
      <c r="K476" s="12">
        <v>1.1220913236931918</v>
      </c>
      <c r="L476" s="12">
        <v>2.5769794646847708</v>
      </c>
      <c r="M476" s="12" t="s">
        <v>223</v>
      </c>
      <c r="N476" s="12"/>
      <c r="O476" s="12"/>
    </row>
    <row r="477" spans="1:15" x14ac:dyDescent="0.35">
      <c r="A477" s="11" t="str">
        <f t="shared" si="7"/>
        <v>DISTRIBUCION VOLUMEN X CRITERIO (Consumiciones)Rosado2-5MIL</v>
      </c>
      <c r="B477" s="11" t="s">
        <v>119</v>
      </c>
      <c r="C477" s="11" t="s">
        <v>136</v>
      </c>
      <c r="D477" s="11" t="s">
        <v>10</v>
      </c>
      <c r="E477" s="12">
        <v>5.0715365182445824</v>
      </c>
      <c r="F477" s="12">
        <v>5.7860072014758126</v>
      </c>
      <c r="G477" s="12">
        <v>3.1184702089789238</v>
      </c>
      <c r="H477" s="12">
        <v>5.7060394994818724</v>
      </c>
      <c r="I477" s="12">
        <v>3.7396609413820059</v>
      </c>
      <c r="J477" s="12">
        <v>0.46180572097146511</v>
      </c>
      <c r="K477" s="12">
        <v>2.6322191216268322</v>
      </c>
      <c r="L477" s="12">
        <v>1.5718018782333154</v>
      </c>
      <c r="M477" s="12" t="s">
        <v>223</v>
      </c>
      <c r="N477" s="12"/>
      <c r="O477" s="12"/>
    </row>
    <row r="478" spans="1:15" x14ac:dyDescent="0.35">
      <c r="A478" s="11" t="str">
        <f t="shared" si="7"/>
        <v>DISTRIBUCION VOLUMEN X CRITERIO (Consumiciones)Rosado5-10MIL</v>
      </c>
      <c r="B478" s="11" t="s">
        <v>119</v>
      </c>
      <c r="C478" s="11" t="s">
        <v>136</v>
      </c>
      <c r="D478" s="11" t="s">
        <v>11</v>
      </c>
      <c r="E478" s="12">
        <v>12.00887019840761</v>
      </c>
      <c r="F478" s="12">
        <v>14.538869003180213</v>
      </c>
      <c r="G478" s="12">
        <v>15.942646041949448</v>
      </c>
      <c r="H478" s="12">
        <v>12.7889980583553</v>
      </c>
      <c r="I478" s="12">
        <v>11.010420422463872</v>
      </c>
      <c r="J478" s="12">
        <v>9.8158772399442569</v>
      </c>
      <c r="K478" s="12">
        <v>14.0536747734483</v>
      </c>
      <c r="L478" s="12">
        <v>15.286303455917185</v>
      </c>
      <c r="M478" s="12" t="s">
        <v>223</v>
      </c>
      <c r="N478" s="12"/>
      <c r="O478" s="12"/>
    </row>
    <row r="479" spans="1:15" x14ac:dyDescent="0.35">
      <c r="A479" s="11" t="str">
        <f t="shared" si="7"/>
        <v>DISTRIBUCION VOLUMEN X CRITERIO (Consumiciones)Rosado10-30MIL</v>
      </c>
      <c r="B479" s="11" t="s">
        <v>119</v>
      </c>
      <c r="C479" s="11" t="s">
        <v>136</v>
      </c>
      <c r="D479" s="11" t="s">
        <v>12</v>
      </c>
      <c r="E479" s="12">
        <v>26.098171707898025</v>
      </c>
      <c r="F479" s="12">
        <v>14.130406523238575</v>
      </c>
      <c r="G479" s="12">
        <v>20.323400325249064</v>
      </c>
      <c r="H479" s="12">
        <v>18.229450136183978</v>
      </c>
      <c r="I479" s="12">
        <v>18.159449737157061</v>
      </c>
      <c r="J479" s="12">
        <v>15.378524719216784</v>
      </c>
      <c r="K479" s="12">
        <v>15.20505327305106</v>
      </c>
      <c r="L479" s="12">
        <v>9.435384545388855</v>
      </c>
      <c r="M479" s="12" t="s">
        <v>223</v>
      </c>
      <c r="N479" s="12"/>
      <c r="O479" s="12"/>
    </row>
    <row r="480" spans="1:15" x14ac:dyDescent="0.35">
      <c r="A480" s="11" t="str">
        <f t="shared" si="7"/>
        <v>DISTRIBUCION VOLUMEN X CRITERIO (Consumiciones)Rosado30-100MIL</v>
      </c>
      <c r="B480" s="11" t="s">
        <v>119</v>
      </c>
      <c r="C480" s="11" t="s">
        <v>136</v>
      </c>
      <c r="D480" s="11" t="s">
        <v>13</v>
      </c>
      <c r="E480" s="12">
        <v>10.550107969550359</v>
      </c>
      <c r="F480" s="12">
        <v>11.74847116035537</v>
      </c>
      <c r="G480" s="12">
        <v>19.823581997336547</v>
      </c>
      <c r="H480" s="12">
        <v>17.790118922278467</v>
      </c>
      <c r="I480" s="12">
        <v>23.838855554772106</v>
      </c>
      <c r="J480" s="12">
        <v>19.742485324115425</v>
      </c>
      <c r="K480" s="12">
        <v>22.644436234641738</v>
      </c>
      <c r="L480" s="12">
        <v>23.730934647222394</v>
      </c>
      <c r="M480" s="12" t="s">
        <v>223</v>
      </c>
      <c r="N480" s="12"/>
      <c r="O480" s="12"/>
    </row>
    <row r="481" spans="1:15" x14ac:dyDescent="0.35">
      <c r="A481" s="11" t="str">
        <f t="shared" si="7"/>
        <v>DISTRIBUCION VOLUMEN X CRITERIO (Consumiciones)Rosado100-200MIL</v>
      </c>
      <c r="B481" s="11" t="s">
        <v>119</v>
      </c>
      <c r="C481" s="11" t="s">
        <v>136</v>
      </c>
      <c r="D481" s="11" t="s">
        <v>14</v>
      </c>
      <c r="E481" s="12">
        <v>10.790164079573689</v>
      </c>
      <c r="F481" s="12">
        <v>14.914517104037811</v>
      </c>
      <c r="G481" s="12">
        <v>13.076748853945247</v>
      </c>
      <c r="H481" s="12">
        <v>6.0004016923266095</v>
      </c>
      <c r="I481" s="12">
        <v>9.1488864468616349</v>
      </c>
      <c r="J481" s="12">
        <v>10.70615149517289</v>
      </c>
      <c r="K481" s="12">
        <v>11.056337080948852</v>
      </c>
      <c r="L481" s="12">
        <v>13.927316813372977</v>
      </c>
      <c r="M481" s="12" t="s">
        <v>223</v>
      </c>
      <c r="N481" s="12"/>
      <c r="O481" s="12"/>
    </row>
    <row r="482" spans="1:15" x14ac:dyDescent="0.35">
      <c r="A482" s="11" t="str">
        <f t="shared" si="7"/>
        <v>DISTRIBUCION VOLUMEN X CRITERIO (Consumiciones)Rosado200-500MIL</v>
      </c>
      <c r="B482" s="11" t="s">
        <v>119</v>
      </c>
      <c r="C482" s="11" t="s">
        <v>136</v>
      </c>
      <c r="D482" s="11" t="s">
        <v>15</v>
      </c>
      <c r="E482" s="12">
        <v>13.362842792110222</v>
      </c>
      <c r="F482" s="12">
        <v>13.689264629729209</v>
      </c>
      <c r="G482" s="12">
        <v>5.7966881258483376</v>
      </c>
      <c r="H482" s="12">
        <v>17.022708663546698</v>
      </c>
      <c r="I482" s="12">
        <v>7.465610881602287</v>
      </c>
      <c r="J482" s="12">
        <v>11.009503636780977</v>
      </c>
      <c r="K482" s="12">
        <v>3.6639067681254809</v>
      </c>
      <c r="L482" s="12">
        <v>8.9975779407947041</v>
      </c>
      <c r="M482" s="12" t="s">
        <v>223</v>
      </c>
      <c r="N482" s="12"/>
      <c r="O482" s="12"/>
    </row>
    <row r="483" spans="1:15" x14ac:dyDescent="0.35">
      <c r="A483" s="11" t="str">
        <f t="shared" si="7"/>
        <v>DISTRIBUCION VOLUMEN X CRITERIO (Consumiciones)Rosado&gt;500MIL</v>
      </c>
      <c r="B483" s="11" t="s">
        <v>119</v>
      </c>
      <c r="C483" s="11" t="s">
        <v>136</v>
      </c>
      <c r="D483" s="11" t="s">
        <v>16</v>
      </c>
      <c r="E483" s="12">
        <v>18.556486318118253</v>
      </c>
      <c r="F483" s="12">
        <v>22.544852947966532</v>
      </c>
      <c r="G483" s="12">
        <v>19.991448606807186</v>
      </c>
      <c r="H483" s="12">
        <v>19.04004232002622</v>
      </c>
      <c r="I483" s="12">
        <v>20.592313402757657</v>
      </c>
      <c r="J483" s="12">
        <v>29.784718157386514</v>
      </c>
      <c r="K483" s="12">
        <v>29.622255420113731</v>
      </c>
      <c r="L483" s="12">
        <v>24.473695901768771</v>
      </c>
      <c r="M483" s="12" t="s">
        <v>223</v>
      </c>
      <c r="N483" s="12"/>
      <c r="O483" s="12"/>
    </row>
    <row r="484" spans="1:15" x14ac:dyDescent="0.35">
      <c r="A484" s="11" t="str">
        <f t="shared" si="7"/>
        <v>DISTRIBUCION VOLUMEN X CRITERIO (Consumiciones)RosadoDE 15 A 19 AÑOS</v>
      </c>
      <c r="B484" s="11" t="s">
        <v>119</v>
      </c>
      <c r="C484" s="11" t="s">
        <v>136</v>
      </c>
      <c r="D484" s="11" t="s">
        <v>39</v>
      </c>
      <c r="E484" s="12" t="s">
        <v>223</v>
      </c>
      <c r="F484" s="12" t="s">
        <v>223</v>
      </c>
      <c r="G484" s="12" t="s">
        <v>223</v>
      </c>
      <c r="H484" s="12" t="s">
        <v>223</v>
      </c>
      <c r="I484" s="12" t="s">
        <v>223</v>
      </c>
      <c r="J484" s="12">
        <v>9.9263748824413405</v>
      </c>
      <c r="K484" s="12" t="s">
        <v>223</v>
      </c>
      <c r="L484" s="12" t="s">
        <v>223</v>
      </c>
      <c r="M484" s="12" t="s">
        <v>223</v>
      </c>
      <c r="N484" s="12"/>
      <c r="O484" s="12"/>
    </row>
    <row r="485" spans="1:15" x14ac:dyDescent="0.35">
      <c r="A485" s="11" t="str">
        <f t="shared" si="7"/>
        <v>DISTRIBUCION VOLUMEN X CRITERIO (Consumiciones)RosadoDE 20 A 24 AÑOS</v>
      </c>
      <c r="B485" s="11" t="s">
        <v>119</v>
      </c>
      <c r="C485" s="11" t="s">
        <v>136</v>
      </c>
      <c r="D485" s="11" t="s">
        <v>40</v>
      </c>
      <c r="E485" s="12" t="s">
        <v>223</v>
      </c>
      <c r="F485" s="12" t="s">
        <v>223</v>
      </c>
      <c r="G485" s="12" t="s">
        <v>223</v>
      </c>
      <c r="H485" s="12">
        <v>0.39119230268940136</v>
      </c>
      <c r="I485" s="12" t="s">
        <v>223</v>
      </c>
      <c r="J485" s="12" t="s">
        <v>223</v>
      </c>
      <c r="K485" s="12">
        <v>1.1860741321272097</v>
      </c>
      <c r="L485" s="12" t="s">
        <v>223</v>
      </c>
      <c r="M485" s="12" t="s">
        <v>223</v>
      </c>
      <c r="N485" s="12"/>
      <c r="O485" s="12"/>
    </row>
    <row r="486" spans="1:15" x14ac:dyDescent="0.35">
      <c r="A486" s="11" t="str">
        <f t="shared" si="7"/>
        <v>DISTRIBUCION VOLUMEN X CRITERIO (Consumiciones)RosadoDE 25 A 34 AÑOS</v>
      </c>
      <c r="B486" s="11" t="s">
        <v>119</v>
      </c>
      <c r="C486" s="11" t="s">
        <v>136</v>
      </c>
      <c r="D486" s="11" t="s">
        <v>41</v>
      </c>
      <c r="E486" s="12">
        <v>7.2723937354223747</v>
      </c>
      <c r="F486" s="12">
        <v>2.4801206449646851</v>
      </c>
      <c r="G486" s="12">
        <v>5.4464731605501067</v>
      </c>
      <c r="H486" s="12">
        <v>3.9611686874505545</v>
      </c>
      <c r="I486" s="12">
        <v>3.7545265855789087</v>
      </c>
      <c r="J486" s="12">
        <v>1.469105934550935</v>
      </c>
      <c r="K486" s="12">
        <v>4.1095594683634644</v>
      </c>
      <c r="L486" s="12">
        <v>5.2132589676407539</v>
      </c>
      <c r="M486" s="12" t="s">
        <v>223</v>
      </c>
      <c r="N486" s="12"/>
      <c r="O486" s="12"/>
    </row>
    <row r="487" spans="1:15" x14ac:dyDescent="0.35">
      <c r="A487" s="11" t="str">
        <f t="shared" si="7"/>
        <v>DISTRIBUCION VOLUMEN X CRITERIO (Consumiciones)RosadoDE 35 A 49 AÑOS</v>
      </c>
      <c r="B487" s="11" t="s">
        <v>119</v>
      </c>
      <c r="C487" s="11" t="s">
        <v>136</v>
      </c>
      <c r="D487" s="11" t="s">
        <v>42</v>
      </c>
      <c r="E487" s="12">
        <v>13.432815393914527</v>
      </c>
      <c r="F487" s="12">
        <v>13.095007909689601</v>
      </c>
      <c r="G487" s="12">
        <v>14.377869138474145</v>
      </c>
      <c r="H487" s="12">
        <v>16.084567305012179</v>
      </c>
      <c r="I487" s="12">
        <v>12.694006971580695</v>
      </c>
      <c r="J487" s="12">
        <v>10.865434939549115</v>
      </c>
      <c r="K487" s="12">
        <v>10.596042137808711</v>
      </c>
      <c r="L487" s="12">
        <v>9.1739092035573488</v>
      </c>
      <c r="M487" s="12" t="s">
        <v>223</v>
      </c>
      <c r="N487" s="12"/>
      <c r="O487" s="12"/>
    </row>
    <row r="488" spans="1:15" x14ac:dyDescent="0.35">
      <c r="A488" s="11" t="str">
        <f t="shared" si="7"/>
        <v>DISTRIBUCION VOLUMEN X CRITERIO (Consumiciones)RosadoDE 50 A 59 AÑOS</v>
      </c>
      <c r="B488" s="11" t="s">
        <v>119</v>
      </c>
      <c r="C488" s="11" t="s">
        <v>136</v>
      </c>
      <c r="D488" s="11" t="s">
        <v>43</v>
      </c>
      <c r="E488" s="12">
        <v>32.661403844312041</v>
      </c>
      <c r="F488" s="12">
        <v>28.509774699932589</v>
      </c>
      <c r="G488" s="12">
        <v>31.122849546700131</v>
      </c>
      <c r="H488" s="12">
        <v>22.978536740812377</v>
      </c>
      <c r="I488" s="12">
        <v>33.238970772751777</v>
      </c>
      <c r="J488" s="12">
        <v>28.493013775892472</v>
      </c>
      <c r="K488" s="12">
        <v>25.859986298397232</v>
      </c>
      <c r="L488" s="12">
        <v>20.080144734764446</v>
      </c>
      <c r="M488" s="12" t="s">
        <v>223</v>
      </c>
      <c r="N488" s="12"/>
      <c r="O488" s="12"/>
    </row>
    <row r="489" spans="1:15" x14ac:dyDescent="0.35">
      <c r="A489" s="11" t="str">
        <f t="shared" si="7"/>
        <v>DISTRIBUCION VOLUMEN X CRITERIO (Consumiciones)RosadoDE 60 A 75 AÑOS</v>
      </c>
      <c r="B489" s="11" t="s">
        <v>119</v>
      </c>
      <c r="C489" s="11" t="s">
        <v>136</v>
      </c>
      <c r="D489" s="11" t="s">
        <v>44</v>
      </c>
      <c r="E489" s="12">
        <v>46.633384132888629</v>
      </c>
      <c r="F489" s="12">
        <v>55.91507685575808</v>
      </c>
      <c r="G489" s="12">
        <v>49.052824160626948</v>
      </c>
      <c r="H489" s="12">
        <v>56.584531919713719</v>
      </c>
      <c r="I489" s="12">
        <v>50.312507986280998</v>
      </c>
      <c r="J489" s="12">
        <v>49.246075464746056</v>
      </c>
      <c r="K489" s="12">
        <v>58.248311062250821</v>
      </c>
      <c r="L489" s="12">
        <v>65.532679065111907</v>
      </c>
      <c r="M489" s="12" t="s">
        <v>223</v>
      </c>
      <c r="N489" s="12"/>
      <c r="O489" s="12"/>
    </row>
    <row r="490" spans="1:15" x14ac:dyDescent="0.35">
      <c r="A490" s="11" t="str">
        <f t="shared" si="7"/>
        <v>DISTRIBUCION VOLUMEN X CRITERIO (Consumiciones)RosadoNIVEL ALTO</v>
      </c>
      <c r="B490" s="11" t="s">
        <v>119</v>
      </c>
      <c r="C490" s="11" t="s">
        <v>136</v>
      </c>
      <c r="D490" s="11" t="s">
        <v>209</v>
      </c>
      <c r="E490" s="12">
        <v>38.411176635175188</v>
      </c>
      <c r="F490" s="12">
        <v>23.578166699460919</v>
      </c>
      <c r="G490" s="12">
        <v>26.655680974210572</v>
      </c>
      <c r="H490" s="12">
        <v>35.461829542493788</v>
      </c>
      <c r="I490" s="12">
        <v>35.80289412046529</v>
      </c>
      <c r="J490" s="12">
        <v>22.927567875862053</v>
      </c>
      <c r="K490" s="12">
        <v>22.594938297952467</v>
      </c>
      <c r="L490" s="12">
        <v>13.910643411329888</v>
      </c>
      <c r="M490" s="12" t="s">
        <v>223</v>
      </c>
      <c r="N490" s="12"/>
      <c r="O490" s="12"/>
    </row>
    <row r="491" spans="1:15" x14ac:dyDescent="0.35">
      <c r="A491" s="11" t="str">
        <f t="shared" si="7"/>
        <v>DISTRIBUCION VOLUMEN X CRITERIO (Consumiciones)RosadoNIVEL MEDIO ALTO</v>
      </c>
      <c r="B491" s="11" t="s">
        <v>119</v>
      </c>
      <c r="C491" s="11" t="s">
        <v>136</v>
      </c>
      <c r="D491" s="11" t="s">
        <v>210</v>
      </c>
      <c r="E491" s="12">
        <v>8.6402607356859686</v>
      </c>
      <c r="F491" s="12">
        <v>13.049542289313502</v>
      </c>
      <c r="G491" s="12">
        <v>14.204648404486903</v>
      </c>
      <c r="H491" s="12">
        <v>6.3199408215477888</v>
      </c>
      <c r="I491" s="12">
        <v>15.252954577574615</v>
      </c>
      <c r="J491" s="12">
        <v>12.370612184523864</v>
      </c>
      <c r="K491" s="12">
        <v>7.4293578360075969</v>
      </c>
      <c r="L491" s="12">
        <v>10.474525557408155</v>
      </c>
      <c r="M491" s="12" t="s">
        <v>223</v>
      </c>
      <c r="N491" s="12"/>
      <c r="O491" s="12"/>
    </row>
    <row r="492" spans="1:15" x14ac:dyDescent="0.35">
      <c r="A492" s="11" t="str">
        <f t="shared" si="7"/>
        <v>DISTRIBUCION VOLUMEN X CRITERIO (Consumiciones)RosadoNIVEL MEDIO</v>
      </c>
      <c r="B492" s="11" t="s">
        <v>119</v>
      </c>
      <c r="C492" s="11" t="s">
        <v>136</v>
      </c>
      <c r="D492" s="11" t="s">
        <v>211</v>
      </c>
      <c r="E492" s="12">
        <v>13.789078741818372</v>
      </c>
      <c r="F492" s="12">
        <v>21.835580745961511</v>
      </c>
      <c r="G492" s="12">
        <v>25.778753009194048</v>
      </c>
      <c r="H492" s="12">
        <v>32.514079988170643</v>
      </c>
      <c r="I492" s="12">
        <v>22.645955347028732</v>
      </c>
      <c r="J492" s="12">
        <v>32.159314760037084</v>
      </c>
      <c r="K492" s="12">
        <v>25.909004499649392</v>
      </c>
      <c r="L492" s="12">
        <v>33.888360466641146</v>
      </c>
      <c r="M492" s="12" t="s">
        <v>223</v>
      </c>
      <c r="N492" s="12"/>
      <c r="O492" s="12"/>
    </row>
    <row r="493" spans="1:15" x14ac:dyDescent="0.35">
      <c r="A493" s="11" t="str">
        <f t="shared" si="7"/>
        <v>DISTRIBUCION VOLUMEN X CRITERIO (Consumiciones)RosadoNIVEL MEDIO BAJO</v>
      </c>
      <c r="B493" s="11" t="s">
        <v>119</v>
      </c>
      <c r="C493" s="11" t="s">
        <v>136</v>
      </c>
      <c r="D493" s="11" t="s">
        <v>212</v>
      </c>
      <c r="E493" s="12">
        <v>11.005515807419243</v>
      </c>
      <c r="F493" s="12">
        <v>15.719760443311998</v>
      </c>
      <c r="G493" s="12">
        <v>11.329759648628576</v>
      </c>
      <c r="H493" s="12">
        <v>5.4979937128825034</v>
      </c>
      <c r="I493" s="12">
        <v>6.5795193421182674</v>
      </c>
      <c r="J493" s="12">
        <v>7.1245360534871489</v>
      </c>
      <c r="K493" s="12">
        <v>17.270655076497626</v>
      </c>
      <c r="L493" s="12">
        <v>15.157091280854489</v>
      </c>
      <c r="M493" s="12" t="s">
        <v>223</v>
      </c>
      <c r="N493" s="12"/>
      <c r="O493" s="12"/>
    </row>
    <row r="494" spans="1:15" x14ac:dyDescent="0.35">
      <c r="A494" s="11" t="str">
        <f t="shared" si="7"/>
        <v>DISTRIBUCION VOLUMEN X CRITERIO (Consumiciones)RosadoHOMBRE</v>
      </c>
      <c r="B494" s="11" t="s">
        <v>119</v>
      </c>
      <c r="C494" s="11" t="s">
        <v>136</v>
      </c>
      <c r="D494" s="11" t="s">
        <v>21</v>
      </c>
      <c r="E494" s="12">
        <v>67.233187319574526</v>
      </c>
      <c r="F494" s="12">
        <v>70.671957788469257</v>
      </c>
      <c r="G494" s="12">
        <v>66.266934719696778</v>
      </c>
      <c r="H494" s="12">
        <v>76.641630744328765</v>
      </c>
      <c r="I494" s="12">
        <v>67.500123931685764</v>
      </c>
      <c r="J494" s="12">
        <v>58.456044638808834</v>
      </c>
      <c r="K494" s="12">
        <v>65.733080582999605</v>
      </c>
      <c r="L494" s="12">
        <v>60.976531450639506</v>
      </c>
      <c r="M494" s="12" t="s">
        <v>223</v>
      </c>
      <c r="N494" s="12"/>
      <c r="O494" s="12"/>
    </row>
    <row r="495" spans="1:15" x14ac:dyDescent="0.35">
      <c r="A495" s="11" t="str">
        <f t="shared" si="7"/>
        <v>DISTRIBUCION VOLUMEN X CRITERIO (Consumiciones)RosadoMUJER</v>
      </c>
      <c r="B495" s="11" t="s">
        <v>119</v>
      </c>
      <c r="C495" s="11" t="s">
        <v>136</v>
      </c>
      <c r="D495" s="11" t="s">
        <v>22</v>
      </c>
      <c r="E495" s="12">
        <v>32.766812680425467</v>
      </c>
      <c r="F495" s="12">
        <v>29.328045763254856</v>
      </c>
      <c r="G495" s="12">
        <v>33.73307328347888</v>
      </c>
      <c r="H495" s="12">
        <v>23.358385070329764</v>
      </c>
      <c r="I495" s="12">
        <v>32.499876068314229</v>
      </c>
      <c r="J495" s="12">
        <v>41.543955361191166</v>
      </c>
      <c r="K495" s="12">
        <v>34.266914933491634</v>
      </c>
      <c r="L495" s="12">
        <v>39.023484607211586</v>
      </c>
      <c r="M495" s="12" t="s">
        <v>223</v>
      </c>
      <c r="N495" s="12"/>
      <c r="O495" s="12"/>
    </row>
    <row r="496" spans="1:15" x14ac:dyDescent="0.35">
      <c r="A496" s="11" t="str">
        <f t="shared" si="7"/>
        <v>DISTRIBUCION VOLUMEN X CRITERIO (Consumiciones)Resto vinoT.ESPAÑA</v>
      </c>
      <c r="B496" s="11" t="s">
        <v>119</v>
      </c>
      <c r="C496" s="11" t="s">
        <v>137</v>
      </c>
      <c r="D496" s="11" t="s">
        <v>36</v>
      </c>
      <c r="E496" s="12">
        <v>100</v>
      </c>
      <c r="F496" s="12">
        <v>100</v>
      </c>
      <c r="G496" s="12">
        <v>100</v>
      </c>
      <c r="H496" s="12">
        <v>100</v>
      </c>
      <c r="I496" s="12">
        <v>100</v>
      </c>
      <c r="J496" s="12">
        <v>100</v>
      </c>
      <c r="K496" s="12">
        <v>100</v>
      </c>
      <c r="L496" s="12">
        <v>100</v>
      </c>
      <c r="M496" s="12">
        <v>100</v>
      </c>
      <c r="N496" s="12"/>
      <c r="O496" s="12"/>
    </row>
    <row r="497" spans="1:15" x14ac:dyDescent="0.35">
      <c r="A497" s="11" t="str">
        <f t="shared" si="7"/>
        <v>DISTRIBUCION VOLUMEN X CRITERIO (Consumiciones)Resto vinoBCN AM</v>
      </c>
      <c r="B497" s="11" t="s">
        <v>119</v>
      </c>
      <c r="C497" s="11" t="s">
        <v>137</v>
      </c>
      <c r="D497" s="11" t="s">
        <v>1</v>
      </c>
      <c r="E497" s="12">
        <v>1.5110734750213921</v>
      </c>
      <c r="F497" s="12">
        <v>5.890656007096271</v>
      </c>
      <c r="G497" s="12">
        <v>16.001990208824392</v>
      </c>
      <c r="H497" s="12">
        <v>8.0804486421859298</v>
      </c>
      <c r="I497" s="12">
        <v>13.860691873560288</v>
      </c>
      <c r="J497" s="12">
        <v>2.2443373181662523</v>
      </c>
      <c r="K497" s="12">
        <v>0.78435088290756105</v>
      </c>
      <c r="L497" s="12">
        <v>5.9449033394928206</v>
      </c>
      <c r="M497" s="12">
        <v>2.0489166618749217</v>
      </c>
      <c r="N497" s="12"/>
      <c r="O497" s="12"/>
    </row>
    <row r="498" spans="1:15" x14ac:dyDescent="0.35">
      <c r="A498" s="11" t="str">
        <f t="shared" si="7"/>
        <v>DISTRIBUCION VOLUMEN X CRITERIO (Consumiciones)Resto vinoREST.CAT ARAGON</v>
      </c>
      <c r="B498" s="11" t="s">
        <v>119</v>
      </c>
      <c r="C498" s="11" t="s">
        <v>137</v>
      </c>
      <c r="D498" s="11" t="s">
        <v>2</v>
      </c>
      <c r="E498" s="12">
        <v>4.3152904320149172</v>
      </c>
      <c r="F498" s="12">
        <v>5.3188365829480988</v>
      </c>
      <c r="G498" s="12">
        <v>3.9608183418068053</v>
      </c>
      <c r="H498" s="12">
        <v>4.9209525081962147</v>
      </c>
      <c r="I498" s="12">
        <v>5.1431238326806197</v>
      </c>
      <c r="J498" s="12">
        <v>9.1292737461899627</v>
      </c>
      <c r="K498" s="12">
        <v>6.8460047917774522</v>
      </c>
      <c r="L498" s="12">
        <v>8.3044660274057147</v>
      </c>
      <c r="M498" s="12">
        <v>12.699885085686615</v>
      </c>
      <c r="N498" s="12"/>
      <c r="O498" s="12"/>
    </row>
    <row r="499" spans="1:15" x14ac:dyDescent="0.35">
      <c r="A499" s="11" t="str">
        <f t="shared" si="7"/>
        <v>DISTRIBUCION VOLUMEN X CRITERIO (Consumiciones)Resto vinoLEVANTE</v>
      </c>
      <c r="B499" s="11" t="s">
        <v>119</v>
      </c>
      <c r="C499" s="11" t="s">
        <v>137</v>
      </c>
      <c r="D499" s="11" t="s">
        <v>3</v>
      </c>
      <c r="E499" s="12">
        <v>8.4227542143758871</v>
      </c>
      <c r="F499" s="12">
        <v>4.3096279195831695</v>
      </c>
      <c r="G499" s="12">
        <v>5.2998393387521272</v>
      </c>
      <c r="H499" s="12" t="s">
        <v>223</v>
      </c>
      <c r="I499" s="12">
        <v>1.2575376740336999</v>
      </c>
      <c r="J499" s="12">
        <v>2.6103365880954148</v>
      </c>
      <c r="K499" s="12">
        <v>2.2611037963357226</v>
      </c>
      <c r="L499" s="12">
        <v>0.96777480278788175</v>
      </c>
      <c r="M499" s="12">
        <v>4.1597959855004234</v>
      </c>
      <c r="N499" s="12"/>
      <c r="O499" s="12"/>
    </row>
    <row r="500" spans="1:15" x14ac:dyDescent="0.35">
      <c r="A500" s="11" t="str">
        <f t="shared" si="7"/>
        <v>DISTRIBUCION VOLUMEN X CRITERIO (Consumiciones)Resto vinoANDALUCIA</v>
      </c>
      <c r="B500" s="11" t="s">
        <v>119</v>
      </c>
      <c r="C500" s="11" t="s">
        <v>137</v>
      </c>
      <c r="D500" s="11" t="s">
        <v>4</v>
      </c>
      <c r="E500" s="12">
        <v>45.34014050613704</v>
      </c>
      <c r="F500" s="12">
        <v>61.633848305822013</v>
      </c>
      <c r="G500" s="12">
        <v>55.563952689490428</v>
      </c>
      <c r="H500" s="12">
        <v>53.832649887120034</v>
      </c>
      <c r="I500" s="12">
        <v>23.867282237865396</v>
      </c>
      <c r="J500" s="12">
        <v>63.452980663868829</v>
      </c>
      <c r="K500" s="12">
        <v>54.68722957951271</v>
      </c>
      <c r="L500" s="12">
        <v>26.307606336842753</v>
      </c>
      <c r="M500" s="12">
        <v>10.883690194280202</v>
      </c>
      <c r="N500" s="12"/>
      <c r="O500" s="12"/>
    </row>
    <row r="501" spans="1:15" x14ac:dyDescent="0.35">
      <c r="A501" s="11" t="str">
        <f t="shared" si="7"/>
        <v>DISTRIBUCION VOLUMEN X CRITERIO (Consumiciones)Resto vinoMDD AM</v>
      </c>
      <c r="B501" s="11" t="s">
        <v>119</v>
      </c>
      <c r="C501" s="11" t="s">
        <v>137</v>
      </c>
      <c r="D501" s="11" t="s">
        <v>5</v>
      </c>
      <c r="E501" s="12">
        <v>13.220810926795082</v>
      </c>
      <c r="F501" s="12">
        <v>3.5279671569993232</v>
      </c>
      <c r="G501" s="12">
        <v>4.0748435666797036</v>
      </c>
      <c r="H501" s="12">
        <v>5.4176503838603915</v>
      </c>
      <c r="I501" s="12">
        <v>11.198687573501973</v>
      </c>
      <c r="J501" s="12">
        <v>1.1010680986786463</v>
      </c>
      <c r="K501" s="12">
        <v>13.948350054844463</v>
      </c>
      <c r="L501" s="12">
        <v>23.505833227627868</v>
      </c>
      <c r="M501" s="12">
        <v>13.365319811758855</v>
      </c>
      <c r="N501" s="12"/>
      <c r="O501" s="12"/>
    </row>
    <row r="502" spans="1:15" x14ac:dyDescent="0.35">
      <c r="A502" s="11" t="str">
        <f t="shared" si="7"/>
        <v>DISTRIBUCION VOLUMEN X CRITERIO (Consumiciones)Resto vinoRTO CENTRO</v>
      </c>
      <c r="B502" s="11" t="s">
        <v>119</v>
      </c>
      <c r="C502" s="11" t="s">
        <v>137</v>
      </c>
      <c r="D502" s="11" t="s">
        <v>6</v>
      </c>
      <c r="E502" s="12">
        <v>1.9750753605338671</v>
      </c>
      <c r="F502" s="12">
        <v>4.5443886573376471</v>
      </c>
      <c r="G502" s="12">
        <v>2.8144080725230509</v>
      </c>
      <c r="H502" s="12">
        <v>4.0397447097152135</v>
      </c>
      <c r="I502" s="12">
        <v>2.4095086517279198</v>
      </c>
      <c r="J502" s="12">
        <v>1.8353693552053403</v>
      </c>
      <c r="K502" s="12">
        <v>0.80176542267519324</v>
      </c>
      <c r="L502" s="12">
        <v>6.5032722984253883</v>
      </c>
      <c r="M502" s="12">
        <v>2.9581752179125056</v>
      </c>
      <c r="N502" s="12"/>
      <c r="O502" s="12"/>
    </row>
    <row r="503" spans="1:15" x14ac:dyDescent="0.35">
      <c r="A503" s="11" t="str">
        <f t="shared" si="7"/>
        <v>DISTRIBUCION VOLUMEN X CRITERIO (Consumiciones)Resto vinoNORTE-CENTRO</v>
      </c>
      <c r="B503" s="11" t="s">
        <v>119</v>
      </c>
      <c r="C503" s="11" t="s">
        <v>137</v>
      </c>
      <c r="D503" s="11" t="s">
        <v>7</v>
      </c>
      <c r="E503" s="12">
        <v>20.580618954927598</v>
      </c>
      <c r="F503" s="12">
        <v>13.194336250310368</v>
      </c>
      <c r="G503" s="12">
        <v>10.206292037050739</v>
      </c>
      <c r="H503" s="12">
        <v>16.252755196075409</v>
      </c>
      <c r="I503" s="12">
        <v>37.81266955631056</v>
      </c>
      <c r="J503" s="12">
        <v>7.3430114687351926</v>
      </c>
      <c r="K503" s="12">
        <v>9.1469527474230947</v>
      </c>
      <c r="L503" s="12">
        <v>24.198264601924642</v>
      </c>
      <c r="M503" s="12">
        <v>45.587824511803895</v>
      </c>
      <c r="N503" s="12"/>
      <c r="O503" s="12"/>
    </row>
    <row r="504" spans="1:15" x14ac:dyDescent="0.35">
      <c r="A504" s="11" t="str">
        <f t="shared" si="7"/>
        <v>DISTRIBUCION VOLUMEN X CRITERIO (Consumiciones)Resto vinoNOROESTE</v>
      </c>
      <c r="B504" s="11" t="s">
        <v>119</v>
      </c>
      <c r="C504" s="11" t="s">
        <v>137</v>
      </c>
      <c r="D504" s="11" t="s">
        <v>8</v>
      </c>
      <c r="E504" s="12">
        <v>4.6342465589136603</v>
      </c>
      <c r="F504" s="12">
        <v>1.5803722889077159</v>
      </c>
      <c r="G504" s="12">
        <v>2.0778700581692369</v>
      </c>
      <c r="H504" s="12">
        <v>7.4557986728468011</v>
      </c>
      <c r="I504" s="12">
        <v>4.4504597815739766</v>
      </c>
      <c r="J504" s="12">
        <v>12.283622761060357</v>
      </c>
      <c r="K504" s="12">
        <v>11.524244392423419</v>
      </c>
      <c r="L504" s="12">
        <v>4.2678485109242317</v>
      </c>
      <c r="M504" s="12">
        <v>8.2963814396308724</v>
      </c>
      <c r="N504" s="12"/>
      <c r="O504" s="12"/>
    </row>
    <row r="505" spans="1:15" x14ac:dyDescent="0.35">
      <c r="A505" s="11" t="str">
        <f t="shared" si="7"/>
        <v>DISTRIBUCION VOLUMEN X CRITERIO (Consumiciones)Resto vino&lt;2MIL</v>
      </c>
      <c r="B505" s="11" t="s">
        <v>119</v>
      </c>
      <c r="C505" s="11" t="s">
        <v>137</v>
      </c>
      <c r="D505" s="11" t="s">
        <v>9</v>
      </c>
      <c r="E505" s="12" t="s">
        <v>223</v>
      </c>
      <c r="F505" s="12">
        <v>2.3253102249616662</v>
      </c>
      <c r="G505" s="12" t="s">
        <v>223</v>
      </c>
      <c r="H505" s="12" t="s">
        <v>223</v>
      </c>
      <c r="I505" s="12">
        <v>0.94577638814510812</v>
      </c>
      <c r="J505" s="12" t="s">
        <v>223</v>
      </c>
      <c r="K505" s="12" t="s">
        <v>223</v>
      </c>
      <c r="L505" s="12" t="s">
        <v>223</v>
      </c>
      <c r="M505" s="12">
        <v>0.51352425007245994</v>
      </c>
      <c r="N505" s="12"/>
      <c r="O505" s="12"/>
    </row>
    <row r="506" spans="1:15" x14ac:dyDescent="0.35">
      <c r="A506" s="11" t="str">
        <f t="shared" si="7"/>
        <v>DISTRIBUCION VOLUMEN X CRITERIO (Consumiciones)Resto vino2-5MIL</v>
      </c>
      <c r="B506" s="11" t="s">
        <v>119</v>
      </c>
      <c r="C506" s="11" t="s">
        <v>137</v>
      </c>
      <c r="D506" s="11" t="s">
        <v>10</v>
      </c>
      <c r="E506" s="12">
        <v>6.2571711785652271</v>
      </c>
      <c r="F506" s="12">
        <v>2.9909031635648908</v>
      </c>
      <c r="G506" s="12">
        <v>3.9230675728524775</v>
      </c>
      <c r="H506" s="12" t="s">
        <v>223</v>
      </c>
      <c r="I506" s="12">
        <v>5.264741198070003</v>
      </c>
      <c r="J506" s="12">
        <v>15.170187758034482</v>
      </c>
      <c r="K506" s="12">
        <v>0.45695749603138003</v>
      </c>
      <c r="L506" s="12">
        <v>5.7988604379291795</v>
      </c>
      <c r="M506" s="12">
        <v>2.160615300912339</v>
      </c>
      <c r="N506" s="12"/>
      <c r="O506" s="12"/>
    </row>
    <row r="507" spans="1:15" x14ac:dyDescent="0.35">
      <c r="A507" s="11" t="str">
        <f t="shared" si="7"/>
        <v>DISTRIBUCION VOLUMEN X CRITERIO (Consumiciones)Resto vino5-10MIL</v>
      </c>
      <c r="B507" s="11" t="s">
        <v>119</v>
      </c>
      <c r="C507" s="11" t="s">
        <v>137</v>
      </c>
      <c r="D507" s="11" t="s">
        <v>11</v>
      </c>
      <c r="E507" s="12">
        <v>3.4190379402027653</v>
      </c>
      <c r="F507" s="12">
        <v>9.7103019137567976</v>
      </c>
      <c r="G507" s="12">
        <v>4.867932314402788</v>
      </c>
      <c r="H507" s="12">
        <v>3.4105302103781052</v>
      </c>
      <c r="I507" s="12">
        <v>1.1661698161314826</v>
      </c>
      <c r="J507" s="12" t="s">
        <v>223</v>
      </c>
      <c r="K507" s="12">
        <v>4.5453344923600385</v>
      </c>
      <c r="L507" s="12">
        <v>9.6831030096917647</v>
      </c>
      <c r="M507" s="12">
        <v>16.505808032676882</v>
      </c>
      <c r="N507" s="12"/>
      <c r="O507" s="12"/>
    </row>
    <row r="508" spans="1:15" x14ac:dyDescent="0.35">
      <c r="A508" s="11" t="str">
        <f t="shared" si="7"/>
        <v>DISTRIBUCION VOLUMEN X CRITERIO (Consumiciones)Resto vino10-30MIL</v>
      </c>
      <c r="B508" s="11" t="s">
        <v>119</v>
      </c>
      <c r="C508" s="11" t="s">
        <v>137</v>
      </c>
      <c r="D508" s="11" t="s">
        <v>12</v>
      </c>
      <c r="E508" s="12">
        <v>40.901448079838104</v>
      </c>
      <c r="F508" s="12">
        <v>11.002926453892242</v>
      </c>
      <c r="G508" s="12">
        <v>21.871179450862673</v>
      </c>
      <c r="H508" s="12">
        <v>11.961019927852746</v>
      </c>
      <c r="I508" s="12">
        <v>15.185522725287678</v>
      </c>
      <c r="J508" s="12">
        <v>23.587406683777679</v>
      </c>
      <c r="K508" s="12">
        <v>31.261883784680045</v>
      </c>
      <c r="L508" s="12">
        <v>15.060389247525634</v>
      </c>
      <c r="M508" s="12">
        <v>13.256926163248378</v>
      </c>
      <c r="N508" s="12"/>
      <c r="O508" s="12"/>
    </row>
    <row r="509" spans="1:15" x14ac:dyDescent="0.35">
      <c r="A509" s="11" t="str">
        <f t="shared" si="7"/>
        <v>DISTRIBUCION VOLUMEN X CRITERIO (Consumiciones)Resto vino30-100MIL</v>
      </c>
      <c r="B509" s="11" t="s">
        <v>119</v>
      </c>
      <c r="C509" s="11" t="s">
        <v>137</v>
      </c>
      <c r="D509" s="11" t="s">
        <v>13</v>
      </c>
      <c r="E509" s="12">
        <v>10.991004708045391</v>
      </c>
      <c r="F509" s="12">
        <v>8.4330213551528512</v>
      </c>
      <c r="G509" s="12">
        <v>36.17203437305119</v>
      </c>
      <c r="H509" s="12">
        <v>17.804942052668178</v>
      </c>
      <c r="I509" s="12">
        <v>14.74473586931493</v>
      </c>
      <c r="J509" s="12">
        <v>9.7899143860908016</v>
      </c>
      <c r="K509" s="12">
        <v>20.819429264377789</v>
      </c>
      <c r="L509" s="12">
        <v>9.3092347724132729</v>
      </c>
      <c r="M509" s="12">
        <v>18.377580354643609</v>
      </c>
      <c r="N509" s="12"/>
      <c r="O509" s="12"/>
    </row>
    <row r="510" spans="1:15" x14ac:dyDescent="0.35">
      <c r="A510" s="11" t="str">
        <f t="shared" si="7"/>
        <v>DISTRIBUCION VOLUMEN X CRITERIO (Consumiciones)Resto vino100-200MIL</v>
      </c>
      <c r="B510" s="11" t="s">
        <v>119</v>
      </c>
      <c r="C510" s="11" t="s">
        <v>137</v>
      </c>
      <c r="D510" s="11" t="s">
        <v>14</v>
      </c>
      <c r="E510" s="12">
        <v>5.8148172288702415</v>
      </c>
      <c r="F510" s="12">
        <v>9.1744196845722428</v>
      </c>
      <c r="G510" s="12">
        <v>5.8738146388469028</v>
      </c>
      <c r="H510" s="12">
        <v>10.915271168847184</v>
      </c>
      <c r="I510" s="12">
        <v>34.55665904701744</v>
      </c>
      <c r="J510" s="12">
        <v>8.1294889953718688</v>
      </c>
      <c r="K510" s="12">
        <v>5.0105116919762258</v>
      </c>
      <c r="L510" s="12">
        <v>18.84922057931167</v>
      </c>
      <c r="M510" s="12">
        <v>21.217178128277297</v>
      </c>
      <c r="N510" s="12"/>
      <c r="O510" s="12"/>
    </row>
    <row r="511" spans="1:15" x14ac:dyDescent="0.35">
      <c r="A511" s="11" t="str">
        <f t="shared" si="7"/>
        <v>DISTRIBUCION VOLUMEN X CRITERIO (Consumiciones)Resto vino200-500MIL</v>
      </c>
      <c r="B511" s="11" t="s">
        <v>119</v>
      </c>
      <c r="C511" s="11" t="s">
        <v>137</v>
      </c>
      <c r="D511" s="11" t="s">
        <v>15</v>
      </c>
      <c r="E511" s="12">
        <v>15.745040752828398</v>
      </c>
      <c r="F511" s="12">
        <v>35.712081667775458</v>
      </c>
      <c r="G511" s="12">
        <v>19.643072628749202</v>
      </c>
      <c r="H511" s="12">
        <v>49.319794589298503</v>
      </c>
      <c r="I511" s="12">
        <v>14.547924829263687</v>
      </c>
      <c r="J511" s="12">
        <v>25.602327629869652</v>
      </c>
      <c r="K511" s="12">
        <v>21.008902659416862</v>
      </c>
      <c r="L511" s="12">
        <v>17.350819874456189</v>
      </c>
      <c r="M511" s="12">
        <v>9.9695011516241383</v>
      </c>
      <c r="N511" s="12"/>
      <c r="O511" s="12"/>
    </row>
    <row r="512" spans="1:15" x14ac:dyDescent="0.35">
      <c r="A512" s="11" t="str">
        <f t="shared" si="7"/>
        <v>DISTRIBUCION VOLUMEN X CRITERIO (Consumiciones)Resto vino&gt;500MIL</v>
      </c>
      <c r="B512" s="11" t="s">
        <v>119</v>
      </c>
      <c r="C512" s="11" t="s">
        <v>137</v>
      </c>
      <c r="D512" s="11" t="s">
        <v>16</v>
      </c>
      <c r="E512" s="12">
        <v>16.871488454625425</v>
      </c>
      <c r="F512" s="12">
        <v>20.651069653014307</v>
      </c>
      <c r="G512" s="12">
        <v>7.6489023243031866</v>
      </c>
      <c r="H512" s="12">
        <v>6.5884379400006177</v>
      </c>
      <c r="I512" s="12">
        <v>13.588440130466276</v>
      </c>
      <c r="J512" s="12">
        <v>17.720676739919007</v>
      </c>
      <c r="K512" s="12">
        <v>16.896980709269403</v>
      </c>
      <c r="L512" s="12">
        <v>23.948342595417753</v>
      </c>
      <c r="M512" s="12">
        <v>17.998850564983211</v>
      </c>
      <c r="N512" s="12"/>
      <c r="O512" s="12"/>
    </row>
    <row r="513" spans="1:15" x14ac:dyDescent="0.35">
      <c r="A513" s="11" t="str">
        <f t="shared" si="7"/>
        <v>DISTRIBUCION VOLUMEN X CRITERIO (Consumiciones)Resto vinoDE 15 A 19 AÑOS</v>
      </c>
      <c r="B513" s="11" t="s">
        <v>119</v>
      </c>
      <c r="C513" s="11" t="s">
        <v>137</v>
      </c>
      <c r="D513" s="11" t="s">
        <v>39</v>
      </c>
      <c r="E513" s="12" t="s">
        <v>223</v>
      </c>
      <c r="F513" s="12" t="s">
        <v>223</v>
      </c>
      <c r="G513" s="12" t="s">
        <v>223</v>
      </c>
      <c r="H513" s="12" t="s">
        <v>223</v>
      </c>
      <c r="I513" s="12" t="s">
        <v>223</v>
      </c>
      <c r="J513" s="12" t="s">
        <v>223</v>
      </c>
      <c r="K513" s="12" t="s">
        <v>223</v>
      </c>
      <c r="L513" s="12" t="s">
        <v>223</v>
      </c>
      <c r="M513" s="12" t="s">
        <v>223</v>
      </c>
      <c r="N513" s="12"/>
      <c r="O513" s="12"/>
    </row>
    <row r="514" spans="1:15" x14ac:dyDescent="0.35">
      <c r="A514" s="11" t="str">
        <f t="shared" si="7"/>
        <v>DISTRIBUCION VOLUMEN X CRITERIO (Consumiciones)Resto vinoDE 20 A 24 AÑOS</v>
      </c>
      <c r="B514" s="11" t="s">
        <v>119</v>
      </c>
      <c r="C514" s="11" t="s">
        <v>137</v>
      </c>
      <c r="D514" s="11" t="s">
        <v>40</v>
      </c>
      <c r="E514" s="12">
        <v>1.125728120155534</v>
      </c>
      <c r="F514" s="12" t="s">
        <v>223</v>
      </c>
      <c r="G514" s="12">
        <v>3.6711348374185682</v>
      </c>
      <c r="H514" s="12">
        <v>1.5859816445874142</v>
      </c>
      <c r="I514" s="12">
        <v>1.5267006801220677</v>
      </c>
      <c r="J514" s="12" t="s">
        <v>223</v>
      </c>
      <c r="K514" s="12">
        <v>1.5770608861844935</v>
      </c>
      <c r="L514" s="12" t="s">
        <v>223</v>
      </c>
      <c r="M514" s="12" t="s">
        <v>223</v>
      </c>
      <c r="N514" s="12"/>
      <c r="O514" s="12"/>
    </row>
    <row r="515" spans="1:15" x14ac:dyDescent="0.35">
      <c r="A515" s="11" t="str">
        <f t="shared" si="7"/>
        <v>DISTRIBUCION VOLUMEN X CRITERIO (Consumiciones)Resto vinoDE 25 A 34 AÑOS</v>
      </c>
      <c r="B515" s="11" t="s">
        <v>119</v>
      </c>
      <c r="C515" s="11" t="s">
        <v>137</v>
      </c>
      <c r="D515" s="11" t="s">
        <v>41</v>
      </c>
      <c r="E515" s="12">
        <v>4.4278632440304708</v>
      </c>
      <c r="F515" s="12">
        <v>8.2432453691331133</v>
      </c>
      <c r="G515" s="12">
        <v>1.7242391492000408</v>
      </c>
      <c r="H515" s="12">
        <v>6.9758227904475101</v>
      </c>
      <c r="I515" s="12">
        <v>1.2939611265552864</v>
      </c>
      <c r="J515" s="12">
        <v>16.192221137995997</v>
      </c>
      <c r="K515" s="12">
        <v>4.2533274597104143</v>
      </c>
      <c r="L515" s="12">
        <v>2.7451124649029284</v>
      </c>
      <c r="M515" s="12">
        <v>2.9816747133928447</v>
      </c>
      <c r="N515" s="12"/>
      <c r="O515" s="12"/>
    </row>
    <row r="516" spans="1:15" x14ac:dyDescent="0.35">
      <c r="A516" s="11" t="str">
        <f t="shared" ref="A516:A579" si="8">B516&amp;C516&amp;D516</f>
        <v>DISTRIBUCION VOLUMEN X CRITERIO (Consumiciones)Resto vinoDE 35 A 49 AÑOS</v>
      </c>
      <c r="B516" s="11" t="s">
        <v>119</v>
      </c>
      <c r="C516" s="11" t="s">
        <v>137</v>
      </c>
      <c r="D516" s="11" t="s">
        <v>42</v>
      </c>
      <c r="E516" s="12">
        <v>21.964687313097794</v>
      </c>
      <c r="F516" s="12">
        <v>17.837873696221198</v>
      </c>
      <c r="G516" s="12">
        <v>21.032937757859539</v>
      </c>
      <c r="H516" s="12">
        <v>3.0012819326968208</v>
      </c>
      <c r="I516" s="12">
        <v>15.135517123036896</v>
      </c>
      <c r="J516" s="12">
        <v>19.086461857198014</v>
      </c>
      <c r="K516" s="12">
        <v>16.524313070642414</v>
      </c>
      <c r="L516" s="12">
        <v>15.345656876626295</v>
      </c>
      <c r="M516" s="12">
        <v>8.7545734408124165</v>
      </c>
      <c r="N516" s="12"/>
      <c r="O516" s="12"/>
    </row>
    <row r="517" spans="1:15" x14ac:dyDescent="0.35">
      <c r="A517" s="11" t="str">
        <f t="shared" si="8"/>
        <v>DISTRIBUCION VOLUMEN X CRITERIO (Consumiciones)Resto vinoDE 50 A 59 AÑOS</v>
      </c>
      <c r="B517" s="11" t="s">
        <v>119</v>
      </c>
      <c r="C517" s="11" t="s">
        <v>137</v>
      </c>
      <c r="D517" s="11" t="s">
        <v>43</v>
      </c>
      <c r="E517" s="12">
        <v>10.889971274092296</v>
      </c>
      <c r="F517" s="12">
        <v>53.948523600220625</v>
      </c>
      <c r="G517" s="12">
        <v>37.172379653803198</v>
      </c>
      <c r="H517" s="12">
        <v>22.103822160101124</v>
      </c>
      <c r="I517" s="12">
        <v>17.973458564959202</v>
      </c>
      <c r="J517" s="12">
        <v>20.309522402308065</v>
      </c>
      <c r="K517" s="12">
        <v>17.980997717920896</v>
      </c>
      <c r="L517" s="12">
        <v>25.756543739779424</v>
      </c>
      <c r="M517" s="12">
        <v>22.665822346616242</v>
      </c>
      <c r="N517" s="12"/>
      <c r="O517" s="12"/>
    </row>
    <row r="518" spans="1:15" x14ac:dyDescent="0.35">
      <c r="A518" s="11" t="str">
        <f t="shared" si="8"/>
        <v>DISTRIBUCION VOLUMEN X CRITERIO (Consumiciones)Resto vinoDE 60 A 75 AÑOS</v>
      </c>
      <c r="B518" s="11" t="s">
        <v>119</v>
      </c>
      <c r="C518" s="11" t="s">
        <v>137</v>
      </c>
      <c r="D518" s="11" t="s">
        <v>44</v>
      </c>
      <c r="E518" s="12">
        <v>61.591745877136127</v>
      </c>
      <c r="F518" s="12">
        <v>19.970394294173062</v>
      </c>
      <c r="G518" s="12">
        <v>36.399318510923912</v>
      </c>
      <c r="H518" s="12">
        <v>66.333090101848896</v>
      </c>
      <c r="I518" s="12">
        <v>64.07032192209256</v>
      </c>
      <c r="J518" s="12">
        <v>44.41179460249792</v>
      </c>
      <c r="K518" s="12">
        <v>59.664310676715928</v>
      </c>
      <c r="L518" s="12">
        <v>56.15266154937931</v>
      </c>
      <c r="M518" s="12">
        <v>65.597917823860911</v>
      </c>
      <c r="N518" s="12"/>
      <c r="O518" s="12"/>
    </row>
    <row r="519" spans="1:15" x14ac:dyDescent="0.35">
      <c r="A519" s="11" t="str">
        <f t="shared" si="8"/>
        <v>DISTRIBUCION VOLUMEN X CRITERIO (Consumiciones)Resto vinoNIVEL ALTO</v>
      </c>
      <c r="B519" s="11" t="s">
        <v>119</v>
      </c>
      <c r="C519" s="11" t="s">
        <v>137</v>
      </c>
      <c r="D519" s="11" t="s">
        <v>209</v>
      </c>
      <c r="E519" s="12">
        <v>15.128776434848401</v>
      </c>
      <c r="F519" s="12">
        <v>13.276699627180388</v>
      </c>
      <c r="G519" s="12">
        <v>20.280994232402133</v>
      </c>
      <c r="H519" s="12">
        <v>14.081088580795676</v>
      </c>
      <c r="I519" s="12">
        <v>23.063495998581352</v>
      </c>
      <c r="J519" s="12">
        <v>20.820539092288826</v>
      </c>
      <c r="K519" s="12">
        <v>22.470326103806144</v>
      </c>
      <c r="L519" s="12">
        <v>16.609412014769052</v>
      </c>
      <c r="M519" s="12">
        <v>20.874411235625132</v>
      </c>
      <c r="N519" s="12"/>
      <c r="O519" s="12"/>
    </row>
    <row r="520" spans="1:15" x14ac:dyDescent="0.35">
      <c r="A520" s="11" t="str">
        <f t="shared" si="8"/>
        <v>DISTRIBUCION VOLUMEN X CRITERIO (Consumiciones)Resto vinoNIVEL MEDIO ALTO</v>
      </c>
      <c r="B520" s="11" t="s">
        <v>119</v>
      </c>
      <c r="C520" s="11" t="s">
        <v>137</v>
      </c>
      <c r="D520" s="11" t="s">
        <v>210</v>
      </c>
      <c r="E520" s="12">
        <v>17.200545839175589</v>
      </c>
      <c r="F520" s="12">
        <v>28.451936216951829</v>
      </c>
      <c r="G520" s="12">
        <v>13.259232296434096</v>
      </c>
      <c r="H520" s="12">
        <v>7.6853913800132236</v>
      </c>
      <c r="I520" s="12">
        <v>37.148904296794008</v>
      </c>
      <c r="J520" s="12">
        <v>10.056933024827782</v>
      </c>
      <c r="K520" s="12">
        <v>15.140898271859788</v>
      </c>
      <c r="L520" s="12">
        <v>5.4629632042126772</v>
      </c>
      <c r="M520" s="12">
        <v>8.0118510311202673</v>
      </c>
      <c r="N520" s="12"/>
      <c r="O520" s="12"/>
    </row>
    <row r="521" spans="1:15" x14ac:dyDescent="0.35">
      <c r="A521" s="11" t="str">
        <f t="shared" si="8"/>
        <v>DISTRIBUCION VOLUMEN X CRITERIO (Consumiciones)Resto vinoNIVEL MEDIO</v>
      </c>
      <c r="B521" s="11" t="s">
        <v>119</v>
      </c>
      <c r="C521" s="11" t="s">
        <v>137</v>
      </c>
      <c r="D521" s="11" t="s">
        <v>211</v>
      </c>
      <c r="E521" s="12">
        <v>39.86953671978187</v>
      </c>
      <c r="F521" s="12">
        <v>12.774520897420588</v>
      </c>
      <c r="G521" s="12">
        <v>32.42308474880825</v>
      </c>
      <c r="H521" s="12">
        <v>11.73376635389153</v>
      </c>
      <c r="I521" s="12">
        <v>16.689996144592769</v>
      </c>
      <c r="J521" s="12">
        <v>26.150176821226832</v>
      </c>
      <c r="K521" s="12">
        <v>25.671123556040449</v>
      </c>
      <c r="L521" s="12">
        <v>35.779732662303601</v>
      </c>
      <c r="M521" s="12">
        <v>26.131850529081614</v>
      </c>
      <c r="N521" s="12"/>
      <c r="O521" s="12"/>
    </row>
    <row r="522" spans="1:15" x14ac:dyDescent="0.35">
      <c r="A522" s="11" t="str">
        <f t="shared" si="8"/>
        <v>DISTRIBUCION VOLUMEN X CRITERIO (Consumiciones)Resto vinoNIVEL MEDIO BAJO</v>
      </c>
      <c r="B522" s="11" t="s">
        <v>119</v>
      </c>
      <c r="C522" s="11" t="s">
        <v>137</v>
      </c>
      <c r="D522" s="11" t="s">
        <v>212</v>
      </c>
      <c r="E522" s="12">
        <v>15.164849375397921</v>
      </c>
      <c r="F522" s="12">
        <v>29.396750574771463</v>
      </c>
      <c r="G522" s="12">
        <v>15.782721516980413</v>
      </c>
      <c r="H522" s="12">
        <v>5.6447121132705034</v>
      </c>
      <c r="I522" s="12">
        <v>17.187705397481899</v>
      </c>
      <c r="J522" s="12">
        <v>16.862838023729605</v>
      </c>
      <c r="K522" s="12">
        <v>22.349266026062402</v>
      </c>
      <c r="L522" s="12">
        <v>16.768114203043634</v>
      </c>
      <c r="M522" s="12">
        <v>15.761757555608808</v>
      </c>
      <c r="N522" s="12"/>
      <c r="O522" s="12"/>
    </row>
    <row r="523" spans="1:15" x14ac:dyDescent="0.35">
      <c r="A523" s="11" t="str">
        <f t="shared" si="8"/>
        <v>DISTRIBUCION VOLUMEN X CRITERIO (Consumiciones)Resto vinoHOMBRE</v>
      </c>
      <c r="B523" s="11" t="s">
        <v>119</v>
      </c>
      <c r="C523" s="11" t="s">
        <v>137</v>
      </c>
      <c r="D523" s="11" t="s">
        <v>21</v>
      </c>
      <c r="E523" s="12">
        <v>31.459045636597715</v>
      </c>
      <c r="F523" s="12">
        <v>42.843815686475196</v>
      </c>
      <c r="G523" s="12">
        <v>46.247042652742685</v>
      </c>
      <c r="H523" s="12">
        <v>52.319147113938534</v>
      </c>
      <c r="I523" s="12">
        <v>50.528676024925169</v>
      </c>
      <c r="J523" s="12">
        <v>64.48652762717218</v>
      </c>
      <c r="K523" s="12">
        <v>54.80913341823269</v>
      </c>
      <c r="L523" s="12">
        <v>49.039414997377371</v>
      </c>
      <c r="M523" s="12">
        <v>65.61438002166355</v>
      </c>
      <c r="N523" s="12"/>
      <c r="O523" s="12"/>
    </row>
    <row r="524" spans="1:15" x14ac:dyDescent="0.35">
      <c r="A524" s="11" t="str">
        <f t="shared" si="8"/>
        <v>DISTRIBUCION VOLUMEN X CRITERIO (Consumiciones)Resto vinoMUJER</v>
      </c>
      <c r="B524" s="11" t="s">
        <v>119</v>
      </c>
      <c r="C524" s="11" t="s">
        <v>137</v>
      </c>
      <c r="D524" s="11" t="s">
        <v>22</v>
      </c>
      <c r="E524" s="12">
        <v>68.540954363402278</v>
      </c>
      <c r="F524" s="12">
        <v>57.156212744100188</v>
      </c>
      <c r="G524" s="12">
        <v>53.752957347257301</v>
      </c>
      <c r="H524" s="12">
        <v>47.68083918287924</v>
      </c>
      <c r="I524" s="12">
        <v>49.471288685306135</v>
      </c>
      <c r="J524" s="12">
        <v>35.513472372827806</v>
      </c>
      <c r="K524" s="12">
        <v>45.190876392941448</v>
      </c>
      <c r="L524" s="12">
        <v>50.960557576339347</v>
      </c>
      <c r="M524" s="12">
        <v>34.385619978336443</v>
      </c>
      <c r="N524" s="12"/>
      <c r="O524" s="12"/>
    </row>
    <row r="525" spans="1:15" x14ac:dyDescent="0.35">
      <c r="A525" s="11" t="str">
        <f t="shared" si="8"/>
        <v>DISTRIBUCION VOLUMEN X CRITERIO (Consumiciones)CavaT.ESPAÑA</v>
      </c>
      <c r="B525" s="11" t="s">
        <v>119</v>
      </c>
      <c r="C525" s="11" t="s">
        <v>138</v>
      </c>
      <c r="D525" s="11" t="s">
        <v>36</v>
      </c>
      <c r="E525" s="12">
        <v>100</v>
      </c>
      <c r="F525" s="12">
        <v>100</v>
      </c>
      <c r="G525" s="12">
        <v>100</v>
      </c>
      <c r="H525" s="12">
        <v>100</v>
      </c>
      <c r="I525" s="12">
        <v>100</v>
      </c>
      <c r="J525" s="12">
        <v>100</v>
      </c>
      <c r="K525" s="12">
        <v>100</v>
      </c>
      <c r="L525" s="12">
        <v>100</v>
      </c>
      <c r="M525" s="12">
        <v>100</v>
      </c>
      <c r="N525" s="12"/>
      <c r="O525" s="12"/>
    </row>
    <row r="526" spans="1:15" x14ac:dyDescent="0.35">
      <c r="A526" s="11" t="str">
        <f t="shared" si="8"/>
        <v>DISTRIBUCION VOLUMEN X CRITERIO (Consumiciones)CavaBCN AM</v>
      </c>
      <c r="B526" s="11" t="s">
        <v>119</v>
      </c>
      <c r="C526" s="11" t="s">
        <v>138</v>
      </c>
      <c r="D526" s="11" t="s">
        <v>1</v>
      </c>
      <c r="E526" s="12">
        <v>26.812263916411812</v>
      </c>
      <c r="F526" s="12">
        <v>28.41911357331503</v>
      </c>
      <c r="G526" s="12">
        <v>24.504364413111702</v>
      </c>
      <c r="H526" s="12">
        <v>28.593267980496535</v>
      </c>
      <c r="I526" s="12">
        <v>30.411912023105042</v>
      </c>
      <c r="J526" s="12">
        <v>26.429528986791411</v>
      </c>
      <c r="K526" s="12">
        <v>26.099814314571272</v>
      </c>
      <c r="L526" s="12">
        <v>41.059691371160248</v>
      </c>
      <c r="M526" s="12">
        <v>26.669082907437623</v>
      </c>
      <c r="N526" s="12"/>
      <c r="O526" s="12"/>
    </row>
    <row r="527" spans="1:15" x14ac:dyDescent="0.35">
      <c r="A527" s="11" t="str">
        <f t="shared" si="8"/>
        <v>DISTRIBUCION VOLUMEN X CRITERIO (Consumiciones)CavaREST.CAT ARAGON</v>
      </c>
      <c r="B527" s="11" t="s">
        <v>119</v>
      </c>
      <c r="C527" s="11" t="s">
        <v>138</v>
      </c>
      <c r="D527" s="11" t="s">
        <v>2</v>
      </c>
      <c r="E527" s="12">
        <v>35.624409077354841</v>
      </c>
      <c r="F527" s="12">
        <v>20.531997762587359</v>
      </c>
      <c r="G527" s="12">
        <v>21.565378293088141</v>
      </c>
      <c r="H527" s="12">
        <v>46.248268323090947</v>
      </c>
      <c r="I527" s="12">
        <v>30.945181063559069</v>
      </c>
      <c r="J527" s="12">
        <v>28.001561996369794</v>
      </c>
      <c r="K527" s="12">
        <v>36.89524686885747</v>
      </c>
      <c r="L527" s="12">
        <v>27.893269102588409</v>
      </c>
      <c r="M527" s="12">
        <v>48.907312659520045</v>
      </c>
      <c r="N527" s="12"/>
      <c r="O527" s="12"/>
    </row>
    <row r="528" spans="1:15" x14ac:dyDescent="0.35">
      <c r="A528" s="11" t="str">
        <f t="shared" si="8"/>
        <v>DISTRIBUCION VOLUMEN X CRITERIO (Consumiciones)CavaLEVANTE</v>
      </c>
      <c r="B528" s="11" t="s">
        <v>119</v>
      </c>
      <c r="C528" s="11" t="s">
        <v>138</v>
      </c>
      <c r="D528" s="11" t="s">
        <v>3</v>
      </c>
      <c r="E528" s="12">
        <v>6.7840236049331812</v>
      </c>
      <c r="F528" s="12">
        <v>11.361534138344906</v>
      </c>
      <c r="G528" s="12">
        <v>11.024613004456715</v>
      </c>
      <c r="H528" s="12">
        <v>3.5142680726426159</v>
      </c>
      <c r="I528" s="12">
        <v>14.427965887746652</v>
      </c>
      <c r="J528" s="12">
        <v>7.0233419633702265</v>
      </c>
      <c r="K528" s="12">
        <v>13.413045320999087</v>
      </c>
      <c r="L528" s="12">
        <v>12.900178765269363</v>
      </c>
      <c r="M528" s="12">
        <v>3.4289138989904879</v>
      </c>
      <c r="N528" s="12"/>
      <c r="O528" s="12"/>
    </row>
    <row r="529" spans="1:15" x14ac:dyDescent="0.35">
      <c r="A529" s="11" t="str">
        <f t="shared" si="8"/>
        <v>DISTRIBUCION VOLUMEN X CRITERIO (Consumiciones)CavaANDALUCIA</v>
      </c>
      <c r="B529" s="11" t="s">
        <v>119</v>
      </c>
      <c r="C529" s="11" t="s">
        <v>138</v>
      </c>
      <c r="D529" s="11" t="s">
        <v>4</v>
      </c>
      <c r="E529" s="12">
        <v>8.1302930193316936</v>
      </c>
      <c r="F529" s="12">
        <v>4.6379361232666625</v>
      </c>
      <c r="G529" s="12">
        <v>5.019976090224243</v>
      </c>
      <c r="H529" s="12">
        <v>12.215286326230208</v>
      </c>
      <c r="I529" s="12">
        <v>4.4787947104800763</v>
      </c>
      <c r="J529" s="12">
        <v>8.0453821241065739</v>
      </c>
      <c r="K529" s="12">
        <v>2.1461421093288937</v>
      </c>
      <c r="L529" s="12">
        <v>2.7427676241938381</v>
      </c>
      <c r="M529" s="12">
        <v>1.860070532933769</v>
      </c>
      <c r="N529" s="12"/>
      <c r="O529" s="12"/>
    </row>
    <row r="530" spans="1:15" x14ac:dyDescent="0.35">
      <c r="A530" s="11" t="str">
        <f t="shared" si="8"/>
        <v>DISTRIBUCION VOLUMEN X CRITERIO (Consumiciones)CavaMDD AM</v>
      </c>
      <c r="B530" s="11" t="s">
        <v>119</v>
      </c>
      <c r="C530" s="11" t="s">
        <v>138</v>
      </c>
      <c r="D530" s="11" t="s">
        <v>5</v>
      </c>
      <c r="E530" s="12">
        <v>3.2995795925904416</v>
      </c>
      <c r="F530" s="12">
        <v>5.1070906747742377</v>
      </c>
      <c r="G530" s="12">
        <v>8.5858492805091373</v>
      </c>
      <c r="H530" s="12">
        <v>1.3038639136252554</v>
      </c>
      <c r="I530" s="12">
        <v>0.98892841274008847</v>
      </c>
      <c r="J530" s="12">
        <v>6.2442952314911135</v>
      </c>
      <c r="K530" s="12">
        <v>7.0032363003017988</v>
      </c>
      <c r="L530" s="12" t="s">
        <v>223</v>
      </c>
      <c r="M530" s="12" t="s">
        <v>223</v>
      </c>
      <c r="N530" s="12"/>
      <c r="O530" s="12"/>
    </row>
    <row r="531" spans="1:15" x14ac:dyDescent="0.35">
      <c r="A531" s="11" t="str">
        <f t="shared" si="8"/>
        <v>DISTRIBUCION VOLUMEN X CRITERIO (Consumiciones)CavaRTO CENTRO</v>
      </c>
      <c r="B531" s="11" t="s">
        <v>119</v>
      </c>
      <c r="C531" s="11" t="s">
        <v>138</v>
      </c>
      <c r="D531" s="11" t="s">
        <v>6</v>
      </c>
      <c r="E531" s="12">
        <v>4.0548526290307532</v>
      </c>
      <c r="F531" s="12">
        <v>3.4070297482045624</v>
      </c>
      <c r="G531" s="12">
        <v>5.6407380385193528</v>
      </c>
      <c r="H531" s="12">
        <v>5.4281351129340818</v>
      </c>
      <c r="I531" s="12">
        <v>5.8662623957344531</v>
      </c>
      <c r="J531" s="12">
        <v>5.6010954823445616</v>
      </c>
      <c r="K531" s="12">
        <v>0.99335706780157107</v>
      </c>
      <c r="L531" s="12">
        <v>7.6731187211700638</v>
      </c>
      <c r="M531" s="12">
        <v>2.8933836500206001</v>
      </c>
      <c r="N531" s="12"/>
      <c r="O531" s="12"/>
    </row>
    <row r="532" spans="1:15" x14ac:dyDescent="0.35">
      <c r="A532" s="11" t="str">
        <f t="shared" si="8"/>
        <v>DISTRIBUCION VOLUMEN X CRITERIO (Consumiciones)CavaNORTE-CENTRO</v>
      </c>
      <c r="B532" s="11" t="s">
        <v>119</v>
      </c>
      <c r="C532" s="11" t="s">
        <v>138</v>
      </c>
      <c r="D532" s="11" t="s">
        <v>7</v>
      </c>
      <c r="E532" s="12">
        <v>15.294555975259714</v>
      </c>
      <c r="F532" s="12">
        <v>18.26430817730397</v>
      </c>
      <c r="G532" s="12">
        <v>20.082119531298076</v>
      </c>
      <c r="H532" s="12">
        <v>1.7333260876584895</v>
      </c>
      <c r="I532" s="12">
        <v>10.209913305596512</v>
      </c>
      <c r="J532" s="12">
        <v>10.842256296667559</v>
      </c>
      <c r="K532" s="12">
        <v>1.9594618801089485</v>
      </c>
      <c r="L532" s="12">
        <v>4.5451785955292952</v>
      </c>
      <c r="M532" s="12">
        <v>6.3935422011405354</v>
      </c>
      <c r="N532" s="12"/>
      <c r="O532" s="12"/>
    </row>
    <row r="533" spans="1:15" x14ac:dyDescent="0.35">
      <c r="A533" s="11" t="str">
        <f t="shared" si="8"/>
        <v>DISTRIBUCION VOLUMEN X CRITERIO (Consumiciones)CavaNOROESTE</v>
      </c>
      <c r="B533" s="11" t="s">
        <v>119</v>
      </c>
      <c r="C533" s="11" t="s">
        <v>138</v>
      </c>
      <c r="D533" s="11" t="s">
        <v>8</v>
      </c>
      <c r="E533" s="12" t="s">
        <v>223</v>
      </c>
      <c r="F533" s="12">
        <v>8.2709764921935136</v>
      </c>
      <c r="G533" s="12">
        <v>3.5769455261469227</v>
      </c>
      <c r="H533" s="12">
        <v>0.96354716737430146</v>
      </c>
      <c r="I533" s="12">
        <v>2.6710598731646233</v>
      </c>
      <c r="J533" s="12">
        <v>7.8125462584015679</v>
      </c>
      <c r="K533" s="12">
        <v>11.489697737388665</v>
      </c>
      <c r="L533" s="12">
        <v>3.1857867120852443</v>
      </c>
      <c r="M533" s="12">
        <v>9.847668781777756</v>
      </c>
      <c r="N533" s="12"/>
      <c r="O533" s="12"/>
    </row>
    <row r="534" spans="1:15" x14ac:dyDescent="0.35">
      <c r="A534" s="11" t="str">
        <f t="shared" si="8"/>
        <v>DISTRIBUCION VOLUMEN X CRITERIO (Consumiciones)Cava&lt;2MIL</v>
      </c>
      <c r="B534" s="11" t="s">
        <v>119</v>
      </c>
      <c r="C534" s="11" t="s">
        <v>138</v>
      </c>
      <c r="D534" s="11" t="s">
        <v>9</v>
      </c>
      <c r="E534" s="12">
        <v>1.4915836955266382</v>
      </c>
      <c r="F534" s="12">
        <v>8.3739260901813051</v>
      </c>
      <c r="G534" s="12">
        <v>2.3206591010979158</v>
      </c>
      <c r="H534" s="12" t="s">
        <v>223</v>
      </c>
      <c r="I534" s="12">
        <v>5.0527550845232572</v>
      </c>
      <c r="J534" s="12">
        <v>8.3944670469220206</v>
      </c>
      <c r="K534" s="12">
        <v>7.4515410611098583</v>
      </c>
      <c r="L534" s="12">
        <v>6.0287282991465796</v>
      </c>
      <c r="M534" s="12">
        <v>7.4197743077658114</v>
      </c>
      <c r="N534" s="12"/>
      <c r="O534" s="12"/>
    </row>
    <row r="535" spans="1:15" x14ac:dyDescent="0.35">
      <c r="A535" s="11" t="str">
        <f t="shared" si="8"/>
        <v>DISTRIBUCION VOLUMEN X CRITERIO (Consumiciones)Cava2-5MIL</v>
      </c>
      <c r="B535" s="11" t="s">
        <v>119</v>
      </c>
      <c r="C535" s="11" t="s">
        <v>138</v>
      </c>
      <c r="D535" s="11" t="s">
        <v>10</v>
      </c>
      <c r="E535" s="12">
        <v>3.5764410030008595</v>
      </c>
      <c r="F535" s="12">
        <v>1.7525572688126174</v>
      </c>
      <c r="G535" s="12">
        <v>8.8478828420987874</v>
      </c>
      <c r="H535" s="12">
        <v>2.7418429058936473</v>
      </c>
      <c r="I535" s="12">
        <v>1.8591424221921515</v>
      </c>
      <c r="J535" s="12">
        <v>2.4085733835985375</v>
      </c>
      <c r="K535" s="12">
        <v>3.9509453003673727</v>
      </c>
      <c r="L535" s="12">
        <v>3.5914174454699688</v>
      </c>
      <c r="M535" s="12">
        <v>4.9382449260118264</v>
      </c>
      <c r="N535" s="12"/>
      <c r="O535" s="12"/>
    </row>
    <row r="536" spans="1:15" x14ac:dyDescent="0.35">
      <c r="A536" s="11" t="str">
        <f t="shared" si="8"/>
        <v>DISTRIBUCION VOLUMEN X CRITERIO (Consumiciones)Cava5-10MIL</v>
      </c>
      <c r="B536" s="11" t="s">
        <v>119</v>
      </c>
      <c r="C536" s="11" t="s">
        <v>138</v>
      </c>
      <c r="D536" s="11" t="s">
        <v>11</v>
      </c>
      <c r="E536" s="12">
        <v>6.8936831878143838</v>
      </c>
      <c r="F536" s="12">
        <v>4.2471109791941259</v>
      </c>
      <c r="G536" s="12">
        <v>5.8016490712986002</v>
      </c>
      <c r="H536" s="12">
        <v>3.7430856966440711</v>
      </c>
      <c r="I536" s="12">
        <v>4.8100271645830386</v>
      </c>
      <c r="J536" s="12">
        <v>2.0927523952209417</v>
      </c>
      <c r="K536" s="12">
        <v>13.322433710621814</v>
      </c>
      <c r="L536" s="12">
        <v>6.7412267155959658</v>
      </c>
      <c r="M536" s="12">
        <v>7.8712527323643009</v>
      </c>
      <c r="N536" s="12"/>
      <c r="O536" s="12"/>
    </row>
    <row r="537" spans="1:15" x14ac:dyDescent="0.35">
      <c r="A537" s="11" t="str">
        <f t="shared" si="8"/>
        <v>DISTRIBUCION VOLUMEN X CRITERIO (Consumiciones)Cava10-30MIL</v>
      </c>
      <c r="B537" s="11" t="s">
        <v>119</v>
      </c>
      <c r="C537" s="11" t="s">
        <v>138</v>
      </c>
      <c r="D537" s="11" t="s">
        <v>12</v>
      </c>
      <c r="E537" s="12">
        <v>11.643347312113514</v>
      </c>
      <c r="F537" s="12">
        <v>8.4853841119078997</v>
      </c>
      <c r="G537" s="12">
        <v>19.282733098337744</v>
      </c>
      <c r="H537" s="12">
        <v>20.307893926470577</v>
      </c>
      <c r="I537" s="12">
        <v>9.8771976551612717</v>
      </c>
      <c r="J537" s="12">
        <v>13.659787516788541</v>
      </c>
      <c r="K537" s="12">
        <v>9.5717959667397565</v>
      </c>
      <c r="L537" s="12">
        <v>9.5051538879997075</v>
      </c>
      <c r="M537" s="12">
        <v>9.5279968393127863</v>
      </c>
      <c r="N537" s="12"/>
      <c r="O537" s="12"/>
    </row>
    <row r="538" spans="1:15" x14ac:dyDescent="0.35">
      <c r="A538" s="11" t="str">
        <f t="shared" si="8"/>
        <v>DISTRIBUCION VOLUMEN X CRITERIO (Consumiciones)Cava30-100MIL</v>
      </c>
      <c r="B538" s="11" t="s">
        <v>119</v>
      </c>
      <c r="C538" s="11" t="s">
        <v>138</v>
      </c>
      <c r="D538" s="11" t="s">
        <v>13</v>
      </c>
      <c r="E538" s="12">
        <v>28.570458206883774</v>
      </c>
      <c r="F538" s="12">
        <v>13.564290841016257</v>
      </c>
      <c r="G538" s="12">
        <v>15.367357881875163</v>
      </c>
      <c r="H538" s="12">
        <v>44.723258537492036</v>
      </c>
      <c r="I538" s="12">
        <v>32.880531375598331</v>
      </c>
      <c r="J538" s="12">
        <v>24.061574180441855</v>
      </c>
      <c r="K538" s="12">
        <v>18.847214958472676</v>
      </c>
      <c r="L538" s="12">
        <v>48.287388975506929</v>
      </c>
      <c r="M538" s="12">
        <v>34.919890578587101</v>
      </c>
      <c r="N538" s="12"/>
      <c r="O538" s="12"/>
    </row>
    <row r="539" spans="1:15" x14ac:dyDescent="0.35">
      <c r="A539" s="11" t="str">
        <f t="shared" si="8"/>
        <v>DISTRIBUCION VOLUMEN X CRITERIO (Consumiciones)Cava100-200MIL</v>
      </c>
      <c r="B539" s="11" t="s">
        <v>119</v>
      </c>
      <c r="C539" s="11" t="s">
        <v>138</v>
      </c>
      <c r="D539" s="11" t="s">
        <v>14</v>
      </c>
      <c r="E539" s="12">
        <v>8.1590096576906248</v>
      </c>
      <c r="F539" s="12">
        <v>8.8910698818769909</v>
      </c>
      <c r="G539" s="12">
        <v>7.6779581754731412</v>
      </c>
      <c r="H539" s="12">
        <v>8.9791710475434403</v>
      </c>
      <c r="I539" s="12">
        <v>13.215904156484157</v>
      </c>
      <c r="J539" s="12">
        <v>7.5089076741723932</v>
      </c>
      <c r="K539" s="12">
        <v>5.0512690103654379</v>
      </c>
      <c r="L539" s="12">
        <v>3.1293518661885242</v>
      </c>
      <c r="M539" s="12">
        <v>7.772391998500459</v>
      </c>
      <c r="N539" s="12"/>
      <c r="O539" s="12"/>
    </row>
    <row r="540" spans="1:15" x14ac:dyDescent="0.35">
      <c r="A540" s="11" t="str">
        <f t="shared" si="8"/>
        <v>DISTRIBUCION VOLUMEN X CRITERIO (Consumiciones)Cava200-500MIL</v>
      </c>
      <c r="B540" s="11" t="s">
        <v>119</v>
      </c>
      <c r="C540" s="11" t="s">
        <v>138</v>
      </c>
      <c r="D540" s="11" t="s">
        <v>15</v>
      </c>
      <c r="E540" s="12">
        <v>14.150653709705521</v>
      </c>
      <c r="F540" s="12">
        <v>30.272296179661172</v>
      </c>
      <c r="G540" s="12">
        <v>14.729248160617436</v>
      </c>
      <c r="H540" s="12">
        <v>5.9717426556815933</v>
      </c>
      <c r="I540" s="12">
        <v>10.930147133076161</v>
      </c>
      <c r="J540" s="12">
        <v>15.121947049740786</v>
      </c>
      <c r="K540" s="12">
        <v>28.153293637275272</v>
      </c>
      <c r="L540" s="12">
        <v>15.503552535378381</v>
      </c>
      <c r="M540" s="12">
        <v>15.244199260470598</v>
      </c>
      <c r="N540" s="12"/>
      <c r="O540" s="12"/>
    </row>
    <row r="541" spans="1:15" x14ac:dyDescent="0.35">
      <c r="A541" s="11" t="str">
        <f t="shared" si="8"/>
        <v>DISTRIBUCION VOLUMEN X CRITERIO (Consumiciones)Cava&gt;500MIL</v>
      </c>
      <c r="B541" s="11" t="s">
        <v>119</v>
      </c>
      <c r="C541" s="11" t="s">
        <v>138</v>
      </c>
      <c r="D541" s="11" t="s">
        <v>16</v>
      </c>
      <c r="E541" s="12">
        <v>25.51480169467969</v>
      </c>
      <c r="F541" s="12">
        <v>24.413346346086211</v>
      </c>
      <c r="G541" s="12">
        <v>25.972494967519626</v>
      </c>
      <c r="H541" s="12">
        <v>13.532975302487236</v>
      </c>
      <c r="I541" s="12">
        <v>21.374310787066026</v>
      </c>
      <c r="J541" s="12">
        <v>26.752006598246275</v>
      </c>
      <c r="K541" s="12">
        <v>13.651509553763209</v>
      </c>
      <c r="L541" s="12">
        <v>7.2131695107097702</v>
      </c>
      <c r="M541" s="12">
        <v>12.306225867932321</v>
      </c>
      <c r="N541" s="12"/>
      <c r="O541" s="12"/>
    </row>
    <row r="542" spans="1:15" x14ac:dyDescent="0.35">
      <c r="A542" s="11" t="str">
        <f t="shared" si="8"/>
        <v>DISTRIBUCION VOLUMEN X CRITERIO (Consumiciones)CavaDE 15 A 19 AÑOS</v>
      </c>
      <c r="B542" s="11" t="s">
        <v>119</v>
      </c>
      <c r="C542" s="11" t="s">
        <v>138</v>
      </c>
      <c r="D542" s="11" t="s">
        <v>39</v>
      </c>
      <c r="E542" s="12" t="s">
        <v>223</v>
      </c>
      <c r="F542" s="12" t="s">
        <v>223</v>
      </c>
      <c r="G542" s="12" t="s">
        <v>223</v>
      </c>
      <c r="H542" s="12" t="s">
        <v>223</v>
      </c>
      <c r="I542" s="12" t="s">
        <v>223</v>
      </c>
      <c r="J542" s="12">
        <v>3.2201843622730757</v>
      </c>
      <c r="K542" s="12" t="s">
        <v>223</v>
      </c>
      <c r="L542" s="12" t="s">
        <v>223</v>
      </c>
      <c r="M542" s="12">
        <v>1.1078828798144928</v>
      </c>
      <c r="N542" s="12"/>
      <c r="O542" s="12"/>
    </row>
    <row r="543" spans="1:15" x14ac:dyDescent="0.35">
      <c r="A543" s="11" t="str">
        <f t="shared" si="8"/>
        <v>DISTRIBUCION VOLUMEN X CRITERIO (Consumiciones)CavaDE 20 A 24 AÑOS</v>
      </c>
      <c r="B543" s="11" t="s">
        <v>119</v>
      </c>
      <c r="C543" s="11" t="s">
        <v>138</v>
      </c>
      <c r="D543" s="11" t="s">
        <v>40</v>
      </c>
      <c r="E543" s="12">
        <v>1.0792712329231922</v>
      </c>
      <c r="F543" s="12">
        <v>0.26856149074771307</v>
      </c>
      <c r="G543" s="12" t="s">
        <v>223</v>
      </c>
      <c r="H543" s="12" t="s">
        <v>223</v>
      </c>
      <c r="I543" s="12" t="s">
        <v>223</v>
      </c>
      <c r="J543" s="12">
        <v>1.0192405762123715</v>
      </c>
      <c r="K543" s="12" t="s">
        <v>223</v>
      </c>
      <c r="L543" s="12" t="s">
        <v>223</v>
      </c>
      <c r="M543" s="12" t="s">
        <v>223</v>
      </c>
      <c r="N543" s="12"/>
      <c r="O543" s="12"/>
    </row>
    <row r="544" spans="1:15" x14ac:dyDescent="0.35">
      <c r="A544" s="11" t="str">
        <f t="shared" si="8"/>
        <v>DISTRIBUCION VOLUMEN X CRITERIO (Consumiciones)CavaDE 25 A 34 AÑOS</v>
      </c>
      <c r="B544" s="11" t="s">
        <v>119</v>
      </c>
      <c r="C544" s="11" t="s">
        <v>138</v>
      </c>
      <c r="D544" s="11" t="s">
        <v>41</v>
      </c>
      <c r="E544" s="12">
        <v>1.5511819757908494</v>
      </c>
      <c r="F544" s="12">
        <v>1.5603920064074386</v>
      </c>
      <c r="G544" s="12">
        <v>9.2228531746380593</v>
      </c>
      <c r="H544" s="12">
        <v>14.279279811423438</v>
      </c>
      <c r="I544" s="12">
        <v>1.197737210429584</v>
      </c>
      <c r="J544" s="12">
        <v>0.42261216997822959</v>
      </c>
      <c r="K544" s="12">
        <v>0.58593085017057145</v>
      </c>
      <c r="L544" s="12" t="s">
        <v>223</v>
      </c>
      <c r="M544" s="12" t="s">
        <v>223</v>
      </c>
      <c r="N544" s="12"/>
      <c r="O544" s="12"/>
    </row>
    <row r="545" spans="1:15" x14ac:dyDescent="0.35">
      <c r="A545" s="11" t="str">
        <f t="shared" si="8"/>
        <v>DISTRIBUCION VOLUMEN X CRITERIO (Consumiciones)CavaDE 35 A 49 AÑOS</v>
      </c>
      <c r="B545" s="11" t="s">
        <v>119</v>
      </c>
      <c r="C545" s="11" t="s">
        <v>138</v>
      </c>
      <c r="D545" s="11" t="s">
        <v>42</v>
      </c>
      <c r="E545" s="12">
        <v>19.867372326452259</v>
      </c>
      <c r="F545" s="12">
        <v>7.4160013602829977</v>
      </c>
      <c r="G545" s="12">
        <v>17.296595494062114</v>
      </c>
      <c r="H545" s="12">
        <v>11.709640606652002</v>
      </c>
      <c r="I545" s="12">
        <v>4.7951882586391452</v>
      </c>
      <c r="J545" s="12">
        <v>9.5057945228384622</v>
      </c>
      <c r="K545" s="12">
        <v>4.86663276028347</v>
      </c>
      <c r="L545" s="12">
        <v>5.6336794098676108</v>
      </c>
      <c r="M545" s="12">
        <v>4.4527454242146787</v>
      </c>
      <c r="N545" s="12"/>
      <c r="O545" s="12"/>
    </row>
    <row r="546" spans="1:15" x14ac:dyDescent="0.35">
      <c r="A546" s="11" t="str">
        <f t="shared" si="8"/>
        <v>DISTRIBUCION VOLUMEN X CRITERIO (Consumiciones)CavaDE 50 A 59 AÑOS</v>
      </c>
      <c r="B546" s="11" t="s">
        <v>119</v>
      </c>
      <c r="C546" s="11" t="s">
        <v>138</v>
      </c>
      <c r="D546" s="11" t="s">
        <v>43</v>
      </c>
      <c r="E546" s="12">
        <v>20.595513000787573</v>
      </c>
      <c r="F546" s="12">
        <v>29.68021703301914</v>
      </c>
      <c r="G546" s="12">
        <v>18.03751725107902</v>
      </c>
      <c r="H546" s="12">
        <v>16.68119739502238</v>
      </c>
      <c r="I546" s="12">
        <v>20.330790650940159</v>
      </c>
      <c r="J546" s="12">
        <v>36.3096188703839</v>
      </c>
      <c r="K546" s="12">
        <v>26.927609871875458</v>
      </c>
      <c r="L546" s="12">
        <v>18.807853417447124</v>
      </c>
      <c r="M546" s="12">
        <v>24.835837344872413</v>
      </c>
      <c r="N546" s="12"/>
      <c r="O546" s="12"/>
    </row>
    <row r="547" spans="1:15" x14ac:dyDescent="0.35">
      <c r="A547" s="11" t="str">
        <f t="shared" si="8"/>
        <v>DISTRIBUCION VOLUMEN X CRITERIO (Consumiciones)CavaDE 60 A 75 AÑOS</v>
      </c>
      <c r="B547" s="11" t="s">
        <v>119</v>
      </c>
      <c r="C547" s="11" t="s">
        <v>138</v>
      </c>
      <c r="D547" s="11" t="s">
        <v>44</v>
      </c>
      <c r="E547" s="12">
        <v>56.906648413994617</v>
      </c>
      <c r="F547" s="12">
        <v>61.074809908104363</v>
      </c>
      <c r="G547" s="12">
        <v>55.443025289862092</v>
      </c>
      <c r="H547" s="12">
        <v>57.32985068396809</v>
      </c>
      <c r="I547" s="12">
        <v>73.676294609496495</v>
      </c>
      <c r="J547" s="12">
        <v>49.522582022530933</v>
      </c>
      <c r="K547" s="12">
        <v>67.61982787712455</v>
      </c>
      <c r="L547" s="12">
        <v>75.558457236681406</v>
      </c>
      <c r="M547" s="12">
        <v>69.603518848322253</v>
      </c>
      <c r="N547" s="12"/>
      <c r="O547" s="12"/>
    </row>
    <row r="548" spans="1:15" x14ac:dyDescent="0.35">
      <c r="A548" s="11" t="str">
        <f t="shared" si="8"/>
        <v>DISTRIBUCION VOLUMEN X CRITERIO (Consumiciones)CavaNIVEL ALTO</v>
      </c>
      <c r="B548" s="11" t="s">
        <v>119</v>
      </c>
      <c r="C548" s="11" t="s">
        <v>138</v>
      </c>
      <c r="D548" s="11" t="s">
        <v>209</v>
      </c>
      <c r="E548" s="12">
        <v>30.909314539519144</v>
      </c>
      <c r="F548" s="12">
        <v>20.612593199183966</v>
      </c>
      <c r="G548" s="12">
        <v>11.508961770729865</v>
      </c>
      <c r="H548" s="12">
        <v>19.132062662486231</v>
      </c>
      <c r="I548" s="12">
        <v>28.271356764890033</v>
      </c>
      <c r="J548" s="12">
        <v>29.760008806557213</v>
      </c>
      <c r="K548" s="12">
        <v>27.210352322507287</v>
      </c>
      <c r="L548" s="12">
        <v>16.153971627740994</v>
      </c>
      <c r="M548" s="12">
        <v>26.65643170251958</v>
      </c>
      <c r="N548" s="12"/>
      <c r="O548" s="12"/>
    </row>
    <row r="549" spans="1:15" x14ac:dyDescent="0.35">
      <c r="A549" s="11" t="str">
        <f t="shared" si="8"/>
        <v>DISTRIBUCION VOLUMEN X CRITERIO (Consumiciones)CavaNIVEL MEDIO ALTO</v>
      </c>
      <c r="B549" s="11" t="s">
        <v>119</v>
      </c>
      <c r="C549" s="11" t="s">
        <v>138</v>
      </c>
      <c r="D549" s="11" t="s">
        <v>210</v>
      </c>
      <c r="E549" s="12">
        <v>14.521464398480713</v>
      </c>
      <c r="F549" s="12">
        <v>14.131916172227532</v>
      </c>
      <c r="G549" s="12">
        <v>11.289229173442569</v>
      </c>
      <c r="H549" s="12">
        <v>11.519906310273972</v>
      </c>
      <c r="I549" s="12">
        <v>17.31259972128532</v>
      </c>
      <c r="J549" s="12">
        <v>13.822250150424503</v>
      </c>
      <c r="K549" s="12">
        <v>6.5624253299874775</v>
      </c>
      <c r="L549" s="12">
        <v>9.7781621539269157</v>
      </c>
      <c r="M549" s="12">
        <v>5.9489930477095596</v>
      </c>
      <c r="N549" s="12"/>
      <c r="O549" s="12"/>
    </row>
    <row r="550" spans="1:15" x14ac:dyDescent="0.35">
      <c r="A550" s="11" t="str">
        <f t="shared" si="8"/>
        <v>DISTRIBUCION VOLUMEN X CRITERIO (Consumiciones)CavaNIVEL MEDIO</v>
      </c>
      <c r="B550" s="11" t="s">
        <v>119</v>
      </c>
      <c r="C550" s="11" t="s">
        <v>138</v>
      </c>
      <c r="D550" s="11" t="s">
        <v>211</v>
      </c>
      <c r="E550" s="12">
        <v>26.371824677777916</v>
      </c>
      <c r="F550" s="12">
        <v>26.514783926965315</v>
      </c>
      <c r="G550" s="12">
        <v>33.206687704925237</v>
      </c>
      <c r="H550" s="12">
        <v>33.611716886281499</v>
      </c>
      <c r="I550" s="12">
        <v>20.628742703936339</v>
      </c>
      <c r="J550" s="12">
        <v>22.300679714437376</v>
      </c>
      <c r="K550" s="12">
        <v>25.684213219970857</v>
      </c>
      <c r="L550" s="12">
        <v>51.385699937651573</v>
      </c>
      <c r="M550" s="12">
        <v>33.785829616973388</v>
      </c>
      <c r="N550" s="12"/>
      <c r="O550" s="12"/>
    </row>
    <row r="551" spans="1:15" x14ac:dyDescent="0.35">
      <c r="A551" s="11" t="str">
        <f t="shared" si="8"/>
        <v>DISTRIBUCION VOLUMEN X CRITERIO (Consumiciones)CavaNIVEL MEDIO BAJO</v>
      </c>
      <c r="B551" s="11" t="s">
        <v>119</v>
      </c>
      <c r="C551" s="11" t="s">
        <v>138</v>
      </c>
      <c r="D551" s="11" t="s">
        <v>212</v>
      </c>
      <c r="E551" s="12">
        <v>8.8029970748309516</v>
      </c>
      <c r="F551" s="12">
        <v>10.618263263341536</v>
      </c>
      <c r="G551" s="12">
        <v>19.982472024683329</v>
      </c>
      <c r="H551" s="12">
        <v>17.827667924421313</v>
      </c>
      <c r="I551" s="12">
        <v>10.587781239270495</v>
      </c>
      <c r="J551" s="12">
        <v>13.186055617245007</v>
      </c>
      <c r="K551" s="12">
        <v>12.359052604474046</v>
      </c>
      <c r="L551" s="12">
        <v>7.4974634210158069</v>
      </c>
      <c r="M551" s="12">
        <v>9.5042588005267188</v>
      </c>
      <c r="N551" s="12"/>
      <c r="O551" s="12"/>
    </row>
    <row r="552" spans="1:15" x14ac:dyDescent="0.35">
      <c r="A552" s="11" t="str">
        <f t="shared" si="8"/>
        <v>DISTRIBUCION VOLUMEN X CRITERIO (Consumiciones)CavaHOMBRE</v>
      </c>
      <c r="B552" s="11" t="s">
        <v>119</v>
      </c>
      <c r="C552" s="11" t="s">
        <v>138</v>
      </c>
      <c r="D552" s="11" t="s">
        <v>21</v>
      </c>
      <c r="E552" s="12">
        <v>49.047104813446261</v>
      </c>
      <c r="F552" s="12">
        <v>47.646041586459994</v>
      </c>
      <c r="G552" s="12">
        <v>50.567716528511539</v>
      </c>
      <c r="H552" s="12">
        <v>58.859089738470516</v>
      </c>
      <c r="I552" s="12">
        <v>54.939144770060388</v>
      </c>
      <c r="J552" s="12">
        <v>59.682480246750394</v>
      </c>
      <c r="K552" s="12">
        <v>54.495658543528926</v>
      </c>
      <c r="L552" s="12">
        <v>45.834835463916164</v>
      </c>
      <c r="M552" s="12">
        <v>56.618017702291269</v>
      </c>
      <c r="N552" s="12"/>
      <c r="O552" s="12"/>
    </row>
    <row r="553" spans="1:15" x14ac:dyDescent="0.35">
      <c r="A553" s="11" t="str">
        <f t="shared" si="8"/>
        <v>DISTRIBUCION VOLUMEN X CRITERIO (Consumiciones)CavaMUJER</v>
      </c>
      <c r="B553" s="11" t="s">
        <v>119</v>
      </c>
      <c r="C553" s="11" t="s">
        <v>138</v>
      </c>
      <c r="D553" s="11" t="s">
        <v>22</v>
      </c>
      <c r="E553" s="12">
        <v>50.952875611476479</v>
      </c>
      <c r="F553" s="12">
        <v>52.353925138515599</v>
      </c>
      <c r="G553" s="12">
        <v>49.432265890771006</v>
      </c>
      <c r="H553" s="12">
        <v>41.140878758595385</v>
      </c>
      <c r="I553" s="12">
        <v>45.060880475834637</v>
      </c>
      <c r="J553" s="12">
        <v>40.317536432335238</v>
      </c>
      <c r="K553" s="12">
        <v>45.504341456471082</v>
      </c>
      <c r="L553" s="12">
        <v>54.165156256080628</v>
      </c>
      <c r="M553" s="12">
        <v>43.381949413032018</v>
      </c>
      <c r="N553" s="12"/>
      <c r="O553" s="12"/>
    </row>
    <row r="554" spans="1:15" x14ac:dyDescent="0.35">
      <c r="A554" s="11" t="str">
        <f t="shared" si="8"/>
        <v>DISTRIBUCION VOLUMEN X CRITERIO (Consumiciones)Otr.Bebidas Deri.VinoT.ESPAÑA</v>
      </c>
      <c r="B554" s="11" t="s">
        <v>119</v>
      </c>
      <c r="C554" s="11" t="s">
        <v>139</v>
      </c>
      <c r="D554" s="11" t="s">
        <v>36</v>
      </c>
      <c r="E554" s="12">
        <v>100</v>
      </c>
      <c r="F554" s="12">
        <v>100</v>
      </c>
      <c r="G554" s="12">
        <v>100</v>
      </c>
      <c r="H554" s="12">
        <v>100</v>
      </c>
      <c r="I554" s="12">
        <v>100</v>
      </c>
      <c r="J554" s="12">
        <v>100</v>
      </c>
      <c r="K554" s="12">
        <v>100</v>
      </c>
      <c r="L554" s="12">
        <v>100</v>
      </c>
      <c r="M554" s="12">
        <v>100</v>
      </c>
      <c r="N554" s="12"/>
      <c r="O554" s="12"/>
    </row>
    <row r="555" spans="1:15" x14ac:dyDescent="0.35">
      <c r="A555" s="11" t="str">
        <f t="shared" si="8"/>
        <v>DISTRIBUCION VOLUMEN X CRITERIO (Consumiciones)Otr.Bebidas Deri.VinoBCN AM</v>
      </c>
      <c r="B555" s="11" t="s">
        <v>119</v>
      </c>
      <c r="C555" s="11" t="s">
        <v>139</v>
      </c>
      <c r="D555" s="11" t="s">
        <v>1</v>
      </c>
      <c r="E555" s="12">
        <v>3.7567183212742967</v>
      </c>
      <c r="F555" s="12">
        <v>4.4405276198077752</v>
      </c>
      <c r="G555" s="12">
        <v>3.6871918338752092</v>
      </c>
      <c r="H555" s="12">
        <v>5.1560116486984775</v>
      </c>
      <c r="I555" s="12">
        <v>3.6928519021983761</v>
      </c>
      <c r="J555" s="12">
        <v>4.6127130994881238</v>
      </c>
      <c r="K555" s="12">
        <v>7.4397798271763751</v>
      </c>
      <c r="L555" s="12">
        <v>2.6757263164503833</v>
      </c>
      <c r="M555" s="12">
        <v>3.0095416987280306</v>
      </c>
      <c r="N555" s="12"/>
      <c r="O555" s="12"/>
    </row>
    <row r="556" spans="1:15" x14ac:dyDescent="0.35">
      <c r="A556" s="11" t="str">
        <f t="shared" si="8"/>
        <v>DISTRIBUCION VOLUMEN X CRITERIO (Consumiciones)Otr.Bebidas Deri.VinoREST.CAT ARAGON</v>
      </c>
      <c r="B556" s="11" t="s">
        <v>119</v>
      </c>
      <c r="C556" s="11" t="s">
        <v>139</v>
      </c>
      <c r="D556" s="11" t="s">
        <v>2</v>
      </c>
      <c r="E556" s="12">
        <v>6.2917891752763033</v>
      </c>
      <c r="F556" s="12">
        <v>5.7568683694170071</v>
      </c>
      <c r="G556" s="12">
        <v>4.0926829508956981</v>
      </c>
      <c r="H556" s="12">
        <v>4.8059997591202324</v>
      </c>
      <c r="I556" s="12">
        <v>6.1814160935165017</v>
      </c>
      <c r="J556" s="12">
        <v>8.7080958942732671</v>
      </c>
      <c r="K556" s="12">
        <v>6.1833734919031329</v>
      </c>
      <c r="L556" s="12">
        <v>5.4246691215370104</v>
      </c>
      <c r="M556" s="12">
        <v>5.1083037302544954</v>
      </c>
      <c r="N556" s="12"/>
      <c r="O556" s="12"/>
    </row>
    <row r="557" spans="1:15" x14ac:dyDescent="0.35">
      <c r="A557" s="11" t="str">
        <f t="shared" si="8"/>
        <v>DISTRIBUCION VOLUMEN X CRITERIO (Consumiciones)Otr.Bebidas Deri.VinoLEVANTE</v>
      </c>
      <c r="B557" s="11" t="s">
        <v>119</v>
      </c>
      <c r="C557" s="11" t="s">
        <v>139</v>
      </c>
      <c r="D557" s="11" t="s">
        <v>3</v>
      </c>
      <c r="E557" s="12">
        <v>12.74680918413735</v>
      </c>
      <c r="F557" s="12">
        <v>11.539284645315773</v>
      </c>
      <c r="G557" s="12">
        <v>9.5536308962904126</v>
      </c>
      <c r="H557" s="12">
        <v>8.2381745019501995</v>
      </c>
      <c r="I557" s="12">
        <v>10.711594250193551</v>
      </c>
      <c r="J557" s="12">
        <v>10.750674095282722</v>
      </c>
      <c r="K557" s="12">
        <v>13.645037748418426</v>
      </c>
      <c r="L557" s="12">
        <v>13.099502475992924</v>
      </c>
      <c r="M557" s="12">
        <v>12.623534729046677</v>
      </c>
      <c r="N557" s="12"/>
      <c r="O557" s="12"/>
    </row>
    <row r="558" spans="1:15" x14ac:dyDescent="0.35">
      <c r="A558" s="11" t="str">
        <f t="shared" si="8"/>
        <v>DISTRIBUCION VOLUMEN X CRITERIO (Consumiciones)Otr.Bebidas Deri.VinoANDALUCIA</v>
      </c>
      <c r="B558" s="11" t="s">
        <v>119</v>
      </c>
      <c r="C558" s="11" t="s">
        <v>139</v>
      </c>
      <c r="D558" s="11" t="s">
        <v>4</v>
      </c>
      <c r="E558" s="12">
        <v>39.451324605577511</v>
      </c>
      <c r="F558" s="12">
        <v>42.995285842562112</v>
      </c>
      <c r="G558" s="12">
        <v>37.09873650038729</v>
      </c>
      <c r="H558" s="12">
        <v>42.434954742397615</v>
      </c>
      <c r="I558" s="12">
        <v>35.424703147224577</v>
      </c>
      <c r="J558" s="12">
        <v>37.102776200366137</v>
      </c>
      <c r="K558" s="12">
        <v>37.846462047523147</v>
      </c>
      <c r="L558" s="12">
        <v>41.233740941028465</v>
      </c>
      <c r="M558" s="12">
        <v>39.439475550137459</v>
      </c>
      <c r="N558" s="12"/>
      <c r="O558" s="12"/>
    </row>
    <row r="559" spans="1:15" x14ac:dyDescent="0.35">
      <c r="A559" s="11" t="str">
        <f t="shared" si="8"/>
        <v>DISTRIBUCION VOLUMEN X CRITERIO (Consumiciones)Otr.Bebidas Deri.VinoMDD AM</v>
      </c>
      <c r="B559" s="11" t="s">
        <v>119</v>
      </c>
      <c r="C559" s="11" t="s">
        <v>139</v>
      </c>
      <c r="D559" s="11" t="s">
        <v>5</v>
      </c>
      <c r="E559" s="12">
        <v>16.870127902151154</v>
      </c>
      <c r="F559" s="12">
        <v>9.486248295586817</v>
      </c>
      <c r="G559" s="12">
        <v>10.73052084206995</v>
      </c>
      <c r="H559" s="12">
        <v>16.674278055544402</v>
      </c>
      <c r="I559" s="12">
        <v>19.528613996867179</v>
      </c>
      <c r="J559" s="12">
        <v>13.403110964621415</v>
      </c>
      <c r="K559" s="12">
        <v>9.7016541635086195</v>
      </c>
      <c r="L559" s="12">
        <v>15.167465255290628</v>
      </c>
      <c r="M559" s="12">
        <v>17.006200208628407</v>
      </c>
      <c r="N559" s="12"/>
      <c r="O559" s="12"/>
    </row>
    <row r="560" spans="1:15" x14ac:dyDescent="0.35">
      <c r="A560" s="11" t="str">
        <f t="shared" si="8"/>
        <v>DISTRIBUCION VOLUMEN X CRITERIO (Consumiciones)Otr.Bebidas Deri.VinoRTO CENTRO</v>
      </c>
      <c r="B560" s="11" t="s">
        <v>119</v>
      </c>
      <c r="C560" s="11" t="s">
        <v>139</v>
      </c>
      <c r="D560" s="11" t="s">
        <v>6</v>
      </c>
      <c r="E560" s="12">
        <v>9.0762591859112085</v>
      </c>
      <c r="F560" s="12">
        <v>3.7406165818617181</v>
      </c>
      <c r="G560" s="12">
        <v>3.6868997636796901</v>
      </c>
      <c r="H560" s="12">
        <v>5.254412886449896</v>
      </c>
      <c r="I560" s="12">
        <v>7.7077209853981739</v>
      </c>
      <c r="J560" s="12">
        <v>4.211803716161211</v>
      </c>
      <c r="K560" s="12">
        <v>4.4783492581735667</v>
      </c>
      <c r="L560" s="12">
        <v>6.6072734544955631</v>
      </c>
      <c r="M560" s="12">
        <v>9.8525710399847419</v>
      </c>
      <c r="N560" s="12"/>
      <c r="O560" s="12"/>
    </row>
    <row r="561" spans="1:15" x14ac:dyDescent="0.35">
      <c r="A561" s="11" t="str">
        <f t="shared" si="8"/>
        <v>DISTRIBUCION VOLUMEN X CRITERIO (Consumiciones)Otr.Bebidas Deri.VinoNORTE-CENTRO</v>
      </c>
      <c r="B561" s="11" t="s">
        <v>119</v>
      </c>
      <c r="C561" s="11" t="s">
        <v>139</v>
      </c>
      <c r="D561" s="11" t="s">
        <v>7</v>
      </c>
      <c r="E561" s="12">
        <v>9.5826452179083361</v>
      </c>
      <c r="F561" s="12">
        <v>18.380740962453025</v>
      </c>
      <c r="G561" s="12">
        <v>28.1687001396214</v>
      </c>
      <c r="H561" s="12">
        <v>14.058614076643</v>
      </c>
      <c r="I561" s="12">
        <v>12.251762774346881</v>
      </c>
      <c r="J561" s="12">
        <v>17.191315984893912</v>
      </c>
      <c r="K561" s="12">
        <v>16.976398994904752</v>
      </c>
      <c r="L561" s="12">
        <v>11.475079035275487</v>
      </c>
      <c r="M561" s="12">
        <v>9.9189476882942422</v>
      </c>
      <c r="N561" s="12"/>
      <c r="O561" s="12"/>
    </row>
    <row r="562" spans="1:15" x14ac:dyDescent="0.35">
      <c r="A562" s="11" t="str">
        <f t="shared" si="8"/>
        <v>DISTRIBUCION VOLUMEN X CRITERIO (Consumiciones)Otr.Bebidas Deri.VinoNOROESTE</v>
      </c>
      <c r="B562" s="11" t="s">
        <v>119</v>
      </c>
      <c r="C562" s="11" t="s">
        <v>139</v>
      </c>
      <c r="D562" s="11" t="s">
        <v>8</v>
      </c>
      <c r="E562" s="12">
        <v>2.2243294329507206</v>
      </c>
      <c r="F562" s="12">
        <v>3.6604418171538797</v>
      </c>
      <c r="G562" s="12">
        <v>2.9816222723258559</v>
      </c>
      <c r="H562" s="12">
        <v>3.3775784171728747</v>
      </c>
      <c r="I562" s="12">
        <v>4.5013340370176991</v>
      </c>
      <c r="J562" s="12">
        <v>4.019490189382056</v>
      </c>
      <c r="K562" s="12">
        <v>3.728982699477859</v>
      </c>
      <c r="L562" s="12">
        <v>4.3165556083943084</v>
      </c>
      <c r="M562" s="12">
        <v>3.0414283167147365</v>
      </c>
      <c r="N562" s="12"/>
      <c r="O562" s="12"/>
    </row>
    <row r="563" spans="1:15" x14ac:dyDescent="0.35">
      <c r="A563" s="11" t="str">
        <f t="shared" si="8"/>
        <v>DISTRIBUCION VOLUMEN X CRITERIO (Consumiciones)Otr.Bebidas Deri.Vino&lt;2MIL</v>
      </c>
      <c r="B563" s="11" t="s">
        <v>119</v>
      </c>
      <c r="C563" s="11" t="s">
        <v>139</v>
      </c>
      <c r="D563" s="11" t="s">
        <v>9</v>
      </c>
      <c r="E563" s="12">
        <v>4.8102726545932377</v>
      </c>
      <c r="F563" s="12">
        <v>1.9692723402840135</v>
      </c>
      <c r="G563" s="12">
        <v>3.4294902092347463</v>
      </c>
      <c r="H563" s="12">
        <v>3.5586520615293398</v>
      </c>
      <c r="I563" s="12">
        <v>3.3692480554905391</v>
      </c>
      <c r="J563" s="12">
        <v>3.4538894999980139</v>
      </c>
      <c r="K563" s="12">
        <v>5.0626569266603516</v>
      </c>
      <c r="L563" s="12">
        <v>5.7039162429554251</v>
      </c>
      <c r="M563" s="12">
        <v>4.0364679128689129</v>
      </c>
      <c r="N563" s="12"/>
      <c r="O563" s="12"/>
    </row>
    <row r="564" spans="1:15" x14ac:dyDescent="0.35">
      <c r="A564" s="11" t="str">
        <f t="shared" si="8"/>
        <v>DISTRIBUCION VOLUMEN X CRITERIO (Consumiciones)Otr.Bebidas Deri.Vino2-5MIL</v>
      </c>
      <c r="B564" s="11" t="s">
        <v>119</v>
      </c>
      <c r="C564" s="11" t="s">
        <v>139</v>
      </c>
      <c r="D564" s="11" t="s">
        <v>10</v>
      </c>
      <c r="E564" s="12">
        <v>4.0044178729140993</v>
      </c>
      <c r="F564" s="12">
        <v>3.0800849712328304</v>
      </c>
      <c r="G564" s="12">
        <v>4.7215515242413328</v>
      </c>
      <c r="H564" s="12">
        <v>3.4185613301504261</v>
      </c>
      <c r="I564" s="12">
        <v>5.0550522361858814</v>
      </c>
      <c r="J564" s="12">
        <v>3.6194036192662185</v>
      </c>
      <c r="K564" s="12">
        <v>4.6770142286543903</v>
      </c>
      <c r="L564" s="12">
        <v>3.9014323435950322</v>
      </c>
      <c r="M564" s="12">
        <v>4.509610708406564</v>
      </c>
      <c r="N564" s="12"/>
      <c r="O564" s="12"/>
    </row>
    <row r="565" spans="1:15" x14ac:dyDescent="0.35">
      <c r="A565" s="11" t="str">
        <f t="shared" si="8"/>
        <v>DISTRIBUCION VOLUMEN X CRITERIO (Consumiciones)Otr.Bebidas Deri.Vino5-10MIL</v>
      </c>
      <c r="B565" s="11" t="s">
        <v>119</v>
      </c>
      <c r="C565" s="11" t="s">
        <v>139</v>
      </c>
      <c r="D565" s="11" t="s">
        <v>11</v>
      </c>
      <c r="E565" s="12">
        <v>7.6128332827760437</v>
      </c>
      <c r="F565" s="12">
        <v>6.0193621337590217</v>
      </c>
      <c r="G565" s="12">
        <v>6.9503381995253868</v>
      </c>
      <c r="H565" s="12">
        <v>6.3551988338948719</v>
      </c>
      <c r="I565" s="12">
        <v>7.9169864379467425</v>
      </c>
      <c r="J565" s="12">
        <v>7.3672812615410272</v>
      </c>
      <c r="K565" s="12">
        <v>6.6749096073763043</v>
      </c>
      <c r="L565" s="12">
        <v>7.9683835643833731</v>
      </c>
      <c r="M565" s="12">
        <v>7.53616196008812</v>
      </c>
      <c r="N565" s="12"/>
      <c r="O565" s="12"/>
    </row>
    <row r="566" spans="1:15" x14ac:dyDescent="0.35">
      <c r="A566" s="11" t="str">
        <f t="shared" si="8"/>
        <v>DISTRIBUCION VOLUMEN X CRITERIO (Consumiciones)Otr.Bebidas Deri.Vino10-30MIL</v>
      </c>
      <c r="B566" s="11" t="s">
        <v>119</v>
      </c>
      <c r="C566" s="11" t="s">
        <v>139</v>
      </c>
      <c r="D566" s="11" t="s">
        <v>12</v>
      </c>
      <c r="E566" s="12">
        <v>20.640998597688373</v>
      </c>
      <c r="F566" s="12">
        <v>24.780105756759454</v>
      </c>
      <c r="G566" s="12">
        <v>24.706385581994265</v>
      </c>
      <c r="H566" s="12">
        <v>19.202465620589663</v>
      </c>
      <c r="I566" s="12">
        <v>18.146560648890013</v>
      </c>
      <c r="J566" s="12">
        <v>19.497099106898208</v>
      </c>
      <c r="K566" s="12">
        <v>26.216623067299132</v>
      </c>
      <c r="L566" s="12">
        <v>22.065352493259187</v>
      </c>
      <c r="M566" s="12">
        <v>19.981328883541874</v>
      </c>
      <c r="N566" s="12"/>
      <c r="O566" s="12"/>
    </row>
    <row r="567" spans="1:15" x14ac:dyDescent="0.35">
      <c r="A567" s="11" t="str">
        <f t="shared" si="8"/>
        <v>DISTRIBUCION VOLUMEN X CRITERIO (Consumiciones)Otr.Bebidas Deri.Vino30-100MIL</v>
      </c>
      <c r="B567" s="11" t="s">
        <v>119</v>
      </c>
      <c r="C567" s="11" t="s">
        <v>139</v>
      </c>
      <c r="D567" s="11" t="s">
        <v>13</v>
      </c>
      <c r="E567" s="12">
        <v>18.86488937854136</v>
      </c>
      <c r="F567" s="12">
        <v>22.333773986497722</v>
      </c>
      <c r="G567" s="12">
        <v>15.195869574870121</v>
      </c>
      <c r="H567" s="12">
        <v>19.002794822937929</v>
      </c>
      <c r="I567" s="12">
        <v>22.451961163824922</v>
      </c>
      <c r="J567" s="12">
        <v>21.510735885695674</v>
      </c>
      <c r="K567" s="12">
        <v>18.834697386618547</v>
      </c>
      <c r="L567" s="12">
        <v>16.472416427245108</v>
      </c>
      <c r="M567" s="12">
        <v>22.242713851516051</v>
      </c>
      <c r="N567" s="12"/>
      <c r="O567" s="12"/>
    </row>
    <row r="568" spans="1:15" x14ac:dyDescent="0.35">
      <c r="A568" s="11" t="str">
        <f t="shared" si="8"/>
        <v>DISTRIBUCION VOLUMEN X CRITERIO (Consumiciones)Otr.Bebidas Deri.Vino100-200MIL</v>
      </c>
      <c r="B568" s="11" t="s">
        <v>119</v>
      </c>
      <c r="C568" s="11" t="s">
        <v>139</v>
      </c>
      <c r="D568" s="11" t="s">
        <v>14</v>
      </c>
      <c r="E568" s="12">
        <v>12.252108624010249</v>
      </c>
      <c r="F568" s="12">
        <v>15.41864544880109</v>
      </c>
      <c r="G568" s="12">
        <v>13.035744063623941</v>
      </c>
      <c r="H568" s="12">
        <v>12.737895019656406</v>
      </c>
      <c r="I568" s="12">
        <v>10.685099183486074</v>
      </c>
      <c r="J568" s="12">
        <v>10.944694403519987</v>
      </c>
      <c r="K568" s="12">
        <v>12.201690005151638</v>
      </c>
      <c r="L568" s="12">
        <v>11.841129503906128</v>
      </c>
      <c r="M568" s="12">
        <v>13.281558303700638</v>
      </c>
      <c r="N568" s="12"/>
      <c r="O568" s="12"/>
    </row>
    <row r="569" spans="1:15" x14ac:dyDescent="0.35">
      <c r="A569" s="11" t="str">
        <f t="shared" si="8"/>
        <v>DISTRIBUCION VOLUMEN X CRITERIO (Consumiciones)Otr.Bebidas Deri.Vino200-500MIL</v>
      </c>
      <c r="B569" s="11" t="s">
        <v>119</v>
      </c>
      <c r="C569" s="11" t="s">
        <v>139</v>
      </c>
      <c r="D569" s="11" t="s">
        <v>15</v>
      </c>
      <c r="E569" s="12">
        <v>11.685587377160225</v>
      </c>
      <c r="F569" s="12">
        <v>10.502161694768697</v>
      </c>
      <c r="G569" s="12">
        <v>12.74614067718843</v>
      </c>
      <c r="H569" s="12">
        <v>13.658438666761372</v>
      </c>
      <c r="I569" s="12">
        <v>12.240810842440721</v>
      </c>
      <c r="J569" s="12">
        <v>17.053145314690312</v>
      </c>
      <c r="K569" s="12">
        <v>12.935698180869357</v>
      </c>
      <c r="L569" s="12">
        <v>13.685142530919389</v>
      </c>
      <c r="M569" s="12">
        <v>10.999538553308348</v>
      </c>
      <c r="N569" s="12"/>
      <c r="O569" s="12"/>
    </row>
    <row r="570" spans="1:15" x14ac:dyDescent="0.35">
      <c r="A570" s="11" t="str">
        <f t="shared" si="8"/>
        <v>DISTRIBUCION VOLUMEN X CRITERIO (Consumiciones)Otr.Bebidas Deri.Vino&gt;500MIL</v>
      </c>
      <c r="B570" s="11" t="s">
        <v>119</v>
      </c>
      <c r="C570" s="11" t="s">
        <v>139</v>
      </c>
      <c r="D570" s="11" t="s">
        <v>16</v>
      </c>
      <c r="E570" s="12">
        <v>20.128897712656197</v>
      </c>
      <c r="F570" s="12">
        <v>15.896604476371012</v>
      </c>
      <c r="G570" s="12">
        <v>19.214459448125474</v>
      </c>
      <c r="H570" s="12">
        <v>22.066013408973699</v>
      </c>
      <c r="I570" s="12">
        <v>20.13428987144632</v>
      </c>
      <c r="J570" s="12">
        <v>16.553746937284316</v>
      </c>
      <c r="K570" s="12">
        <v>13.39674596112472</v>
      </c>
      <c r="L570" s="12">
        <v>18.362240264912057</v>
      </c>
      <c r="M570" s="12">
        <v>17.412631673724611</v>
      </c>
      <c r="N570" s="12"/>
      <c r="O570" s="12"/>
    </row>
    <row r="571" spans="1:15" x14ac:dyDescent="0.35">
      <c r="A571" s="11" t="str">
        <f t="shared" si="8"/>
        <v>DISTRIBUCION VOLUMEN X CRITERIO (Consumiciones)Otr.Bebidas Deri.VinoDE 15 A 19 AÑOS</v>
      </c>
      <c r="B571" s="11" t="s">
        <v>119</v>
      </c>
      <c r="C571" s="11" t="s">
        <v>139</v>
      </c>
      <c r="D571" s="11" t="s">
        <v>39</v>
      </c>
      <c r="E571" s="12">
        <v>1.3727131993578903</v>
      </c>
      <c r="F571" s="12">
        <v>0.80278193488310212</v>
      </c>
      <c r="G571" s="12" t="s">
        <v>223</v>
      </c>
      <c r="H571" s="12">
        <v>0.11506597943875016</v>
      </c>
      <c r="I571" s="12">
        <v>0.64757566482418394</v>
      </c>
      <c r="J571" s="12">
        <v>1.3215825652552031</v>
      </c>
      <c r="K571" s="12">
        <v>3.3895394014350035</v>
      </c>
      <c r="L571" s="12">
        <v>1.476310346150671</v>
      </c>
      <c r="M571" s="12">
        <v>1.203731972332154</v>
      </c>
      <c r="N571" s="12"/>
      <c r="O571" s="12"/>
    </row>
    <row r="572" spans="1:15" x14ac:dyDescent="0.35">
      <c r="A572" s="11" t="str">
        <f t="shared" si="8"/>
        <v>DISTRIBUCION VOLUMEN X CRITERIO (Consumiciones)Otr.Bebidas Deri.VinoDE 20 A 24 AÑOS</v>
      </c>
      <c r="B572" s="11" t="s">
        <v>119</v>
      </c>
      <c r="C572" s="11" t="s">
        <v>139</v>
      </c>
      <c r="D572" s="11" t="s">
        <v>40</v>
      </c>
      <c r="E572" s="12">
        <v>2.4797913391099735</v>
      </c>
      <c r="F572" s="12">
        <v>2.3701345239282983</v>
      </c>
      <c r="G572" s="12">
        <v>4.3189140119689577</v>
      </c>
      <c r="H572" s="12">
        <v>2.5984114288184852</v>
      </c>
      <c r="I572" s="12">
        <v>3.5688190931023924</v>
      </c>
      <c r="J572" s="12">
        <v>5.3853950655033973</v>
      </c>
      <c r="K572" s="12">
        <v>6.1751691008717646</v>
      </c>
      <c r="L572" s="12">
        <v>3.9862247822533101</v>
      </c>
      <c r="M572" s="12">
        <v>2.8340921436183231</v>
      </c>
      <c r="N572" s="12"/>
      <c r="O572" s="12"/>
    </row>
    <row r="573" spans="1:15" x14ac:dyDescent="0.35">
      <c r="A573" s="11" t="str">
        <f t="shared" si="8"/>
        <v>DISTRIBUCION VOLUMEN X CRITERIO (Consumiciones)Otr.Bebidas Deri.VinoDE 25 A 34 AÑOS</v>
      </c>
      <c r="B573" s="11" t="s">
        <v>119</v>
      </c>
      <c r="C573" s="11" t="s">
        <v>139</v>
      </c>
      <c r="D573" s="11" t="s">
        <v>41</v>
      </c>
      <c r="E573" s="12">
        <v>9.7362284555128387</v>
      </c>
      <c r="F573" s="12">
        <v>8.1597716917755818</v>
      </c>
      <c r="G573" s="12">
        <v>11.194616435855563</v>
      </c>
      <c r="H573" s="12">
        <v>8.8436041789551378</v>
      </c>
      <c r="I573" s="12">
        <v>8.7888226715399433</v>
      </c>
      <c r="J573" s="12">
        <v>7.0240204273704521</v>
      </c>
      <c r="K573" s="12">
        <v>7.4548438307930356</v>
      </c>
      <c r="L573" s="12">
        <v>7.0710497768176364</v>
      </c>
      <c r="M573" s="12">
        <v>6.8325712650806896</v>
      </c>
      <c r="N573" s="12"/>
      <c r="O573" s="12"/>
    </row>
    <row r="574" spans="1:15" x14ac:dyDescent="0.35">
      <c r="A574" s="11" t="str">
        <f t="shared" si="8"/>
        <v>DISTRIBUCION VOLUMEN X CRITERIO (Consumiciones)Otr.Bebidas Deri.VinoDE 35 A 49 AÑOS</v>
      </c>
      <c r="B574" s="11" t="s">
        <v>119</v>
      </c>
      <c r="C574" s="11" t="s">
        <v>139</v>
      </c>
      <c r="D574" s="11" t="s">
        <v>42</v>
      </c>
      <c r="E574" s="12">
        <v>27.229415597148517</v>
      </c>
      <c r="F574" s="12">
        <v>19.667232032990789</v>
      </c>
      <c r="G574" s="12">
        <v>18.726327266627525</v>
      </c>
      <c r="H574" s="12">
        <v>22.830331086151574</v>
      </c>
      <c r="I574" s="12">
        <v>24.93547278136872</v>
      </c>
      <c r="J574" s="12">
        <v>23.323665013362771</v>
      </c>
      <c r="K574" s="12">
        <v>19.509246666010366</v>
      </c>
      <c r="L574" s="12">
        <v>22.325462555475845</v>
      </c>
      <c r="M574" s="12">
        <v>20.977437685445004</v>
      </c>
      <c r="N574" s="12"/>
      <c r="O574" s="12"/>
    </row>
    <row r="575" spans="1:15" x14ac:dyDescent="0.35">
      <c r="A575" s="11" t="str">
        <f t="shared" si="8"/>
        <v>DISTRIBUCION VOLUMEN X CRITERIO (Consumiciones)Otr.Bebidas Deri.VinoDE 50 A 59 AÑOS</v>
      </c>
      <c r="B575" s="11" t="s">
        <v>119</v>
      </c>
      <c r="C575" s="11" t="s">
        <v>139</v>
      </c>
      <c r="D575" s="11" t="s">
        <v>43</v>
      </c>
      <c r="E575" s="12">
        <v>23.60781587282554</v>
      </c>
      <c r="F575" s="12">
        <v>30.818991319964077</v>
      </c>
      <c r="G575" s="12">
        <v>27.232190871819668</v>
      </c>
      <c r="H575" s="12">
        <v>26.291378048441537</v>
      </c>
      <c r="I575" s="12">
        <v>28.534579184746406</v>
      </c>
      <c r="J575" s="12">
        <v>22.5846818548243</v>
      </c>
      <c r="K575" s="12">
        <v>24.438466589376151</v>
      </c>
      <c r="L575" s="12">
        <v>30.39169987175298</v>
      </c>
      <c r="M575" s="12">
        <v>31.748865190629612</v>
      </c>
      <c r="N575" s="12"/>
      <c r="O575" s="12"/>
    </row>
    <row r="576" spans="1:15" x14ac:dyDescent="0.35">
      <c r="A576" s="11" t="str">
        <f t="shared" si="8"/>
        <v>DISTRIBUCION VOLUMEN X CRITERIO (Consumiciones)Otr.Bebidas Deri.VinoDE 60 A 75 AÑOS</v>
      </c>
      <c r="B576" s="11" t="s">
        <v>119</v>
      </c>
      <c r="C576" s="11" t="s">
        <v>139</v>
      </c>
      <c r="D576" s="11" t="s">
        <v>44</v>
      </c>
      <c r="E576" s="12">
        <v>35.574025085399647</v>
      </c>
      <c r="F576" s="12">
        <v>38.181108450563698</v>
      </c>
      <c r="G576" s="12">
        <v>38.527936612873788</v>
      </c>
      <c r="H576" s="12">
        <v>39.321237874946341</v>
      </c>
      <c r="I576" s="12">
        <v>33.524727228533877</v>
      </c>
      <c r="J576" s="12">
        <v>40.360647925692653</v>
      </c>
      <c r="K576" s="12">
        <v>39.032772642599561</v>
      </c>
      <c r="L576" s="12">
        <v>34.749273014990827</v>
      </c>
      <c r="M576" s="12">
        <v>36.403316255659242</v>
      </c>
      <c r="N576" s="12"/>
      <c r="O576" s="12"/>
    </row>
    <row r="577" spans="1:15" x14ac:dyDescent="0.35">
      <c r="A577" s="11" t="str">
        <f t="shared" si="8"/>
        <v>DISTRIBUCION VOLUMEN X CRITERIO (Consumiciones)Otr.Bebidas Deri.VinoNIVEL ALTO</v>
      </c>
      <c r="B577" s="11" t="s">
        <v>119</v>
      </c>
      <c r="C577" s="11" t="s">
        <v>139</v>
      </c>
      <c r="D577" s="11" t="s">
        <v>209</v>
      </c>
      <c r="E577" s="12">
        <v>23.061093099026195</v>
      </c>
      <c r="F577" s="12">
        <v>23.559305264558184</v>
      </c>
      <c r="G577" s="12">
        <v>18.578634473163586</v>
      </c>
      <c r="H577" s="12">
        <v>24.210479505146488</v>
      </c>
      <c r="I577" s="12">
        <v>25.178989395221546</v>
      </c>
      <c r="J577" s="12">
        <v>26.451911889094941</v>
      </c>
      <c r="K577" s="12">
        <v>19.472640401273477</v>
      </c>
      <c r="L577" s="12">
        <v>21.011581763576682</v>
      </c>
      <c r="M577" s="12">
        <v>25.757483403616583</v>
      </c>
      <c r="N577" s="12"/>
      <c r="O577" s="12"/>
    </row>
    <row r="578" spans="1:15" x14ac:dyDescent="0.35">
      <c r="A578" s="11" t="str">
        <f t="shared" si="8"/>
        <v>DISTRIBUCION VOLUMEN X CRITERIO (Consumiciones)Otr.Bebidas Deri.VinoNIVEL MEDIO ALTO</v>
      </c>
      <c r="B578" s="11" t="s">
        <v>119</v>
      </c>
      <c r="C578" s="11" t="s">
        <v>139</v>
      </c>
      <c r="D578" s="11" t="s">
        <v>210</v>
      </c>
      <c r="E578" s="12">
        <v>17.695473137853092</v>
      </c>
      <c r="F578" s="12">
        <v>13.83084738434933</v>
      </c>
      <c r="G578" s="12">
        <v>10.920613150065865</v>
      </c>
      <c r="H578" s="12">
        <v>14.10309654028714</v>
      </c>
      <c r="I578" s="12">
        <v>16.527914063484634</v>
      </c>
      <c r="J578" s="12">
        <v>15.212934687215817</v>
      </c>
      <c r="K578" s="12">
        <v>18.507181231595315</v>
      </c>
      <c r="L578" s="12">
        <v>15.817996207236945</v>
      </c>
      <c r="M578" s="12">
        <v>15.237582848636603</v>
      </c>
      <c r="N578" s="12"/>
      <c r="O578" s="12"/>
    </row>
    <row r="579" spans="1:15" x14ac:dyDescent="0.35">
      <c r="A579" s="11" t="str">
        <f t="shared" si="8"/>
        <v>DISTRIBUCION VOLUMEN X CRITERIO (Consumiciones)Otr.Bebidas Deri.VinoNIVEL MEDIO</v>
      </c>
      <c r="B579" s="11" t="s">
        <v>119</v>
      </c>
      <c r="C579" s="11" t="s">
        <v>139</v>
      </c>
      <c r="D579" s="11" t="s">
        <v>211</v>
      </c>
      <c r="E579" s="12">
        <v>23.961061444570742</v>
      </c>
      <c r="F579" s="12">
        <v>23.016478765506001</v>
      </c>
      <c r="G579" s="12">
        <v>21.59641029942129</v>
      </c>
      <c r="H579" s="12">
        <v>24.226260218088836</v>
      </c>
      <c r="I579" s="12">
        <v>21.457127392376805</v>
      </c>
      <c r="J579" s="12">
        <v>23.369666307943405</v>
      </c>
      <c r="K579" s="12">
        <v>24.818368889836169</v>
      </c>
      <c r="L579" s="12">
        <v>22.017780175546097</v>
      </c>
      <c r="M579" s="12">
        <v>21.003972351109397</v>
      </c>
      <c r="N579" s="12"/>
      <c r="O579" s="12"/>
    </row>
    <row r="580" spans="1:15" x14ac:dyDescent="0.35">
      <c r="A580" s="11" t="str">
        <f t="shared" ref="A580:A643" si="9">B580&amp;C580&amp;D580</f>
        <v>DISTRIBUCION VOLUMEN X CRITERIO (Consumiciones)Otr.Bebidas Deri.VinoNIVEL MEDIO BAJO</v>
      </c>
      <c r="B580" s="11" t="s">
        <v>119</v>
      </c>
      <c r="C580" s="11" t="s">
        <v>139</v>
      </c>
      <c r="D580" s="11" t="s">
        <v>212</v>
      </c>
      <c r="E580" s="12">
        <v>19.835432583847869</v>
      </c>
      <c r="F580" s="12">
        <v>17.523853470351526</v>
      </c>
      <c r="G580" s="12">
        <v>19.178838724955725</v>
      </c>
      <c r="H580" s="12">
        <v>20.119531952083459</v>
      </c>
      <c r="I580" s="12">
        <v>17.777387988152899</v>
      </c>
      <c r="J580" s="12">
        <v>17.300934401296168</v>
      </c>
      <c r="K580" s="12">
        <v>19.986647793253933</v>
      </c>
      <c r="L580" s="12">
        <v>18.943345747210362</v>
      </c>
      <c r="M580" s="12">
        <v>18.38750445008764</v>
      </c>
      <c r="N580" s="12"/>
      <c r="O580" s="12"/>
    </row>
    <row r="581" spans="1:15" x14ac:dyDescent="0.35">
      <c r="A581" s="11" t="str">
        <f t="shared" si="9"/>
        <v>DISTRIBUCION VOLUMEN X CRITERIO (Consumiciones)Otr.Bebidas Deri.VinoHOMBRE</v>
      </c>
      <c r="B581" s="11" t="s">
        <v>119</v>
      </c>
      <c r="C581" s="11" t="s">
        <v>139</v>
      </c>
      <c r="D581" s="11" t="s">
        <v>21</v>
      </c>
      <c r="E581" s="12">
        <v>48.704738735235374</v>
      </c>
      <c r="F581" s="12">
        <v>51.304998503442079</v>
      </c>
      <c r="G581" s="12">
        <v>52.177847067704043</v>
      </c>
      <c r="H581" s="12">
        <v>48.716944656329424</v>
      </c>
      <c r="I581" s="12">
        <v>51.598368772618429</v>
      </c>
      <c r="J581" s="12">
        <v>52.286888598556899</v>
      </c>
      <c r="K581" s="12">
        <v>53.854247808164061</v>
      </c>
      <c r="L581" s="12">
        <v>48.544966101162828</v>
      </c>
      <c r="M581" s="12">
        <v>47.980178524780399</v>
      </c>
      <c r="N581" s="12"/>
      <c r="O581" s="12"/>
    </row>
    <row r="582" spans="1:15" x14ac:dyDescent="0.35">
      <c r="A582" s="11" t="str">
        <f t="shared" si="9"/>
        <v>DISTRIBUCION VOLUMEN X CRITERIO (Consumiciones)Otr.Bebidas Deri.VinoMUJER</v>
      </c>
      <c r="B582" s="11" t="s">
        <v>119</v>
      </c>
      <c r="C582" s="11" t="s">
        <v>139</v>
      </c>
      <c r="D582" s="11" t="s">
        <v>22</v>
      </c>
      <c r="E582" s="12">
        <v>51.295261264764626</v>
      </c>
      <c r="F582" s="12">
        <v>48.695018124979214</v>
      </c>
      <c r="G582" s="12">
        <v>47.822133197823291</v>
      </c>
      <c r="H582" s="12">
        <v>51.283080049287712</v>
      </c>
      <c r="I582" s="12">
        <v>48.401631227381579</v>
      </c>
      <c r="J582" s="12">
        <v>47.713103459230638</v>
      </c>
      <c r="K582" s="12">
        <v>46.145790422921827</v>
      </c>
      <c r="L582" s="12">
        <v>51.455051339501125</v>
      </c>
      <c r="M582" s="12">
        <v>52.019821475219608</v>
      </c>
      <c r="N582" s="12"/>
      <c r="O582" s="12"/>
    </row>
    <row r="583" spans="1:15" x14ac:dyDescent="0.35">
      <c r="A583" s="11" t="str">
        <f t="shared" si="9"/>
        <v>DISTRIBUCION VOLUMEN X CRITERIO (Consumiciones)Tinto de VeranoT.ESPAÑA</v>
      </c>
      <c r="B583" s="11" t="s">
        <v>119</v>
      </c>
      <c r="C583" s="11" t="s">
        <v>140</v>
      </c>
      <c r="D583" s="11" t="s">
        <v>36</v>
      </c>
      <c r="E583" s="12">
        <v>100</v>
      </c>
      <c r="F583" s="12">
        <v>100</v>
      </c>
      <c r="G583" s="12">
        <v>100</v>
      </c>
      <c r="H583" s="12">
        <v>100</v>
      </c>
      <c r="I583" s="12">
        <v>100</v>
      </c>
      <c r="J583" s="12">
        <v>100</v>
      </c>
      <c r="K583" s="12">
        <v>100</v>
      </c>
      <c r="L583" s="12">
        <v>100</v>
      </c>
      <c r="M583" s="12">
        <v>100</v>
      </c>
      <c r="N583" s="12"/>
      <c r="O583" s="12"/>
    </row>
    <row r="584" spans="1:15" x14ac:dyDescent="0.35">
      <c r="A584" s="11" t="str">
        <f t="shared" si="9"/>
        <v>DISTRIBUCION VOLUMEN X CRITERIO (Consumiciones)Tinto de VeranoBCN AM</v>
      </c>
      <c r="B584" s="11" t="s">
        <v>119</v>
      </c>
      <c r="C584" s="11" t="s">
        <v>140</v>
      </c>
      <c r="D584" s="11" t="s">
        <v>1</v>
      </c>
      <c r="E584" s="12">
        <v>2.3608378670476817</v>
      </c>
      <c r="F584" s="12">
        <v>1.8417804517534504</v>
      </c>
      <c r="G584" s="12">
        <v>1.0842331400509828</v>
      </c>
      <c r="H584" s="12">
        <v>1.593913872284402</v>
      </c>
      <c r="I584" s="12">
        <v>1.6900727380496261</v>
      </c>
      <c r="J584" s="12">
        <v>1.1406006335297421</v>
      </c>
      <c r="K584" s="12">
        <v>2.7876414351735401</v>
      </c>
      <c r="L584" s="12">
        <v>1.1035198251338016</v>
      </c>
      <c r="M584" s="12">
        <v>2.0696680151687867</v>
      </c>
      <c r="N584" s="12"/>
      <c r="O584" s="12"/>
    </row>
    <row r="585" spans="1:15" x14ac:dyDescent="0.35">
      <c r="A585" s="11" t="str">
        <f t="shared" si="9"/>
        <v>DISTRIBUCION VOLUMEN X CRITERIO (Consumiciones)Tinto de VeranoREST.CAT ARAGON</v>
      </c>
      <c r="B585" s="11" t="s">
        <v>119</v>
      </c>
      <c r="C585" s="11" t="s">
        <v>140</v>
      </c>
      <c r="D585" s="11" t="s">
        <v>2</v>
      </c>
      <c r="E585" s="12">
        <v>2.986354118669885</v>
      </c>
      <c r="F585" s="12">
        <v>2.4939422638685045</v>
      </c>
      <c r="G585" s="12">
        <v>2.5086868940495033</v>
      </c>
      <c r="H585" s="12">
        <v>2.5419084483742838</v>
      </c>
      <c r="I585" s="12">
        <v>4.0663665759432739</v>
      </c>
      <c r="J585" s="12">
        <v>4.4217677094793526</v>
      </c>
      <c r="K585" s="12">
        <v>4.8410834375562493</v>
      </c>
      <c r="L585" s="12">
        <v>2.5382166219322073</v>
      </c>
      <c r="M585" s="12">
        <v>3.4507152276435487</v>
      </c>
      <c r="N585" s="12"/>
      <c r="O585" s="12"/>
    </row>
    <row r="586" spans="1:15" x14ac:dyDescent="0.35">
      <c r="A586" s="11" t="str">
        <f t="shared" si="9"/>
        <v>DISTRIBUCION VOLUMEN X CRITERIO (Consumiciones)Tinto de VeranoLEVANTE</v>
      </c>
      <c r="B586" s="11" t="s">
        <v>119</v>
      </c>
      <c r="C586" s="11" t="s">
        <v>140</v>
      </c>
      <c r="D586" s="11" t="s">
        <v>3</v>
      </c>
      <c r="E586" s="12">
        <v>12.610190042596484</v>
      </c>
      <c r="F586" s="12">
        <v>9.3297250864494856</v>
      </c>
      <c r="G586" s="12">
        <v>8.1406230358373008</v>
      </c>
      <c r="H586" s="12">
        <v>8.7043128999576567</v>
      </c>
      <c r="I586" s="12">
        <v>11.325092237082947</v>
      </c>
      <c r="J586" s="12">
        <v>12.821205471838528</v>
      </c>
      <c r="K586" s="12">
        <v>13.241078726806462</v>
      </c>
      <c r="L586" s="12">
        <v>12.902786930037449</v>
      </c>
      <c r="M586" s="12">
        <v>11.661455190243103</v>
      </c>
      <c r="N586" s="12"/>
      <c r="O586" s="12"/>
    </row>
    <row r="587" spans="1:15" x14ac:dyDescent="0.35">
      <c r="A587" s="11" t="str">
        <f t="shared" si="9"/>
        <v>DISTRIBUCION VOLUMEN X CRITERIO (Consumiciones)Tinto de VeranoANDALUCIA</v>
      </c>
      <c r="B587" s="11" t="s">
        <v>119</v>
      </c>
      <c r="C587" s="11" t="s">
        <v>140</v>
      </c>
      <c r="D587" s="11" t="s">
        <v>4</v>
      </c>
      <c r="E587" s="12">
        <v>47.402361335976764</v>
      </c>
      <c r="F587" s="12">
        <v>62.158422605234207</v>
      </c>
      <c r="G587" s="12">
        <v>55.557296547236966</v>
      </c>
      <c r="H587" s="12">
        <v>50.819303565826623</v>
      </c>
      <c r="I587" s="12">
        <v>43.889922937820032</v>
      </c>
      <c r="J587" s="12">
        <v>49.336874336031684</v>
      </c>
      <c r="K587" s="12">
        <v>52.813786096483717</v>
      </c>
      <c r="L587" s="12">
        <v>49.85441746090423</v>
      </c>
      <c r="M587" s="12">
        <v>45.410175603287072</v>
      </c>
      <c r="N587" s="12"/>
      <c r="O587" s="12"/>
    </row>
    <row r="588" spans="1:15" x14ac:dyDescent="0.35">
      <c r="A588" s="11" t="str">
        <f t="shared" si="9"/>
        <v>DISTRIBUCION VOLUMEN X CRITERIO (Consumiciones)Tinto de VeranoMDD AM</v>
      </c>
      <c r="B588" s="11" t="s">
        <v>119</v>
      </c>
      <c r="C588" s="11" t="s">
        <v>140</v>
      </c>
      <c r="D588" s="11" t="s">
        <v>5</v>
      </c>
      <c r="E588" s="12">
        <v>18.904458046761725</v>
      </c>
      <c r="F588" s="12">
        <v>11.260533091232954</v>
      </c>
      <c r="G588" s="12">
        <v>15.034417576693414</v>
      </c>
      <c r="H588" s="12">
        <v>20.611964144594172</v>
      </c>
      <c r="I588" s="12">
        <v>23.372270116950077</v>
      </c>
      <c r="J588" s="12">
        <v>16.35518403910493</v>
      </c>
      <c r="K588" s="12">
        <v>12.837329667865967</v>
      </c>
      <c r="L588" s="12">
        <v>19.198034362493775</v>
      </c>
      <c r="M588" s="12">
        <v>19.675610737355001</v>
      </c>
      <c r="N588" s="12"/>
      <c r="O588" s="12"/>
    </row>
    <row r="589" spans="1:15" x14ac:dyDescent="0.35">
      <c r="A589" s="11" t="str">
        <f t="shared" si="9"/>
        <v>DISTRIBUCION VOLUMEN X CRITERIO (Consumiciones)Tinto de VeranoRTO CENTRO</v>
      </c>
      <c r="B589" s="11" t="s">
        <v>119</v>
      </c>
      <c r="C589" s="11" t="s">
        <v>140</v>
      </c>
      <c r="D589" s="11" t="s">
        <v>6</v>
      </c>
      <c r="E589" s="12">
        <v>9.3208622723103129</v>
      </c>
      <c r="F589" s="12">
        <v>3.4309757815995359</v>
      </c>
      <c r="G589" s="12">
        <v>3.7265625718596103</v>
      </c>
      <c r="H589" s="12">
        <v>5.7775476863526256</v>
      </c>
      <c r="I589" s="12">
        <v>8.1456393572342041</v>
      </c>
      <c r="J589" s="12">
        <v>3.7305047020050783</v>
      </c>
      <c r="K589" s="12">
        <v>3.7408645621634316</v>
      </c>
      <c r="L589" s="12">
        <v>7.0622486700204119</v>
      </c>
      <c r="M589" s="12">
        <v>10.847526131884997</v>
      </c>
      <c r="N589" s="12"/>
      <c r="O589" s="12"/>
    </row>
    <row r="590" spans="1:15" x14ac:dyDescent="0.35">
      <c r="A590" s="11" t="str">
        <f t="shared" si="9"/>
        <v>DISTRIBUCION VOLUMEN X CRITERIO (Consumiciones)Tinto de VeranoNORTE-CENTRO</v>
      </c>
      <c r="B590" s="11" t="s">
        <v>119</v>
      </c>
      <c r="C590" s="11" t="s">
        <v>140</v>
      </c>
      <c r="D590" s="11" t="s">
        <v>7</v>
      </c>
      <c r="E590" s="12">
        <v>4.9506258428058727</v>
      </c>
      <c r="F590" s="12">
        <v>7.7791118909335708</v>
      </c>
      <c r="G590" s="12">
        <v>12.944854258825147</v>
      </c>
      <c r="H590" s="12">
        <v>8.1963107468504806</v>
      </c>
      <c r="I590" s="12">
        <v>5.5970866539541149</v>
      </c>
      <c r="J590" s="12">
        <v>8.6794156666575315</v>
      </c>
      <c r="K590" s="12">
        <v>8.4775016625748094</v>
      </c>
      <c r="L590" s="12">
        <v>4.6477137208891168</v>
      </c>
      <c r="M590" s="12">
        <v>4.6414958688153298</v>
      </c>
      <c r="N590" s="12"/>
      <c r="O590" s="12"/>
    </row>
    <row r="591" spans="1:15" x14ac:dyDescent="0.35">
      <c r="A591" s="11" t="str">
        <f t="shared" si="9"/>
        <v>DISTRIBUCION VOLUMEN X CRITERIO (Consumiciones)Tinto de VeranoNOROESTE</v>
      </c>
      <c r="B591" s="11" t="s">
        <v>119</v>
      </c>
      <c r="C591" s="11" t="s">
        <v>140</v>
      </c>
      <c r="D591" s="11" t="s">
        <v>8</v>
      </c>
      <c r="E591" s="12">
        <v>1.4643090647514452</v>
      </c>
      <c r="F591" s="12">
        <v>1.7055153622933887</v>
      </c>
      <c r="G591" s="12">
        <v>1.00333694853573</v>
      </c>
      <c r="H591" s="12">
        <v>1.7546966364557386</v>
      </c>
      <c r="I591" s="12">
        <v>1.9135434997951921</v>
      </c>
      <c r="J591" s="12">
        <v>3.5144484113137171</v>
      </c>
      <c r="K591" s="12">
        <v>1.2607193547552253</v>
      </c>
      <c r="L591" s="12">
        <v>2.6930736591716355</v>
      </c>
      <c r="M591" s="12">
        <v>2.2433416776558417</v>
      </c>
      <c r="N591" s="12"/>
      <c r="O591" s="12"/>
    </row>
    <row r="592" spans="1:15" x14ac:dyDescent="0.35">
      <c r="A592" s="11" t="str">
        <f t="shared" si="9"/>
        <v>DISTRIBUCION VOLUMEN X CRITERIO (Consumiciones)Tinto de Verano&lt;2MIL</v>
      </c>
      <c r="B592" s="11" t="s">
        <v>119</v>
      </c>
      <c r="C592" s="11" t="s">
        <v>140</v>
      </c>
      <c r="D592" s="11" t="s">
        <v>9</v>
      </c>
      <c r="E592" s="12">
        <v>3.2124223068609501</v>
      </c>
      <c r="F592" s="12">
        <v>1.0261299324293247</v>
      </c>
      <c r="G592" s="12">
        <v>3.0104910796050786</v>
      </c>
      <c r="H592" s="12">
        <v>3.0013731201025808</v>
      </c>
      <c r="I592" s="12">
        <v>2.650697413096379</v>
      </c>
      <c r="J592" s="12">
        <v>2.7482183643118527</v>
      </c>
      <c r="K592" s="12">
        <v>2.6614151499457828</v>
      </c>
      <c r="L592" s="12">
        <v>3.5867403847699255</v>
      </c>
      <c r="M592" s="12">
        <v>3.5133889124814672</v>
      </c>
      <c r="N592" s="12"/>
      <c r="O592" s="12"/>
    </row>
    <row r="593" spans="1:15" x14ac:dyDescent="0.35">
      <c r="A593" s="11" t="str">
        <f t="shared" si="9"/>
        <v>DISTRIBUCION VOLUMEN X CRITERIO (Consumiciones)Tinto de Verano2-5MIL</v>
      </c>
      <c r="B593" s="11" t="s">
        <v>119</v>
      </c>
      <c r="C593" s="11" t="s">
        <v>140</v>
      </c>
      <c r="D593" s="11" t="s">
        <v>10</v>
      </c>
      <c r="E593" s="12">
        <v>3.1791253982411867</v>
      </c>
      <c r="F593" s="12">
        <v>2.3870694773726044</v>
      </c>
      <c r="G593" s="12">
        <v>4.6642807729379108</v>
      </c>
      <c r="H593" s="12">
        <v>3.1792778862521707</v>
      </c>
      <c r="I593" s="12">
        <v>4.6634973536763571</v>
      </c>
      <c r="J593" s="12">
        <v>3.2804575497971693</v>
      </c>
      <c r="K593" s="12">
        <v>5.7260370410326651</v>
      </c>
      <c r="L593" s="12">
        <v>3.5444084604381301</v>
      </c>
      <c r="M593" s="12">
        <v>4.0313172854130812</v>
      </c>
      <c r="N593" s="12"/>
      <c r="O593" s="12"/>
    </row>
    <row r="594" spans="1:15" x14ac:dyDescent="0.35">
      <c r="A594" s="11" t="str">
        <f t="shared" si="9"/>
        <v>DISTRIBUCION VOLUMEN X CRITERIO (Consumiciones)Tinto de Verano5-10MIL</v>
      </c>
      <c r="B594" s="11" t="s">
        <v>119</v>
      </c>
      <c r="C594" s="11" t="s">
        <v>140</v>
      </c>
      <c r="D594" s="11" t="s">
        <v>11</v>
      </c>
      <c r="E594" s="12">
        <v>7.6339224696096704</v>
      </c>
      <c r="F594" s="12">
        <v>6.0233262041253228</v>
      </c>
      <c r="G594" s="12">
        <v>3.2491864180917824</v>
      </c>
      <c r="H594" s="12">
        <v>5.2636304884090492</v>
      </c>
      <c r="I594" s="12">
        <v>8.3420453283581324</v>
      </c>
      <c r="J594" s="12">
        <v>9.201141692081654</v>
      </c>
      <c r="K594" s="12">
        <v>4.8709865211490859</v>
      </c>
      <c r="L594" s="12">
        <v>8.2658673395586568</v>
      </c>
      <c r="M594" s="12">
        <v>6.8219343927642795</v>
      </c>
      <c r="N594" s="12"/>
      <c r="O594" s="12"/>
    </row>
    <row r="595" spans="1:15" x14ac:dyDescent="0.35">
      <c r="A595" s="11" t="str">
        <f t="shared" si="9"/>
        <v>DISTRIBUCION VOLUMEN X CRITERIO (Consumiciones)Tinto de Verano10-30MIL</v>
      </c>
      <c r="B595" s="11" t="s">
        <v>119</v>
      </c>
      <c r="C595" s="11" t="s">
        <v>140</v>
      </c>
      <c r="D595" s="11" t="s">
        <v>12</v>
      </c>
      <c r="E595" s="12">
        <v>22.125424309163385</v>
      </c>
      <c r="F595" s="12">
        <v>27.202162177983496</v>
      </c>
      <c r="G595" s="12">
        <v>25.61443245168331</v>
      </c>
      <c r="H595" s="12">
        <v>19.476500103712567</v>
      </c>
      <c r="I595" s="12">
        <v>19.506317422053502</v>
      </c>
      <c r="J595" s="12">
        <v>24.344591584767645</v>
      </c>
      <c r="K595" s="12">
        <v>33.155492836025488</v>
      </c>
      <c r="L595" s="12">
        <v>24.027708577765637</v>
      </c>
      <c r="M595" s="12">
        <v>21.292468503907678</v>
      </c>
      <c r="N595" s="12"/>
      <c r="O595" s="12"/>
    </row>
    <row r="596" spans="1:15" x14ac:dyDescent="0.35">
      <c r="A596" s="11" t="str">
        <f t="shared" si="9"/>
        <v>DISTRIBUCION VOLUMEN X CRITERIO (Consumiciones)Tinto de Verano30-100MIL</v>
      </c>
      <c r="B596" s="11" t="s">
        <v>119</v>
      </c>
      <c r="C596" s="11" t="s">
        <v>140</v>
      </c>
      <c r="D596" s="11" t="s">
        <v>13</v>
      </c>
      <c r="E596" s="12">
        <v>19.079448147975928</v>
      </c>
      <c r="F596" s="12">
        <v>22.887723859222184</v>
      </c>
      <c r="G596" s="12">
        <v>15.911843496645703</v>
      </c>
      <c r="H596" s="12">
        <v>20.602698583852039</v>
      </c>
      <c r="I596" s="12">
        <v>21.954271586271915</v>
      </c>
      <c r="J596" s="12">
        <v>19.66961203274878</v>
      </c>
      <c r="K596" s="12">
        <v>17.077631120957804</v>
      </c>
      <c r="L596" s="12">
        <v>15.972387855799674</v>
      </c>
      <c r="M596" s="12">
        <v>21.369243721269829</v>
      </c>
      <c r="N596" s="12"/>
      <c r="O596" s="12"/>
    </row>
    <row r="597" spans="1:15" x14ac:dyDescent="0.35">
      <c r="A597" s="11" t="str">
        <f t="shared" si="9"/>
        <v>DISTRIBUCION VOLUMEN X CRITERIO (Consumiciones)Tinto de Verano100-200MIL</v>
      </c>
      <c r="B597" s="11" t="s">
        <v>119</v>
      </c>
      <c r="C597" s="11" t="s">
        <v>140</v>
      </c>
      <c r="D597" s="11" t="s">
        <v>14</v>
      </c>
      <c r="E597" s="12">
        <v>11.66996039076602</v>
      </c>
      <c r="F597" s="12">
        <v>14.062715601048684</v>
      </c>
      <c r="G597" s="12">
        <v>13.710175554895375</v>
      </c>
      <c r="H597" s="12">
        <v>12.584551456004442</v>
      </c>
      <c r="I597" s="12">
        <v>10.40960839410771</v>
      </c>
      <c r="J597" s="12">
        <v>11.230281004850045</v>
      </c>
      <c r="K597" s="12">
        <v>10.030275290983305</v>
      </c>
      <c r="L597" s="12">
        <v>12.749907584499914</v>
      </c>
      <c r="M597" s="12">
        <v>13.233238714676324</v>
      </c>
      <c r="N597" s="12"/>
      <c r="O597" s="12"/>
    </row>
    <row r="598" spans="1:15" x14ac:dyDescent="0.35">
      <c r="A598" s="11" t="str">
        <f t="shared" si="9"/>
        <v>DISTRIBUCION VOLUMEN X CRITERIO (Consumiciones)Tinto de Verano200-500MIL</v>
      </c>
      <c r="B598" s="11" t="s">
        <v>119</v>
      </c>
      <c r="C598" s="11" t="s">
        <v>140</v>
      </c>
      <c r="D598" s="11" t="s">
        <v>15</v>
      </c>
      <c r="E598" s="12">
        <v>10.717207541958874</v>
      </c>
      <c r="F598" s="12">
        <v>7.8049800967565242</v>
      </c>
      <c r="G598" s="12">
        <v>8.4160120600699155</v>
      </c>
      <c r="H598" s="12">
        <v>11.850429335742437</v>
      </c>
      <c r="I598" s="12">
        <v>9.6601513004380752</v>
      </c>
      <c r="J598" s="12">
        <v>10.810254132092625</v>
      </c>
      <c r="K598" s="12">
        <v>9.9162126269612489</v>
      </c>
      <c r="L598" s="12">
        <v>11.812476896124979</v>
      </c>
      <c r="M598" s="12">
        <v>10.649750787867951</v>
      </c>
      <c r="N598" s="12"/>
      <c r="O598" s="12"/>
    </row>
    <row r="599" spans="1:15" x14ac:dyDescent="0.35">
      <c r="A599" s="11" t="str">
        <f t="shared" si="9"/>
        <v>DISTRIBUCION VOLUMEN X CRITERIO (Consumiciones)Tinto de Verano&gt;500MIL</v>
      </c>
      <c r="B599" s="11" t="s">
        <v>119</v>
      </c>
      <c r="C599" s="11" t="s">
        <v>140</v>
      </c>
      <c r="D599" s="11" t="s">
        <v>16</v>
      </c>
      <c r="E599" s="12">
        <v>22.382479219595229</v>
      </c>
      <c r="F599" s="12">
        <v>18.605900099098079</v>
      </c>
      <c r="G599" s="12">
        <v>25.423581393449936</v>
      </c>
      <c r="H599" s="12">
        <v>24.041490169591476</v>
      </c>
      <c r="I599" s="12">
        <v>22.813405686525552</v>
      </c>
      <c r="J599" s="12">
        <v>18.715449701603756</v>
      </c>
      <c r="K599" s="12">
        <v>16.561949412944617</v>
      </c>
      <c r="L599" s="12">
        <v>20.040510133560488</v>
      </c>
      <c r="M599" s="12">
        <v>19.088650976360235</v>
      </c>
      <c r="N599" s="12"/>
      <c r="O599" s="12"/>
    </row>
    <row r="600" spans="1:15" x14ac:dyDescent="0.35">
      <c r="A600" s="11" t="str">
        <f t="shared" si="9"/>
        <v>DISTRIBUCION VOLUMEN X CRITERIO (Consumiciones)Tinto de VeranoDE 15 A 19 AÑOS</v>
      </c>
      <c r="B600" s="11" t="s">
        <v>119</v>
      </c>
      <c r="C600" s="11" t="s">
        <v>140</v>
      </c>
      <c r="D600" s="11" t="s">
        <v>39</v>
      </c>
      <c r="E600" s="12">
        <v>1.6490609187482301</v>
      </c>
      <c r="F600" s="12">
        <v>9.8191669070945009E-2</v>
      </c>
      <c r="G600" s="12" t="s">
        <v>223</v>
      </c>
      <c r="H600" s="12">
        <v>0.15968246811909975</v>
      </c>
      <c r="I600" s="12">
        <v>0.11529418426531335</v>
      </c>
      <c r="J600" s="12">
        <v>1.584403907098147</v>
      </c>
      <c r="K600" s="12">
        <v>5.1561918880307118</v>
      </c>
      <c r="L600" s="12">
        <v>1.6744209968016202</v>
      </c>
      <c r="M600" s="12">
        <v>1.2203485989733505</v>
      </c>
      <c r="N600" s="12"/>
      <c r="O600" s="12"/>
    </row>
    <row r="601" spans="1:15" x14ac:dyDescent="0.35">
      <c r="A601" s="11" t="str">
        <f t="shared" si="9"/>
        <v>DISTRIBUCION VOLUMEN X CRITERIO (Consumiciones)Tinto de VeranoDE 20 A 24 AÑOS</v>
      </c>
      <c r="B601" s="11" t="s">
        <v>119</v>
      </c>
      <c r="C601" s="11" t="s">
        <v>140</v>
      </c>
      <c r="D601" s="11" t="s">
        <v>40</v>
      </c>
      <c r="E601" s="12">
        <v>2.1036054125574375</v>
      </c>
      <c r="F601" s="12">
        <v>1.3963643652496061</v>
      </c>
      <c r="G601" s="12">
        <v>4.0103492362972348</v>
      </c>
      <c r="H601" s="12">
        <v>2.6617144630174701</v>
      </c>
      <c r="I601" s="12">
        <v>1.9695038501674127</v>
      </c>
      <c r="J601" s="12">
        <v>2.0513247357645557</v>
      </c>
      <c r="K601" s="12">
        <v>2.2392098386044781</v>
      </c>
      <c r="L601" s="12">
        <v>1.9849941336247772</v>
      </c>
      <c r="M601" s="12">
        <v>2.1524090506098061</v>
      </c>
      <c r="N601" s="12"/>
      <c r="O601" s="12"/>
    </row>
    <row r="602" spans="1:15" x14ac:dyDescent="0.35">
      <c r="A602" s="11" t="str">
        <f t="shared" si="9"/>
        <v>DISTRIBUCION VOLUMEN X CRITERIO (Consumiciones)Tinto de VeranoDE 25 A 34 AÑOS</v>
      </c>
      <c r="B602" s="11" t="s">
        <v>119</v>
      </c>
      <c r="C602" s="11" t="s">
        <v>140</v>
      </c>
      <c r="D602" s="11" t="s">
        <v>41</v>
      </c>
      <c r="E602" s="12">
        <v>9.069235841918152</v>
      </c>
      <c r="F602" s="12">
        <v>7.5578647081206052</v>
      </c>
      <c r="G602" s="12">
        <v>12.494481585301482</v>
      </c>
      <c r="H602" s="12">
        <v>8.1152563757514873</v>
      </c>
      <c r="I602" s="12">
        <v>9.1117846524259622</v>
      </c>
      <c r="J602" s="12">
        <v>7.4480216320604944</v>
      </c>
      <c r="K602" s="12">
        <v>6.7466078966705751</v>
      </c>
      <c r="L602" s="12">
        <v>6.0605610826274932</v>
      </c>
      <c r="M602" s="12">
        <v>5.758714974333758</v>
      </c>
      <c r="N602" s="12"/>
      <c r="O602" s="12"/>
    </row>
    <row r="603" spans="1:15" x14ac:dyDescent="0.35">
      <c r="A603" s="11" t="str">
        <f t="shared" si="9"/>
        <v>DISTRIBUCION VOLUMEN X CRITERIO (Consumiciones)Tinto de VeranoDE 35 A 49 AÑOS</v>
      </c>
      <c r="B603" s="11" t="s">
        <v>119</v>
      </c>
      <c r="C603" s="11" t="s">
        <v>140</v>
      </c>
      <c r="D603" s="11" t="s">
        <v>42</v>
      </c>
      <c r="E603" s="12">
        <v>27.808282007600578</v>
      </c>
      <c r="F603" s="12">
        <v>17.378842664024052</v>
      </c>
      <c r="G603" s="12">
        <v>17.885182441315354</v>
      </c>
      <c r="H603" s="12">
        <v>21.793310282286747</v>
      </c>
      <c r="I603" s="12">
        <v>24.691762311085878</v>
      </c>
      <c r="J603" s="12">
        <v>24.826916599638352</v>
      </c>
      <c r="K603" s="12">
        <v>19.604381346245052</v>
      </c>
      <c r="L603" s="12">
        <v>20.347876050724057</v>
      </c>
      <c r="M603" s="12">
        <v>20.232903451718411</v>
      </c>
      <c r="N603" s="12"/>
      <c r="O603" s="12"/>
    </row>
    <row r="604" spans="1:15" x14ac:dyDescent="0.35">
      <c r="A604" s="11" t="str">
        <f t="shared" si="9"/>
        <v>DISTRIBUCION VOLUMEN X CRITERIO (Consumiciones)Tinto de VeranoDE 50 A 59 AÑOS</v>
      </c>
      <c r="B604" s="11" t="s">
        <v>119</v>
      </c>
      <c r="C604" s="11" t="s">
        <v>140</v>
      </c>
      <c r="D604" s="11" t="s">
        <v>43</v>
      </c>
      <c r="E604" s="12">
        <v>22.637910165524609</v>
      </c>
      <c r="F604" s="12">
        <v>30.051009901445497</v>
      </c>
      <c r="G604" s="12">
        <v>28.107615016930026</v>
      </c>
      <c r="H604" s="12">
        <v>25.434255660906192</v>
      </c>
      <c r="I604" s="12">
        <v>28.508483899600751</v>
      </c>
      <c r="J604" s="12">
        <v>22.920822846645112</v>
      </c>
      <c r="K604" s="12">
        <v>24.157117463127477</v>
      </c>
      <c r="L604" s="12">
        <v>33.101319532618653</v>
      </c>
      <c r="M604" s="12">
        <v>32.700889564381669</v>
      </c>
      <c r="N604" s="12"/>
      <c r="O604" s="12"/>
    </row>
    <row r="605" spans="1:15" x14ac:dyDescent="0.35">
      <c r="A605" s="11" t="str">
        <f t="shared" si="9"/>
        <v>DISTRIBUCION VOLUMEN X CRITERIO (Consumiciones)Tinto de VeranoDE 60 A 75 AÑOS</v>
      </c>
      <c r="B605" s="11" t="s">
        <v>119</v>
      </c>
      <c r="C605" s="11" t="s">
        <v>140</v>
      </c>
      <c r="D605" s="11" t="s">
        <v>44</v>
      </c>
      <c r="E605" s="12">
        <v>36.731892971932538</v>
      </c>
      <c r="F605" s="12">
        <v>43.517725803551635</v>
      </c>
      <c r="G605" s="12">
        <v>37.502370106466394</v>
      </c>
      <c r="H605" s="12">
        <v>41.835738150624934</v>
      </c>
      <c r="I605" s="12">
        <v>35.603164704506732</v>
      </c>
      <c r="J605" s="12">
        <v>41.168509066342637</v>
      </c>
      <c r="K605" s="12">
        <v>42.096495929127059</v>
      </c>
      <c r="L605" s="12">
        <v>36.83083945418602</v>
      </c>
      <c r="M605" s="12">
        <v>37.934742927814163</v>
      </c>
      <c r="N605" s="12"/>
      <c r="O605" s="12"/>
    </row>
    <row r="606" spans="1:15" x14ac:dyDescent="0.35">
      <c r="A606" s="11" t="str">
        <f t="shared" si="9"/>
        <v>DISTRIBUCION VOLUMEN X CRITERIO (Consumiciones)Tinto de VeranoNIVEL ALTO</v>
      </c>
      <c r="B606" s="11" t="s">
        <v>119</v>
      </c>
      <c r="C606" s="11" t="s">
        <v>140</v>
      </c>
      <c r="D606" s="11" t="s">
        <v>209</v>
      </c>
      <c r="E606" s="12">
        <v>23.696347524176286</v>
      </c>
      <c r="F606" s="12">
        <v>26.305196481809016</v>
      </c>
      <c r="G606" s="12">
        <v>20.004618379374854</v>
      </c>
      <c r="H606" s="12">
        <v>24.583975465549425</v>
      </c>
      <c r="I606" s="12">
        <v>25.044561339774425</v>
      </c>
      <c r="J606" s="12">
        <v>30.129812247158561</v>
      </c>
      <c r="K606" s="12">
        <v>19.943322701190453</v>
      </c>
      <c r="L606" s="12">
        <v>21.119738343592793</v>
      </c>
      <c r="M606" s="12">
        <v>26.940073608844983</v>
      </c>
      <c r="N606" s="12"/>
      <c r="O606" s="12"/>
    </row>
    <row r="607" spans="1:15" x14ac:dyDescent="0.35">
      <c r="A607" s="11" t="str">
        <f t="shared" si="9"/>
        <v>DISTRIBUCION VOLUMEN X CRITERIO (Consumiciones)Tinto de VeranoNIVEL MEDIO ALTO</v>
      </c>
      <c r="B607" s="11" t="s">
        <v>119</v>
      </c>
      <c r="C607" s="11" t="s">
        <v>140</v>
      </c>
      <c r="D607" s="11" t="s">
        <v>210</v>
      </c>
      <c r="E607" s="12">
        <v>18.342080196369366</v>
      </c>
      <c r="F607" s="12">
        <v>13.376620797216891</v>
      </c>
      <c r="G607" s="12">
        <v>10.520857017588732</v>
      </c>
      <c r="H607" s="12">
        <v>12.280133643499621</v>
      </c>
      <c r="I607" s="12">
        <v>15.116225710778924</v>
      </c>
      <c r="J607" s="12">
        <v>12.295474721736502</v>
      </c>
      <c r="K607" s="12">
        <v>20.44921942585265</v>
      </c>
      <c r="L607" s="12">
        <v>15.431106253716711</v>
      </c>
      <c r="M607" s="12">
        <v>14.954143477645413</v>
      </c>
      <c r="N607" s="12"/>
      <c r="O607" s="12"/>
    </row>
    <row r="608" spans="1:15" x14ac:dyDescent="0.35">
      <c r="A608" s="11" t="str">
        <f t="shared" si="9"/>
        <v>DISTRIBUCION VOLUMEN X CRITERIO (Consumiciones)Tinto de VeranoNIVEL MEDIO</v>
      </c>
      <c r="B608" s="11" t="s">
        <v>119</v>
      </c>
      <c r="C608" s="11" t="s">
        <v>140</v>
      </c>
      <c r="D608" s="11" t="s">
        <v>211</v>
      </c>
      <c r="E608" s="12">
        <v>24.655515208903132</v>
      </c>
      <c r="F608" s="12">
        <v>25.505826193671936</v>
      </c>
      <c r="G608" s="12">
        <v>25.325598166461432</v>
      </c>
      <c r="H608" s="12">
        <v>23.642205357739783</v>
      </c>
      <c r="I608" s="12">
        <v>23.079905957519095</v>
      </c>
      <c r="J608" s="12">
        <v>24.000437452214289</v>
      </c>
      <c r="K608" s="12">
        <v>23.614799663733884</v>
      </c>
      <c r="L608" s="12">
        <v>21.113783570934924</v>
      </c>
      <c r="M608" s="12">
        <v>20.922002935413456</v>
      </c>
      <c r="N608" s="12"/>
      <c r="O608" s="12"/>
    </row>
    <row r="609" spans="1:15" x14ac:dyDescent="0.35">
      <c r="A609" s="11" t="str">
        <f t="shared" si="9"/>
        <v>DISTRIBUCION VOLUMEN X CRITERIO (Consumiciones)Tinto de VeranoNIVEL MEDIO BAJO</v>
      </c>
      <c r="B609" s="11" t="s">
        <v>119</v>
      </c>
      <c r="C609" s="11" t="s">
        <v>140</v>
      </c>
      <c r="D609" s="11" t="s">
        <v>212</v>
      </c>
      <c r="E609" s="12">
        <v>19.528074506505018</v>
      </c>
      <c r="F609" s="12">
        <v>18.284615336368994</v>
      </c>
      <c r="G609" s="12">
        <v>21.337025670088604</v>
      </c>
      <c r="H609" s="12">
        <v>24.291917448225142</v>
      </c>
      <c r="I609" s="12">
        <v>17.492714060998182</v>
      </c>
      <c r="J609" s="12">
        <v>17.622134403070508</v>
      </c>
      <c r="K609" s="12">
        <v>19.966440269582833</v>
      </c>
      <c r="L609" s="12">
        <v>20.429716003150165</v>
      </c>
      <c r="M609" s="12">
        <v>18.675398404148321</v>
      </c>
      <c r="N609" s="12"/>
      <c r="O609" s="12"/>
    </row>
    <row r="610" spans="1:15" x14ac:dyDescent="0.35">
      <c r="A610" s="11" t="str">
        <f t="shared" si="9"/>
        <v>DISTRIBUCION VOLUMEN X CRITERIO (Consumiciones)Tinto de VeranoHOMBRE</v>
      </c>
      <c r="B610" s="11" t="s">
        <v>119</v>
      </c>
      <c r="C610" s="11" t="s">
        <v>140</v>
      </c>
      <c r="D610" s="11" t="s">
        <v>21</v>
      </c>
      <c r="E610" s="12">
        <v>50.195228010252471</v>
      </c>
      <c r="F610" s="12">
        <v>50.95068302412222</v>
      </c>
      <c r="G610" s="12">
        <v>48.842831321519732</v>
      </c>
      <c r="H610" s="12">
        <v>51.104427412345728</v>
      </c>
      <c r="I610" s="12">
        <v>50.235915138206707</v>
      </c>
      <c r="J610" s="12">
        <v>54.150255136001803</v>
      </c>
      <c r="K610" s="12">
        <v>56.568617159400425</v>
      </c>
      <c r="L610" s="12">
        <v>49.808314180555783</v>
      </c>
      <c r="M610" s="12">
        <v>48.483531138478504</v>
      </c>
      <c r="N610" s="12"/>
      <c r="O610" s="12"/>
    </row>
    <row r="611" spans="1:15" x14ac:dyDescent="0.35">
      <c r="A611" s="11" t="str">
        <f t="shared" si="9"/>
        <v>DISTRIBUCION VOLUMEN X CRITERIO (Consumiciones)Tinto de VeranoMUJER</v>
      </c>
      <c r="B611" s="11" t="s">
        <v>119</v>
      </c>
      <c r="C611" s="11" t="s">
        <v>140</v>
      </c>
      <c r="D611" s="11" t="s">
        <v>22</v>
      </c>
      <c r="E611" s="12">
        <v>49.804736762751816</v>
      </c>
      <c r="F611" s="12">
        <v>49.049316975877765</v>
      </c>
      <c r="G611" s="12">
        <v>51.157168678480268</v>
      </c>
      <c r="H611" s="12">
        <v>48.8955297312216</v>
      </c>
      <c r="I611" s="12">
        <v>49.764084861793293</v>
      </c>
      <c r="J611" s="12">
        <v>45.84974486399819</v>
      </c>
      <c r="K611" s="12">
        <v>43.431397379950752</v>
      </c>
      <c r="L611" s="12">
        <v>50.19169385557467</v>
      </c>
      <c r="M611" s="12">
        <v>51.516468861521503</v>
      </c>
      <c r="N611" s="12"/>
      <c r="O611" s="12"/>
    </row>
    <row r="612" spans="1:15" x14ac:dyDescent="0.35">
      <c r="A612" s="11" t="str">
        <f t="shared" si="9"/>
        <v>DISTRIBUCION VOLUMEN X CRITERIO (Consumiciones)Sangria de VinoT.ESPAÑA</v>
      </c>
      <c r="B612" s="11" t="s">
        <v>119</v>
      </c>
      <c r="C612" s="11" t="s">
        <v>141</v>
      </c>
      <c r="D612" s="11" t="s">
        <v>36</v>
      </c>
      <c r="E612" s="12">
        <v>100</v>
      </c>
      <c r="F612" s="12">
        <v>100</v>
      </c>
      <c r="G612" s="12">
        <v>100</v>
      </c>
      <c r="H612" s="12">
        <v>100</v>
      </c>
      <c r="I612" s="12">
        <v>100</v>
      </c>
      <c r="J612" s="12">
        <v>100</v>
      </c>
      <c r="K612" s="12">
        <v>100</v>
      </c>
      <c r="L612" s="12">
        <v>100</v>
      </c>
      <c r="M612" s="12">
        <v>100</v>
      </c>
      <c r="N612" s="12"/>
      <c r="O612" s="12"/>
    </row>
    <row r="613" spans="1:15" x14ac:dyDescent="0.35">
      <c r="A613" s="11" t="str">
        <f t="shared" si="9"/>
        <v>DISTRIBUCION VOLUMEN X CRITERIO (Consumiciones)Sangria de VinoBCN AM</v>
      </c>
      <c r="B613" s="11" t="s">
        <v>119</v>
      </c>
      <c r="C613" s="11" t="s">
        <v>141</v>
      </c>
      <c r="D613" s="11" t="s">
        <v>1</v>
      </c>
      <c r="E613" s="12">
        <v>8.2720606450077696</v>
      </c>
      <c r="F613" s="12">
        <v>21.605455331438826</v>
      </c>
      <c r="G613" s="12">
        <v>26.369138705011867</v>
      </c>
      <c r="H613" s="12">
        <v>15.202584350532803</v>
      </c>
      <c r="I613" s="12">
        <v>14.139935686437131</v>
      </c>
      <c r="J613" s="12">
        <v>13.903232700324011</v>
      </c>
      <c r="K613" s="12">
        <v>23.403599234445373</v>
      </c>
      <c r="L613" s="12">
        <v>9.9717850631916818</v>
      </c>
      <c r="M613" s="12">
        <v>8.2271563108609236</v>
      </c>
      <c r="N613" s="12"/>
      <c r="O613" s="12"/>
    </row>
    <row r="614" spans="1:15" x14ac:dyDescent="0.35">
      <c r="A614" s="11" t="str">
        <f t="shared" si="9"/>
        <v>DISTRIBUCION VOLUMEN X CRITERIO (Consumiciones)Sangria de VinoREST.CAT ARAGON</v>
      </c>
      <c r="B614" s="11" t="s">
        <v>119</v>
      </c>
      <c r="C614" s="11" t="s">
        <v>141</v>
      </c>
      <c r="D614" s="11" t="s">
        <v>2</v>
      </c>
      <c r="E614" s="12">
        <v>17.263998680749758</v>
      </c>
      <c r="F614" s="12">
        <v>10.155653860952851</v>
      </c>
      <c r="G614" s="12">
        <v>4.5977688899699656</v>
      </c>
      <c r="H614" s="12">
        <v>11.385259597055121</v>
      </c>
      <c r="I614" s="12">
        <v>17.621573738443367</v>
      </c>
      <c r="J614" s="12">
        <v>27.884014514030202</v>
      </c>
      <c r="K614" s="12">
        <v>8.3892560981089321</v>
      </c>
      <c r="L614" s="12">
        <v>11.771286119554571</v>
      </c>
      <c r="M614" s="12">
        <v>13.013512792465917</v>
      </c>
      <c r="N614" s="12"/>
      <c r="O614" s="12"/>
    </row>
    <row r="615" spans="1:15" x14ac:dyDescent="0.35">
      <c r="A615" s="11" t="str">
        <f t="shared" si="9"/>
        <v>DISTRIBUCION VOLUMEN X CRITERIO (Consumiciones)Sangria de VinoLEVANTE</v>
      </c>
      <c r="B615" s="11" t="s">
        <v>119</v>
      </c>
      <c r="C615" s="11" t="s">
        <v>141</v>
      </c>
      <c r="D615" s="11" t="s">
        <v>3</v>
      </c>
      <c r="E615" s="12">
        <v>24.166816444483182</v>
      </c>
      <c r="F615" s="12">
        <v>34.237359244544784</v>
      </c>
      <c r="G615" s="12">
        <v>32.27269835221135</v>
      </c>
      <c r="H615" s="12">
        <v>10.415221295345596</v>
      </c>
      <c r="I615" s="12">
        <v>14.614711033274954</v>
      </c>
      <c r="J615" s="12">
        <v>20.242410061154533</v>
      </c>
      <c r="K615" s="12">
        <v>23.068118444233715</v>
      </c>
      <c r="L615" s="12">
        <v>17.808603700076219</v>
      </c>
      <c r="M615" s="12">
        <v>26.953378865085508</v>
      </c>
      <c r="N615" s="12"/>
      <c r="O615" s="12"/>
    </row>
    <row r="616" spans="1:15" x14ac:dyDescent="0.35">
      <c r="A616" s="11" t="str">
        <f t="shared" si="9"/>
        <v>DISTRIBUCION VOLUMEN X CRITERIO (Consumiciones)Sangria de VinoANDALUCIA</v>
      </c>
      <c r="B616" s="11" t="s">
        <v>119</v>
      </c>
      <c r="C616" s="11" t="s">
        <v>141</v>
      </c>
      <c r="D616" s="11" t="s">
        <v>4</v>
      </c>
      <c r="E616" s="12">
        <v>13.195681191317684</v>
      </c>
      <c r="F616" s="12">
        <v>2.5161080682023633</v>
      </c>
      <c r="G616" s="12">
        <v>1.460973485035215</v>
      </c>
      <c r="H616" s="12">
        <v>14.043713183925743</v>
      </c>
      <c r="I616" s="12">
        <v>10.27178682108833</v>
      </c>
      <c r="J616" s="12">
        <v>7.2510601209705321</v>
      </c>
      <c r="K616" s="12">
        <v>7.5646138615664142</v>
      </c>
      <c r="L616" s="12">
        <v>13.613847315281324</v>
      </c>
      <c r="M616" s="12">
        <v>18.698383267081077</v>
      </c>
      <c r="N616" s="12"/>
      <c r="O616" s="12"/>
    </row>
    <row r="617" spans="1:15" x14ac:dyDescent="0.35">
      <c r="A617" s="11" t="str">
        <f t="shared" si="9"/>
        <v>DISTRIBUCION VOLUMEN X CRITERIO (Consumiciones)Sangria de VinoMDD AM</v>
      </c>
      <c r="B617" s="11" t="s">
        <v>119</v>
      </c>
      <c r="C617" s="11" t="s">
        <v>141</v>
      </c>
      <c r="D617" s="11" t="s">
        <v>5</v>
      </c>
      <c r="E617" s="12">
        <v>16.647715704466247</v>
      </c>
      <c r="F617" s="12">
        <v>10.608752856831595</v>
      </c>
      <c r="G617" s="12">
        <v>8.4423748175468223</v>
      </c>
      <c r="H617" s="12">
        <v>17.072692476708568</v>
      </c>
      <c r="I617" s="12">
        <v>11.955195254792045</v>
      </c>
      <c r="J617" s="12">
        <v>12.241945121390096</v>
      </c>
      <c r="K617" s="12">
        <v>1.342781575824356</v>
      </c>
      <c r="L617" s="12">
        <v>12.800185383992888</v>
      </c>
      <c r="M617" s="12">
        <v>8.2831639232007408</v>
      </c>
      <c r="N617" s="12"/>
      <c r="O617" s="12"/>
    </row>
    <row r="618" spans="1:15" x14ac:dyDescent="0.35">
      <c r="A618" s="11" t="str">
        <f t="shared" si="9"/>
        <v>DISTRIBUCION VOLUMEN X CRITERIO (Consumiciones)Sangria de VinoRTO CENTRO</v>
      </c>
      <c r="B618" s="11" t="s">
        <v>119</v>
      </c>
      <c r="C618" s="11" t="s">
        <v>141</v>
      </c>
      <c r="D618" s="11" t="s">
        <v>6</v>
      </c>
      <c r="E618" s="12">
        <v>6.8434623520047504</v>
      </c>
      <c r="F618" s="12">
        <v>5.6807907918464986</v>
      </c>
      <c r="G618" s="12">
        <v>5.1262617776862731</v>
      </c>
      <c r="H618" s="12">
        <v>5.5270849741108918</v>
      </c>
      <c r="I618" s="12">
        <v>10.663004520832486</v>
      </c>
      <c r="J618" s="12">
        <v>9.2803548752889089</v>
      </c>
      <c r="K618" s="12">
        <v>4.1180028386723144</v>
      </c>
      <c r="L618" s="12">
        <v>11.429384811185319</v>
      </c>
      <c r="M618" s="12">
        <v>9.969279406664354</v>
      </c>
      <c r="N618" s="12"/>
      <c r="O618" s="12"/>
    </row>
    <row r="619" spans="1:15" x14ac:dyDescent="0.35">
      <c r="A619" s="11" t="str">
        <f t="shared" si="9"/>
        <v>DISTRIBUCION VOLUMEN X CRITERIO (Consumiciones)Sangria de VinoNORTE-CENTRO</v>
      </c>
      <c r="B619" s="11" t="s">
        <v>119</v>
      </c>
      <c r="C619" s="11" t="s">
        <v>141</v>
      </c>
      <c r="D619" s="11" t="s">
        <v>7</v>
      </c>
      <c r="E619" s="12">
        <v>8.6474140995592741</v>
      </c>
      <c r="F619" s="12">
        <v>10.57667579539291</v>
      </c>
      <c r="G619" s="12">
        <v>7.7858913565851076</v>
      </c>
      <c r="H619" s="12">
        <v>9.5068197037526652</v>
      </c>
      <c r="I619" s="12">
        <v>12.419413661726207</v>
      </c>
      <c r="J619" s="12">
        <v>2.5048008706592841</v>
      </c>
      <c r="K619" s="12">
        <v>2.619883686679414</v>
      </c>
      <c r="L619" s="12">
        <v>11.65303140846575</v>
      </c>
      <c r="M619" s="12">
        <v>8.905076968225595</v>
      </c>
      <c r="N619" s="12"/>
      <c r="O619" s="12"/>
    </row>
    <row r="620" spans="1:15" x14ac:dyDescent="0.35">
      <c r="A620" s="11" t="str">
        <f t="shared" si="9"/>
        <v>DISTRIBUCION VOLUMEN X CRITERIO (Consumiciones)Sangria de VinoNOROESTE</v>
      </c>
      <c r="B620" s="11" t="s">
        <v>119</v>
      </c>
      <c r="C620" s="11" t="s">
        <v>141</v>
      </c>
      <c r="D620" s="11" t="s">
        <v>8</v>
      </c>
      <c r="E620" s="12">
        <v>4.9628364169481713</v>
      </c>
      <c r="F620" s="12">
        <v>4.6192141916731186</v>
      </c>
      <c r="G620" s="12">
        <v>13.944898244986788</v>
      </c>
      <c r="H620" s="12">
        <v>16.846616070104556</v>
      </c>
      <c r="I620" s="12">
        <v>8.3143885398192392</v>
      </c>
      <c r="J620" s="12">
        <v>6.6921804686258204</v>
      </c>
      <c r="K620" s="12">
        <v>29.493764230438167</v>
      </c>
      <c r="L620" s="12">
        <v>10.951876198252251</v>
      </c>
      <c r="M620" s="12">
        <v>5.9500306805751944</v>
      </c>
      <c r="N620" s="12"/>
      <c r="O620" s="12"/>
    </row>
    <row r="621" spans="1:15" x14ac:dyDescent="0.35">
      <c r="A621" s="11" t="str">
        <f t="shared" si="9"/>
        <v>DISTRIBUCION VOLUMEN X CRITERIO (Consumiciones)Sangria de Vino&lt;2MIL</v>
      </c>
      <c r="B621" s="11" t="s">
        <v>119</v>
      </c>
      <c r="C621" s="11" t="s">
        <v>141</v>
      </c>
      <c r="D621" s="11" t="s">
        <v>9</v>
      </c>
      <c r="E621" s="12">
        <v>9.021516291547071</v>
      </c>
      <c r="F621" s="12">
        <v>1.3352415094733232</v>
      </c>
      <c r="G621" s="12">
        <v>2.3430476234988609</v>
      </c>
      <c r="H621" s="12">
        <v>4.1527983894977991</v>
      </c>
      <c r="I621" s="12">
        <v>5.1830131848357723</v>
      </c>
      <c r="J621" s="12">
        <v>2.8764395957305653</v>
      </c>
      <c r="K621" s="12">
        <v>11.501215965520087</v>
      </c>
      <c r="L621" s="12">
        <v>11.54699683362692</v>
      </c>
      <c r="M621" s="12">
        <v>6.6800727440884309</v>
      </c>
      <c r="N621" s="12"/>
      <c r="O621" s="12"/>
    </row>
    <row r="622" spans="1:15" x14ac:dyDescent="0.35">
      <c r="A622" s="11" t="str">
        <f t="shared" si="9"/>
        <v>DISTRIBUCION VOLUMEN X CRITERIO (Consumiciones)Sangria de Vino2-5MIL</v>
      </c>
      <c r="B622" s="11" t="s">
        <v>119</v>
      </c>
      <c r="C622" s="11" t="s">
        <v>141</v>
      </c>
      <c r="D622" s="11" t="s">
        <v>10</v>
      </c>
      <c r="E622" s="12">
        <v>14.892060522051331</v>
      </c>
      <c r="F622" s="12">
        <v>1.9076304639077286</v>
      </c>
      <c r="G622" s="12">
        <v>3.8469922965825112</v>
      </c>
      <c r="H622" s="12">
        <v>1.4801691106621262</v>
      </c>
      <c r="I622" s="12">
        <v>9.6791264166941264</v>
      </c>
      <c r="J622" s="12">
        <v>10.560252416153032</v>
      </c>
      <c r="K622" s="12" t="s">
        <v>223</v>
      </c>
      <c r="L622" s="12">
        <v>4.2635249752429099</v>
      </c>
      <c r="M622" s="12">
        <v>7.2167515940559719</v>
      </c>
      <c r="N622" s="12"/>
      <c r="O622" s="12"/>
    </row>
    <row r="623" spans="1:15" x14ac:dyDescent="0.35">
      <c r="A623" s="11" t="str">
        <f t="shared" si="9"/>
        <v>DISTRIBUCION VOLUMEN X CRITERIO (Consumiciones)Sangria de Vino5-10MIL</v>
      </c>
      <c r="B623" s="11" t="s">
        <v>119</v>
      </c>
      <c r="C623" s="11" t="s">
        <v>141</v>
      </c>
      <c r="D623" s="11" t="s">
        <v>11</v>
      </c>
      <c r="E623" s="12">
        <v>3.5398416827383992</v>
      </c>
      <c r="F623" s="12">
        <v>4.5964377685885287</v>
      </c>
      <c r="G623" s="12" t="s">
        <v>223</v>
      </c>
      <c r="H623" s="12">
        <v>11.539330501186475</v>
      </c>
      <c r="I623" s="12">
        <v>3.3166623778616198</v>
      </c>
      <c r="J623" s="12">
        <v>3.4955446652725235</v>
      </c>
      <c r="K623" s="12">
        <v>15.52383136771085</v>
      </c>
      <c r="L623" s="12">
        <v>5.2339685390329258</v>
      </c>
      <c r="M623" s="12">
        <v>6.5469768517283393</v>
      </c>
      <c r="N623" s="12"/>
      <c r="O623" s="12"/>
    </row>
    <row r="624" spans="1:15" x14ac:dyDescent="0.35">
      <c r="A624" s="11" t="str">
        <f t="shared" si="9"/>
        <v>DISTRIBUCION VOLUMEN X CRITERIO (Consumiciones)Sangria de Vino10-30MIL</v>
      </c>
      <c r="B624" s="11" t="s">
        <v>119</v>
      </c>
      <c r="C624" s="11" t="s">
        <v>141</v>
      </c>
      <c r="D624" s="11" t="s">
        <v>12</v>
      </c>
      <c r="E624" s="12">
        <v>7.6547253062790599</v>
      </c>
      <c r="F624" s="12">
        <v>18.193164117731595</v>
      </c>
      <c r="G624" s="12">
        <v>22.70358038933465</v>
      </c>
      <c r="H624" s="12">
        <v>8.6210549724443304</v>
      </c>
      <c r="I624" s="12">
        <v>10.199563652654923</v>
      </c>
      <c r="J624" s="12">
        <v>7.3618420335461394</v>
      </c>
      <c r="K624" s="12">
        <v>7.7991831695453273</v>
      </c>
      <c r="L624" s="12">
        <v>13.998808763014445</v>
      </c>
      <c r="M624" s="12">
        <v>11.017999270780532</v>
      </c>
      <c r="N624" s="12"/>
      <c r="O624" s="12"/>
    </row>
    <row r="625" spans="1:15" x14ac:dyDescent="0.35">
      <c r="A625" s="11" t="str">
        <f t="shared" si="9"/>
        <v>DISTRIBUCION VOLUMEN X CRITERIO (Consumiciones)Sangria de Vino30-100MIL</v>
      </c>
      <c r="B625" s="11" t="s">
        <v>119</v>
      </c>
      <c r="C625" s="11" t="s">
        <v>141</v>
      </c>
      <c r="D625" s="11" t="s">
        <v>13</v>
      </c>
      <c r="E625" s="12">
        <v>19.076260836892139</v>
      </c>
      <c r="F625" s="12">
        <v>40.977468117064042</v>
      </c>
      <c r="G625" s="12">
        <v>19.783749594666951</v>
      </c>
      <c r="H625" s="12">
        <v>18.732502793343897</v>
      </c>
      <c r="I625" s="12">
        <v>18.123382441693849</v>
      </c>
      <c r="J625" s="12">
        <v>31.768568500153499</v>
      </c>
      <c r="K625" s="12">
        <v>22.860651026852853</v>
      </c>
      <c r="L625" s="12">
        <v>15.085577161561064</v>
      </c>
      <c r="M625" s="12">
        <v>27.384374249659842</v>
      </c>
      <c r="N625" s="12"/>
      <c r="O625" s="12"/>
    </row>
    <row r="626" spans="1:15" x14ac:dyDescent="0.35">
      <c r="A626" s="11" t="str">
        <f t="shared" si="9"/>
        <v>DISTRIBUCION VOLUMEN X CRITERIO (Consumiciones)Sangria de Vino100-200MIL</v>
      </c>
      <c r="B626" s="11" t="s">
        <v>119</v>
      </c>
      <c r="C626" s="11" t="s">
        <v>141</v>
      </c>
      <c r="D626" s="11" t="s">
        <v>14</v>
      </c>
      <c r="E626" s="12">
        <v>17.041313724433653</v>
      </c>
      <c r="F626" s="12">
        <v>8.6590203443496172</v>
      </c>
      <c r="G626" s="12">
        <v>4.5500005714321778</v>
      </c>
      <c r="H626" s="12">
        <v>14.687776314593503</v>
      </c>
      <c r="I626" s="12">
        <v>10.249242825353686</v>
      </c>
      <c r="J626" s="12">
        <v>8.6559298706559868</v>
      </c>
      <c r="K626" s="12">
        <v>11.536452681599702</v>
      </c>
      <c r="L626" s="12">
        <v>15.913984723924496</v>
      </c>
      <c r="M626" s="12">
        <v>17.287872724524007</v>
      </c>
      <c r="N626" s="12"/>
      <c r="O626" s="12"/>
    </row>
    <row r="627" spans="1:15" x14ac:dyDescent="0.35">
      <c r="A627" s="11" t="str">
        <f t="shared" si="9"/>
        <v>DISTRIBUCION VOLUMEN X CRITERIO (Consumiciones)Sangria de Vino200-500MIL</v>
      </c>
      <c r="B627" s="11" t="s">
        <v>119</v>
      </c>
      <c r="C627" s="11" t="s">
        <v>141</v>
      </c>
      <c r="D627" s="11" t="s">
        <v>15</v>
      </c>
      <c r="E627" s="12">
        <v>12.710599965933836</v>
      </c>
      <c r="F627" s="12">
        <v>5.8810775760160601</v>
      </c>
      <c r="G627" s="12">
        <v>25.360552382164286</v>
      </c>
      <c r="H627" s="12">
        <v>24.559271538071972</v>
      </c>
      <c r="I627" s="12">
        <v>26.800298426779911</v>
      </c>
      <c r="J627" s="12">
        <v>20.28417605144454</v>
      </c>
      <c r="K627" s="12">
        <v>22.259099771431959</v>
      </c>
      <c r="L627" s="12">
        <v>16.881185878229513</v>
      </c>
      <c r="M627" s="12">
        <v>9.5258872911275319</v>
      </c>
      <c r="N627" s="12"/>
      <c r="O627" s="12"/>
    </row>
    <row r="628" spans="1:15" x14ac:dyDescent="0.35">
      <c r="A628" s="11" t="str">
        <f t="shared" si="9"/>
        <v>DISTRIBUCION VOLUMEN X CRITERIO (Consumiciones)Sangria de Vino&gt;500MIL</v>
      </c>
      <c r="B628" s="11" t="s">
        <v>119</v>
      </c>
      <c r="C628" s="11" t="s">
        <v>141</v>
      </c>
      <c r="D628" s="11" t="s">
        <v>16</v>
      </c>
      <c r="E628" s="12">
        <v>16.063661780112664</v>
      </c>
      <c r="F628" s="12">
        <v>18.449945760763246</v>
      </c>
      <c r="G628" s="12">
        <v>21.412092494229814</v>
      </c>
      <c r="H628" s="12">
        <v>16.227097423757911</v>
      </c>
      <c r="I628" s="12">
        <v>16.448716690795052</v>
      </c>
      <c r="J628" s="12">
        <v>14.997248134600316</v>
      </c>
      <c r="K628" s="12">
        <v>8.5195733592394731</v>
      </c>
      <c r="L628" s="12">
        <v>17.075947694196071</v>
      </c>
      <c r="M628" s="12">
        <v>14.340056381114993</v>
      </c>
      <c r="N628" s="12"/>
      <c r="O628" s="12"/>
    </row>
    <row r="629" spans="1:15" x14ac:dyDescent="0.35">
      <c r="A629" s="11" t="str">
        <f t="shared" si="9"/>
        <v>DISTRIBUCION VOLUMEN X CRITERIO (Consumiciones)Sangria de VinoDE 15 A 19 AÑOS</v>
      </c>
      <c r="B629" s="11" t="s">
        <v>119</v>
      </c>
      <c r="C629" s="11" t="s">
        <v>141</v>
      </c>
      <c r="D629" s="11" t="s">
        <v>39</v>
      </c>
      <c r="E629" s="12" t="s">
        <v>223</v>
      </c>
      <c r="F629" s="12">
        <v>12.899314650156926</v>
      </c>
      <c r="G629" s="12" t="s">
        <v>223</v>
      </c>
      <c r="H629" s="12" t="s">
        <v>223</v>
      </c>
      <c r="I629" s="12" t="s">
        <v>223</v>
      </c>
      <c r="J629" s="12" t="s">
        <v>223</v>
      </c>
      <c r="K629" s="12" t="s">
        <v>223</v>
      </c>
      <c r="L629" s="12" t="s">
        <v>223</v>
      </c>
      <c r="M629" s="12">
        <v>2.0220157582548532</v>
      </c>
      <c r="N629" s="12"/>
      <c r="O629" s="12"/>
    </row>
    <row r="630" spans="1:15" x14ac:dyDescent="0.35">
      <c r="A630" s="11" t="str">
        <f t="shared" si="9"/>
        <v>DISTRIBUCION VOLUMEN X CRITERIO (Consumiciones)Sangria de VinoDE 20 A 24 AÑOS</v>
      </c>
      <c r="B630" s="11" t="s">
        <v>119</v>
      </c>
      <c r="C630" s="11" t="s">
        <v>141</v>
      </c>
      <c r="D630" s="11" t="s">
        <v>40</v>
      </c>
      <c r="E630" s="12">
        <v>2.9302663417241459</v>
      </c>
      <c r="F630" s="12" t="s">
        <v>223</v>
      </c>
      <c r="G630" s="12">
        <v>2.4919747894357713</v>
      </c>
      <c r="H630" s="12">
        <v>3.3897122503587487</v>
      </c>
      <c r="I630" s="12">
        <v>7.9183112228463095</v>
      </c>
      <c r="J630" s="12">
        <v>1.1796686708426742</v>
      </c>
      <c r="K630" s="12">
        <v>4.9822619689860526</v>
      </c>
      <c r="L630" s="12">
        <v>4.7005451085962777</v>
      </c>
      <c r="M630" s="12">
        <v>2.4393622886819801</v>
      </c>
      <c r="N630" s="12"/>
      <c r="O630" s="12"/>
    </row>
    <row r="631" spans="1:15" x14ac:dyDescent="0.35">
      <c r="A631" s="11" t="str">
        <f t="shared" si="9"/>
        <v>DISTRIBUCION VOLUMEN X CRITERIO (Consumiciones)Sangria de VinoDE 25 A 34 AÑOS</v>
      </c>
      <c r="B631" s="11" t="s">
        <v>119</v>
      </c>
      <c r="C631" s="11" t="s">
        <v>141</v>
      </c>
      <c r="D631" s="11" t="s">
        <v>41</v>
      </c>
      <c r="E631" s="12">
        <v>9.3969456897801873</v>
      </c>
      <c r="F631" s="12">
        <v>5.3760514646911854</v>
      </c>
      <c r="G631" s="12">
        <v>16.404918888187435</v>
      </c>
      <c r="H631" s="12">
        <v>15.188715464621765</v>
      </c>
      <c r="I631" s="12">
        <v>8.0507705038821396</v>
      </c>
      <c r="J631" s="12">
        <v>5.7511058797641432</v>
      </c>
      <c r="K631" s="12">
        <v>9.9499282402669156</v>
      </c>
      <c r="L631" s="12">
        <v>11.764216544435133</v>
      </c>
      <c r="M631" s="12">
        <v>3.6670939714892978</v>
      </c>
      <c r="N631" s="12"/>
      <c r="O631" s="12"/>
    </row>
    <row r="632" spans="1:15" x14ac:dyDescent="0.35">
      <c r="A632" s="11" t="str">
        <f t="shared" si="9"/>
        <v>DISTRIBUCION VOLUMEN X CRITERIO (Consumiciones)Sangria de VinoDE 35 A 49 AÑOS</v>
      </c>
      <c r="B632" s="11" t="s">
        <v>119</v>
      </c>
      <c r="C632" s="11" t="s">
        <v>141</v>
      </c>
      <c r="D632" s="11" t="s">
        <v>42</v>
      </c>
      <c r="E632" s="12">
        <v>22.97532879093681</v>
      </c>
      <c r="F632" s="12">
        <v>20.989961684846854</v>
      </c>
      <c r="G632" s="12">
        <v>26.579221054358893</v>
      </c>
      <c r="H632" s="12">
        <v>21.116980661096086</v>
      </c>
      <c r="I632" s="12">
        <v>20.84637870580525</v>
      </c>
      <c r="J632" s="12">
        <v>28.711183930829943</v>
      </c>
      <c r="K632" s="12">
        <v>41.019989644983887</v>
      </c>
      <c r="L632" s="12">
        <v>28.772654774814573</v>
      </c>
      <c r="M632" s="12">
        <v>25.424712536349816</v>
      </c>
      <c r="N632" s="12"/>
      <c r="O632" s="12"/>
    </row>
    <row r="633" spans="1:15" x14ac:dyDescent="0.35">
      <c r="A633" s="11" t="str">
        <f t="shared" si="9"/>
        <v>DISTRIBUCION VOLUMEN X CRITERIO (Consumiciones)Sangria de VinoDE 50 A 59 AÑOS</v>
      </c>
      <c r="B633" s="11" t="s">
        <v>119</v>
      </c>
      <c r="C633" s="11" t="s">
        <v>141</v>
      </c>
      <c r="D633" s="11" t="s">
        <v>43</v>
      </c>
      <c r="E633" s="12">
        <v>29.277439265848816</v>
      </c>
      <c r="F633" s="12">
        <v>18.284461038148265</v>
      </c>
      <c r="G633" s="12">
        <v>27.226133452782559</v>
      </c>
      <c r="H633" s="12">
        <v>33.37091881421339</v>
      </c>
      <c r="I633" s="12">
        <v>35.858953543910573</v>
      </c>
      <c r="J633" s="12">
        <v>30.387933165289127</v>
      </c>
      <c r="K633" s="12">
        <v>13.506005527569862</v>
      </c>
      <c r="L633" s="12">
        <v>32.212939947534885</v>
      </c>
      <c r="M633" s="12">
        <v>23.96120908145026</v>
      </c>
      <c r="N633" s="12"/>
      <c r="O633" s="12"/>
    </row>
    <row r="634" spans="1:15" x14ac:dyDescent="0.35">
      <c r="A634" s="11" t="str">
        <f t="shared" si="9"/>
        <v>DISTRIBUCION VOLUMEN X CRITERIO (Consumiciones)Sangria de VinoDE 60 A 75 AÑOS</v>
      </c>
      <c r="B634" s="11" t="s">
        <v>119</v>
      </c>
      <c r="C634" s="11" t="s">
        <v>141</v>
      </c>
      <c r="D634" s="11" t="s">
        <v>44</v>
      </c>
      <c r="E634" s="12">
        <v>35.41999929842504</v>
      </c>
      <c r="F634" s="12">
        <v>42.450214059551904</v>
      </c>
      <c r="G634" s="12">
        <v>27.297758638306117</v>
      </c>
      <c r="H634" s="12">
        <v>26.933679071058059</v>
      </c>
      <c r="I634" s="12">
        <v>27.325595279969487</v>
      </c>
      <c r="J634" s="12">
        <v>33.970111522165638</v>
      </c>
      <c r="K634" s="12">
        <v>30.541820491713491</v>
      </c>
      <c r="L634" s="12">
        <v>22.549636383056917</v>
      </c>
      <c r="M634" s="12">
        <v>42.485593469039294</v>
      </c>
      <c r="N634" s="12"/>
      <c r="O634" s="12"/>
    </row>
    <row r="635" spans="1:15" x14ac:dyDescent="0.35">
      <c r="A635" s="11" t="str">
        <f t="shared" si="9"/>
        <v>DISTRIBUCION VOLUMEN X CRITERIO (Consumiciones)Sangria de VinoNIVEL ALTO</v>
      </c>
      <c r="B635" s="11" t="s">
        <v>119</v>
      </c>
      <c r="C635" s="11" t="s">
        <v>141</v>
      </c>
      <c r="D635" s="11" t="s">
        <v>209</v>
      </c>
      <c r="E635" s="12">
        <v>24.730597022212077</v>
      </c>
      <c r="F635" s="12">
        <v>16.828853187830013</v>
      </c>
      <c r="G635" s="12">
        <v>25.816231164273447</v>
      </c>
      <c r="H635" s="12">
        <v>15.856143859062902</v>
      </c>
      <c r="I635" s="12">
        <v>34.211450739217199</v>
      </c>
      <c r="J635" s="12">
        <v>23.377838090938059</v>
      </c>
      <c r="K635" s="12">
        <v>20.081257215252478</v>
      </c>
      <c r="L635" s="12">
        <v>12.547608745634697</v>
      </c>
      <c r="M635" s="12">
        <v>25.076154523383931</v>
      </c>
      <c r="N635" s="12"/>
      <c r="O635" s="12"/>
    </row>
    <row r="636" spans="1:15" x14ac:dyDescent="0.35">
      <c r="A636" s="11" t="str">
        <f t="shared" si="9"/>
        <v>DISTRIBUCION VOLUMEN X CRITERIO (Consumiciones)Sangria de VinoNIVEL MEDIO ALTO</v>
      </c>
      <c r="B636" s="11" t="s">
        <v>119</v>
      </c>
      <c r="C636" s="11" t="s">
        <v>141</v>
      </c>
      <c r="D636" s="11" t="s">
        <v>210</v>
      </c>
      <c r="E636" s="12">
        <v>16.820075314433964</v>
      </c>
      <c r="F636" s="12">
        <v>8.6048897599102503</v>
      </c>
      <c r="G636" s="12">
        <v>14.279105897981786</v>
      </c>
      <c r="H636" s="12">
        <v>25.440368434415667</v>
      </c>
      <c r="I636" s="12">
        <v>23.445005794515016</v>
      </c>
      <c r="J636" s="12">
        <v>17.365081908240562</v>
      </c>
      <c r="K636" s="12">
        <v>18.946258171167887</v>
      </c>
      <c r="L636" s="12">
        <v>22.948736981028919</v>
      </c>
      <c r="M636" s="12">
        <v>15.92805627439995</v>
      </c>
      <c r="N636" s="12"/>
      <c r="O636" s="12"/>
    </row>
    <row r="637" spans="1:15" x14ac:dyDescent="0.35">
      <c r="A637" s="11" t="str">
        <f t="shared" si="9"/>
        <v>DISTRIBUCION VOLUMEN X CRITERIO (Consumiciones)Sangria de VinoNIVEL MEDIO</v>
      </c>
      <c r="B637" s="11" t="s">
        <v>119</v>
      </c>
      <c r="C637" s="11" t="s">
        <v>141</v>
      </c>
      <c r="D637" s="11" t="s">
        <v>211</v>
      </c>
      <c r="E637" s="12">
        <v>28.470103684823599</v>
      </c>
      <c r="F637" s="12">
        <v>20.636537427391278</v>
      </c>
      <c r="G637" s="12">
        <v>23.04850367499121</v>
      </c>
      <c r="H637" s="12">
        <v>36.321328624660467</v>
      </c>
      <c r="I637" s="12">
        <v>20.012158299485712</v>
      </c>
      <c r="J637" s="12">
        <v>17.805393047756208</v>
      </c>
      <c r="K637" s="12">
        <v>13.567514499518813</v>
      </c>
      <c r="L637" s="12">
        <v>14.185188470708789</v>
      </c>
      <c r="M637" s="12">
        <v>19.976051365507917</v>
      </c>
      <c r="N637" s="12"/>
      <c r="O637" s="12"/>
    </row>
    <row r="638" spans="1:15" x14ac:dyDescent="0.35">
      <c r="A638" s="11" t="str">
        <f t="shared" si="9"/>
        <v>DISTRIBUCION VOLUMEN X CRITERIO (Consumiciones)Sangria de VinoNIVEL MEDIO BAJO</v>
      </c>
      <c r="B638" s="11" t="s">
        <v>119</v>
      </c>
      <c r="C638" s="11" t="s">
        <v>141</v>
      </c>
      <c r="D638" s="11" t="s">
        <v>212</v>
      </c>
      <c r="E638" s="12">
        <v>12.41236912824248</v>
      </c>
      <c r="F638" s="12">
        <v>13.176987960743771</v>
      </c>
      <c r="G638" s="12">
        <v>17.587778379155651</v>
      </c>
      <c r="H638" s="12">
        <v>5.9024214824346766</v>
      </c>
      <c r="I638" s="12">
        <v>8.5085094211779335</v>
      </c>
      <c r="J638" s="12">
        <v>17.915885957424798</v>
      </c>
      <c r="K638" s="12">
        <v>25.273067296151403</v>
      </c>
      <c r="L638" s="12">
        <v>17.784824220129007</v>
      </c>
      <c r="M638" s="12">
        <v>10.089560600805699</v>
      </c>
      <c r="N638" s="12"/>
      <c r="O638" s="12"/>
    </row>
    <row r="639" spans="1:15" x14ac:dyDescent="0.35">
      <c r="A639" s="11" t="str">
        <f t="shared" si="9"/>
        <v>DISTRIBUCION VOLUMEN X CRITERIO (Consumiciones)Sangria de VinoHOMBRE</v>
      </c>
      <c r="B639" s="11" t="s">
        <v>119</v>
      </c>
      <c r="C639" s="11" t="s">
        <v>141</v>
      </c>
      <c r="D639" s="11" t="s">
        <v>21</v>
      </c>
      <c r="E639" s="12">
        <v>45.092211903123349</v>
      </c>
      <c r="F639" s="12">
        <v>45.707958217244368</v>
      </c>
      <c r="G639" s="12">
        <v>41.622232839678468</v>
      </c>
      <c r="H639" s="12">
        <v>44.743760070986987</v>
      </c>
      <c r="I639" s="12">
        <v>57.817643094900447</v>
      </c>
      <c r="J639" s="12">
        <v>40.408107596289312</v>
      </c>
      <c r="K639" s="12">
        <v>42.489441613244558</v>
      </c>
      <c r="L639" s="12">
        <v>38.265039366942631</v>
      </c>
      <c r="M639" s="12">
        <v>54.317601757241064</v>
      </c>
      <c r="N639" s="12"/>
      <c r="O639" s="12"/>
    </row>
    <row r="640" spans="1:15" x14ac:dyDescent="0.35">
      <c r="A640" s="11" t="str">
        <f t="shared" si="9"/>
        <v>DISTRIBUCION VOLUMEN X CRITERIO (Consumiciones)Sangria de VinoMUJER</v>
      </c>
      <c r="B640" s="11" t="s">
        <v>119</v>
      </c>
      <c r="C640" s="11" t="s">
        <v>141</v>
      </c>
      <c r="D640" s="11" t="s">
        <v>22</v>
      </c>
      <c r="E640" s="12">
        <v>54.907788096876665</v>
      </c>
      <c r="F640" s="12">
        <v>54.292041782755639</v>
      </c>
      <c r="G640" s="12">
        <v>58.377767160321525</v>
      </c>
      <c r="H640" s="12">
        <v>55.256250364593086</v>
      </c>
      <c r="I640" s="12">
        <v>42.18236153330642</v>
      </c>
      <c r="J640" s="12">
        <v>59.591892403710702</v>
      </c>
      <c r="K640" s="12">
        <v>57.510558386755449</v>
      </c>
      <c r="L640" s="12">
        <v>61.734960633057369</v>
      </c>
      <c r="M640" s="12">
        <v>45.682398242758936</v>
      </c>
      <c r="N640" s="12"/>
      <c r="O640" s="12"/>
    </row>
    <row r="641" spans="1:15" x14ac:dyDescent="0.35">
      <c r="A641" s="11" t="str">
        <f t="shared" si="9"/>
        <v>DISTRIBUCION VOLUMEN X CRITERIO (Consumiciones)Sangria de CavaT.ESPAÑA</v>
      </c>
      <c r="B641" s="11" t="s">
        <v>119</v>
      </c>
      <c r="C641" s="11" t="s">
        <v>142</v>
      </c>
      <c r="D641" s="11" t="s">
        <v>36</v>
      </c>
      <c r="E641" s="12">
        <v>100</v>
      </c>
      <c r="F641" s="12">
        <v>100</v>
      </c>
      <c r="G641" s="12">
        <v>100</v>
      </c>
      <c r="H641" s="12">
        <v>100</v>
      </c>
      <c r="I641" s="12">
        <v>100</v>
      </c>
      <c r="J641" s="12">
        <v>100</v>
      </c>
      <c r="K641" s="12">
        <v>100</v>
      </c>
      <c r="L641" s="12">
        <v>100</v>
      </c>
      <c r="M641" s="12">
        <v>100</v>
      </c>
      <c r="N641" s="12"/>
      <c r="O641" s="12"/>
    </row>
    <row r="642" spans="1:15" x14ac:dyDescent="0.35">
      <c r="A642" s="11" t="str">
        <f t="shared" si="9"/>
        <v>DISTRIBUCION VOLUMEN X CRITERIO (Consumiciones)Sangria de CavaBCN AM</v>
      </c>
      <c r="B642" s="11" t="s">
        <v>119</v>
      </c>
      <c r="C642" s="11" t="s">
        <v>142</v>
      </c>
      <c r="D642" s="11" t="s">
        <v>1</v>
      </c>
      <c r="E642" s="12">
        <v>22.592092089195496</v>
      </c>
      <c r="F642" s="12">
        <v>37.668282704690554</v>
      </c>
      <c r="G642" s="12">
        <v>43.271168885014546</v>
      </c>
      <c r="H642" s="12">
        <v>33.033192831181708</v>
      </c>
      <c r="I642" s="12">
        <v>31.685462390880382</v>
      </c>
      <c r="J642" s="12">
        <v>37.041850959625762</v>
      </c>
      <c r="K642" s="12">
        <v>57.613838616706502</v>
      </c>
      <c r="L642" s="12">
        <v>13.948344165740123</v>
      </c>
      <c r="M642" s="12">
        <v>10.192746513470816</v>
      </c>
      <c r="N642" s="12"/>
      <c r="O642" s="12"/>
    </row>
    <row r="643" spans="1:15" x14ac:dyDescent="0.35">
      <c r="A643" s="11" t="str">
        <f t="shared" si="9"/>
        <v>DISTRIBUCION VOLUMEN X CRITERIO (Consumiciones)Sangria de CavaREST.CAT ARAGON</v>
      </c>
      <c r="B643" s="11" t="s">
        <v>119</v>
      </c>
      <c r="C643" s="11" t="s">
        <v>142</v>
      </c>
      <c r="D643" s="11" t="s">
        <v>2</v>
      </c>
      <c r="E643" s="12">
        <v>37.112055744289286</v>
      </c>
      <c r="F643" s="12">
        <v>17.463951016446337</v>
      </c>
      <c r="G643" s="12">
        <v>4.2266182356174031</v>
      </c>
      <c r="H643" s="12">
        <v>16.434736100628434</v>
      </c>
      <c r="I643" s="12">
        <v>25.645544770772489</v>
      </c>
      <c r="J643" s="12">
        <v>46.525015977839494</v>
      </c>
      <c r="K643" s="12">
        <v>10.544921890104638</v>
      </c>
      <c r="L643" s="12">
        <v>32.904937196906999</v>
      </c>
      <c r="M643" s="12">
        <v>18.184243445459732</v>
      </c>
      <c r="N643" s="12"/>
      <c r="O643" s="12"/>
    </row>
    <row r="644" spans="1:15" x14ac:dyDescent="0.35">
      <c r="A644" s="11" t="str">
        <f t="shared" ref="A644:A707" si="10">B644&amp;C644&amp;D644</f>
        <v>DISTRIBUCION VOLUMEN X CRITERIO (Consumiciones)Sangria de CavaLEVANTE</v>
      </c>
      <c r="B644" s="11" t="s">
        <v>119</v>
      </c>
      <c r="C644" s="11" t="s">
        <v>142</v>
      </c>
      <c r="D644" s="11" t="s">
        <v>3</v>
      </c>
      <c r="E644" s="12">
        <v>11.584374584030236</v>
      </c>
      <c r="F644" s="12">
        <v>29.257351634380079</v>
      </c>
      <c r="G644" s="12">
        <v>21.446805511952537</v>
      </c>
      <c r="H644" s="12">
        <v>11.129196985530369</v>
      </c>
      <c r="I644" s="12">
        <v>16.70498102756385</v>
      </c>
      <c r="J644" s="12">
        <v>5.9324313494764889</v>
      </c>
      <c r="K644" s="12">
        <v>9.0265970266140716</v>
      </c>
      <c r="L644" s="12">
        <v>24.239030051175327</v>
      </c>
      <c r="M644" s="12">
        <v>23.730460041826575</v>
      </c>
      <c r="N644" s="12"/>
      <c r="O644" s="12"/>
    </row>
    <row r="645" spans="1:15" x14ac:dyDescent="0.35">
      <c r="A645" s="11" t="str">
        <f t="shared" si="10"/>
        <v>DISTRIBUCION VOLUMEN X CRITERIO (Consumiciones)Sangria de CavaANDALUCIA</v>
      </c>
      <c r="B645" s="11" t="s">
        <v>119</v>
      </c>
      <c r="C645" s="11" t="s">
        <v>142</v>
      </c>
      <c r="D645" s="11" t="s">
        <v>4</v>
      </c>
      <c r="E645" s="12">
        <v>8.4541623019983909</v>
      </c>
      <c r="F645" s="12">
        <v>4.0901754343992227</v>
      </c>
      <c r="G645" s="12">
        <v>10.497668553548699</v>
      </c>
      <c r="H645" s="12">
        <v>2.7605390188411758</v>
      </c>
      <c r="I645" s="12">
        <v>3.1417020893776848</v>
      </c>
      <c r="J645" s="12" t="s">
        <v>223</v>
      </c>
      <c r="K645" s="12">
        <v>2.8435786628459647</v>
      </c>
      <c r="L645" s="12">
        <v>12.565036037019425</v>
      </c>
      <c r="M645" s="12">
        <v>5.717684934526102</v>
      </c>
      <c r="N645" s="12"/>
      <c r="O645" s="12"/>
    </row>
    <row r="646" spans="1:15" x14ac:dyDescent="0.35">
      <c r="A646" s="11" t="str">
        <f t="shared" si="10"/>
        <v>DISTRIBUCION VOLUMEN X CRITERIO (Consumiciones)Sangria de CavaMDD AM</v>
      </c>
      <c r="B646" s="11" t="s">
        <v>119</v>
      </c>
      <c r="C646" s="11" t="s">
        <v>142</v>
      </c>
      <c r="D646" s="11" t="s">
        <v>5</v>
      </c>
      <c r="E646" s="12">
        <v>3.0189660510796403</v>
      </c>
      <c r="F646" s="12">
        <v>10.349597813307449</v>
      </c>
      <c r="G646" s="12">
        <v>12.110046658757224</v>
      </c>
      <c r="H646" s="12">
        <v>2.1097804898636561</v>
      </c>
      <c r="I646" s="12">
        <v>7.7218762952181743</v>
      </c>
      <c r="J646" s="12" t="s">
        <v>223</v>
      </c>
      <c r="K646" s="12">
        <v>2.0802085350573205</v>
      </c>
      <c r="L646" s="12">
        <v>2.017321611771441</v>
      </c>
      <c r="M646" s="12">
        <v>15.597759519078537</v>
      </c>
      <c r="N646" s="12"/>
      <c r="O646" s="12"/>
    </row>
    <row r="647" spans="1:15" x14ac:dyDescent="0.35">
      <c r="A647" s="11" t="str">
        <f t="shared" si="10"/>
        <v>DISTRIBUCION VOLUMEN X CRITERIO (Consumiciones)Sangria de CavaRTO CENTRO</v>
      </c>
      <c r="B647" s="11" t="s">
        <v>119</v>
      </c>
      <c r="C647" s="11" t="s">
        <v>142</v>
      </c>
      <c r="D647" s="11" t="s">
        <v>6</v>
      </c>
      <c r="E647" s="12">
        <v>8.6748577745111088</v>
      </c>
      <c r="F647" s="12">
        <v>1.1706486595485799</v>
      </c>
      <c r="G647" s="12">
        <v>6.6944019185496346</v>
      </c>
      <c r="H647" s="12">
        <v>7.1500432662381668</v>
      </c>
      <c r="I647" s="12">
        <v>11.710298450396959</v>
      </c>
      <c r="J647" s="12">
        <v>4.9738764819606551</v>
      </c>
      <c r="K647" s="12">
        <v>2.887011366303299</v>
      </c>
      <c r="L647" s="12">
        <v>5.5597096999087814</v>
      </c>
      <c r="M647" s="12">
        <v>12.620655193241795</v>
      </c>
      <c r="N647" s="12"/>
      <c r="O647" s="12"/>
    </row>
    <row r="648" spans="1:15" x14ac:dyDescent="0.35">
      <c r="A648" s="11" t="str">
        <f t="shared" si="10"/>
        <v>DISTRIBUCION VOLUMEN X CRITERIO (Consumiciones)Sangria de CavaNORTE-CENTRO</v>
      </c>
      <c r="B648" s="11" t="s">
        <v>119</v>
      </c>
      <c r="C648" s="11" t="s">
        <v>142</v>
      </c>
      <c r="D648" s="11" t="s">
        <v>7</v>
      </c>
      <c r="E648" s="12">
        <v>6.2802522151294351</v>
      </c>
      <c r="F648" s="12" t="s">
        <v>223</v>
      </c>
      <c r="G648" s="12" t="s">
        <v>223</v>
      </c>
      <c r="H648" s="12">
        <v>17.475117593834426</v>
      </c>
      <c r="I648" s="12">
        <v>0.43166364649901517</v>
      </c>
      <c r="J648" s="12">
        <v>5.5268223791851456</v>
      </c>
      <c r="K648" s="12">
        <v>11.572249976286335</v>
      </c>
      <c r="L648" s="12" t="s">
        <v>223</v>
      </c>
      <c r="M648" s="12">
        <v>4.8558215657540309</v>
      </c>
      <c r="N648" s="12"/>
      <c r="O648" s="12"/>
    </row>
    <row r="649" spans="1:15" x14ac:dyDescent="0.35">
      <c r="A649" s="11" t="str">
        <f t="shared" si="10"/>
        <v>DISTRIBUCION VOLUMEN X CRITERIO (Consumiciones)Sangria de CavaNOROESTE</v>
      </c>
      <c r="B649" s="11" t="s">
        <v>119</v>
      </c>
      <c r="C649" s="11" t="s">
        <v>142</v>
      </c>
      <c r="D649" s="11" t="s">
        <v>8</v>
      </c>
      <c r="E649" s="12">
        <v>2.2832363460636964</v>
      </c>
      <c r="F649" s="12" t="s">
        <v>223</v>
      </c>
      <c r="G649" s="12">
        <v>1.7532641368875623</v>
      </c>
      <c r="H649" s="12">
        <v>9.907388530818741</v>
      </c>
      <c r="I649" s="12">
        <v>2.9584678753763161</v>
      </c>
      <c r="J649" s="12" t="s">
        <v>223</v>
      </c>
      <c r="K649" s="12">
        <v>3.4316033957653778</v>
      </c>
      <c r="L649" s="12">
        <v>8.7656157522520992</v>
      </c>
      <c r="M649" s="12">
        <v>9.1006340444075029</v>
      </c>
      <c r="N649" s="12"/>
      <c r="O649" s="12"/>
    </row>
    <row r="650" spans="1:15" x14ac:dyDescent="0.35">
      <c r="A650" s="11" t="str">
        <f t="shared" si="10"/>
        <v>DISTRIBUCION VOLUMEN X CRITERIO (Consumiciones)Sangria de Cava&lt;2MIL</v>
      </c>
      <c r="B650" s="11" t="s">
        <v>119</v>
      </c>
      <c r="C650" s="11" t="s">
        <v>142</v>
      </c>
      <c r="D650" s="11" t="s">
        <v>9</v>
      </c>
      <c r="E650" s="12">
        <v>21.088791821238623</v>
      </c>
      <c r="F650" s="12" t="s">
        <v>223</v>
      </c>
      <c r="G650" s="12">
        <v>6.6944019185496346</v>
      </c>
      <c r="H650" s="12">
        <v>5.9252088897927706</v>
      </c>
      <c r="I650" s="12">
        <v>13.155625383545225</v>
      </c>
      <c r="J650" s="12">
        <v>12.184439452330141</v>
      </c>
      <c r="K650" s="12" t="s">
        <v>223</v>
      </c>
      <c r="L650" s="12">
        <v>18.881829403260454</v>
      </c>
      <c r="M650" s="12">
        <v>13.539859748064723</v>
      </c>
      <c r="N650" s="12"/>
      <c r="O650" s="12"/>
    </row>
    <row r="651" spans="1:15" x14ac:dyDescent="0.35">
      <c r="A651" s="11" t="str">
        <f t="shared" si="10"/>
        <v>DISTRIBUCION VOLUMEN X CRITERIO (Consumiciones)Sangria de Cava2-5MIL</v>
      </c>
      <c r="B651" s="11" t="s">
        <v>119</v>
      </c>
      <c r="C651" s="11" t="s">
        <v>142</v>
      </c>
      <c r="D651" s="11" t="s">
        <v>10</v>
      </c>
      <c r="E651" s="12">
        <v>3.8150055848462574</v>
      </c>
      <c r="F651" s="12">
        <v>4.0901754343992227</v>
      </c>
      <c r="G651" s="12" t="s">
        <v>223</v>
      </c>
      <c r="H651" s="12">
        <v>4.3542717573891974</v>
      </c>
      <c r="I651" s="12">
        <v>3.3305549397412295</v>
      </c>
      <c r="J651" s="12">
        <v>9.7106734819769134</v>
      </c>
      <c r="K651" s="12">
        <v>7.6041227214165898</v>
      </c>
      <c r="L651" s="12">
        <v>7.1315066434312513</v>
      </c>
      <c r="M651" s="12">
        <v>5.8054843537323393</v>
      </c>
      <c r="N651" s="12"/>
      <c r="O651" s="12"/>
    </row>
    <row r="652" spans="1:15" x14ac:dyDescent="0.35">
      <c r="A652" s="11" t="str">
        <f t="shared" si="10"/>
        <v>DISTRIBUCION VOLUMEN X CRITERIO (Consumiciones)Sangria de Cava5-10MIL</v>
      </c>
      <c r="B652" s="11" t="s">
        <v>119</v>
      </c>
      <c r="C652" s="11" t="s">
        <v>142</v>
      </c>
      <c r="D652" s="11" t="s">
        <v>11</v>
      </c>
      <c r="E652" s="12">
        <v>4.6187329633252121</v>
      </c>
      <c r="F652" s="12">
        <v>3.703507577207541</v>
      </c>
      <c r="G652" s="12">
        <v>3.6317615862038624</v>
      </c>
      <c r="H652" s="12" t="s">
        <v>223</v>
      </c>
      <c r="I652" s="12">
        <v>9.7064332783919856</v>
      </c>
      <c r="J652" s="12">
        <v>10.974857825034601</v>
      </c>
      <c r="K652" s="12" t="s">
        <v>223</v>
      </c>
      <c r="L652" s="12">
        <v>0.78200450995266813</v>
      </c>
      <c r="M652" s="12">
        <v>6.9527844282664173</v>
      </c>
      <c r="N652" s="12"/>
      <c r="O652" s="12"/>
    </row>
    <row r="653" spans="1:15" x14ac:dyDescent="0.35">
      <c r="A653" s="11" t="str">
        <f t="shared" si="10"/>
        <v>DISTRIBUCION VOLUMEN X CRITERIO (Consumiciones)Sangria de Cava10-30MIL</v>
      </c>
      <c r="B653" s="11" t="s">
        <v>119</v>
      </c>
      <c r="C653" s="11" t="s">
        <v>142</v>
      </c>
      <c r="D653" s="11" t="s">
        <v>12</v>
      </c>
      <c r="E653" s="12">
        <v>27.169372760997518</v>
      </c>
      <c r="F653" s="12">
        <v>6.209757833540678</v>
      </c>
      <c r="G653" s="12">
        <v>12.336092192991419</v>
      </c>
      <c r="H653" s="12">
        <v>14.714581043118644</v>
      </c>
      <c r="I653" s="12">
        <v>4.2026500364669186</v>
      </c>
      <c r="J653" s="12">
        <v>4.9894422201111732</v>
      </c>
      <c r="K653" s="12">
        <v>7.500582780106531</v>
      </c>
      <c r="L653" s="12">
        <v>8.1160223994681537</v>
      </c>
      <c r="M653" s="12">
        <v>11.976494845707727</v>
      </c>
      <c r="N653" s="12"/>
      <c r="O653" s="12"/>
    </row>
    <row r="654" spans="1:15" x14ac:dyDescent="0.35">
      <c r="A654" s="11" t="str">
        <f t="shared" si="10"/>
        <v>DISTRIBUCION VOLUMEN X CRITERIO (Consumiciones)Sangria de Cava30-100MIL</v>
      </c>
      <c r="B654" s="11" t="s">
        <v>119</v>
      </c>
      <c r="C654" s="11" t="s">
        <v>142</v>
      </c>
      <c r="D654" s="11" t="s">
        <v>13</v>
      </c>
      <c r="E654" s="12">
        <v>7.2179348801138978</v>
      </c>
      <c r="F654" s="12">
        <v>47.735852119704155</v>
      </c>
      <c r="G654" s="12">
        <v>36.333268208436465</v>
      </c>
      <c r="H654" s="12">
        <v>3.9667193035542487</v>
      </c>
      <c r="I654" s="12">
        <v>20.93393061968057</v>
      </c>
      <c r="J654" s="12">
        <v>48.103164510573322</v>
      </c>
      <c r="K654" s="12">
        <v>41.710215373747097</v>
      </c>
      <c r="L654" s="12">
        <v>21.380496036284406</v>
      </c>
      <c r="M654" s="12">
        <v>22.992585289362154</v>
      </c>
      <c r="N654" s="12"/>
      <c r="O654" s="12"/>
    </row>
    <row r="655" spans="1:15" x14ac:dyDescent="0.35">
      <c r="A655" s="11" t="str">
        <f t="shared" si="10"/>
        <v>DISTRIBUCION VOLUMEN X CRITERIO (Consumiciones)Sangria de Cava100-200MIL</v>
      </c>
      <c r="B655" s="11" t="s">
        <v>119</v>
      </c>
      <c r="C655" s="11" t="s">
        <v>142</v>
      </c>
      <c r="D655" s="11" t="s">
        <v>14</v>
      </c>
      <c r="E655" s="12">
        <v>7.9766073071781198</v>
      </c>
      <c r="F655" s="12">
        <v>9.2694078362748975</v>
      </c>
      <c r="G655" s="12">
        <v>2.8240076718122795</v>
      </c>
      <c r="H655" s="12">
        <v>19.800434784969507</v>
      </c>
      <c r="I655" s="12">
        <v>8.7465822304901994</v>
      </c>
      <c r="J655" s="12">
        <v>5.3666133454102312</v>
      </c>
      <c r="K655" s="12">
        <v>8.9658726810520637</v>
      </c>
      <c r="L655" s="12">
        <v>4.0689167428655955</v>
      </c>
      <c r="M655" s="12">
        <v>5.5573178415738633</v>
      </c>
      <c r="N655" s="12"/>
      <c r="O655" s="12"/>
    </row>
    <row r="656" spans="1:15" x14ac:dyDescent="0.35">
      <c r="A656" s="11" t="str">
        <f t="shared" si="10"/>
        <v>DISTRIBUCION VOLUMEN X CRITERIO (Consumiciones)Sangria de Cava200-500MIL</v>
      </c>
      <c r="B656" s="11" t="s">
        <v>119</v>
      </c>
      <c r="C656" s="11" t="s">
        <v>142</v>
      </c>
      <c r="D656" s="11" t="s">
        <v>15</v>
      </c>
      <c r="E656" s="12">
        <v>17.780530010590955</v>
      </c>
      <c r="F656" s="12">
        <v>23.911395887732919</v>
      </c>
      <c r="G656" s="12">
        <v>19.423663305277429</v>
      </c>
      <c r="H656" s="12">
        <v>35.763605911456494</v>
      </c>
      <c r="I656" s="12">
        <v>17.346357003094067</v>
      </c>
      <c r="J656" s="12">
        <v>7.4186670218248301</v>
      </c>
      <c r="K656" s="12">
        <v>24.334529827845884</v>
      </c>
      <c r="L656" s="12">
        <v>23.935258245345743</v>
      </c>
      <c r="M656" s="12">
        <v>15.305690668434396</v>
      </c>
      <c r="N656" s="12"/>
      <c r="O656" s="12"/>
    </row>
    <row r="657" spans="1:15" x14ac:dyDescent="0.35">
      <c r="A657" s="11" t="str">
        <f t="shared" si="10"/>
        <v>DISTRIBUCION VOLUMEN X CRITERIO (Consumiciones)Sangria de Cava&gt;500MIL</v>
      </c>
      <c r="B657" s="11" t="s">
        <v>119</v>
      </c>
      <c r="C657" s="11" t="s">
        <v>142</v>
      </c>
      <c r="D657" s="11" t="s">
        <v>16</v>
      </c>
      <c r="E657" s="12">
        <v>10.333014543749892</v>
      </c>
      <c r="F657" s="12">
        <v>5.0799054472500584</v>
      </c>
      <c r="G657" s="12">
        <v>18.756794304007496</v>
      </c>
      <c r="H657" s="12">
        <v>15.475178309719132</v>
      </c>
      <c r="I657" s="12">
        <v>22.577849640632177</v>
      </c>
      <c r="J657" s="12">
        <v>1.2521499854980249</v>
      </c>
      <c r="K657" s="12">
        <v>9.8846860855153462</v>
      </c>
      <c r="L657" s="12">
        <v>15.703958340075594</v>
      </c>
      <c r="M657" s="12">
        <v>17.869787031070448</v>
      </c>
      <c r="N657" s="12"/>
      <c r="O657" s="12"/>
    </row>
    <row r="658" spans="1:15" x14ac:dyDescent="0.35">
      <c r="A658" s="11" t="str">
        <f t="shared" si="10"/>
        <v>DISTRIBUCION VOLUMEN X CRITERIO (Consumiciones)Sangria de CavaDE 15 A 19 AÑOS</v>
      </c>
      <c r="B658" s="11" t="s">
        <v>119</v>
      </c>
      <c r="C658" s="11" t="s">
        <v>142</v>
      </c>
      <c r="D658" s="11" t="s">
        <v>39</v>
      </c>
      <c r="E658" s="12" t="s">
        <v>223</v>
      </c>
      <c r="F658" s="12" t="s">
        <v>223</v>
      </c>
      <c r="G658" s="12" t="s">
        <v>223</v>
      </c>
      <c r="H658" s="12" t="s">
        <v>223</v>
      </c>
      <c r="I658" s="12" t="s">
        <v>223</v>
      </c>
      <c r="J658" s="12" t="s">
        <v>223</v>
      </c>
      <c r="K658" s="12" t="s">
        <v>223</v>
      </c>
      <c r="L658" s="12" t="s">
        <v>223</v>
      </c>
      <c r="M658" s="12" t="s">
        <v>223</v>
      </c>
      <c r="N658" s="12"/>
      <c r="O658" s="12"/>
    </row>
    <row r="659" spans="1:15" x14ac:dyDescent="0.35">
      <c r="A659" s="11" t="str">
        <f t="shared" si="10"/>
        <v>DISTRIBUCION VOLUMEN X CRITERIO (Consumiciones)Sangria de CavaDE 20 A 24 AÑOS</v>
      </c>
      <c r="B659" s="11" t="s">
        <v>119</v>
      </c>
      <c r="C659" s="11" t="s">
        <v>142</v>
      </c>
      <c r="D659" s="11" t="s">
        <v>40</v>
      </c>
      <c r="E659" s="12">
        <v>0.60369713928548685</v>
      </c>
      <c r="F659" s="12" t="s">
        <v>223</v>
      </c>
      <c r="G659" s="12" t="s">
        <v>223</v>
      </c>
      <c r="H659" s="12" t="s">
        <v>223</v>
      </c>
      <c r="I659" s="12">
        <v>1.2882460858305944</v>
      </c>
      <c r="J659" s="12">
        <v>1.4847398442684687</v>
      </c>
      <c r="K659" s="12">
        <v>5.8291552300509668</v>
      </c>
      <c r="L659" s="12">
        <v>11.546250418477021</v>
      </c>
      <c r="M659" s="12">
        <v>6.9316408517411192</v>
      </c>
      <c r="N659" s="12"/>
      <c r="O659" s="12"/>
    </row>
    <row r="660" spans="1:15" x14ac:dyDescent="0.35">
      <c r="A660" s="11" t="str">
        <f t="shared" si="10"/>
        <v>DISTRIBUCION VOLUMEN X CRITERIO (Consumiciones)Sangria de CavaDE 25 A 34 AÑOS</v>
      </c>
      <c r="B660" s="11" t="s">
        <v>119</v>
      </c>
      <c r="C660" s="11" t="s">
        <v>142</v>
      </c>
      <c r="D660" s="11" t="s">
        <v>41</v>
      </c>
      <c r="E660" s="12">
        <v>9.3214411797047259</v>
      </c>
      <c r="F660" s="12">
        <v>27.967867786785515</v>
      </c>
      <c r="G660" s="12">
        <v>7.2009070754720517</v>
      </c>
      <c r="H660" s="12">
        <v>9.083661552875391</v>
      </c>
      <c r="I660" s="12">
        <v>4.1881564446843447</v>
      </c>
      <c r="J660" s="12">
        <v>0.95400478379794296</v>
      </c>
      <c r="K660" s="12">
        <v>8.7632309234409238</v>
      </c>
      <c r="L660" s="12">
        <v>5.1344364853817828</v>
      </c>
      <c r="M660" s="12">
        <v>17.052719820849013</v>
      </c>
      <c r="N660" s="12"/>
      <c r="O660" s="12"/>
    </row>
    <row r="661" spans="1:15" x14ac:dyDescent="0.35">
      <c r="A661" s="11" t="str">
        <f t="shared" si="10"/>
        <v>DISTRIBUCION VOLUMEN X CRITERIO (Consumiciones)Sangria de CavaDE 35 A 49 AÑOS</v>
      </c>
      <c r="B661" s="11" t="s">
        <v>119</v>
      </c>
      <c r="C661" s="11" t="s">
        <v>142</v>
      </c>
      <c r="D661" s="11" t="s">
        <v>42</v>
      </c>
      <c r="E661" s="12">
        <v>16.808245895282685</v>
      </c>
      <c r="F661" s="12">
        <v>20.493445561677166</v>
      </c>
      <c r="G661" s="12">
        <v>9.5966183773013398</v>
      </c>
      <c r="H661" s="12">
        <v>36.911753163766534</v>
      </c>
      <c r="I661" s="12">
        <v>15.907970029655477</v>
      </c>
      <c r="J661" s="12">
        <v>6.2320732348301773</v>
      </c>
      <c r="K661" s="12">
        <v>0.39398902368983374</v>
      </c>
      <c r="L661" s="12">
        <v>7.9041646942708832</v>
      </c>
      <c r="M661" s="12">
        <v>11.67458345881866</v>
      </c>
      <c r="N661" s="12"/>
      <c r="O661" s="12"/>
    </row>
    <row r="662" spans="1:15" x14ac:dyDescent="0.35">
      <c r="A662" s="11" t="str">
        <f t="shared" si="10"/>
        <v>DISTRIBUCION VOLUMEN X CRITERIO (Consumiciones)Sangria de CavaDE 50 A 59 AÑOS</v>
      </c>
      <c r="B662" s="11" t="s">
        <v>119</v>
      </c>
      <c r="C662" s="11" t="s">
        <v>142</v>
      </c>
      <c r="D662" s="11" t="s">
        <v>43</v>
      </c>
      <c r="E662" s="12">
        <v>33.301852259113723</v>
      </c>
      <c r="F662" s="12">
        <v>37.253236633081329</v>
      </c>
      <c r="G662" s="12">
        <v>31.377167857433154</v>
      </c>
      <c r="H662" s="12">
        <v>21.794156861215829</v>
      </c>
      <c r="I662" s="12">
        <v>37.701997808771978</v>
      </c>
      <c r="J662" s="12">
        <v>9.2470523345897888</v>
      </c>
      <c r="K662" s="12">
        <v>19.581127488928754</v>
      </c>
      <c r="L662" s="12">
        <v>27.907585646773036</v>
      </c>
      <c r="M662" s="12">
        <v>26.637678154112244</v>
      </c>
      <c r="N662" s="12"/>
      <c r="O662" s="12"/>
    </row>
    <row r="663" spans="1:15" x14ac:dyDescent="0.35">
      <c r="A663" s="11" t="str">
        <f t="shared" si="10"/>
        <v>DISTRIBUCION VOLUMEN X CRITERIO (Consumiciones)Sangria de CavaDE 60 A 75 AÑOS</v>
      </c>
      <c r="B663" s="11" t="s">
        <v>119</v>
      </c>
      <c r="C663" s="11" t="s">
        <v>142</v>
      </c>
      <c r="D663" s="11" t="s">
        <v>44</v>
      </c>
      <c r="E663" s="12">
        <v>39.964747466563267</v>
      </c>
      <c r="F663" s="12">
        <v>14.28546069900338</v>
      </c>
      <c r="G663" s="12">
        <v>51.825299232744207</v>
      </c>
      <c r="H663" s="12">
        <v>32.210418549640671</v>
      </c>
      <c r="I663" s="12">
        <v>40.913616779280368</v>
      </c>
      <c r="J663" s="12">
        <v>82.082132797021671</v>
      </c>
      <c r="K663" s="12">
        <v>65.432514379319855</v>
      </c>
      <c r="L663" s="12">
        <v>47.507559098280076</v>
      </c>
      <c r="M663" s="12">
        <v>37.703401900198365</v>
      </c>
      <c r="N663" s="12"/>
      <c r="O663" s="12"/>
    </row>
    <row r="664" spans="1:15" x14ac:dyDescent="0.35">
      <c r="A664" s="11" t="str">
        <f t="shared" si="10"/>
        <v>DISTRIBUCION VOLUMEN X CRITERIO (Consumiciones)Sangria de CavaNIVEL ALTO</v>
      </c>
      <c r="B664" s="11" t="s">
        <v>119</v>
      </c>
      <c r="C664" s="11" t="s">
        <v>142</v>
      </c>
      <c r="D664" s="11" t="s">
        <v>209</v>
      </c>
      <c r="E664" s="12">
        <v>14.324740000810237</v>
      </c>
      <c r="F664" s="12">
        <v>25.608833923469177</v>
      </c>
      <c r="G664" s="12">
        <v>34.050892869793216</v>
      </c>
      <c r="H664" s="12">
        <v>41.356254649331206</v>
      </c>
      <c r="I664" s="12">
        <v>35.554923676507919</v>
      </c>
      <c r="J664" s="12">
        <v>17.513694170605394</v>
      </c>
      <c r="K664" s="12">
        <v>15.451630513782414</v>
      </c>
      <c r="L664" s="12">
        <v>40.506893374706564</v>
      </c>
      <c r="M664" s="12">
        <v>13.432348967543184</v>
      </c>
      <c r="N664" s="12"/>
      <c r="O664" s="12"/>
    </row>
    <row r="665" spans="1:15" x14ac:dyDescent="0.35">
      <c r="A665" s="11" t="str">
        <f t="shared" si="10"/>
        <v>DISTRIBUCION VOLUMEN X CRITERIO (Consumiciones)Sangria de CavaNIVEL MEDIO ALTO</v>
      </c>
      <c r="B665" s="11" t="s">
        <v>119</v>
      </c>
      <c r="C665" s="11" t="s">
        <v>142</v>
      </c>
      <c r="D665" s="11" t="s">
        <v>210</v>
      </c>
      <c r="E665" s="12">
        <v>10.1434336097784</v>
      </c>
      <c r="F665" s="12">
        <v>6.4758145412662174</v>
      </c>
      <c r="G665" s="12" t="s">
        <v>223</v>
      </c>
      <c r="H665" s="12">
        <v>7.592432530090151</v>
      </c>
      <c r="I665" s="12">
        <v>10.310691714780509</v>
      </c>
      <c r="J665" s="12">
        <v>1.4847398442684687</v>
      </c>
      <c r="K665" s="12">
        <v>1.2962642572003922</v>
      </c>
      <c r="L665" s="12">
        <v>5.4195091563960398</v>
      </c>
      <c r="M665" s="12">
        <v>9.7958588580302468</v>
      </c>
      <c r="N665" s="12"/>
      <c r="O665" s="12"/>
    </row>
    <row r="666" spans="1:15" x14ac:dyDescent="0.35">
      <c r="A666" s="11" t="str">
        <f t="shared" si="10"/>
        <v>DISTRIBUCION VOLUMEN X CRITERIO (Consumiciones)Sangria de CavaNIVEL MEDIO</v>
      </c>
      <c r="B666" s="11" t="s">
        <v>119</v>
      </c>
      <c r="C666" s="11" t="s">
        <v>142</v>
      </c>
      <c r="D666" s="11" t="s">
        <v>211</v>
      </c>
      <c r="E666" s="12">
        <v>24.456642205232974</v>
      </c>
      <c r="F666" s="12">
        <v>47.5425342119294</v>
      </c>
      <c r="G666" s="12">
        <v>35.457262532130571</v>
      </c>
      <c r="H666" s="12">
        <v>12.957120270269604</v>
      </c>
      <c r="I666" s="12">
        <v>21.722242570869522</v>
      </c>
      <c r="J666" s="12">
        <v>48.260975085978032</v>
      </c>
      <c r="K666" s="12">
        <v>56.372110582544941</v>
      </c>
      <c r="L666" s="12">
        <v>32.31922478400552</v>
      </c>
      <c r="M666" s="12">
        <v>36.224792171061594</v>
      </c>
      <c r="N666" s="12"/>
      <c r="O666" s="12"/>
    </row>
    <row r="667" spans="1:15" x14ac:dyDescent="0.35">
      <c r="A667" s="11" t="str">
        <f t="shared" si="10"/>
        <v>DISTRIBUCION VOLUMEN X CRITERIO (Consumiciones)Sangria de CavaNIVEL MEDIO BAJO</v>
      </c>
      <c r="B667" s="11" t="s">
        <v>119</v>
      </c>
      <c r="C667" s="11" t="s">
        <v>142</v>
      </c>
      <c r="D667" s="11" t="s">
        <v>212</v>
      </c>
      <c r="E667" s="12">
        <v>15.221578051843579</v>
      </c>
      <c r="F667" s="12">
        <v>9.5035382517396485</v>
      </c>
      <c r="G667" s="12">
        <v>9.1576740866792505</v>
      </c>
      <c r="H667" s="12">
        <v>20.171408840528986</v>
      </c>
      <c r="I667" s="12">
        <v>14.030686831105157</v>
      </c>
      <c r="J667" s="12">
        <v>23.177492478793891</v>
      </c>
      <c r="K667" s="12">
        <v>7.2383719783226317</v>
      </c>
      <c r="L667" s="12">
        <v>7.2592447538843166</v>
      </c>
      <c r="M667" s="12">
        <v>12.03472985182356</v>
      </c>
      <c r="N667" s="12"/>
      <c r="O667" s="12"/>
    </row>
    <row r="668" spans="1:15" x14ac:dyDescent="0.35">
      <c r="A668" s="11" t="str">
        <f t="shared" si="10"/>
        <v>DISTRIBUCION VOLUMEN X CRITERIO (Consumiciones)Sangria de CavaHOMBRE</v>
      </c>
      <c r="B668" s="11" t="s">
        <v>119</v>
      </c>
      <c r="C668" s="11" t="s">
        <v>142</v>
      </c>
      <c r="D668" s="11" t="s">
        <v>21</v>
      </c>
      <c r="E668" s="12">
        <v>46.120058279172866</v>
      </c>
      <c r="F668" s="12">
        <v>51.070425820607809</v>
      </c>
      <c r="G668" s="12">
        <v>35.814175552362286</v>
      </c>
      <c r="H668" s="12">
        <v>40.067177436990001</v>
      </c>
      <c r="I668" s="12">
        <v>46.671903765892033</v>
      </c>
      <c r="J668" s="12">
        <v>45.994046917952467</v>
      </c>
      <c r="K668" s="12">
        <v>25.977725094771802</v>
      </c>
      <c r="L668" s="12">
        <v>52.467519692417795</v>
      </c>
      <c r="M668" s="12">
        <v>33.607308461720947</v>
      </c>
      <c r="N668" s="12"/>
      <c r="O668" s="12"/>
    </row>
    <row r="669" spans="1:15" x14ac:dyDescent="0.35">
      <c r="A669" s="11" t="str">
        <f t="shared" si="10"/>
        <v>DISTRIBUCION VOLUMEN X CRITERIO (Consumiciones)Sangria de CavaMUJER</v>
      </c>
      <c r="B669" s="11" t="s">
        <v>119</v>
      </c>
      <c r="C669" s="11" t="s">
        <v>142</v>
      </c>
      <c r="D669" s="11" t="s">
        <v>22</v>
      </c>
      <c r="E669" s="12">
        <v>53.879941720827141</v>
      </c>
      <c r="F669" s="12">
        <v>48.929574179392176</v>
      </c>
      <c r="G669" s="12">
        <v>64.185805805014567</v>
      </c>
      <c r="H669" s="12">
        <v>59.932822563009999</v>
      </c>
      <c r="I669" s="12">
        <v>53.328088201747192</v>
      </c>
      <c r="J669" s="12">
        <v>54.005953082047519</v>
      </c>
      <c r="K669" s="12">
        <v>74.022274905228187</v>
      </c>
      <c r="L669" s="12">
        <v>47.532480307582219</v>
      </c>
      <c r="M669" s="12">
        <v>66.392702053809231</v>
      </c>
      <c r="N669" s="12"/>
      <c r="O669" s="12"/>
    </row>
    <row r="670" spans="1:15" x14ac:dyDescent="0.35">
      <c r="A670" s="11" t="str">
        <f t="shared" si="10"/>
        <v>DISTRIBUCION VOLUMEN X CRITERIO (Consumiciones)CalimochoT.ESPAÑA</v>
      </c>
      <c r="B670" s="11" t="s">
        <v>119</v>
      </c>
      <c r="C670" s="11" t="s">
        <v>143</v>
      </c>
      <c r="D670" s="11" t="s">
        <v>36</v>
      </c>
      <c r="E670" s="12">
        <v>100</v>
      </c>
      <c r="F670" s="12">
        <v>100</v>
      </c>
      <c r="G670" s="12">
        <v>100</v>
      </c>
      <c r="H670" s="12">
        <v>100</v>
      </c>
      <c r="I670" s="12">
        <v>100</v>
      </c>
      <c r="J670" s="12">
        <v>100</v>
      </c>
      <c r="K670" s="12">
        <v>100</v>
      </c>
      <c r="L670" s="12">
        <v>100</v>
      </c>
      <c r="M670" s="12">
        <v>100</v>
      </c>
      <c r="N670" s="12"/>
      <c r="O670" s="12"/>
    </row>
    <row r="671" spans="1:15" x14ac:dyDescent="0.35">
      <c r="A671" s="11" t="str">
        <f t="shared" si="10"/>
        <v>DISTRIBUCION VOLUMEN X CRITERIO (Consumiciones)CalimochoBCN AM</v>
      </c>
      <c r="B671" s="11" t="s">
        <v>119</v>
      </c>
      <c r="C671" s="11" t="s">
        <v>143</v>
      </c>
      <c r="D671" s="11" t="s">
        <v>1</v>
      </c>
      <c r="E671" s="12">
        <v>0.40584518000232872</v>
      </c>
      <c r="F671" s="12" t="s">
        <v>223</v>
      </c>
      <c r="G671" s="12" t="s">
        <v>223</v>
      </c>
      <c r="H671" s="12" t="s">
        <v>223</v>
      </c>
      <c r="I671" s="12">
        <v>0.63659382002390474</v>
      </c>
      <c r="J671" s="12" t="s">
        <v>223</v>
      </c>
      <c r="K671" s="12" t="s">
        <v>223</v>
      </c>
      <c r="L671" s="12" t="s">
        <v>223</v>
      </c>
      <c r="M671" s="12" t="s">
        <v>223</v>
      </c>
      <c r="N671" s="12"/>
      <c r="O671" s="12"/>
    </row>
    <row r="672" spans="1:15" x14ac:dyDescent="0.35">
      <c r="A672" s="11" t="str">
        <f t="shared" si="10"/>
        <v>DISTRIBUCION VOLUMEN X CRITERIO (Consumiciones)CalimochoREST.CAT ARAGON</v>
      </c>
      <c r="B672" s="11" t="s">
        <v>119</v>
      </c>
      <c r="C672" s="11" t="s">
        <v>143</v>
      </c>
      <c r="D672" s="11" t="s">
        <v>2</v>
      </c>
      <c r="E672" s="12">
        <v>5.3608851586008601</v>
      </c>
      <c r="F672" s="12">
        <v>9.6168118901963773</v>
      </c>
      <c r="G672" s="12">
        <v>2.741764664684422</v>
      </c>
      <c r="H672" s="12">
        <v>6.456642871571276</v>
      </c>
      <c r="I672" s="12">
        <v>3.0105187976790551</v>
      </c>
      <c r="J672" s="12">
        <v>7.4065492107013426</v>
      </c>
      <c r="K672" s="12">
        <v>4.4312119073478984</v>
      </c>
      <c r="L672" s="12">
        <v>9.4606402690700317</v>
      </c>
      <c r="M672" s="12">
        <v>6.7185592235529823</v>
      </c>
      <c r="N672" s="12"/>
      <c r="O672" s="12"/>
    </row>
    <row r="673" spans="1:15" x14ac:dyDescent="0.35">
      <c r="A673" s="11" t="str">
        <f t="shared" si="10"/>
        <v>DISTRIBUCION VOLUMEN X CRITERIO (Consumiciones)CalimochoLEVANTE</v>
      </c>
      <c r="B673" s="11" t="s">
        <v>119</v>
      </c>
      <c r="C673" s="11" t="s">
        <v>143</v>
      </c>
      <c r="D673" s="11" t="s">
        <v>3</v>
      </c>
      <c r="E673" s="12" t="s">
        <v>223</v>
      </c>
      <c r="F673" s="12" t="s">
        <v>223</v>
      </c>
      <c r="G673" s="12">
        <v>0.90397170526101323</v>
      </c>
      <c r="H673" s="12" t="s">
        <v>223</v>
      </c>
      <c r="I673" s="12">
        <v>1.3804463131252611</v>
      </c>
      <c r="J673" s="12" t="s">
        <v>223</v>
      </c>
      <c r="K673" s="12" t="s">
        <v>223</v>
      </c>
      <c r="L673" s="12" t="s">
        <v>223</v>
      </c>
      <c r="M673" s="12">
        <v>1.870805201688962</v>
      </c>
      <c r="N673" s="12"/>
      <c r="O673" s="12"/>
    </row>
    <row r="674" spans="1:15" x14ac:dyDescent="0.35">
      <c r="A674" s="11" t="str">
        <f t="shared" si="10"/>
        <v>DISTRIBUCION VOLUMEN X CRITERIO (Consumiciones)CalimochoANDALUCIA</v>
      </c>
      <c r="B674" s="11" t="s">
        <v>119</v>
      </c>
      <c r="C674" s="11" t="s">
        <v>143</v>
      </c>
      <c r="D674" s="11" t="s">
        <v>4</v>
      </c>
      <c r="E674" s="12">
        <v>0.96051121027039577</v>
      </c>
      <c r="F674" s="12">
        <v>2.1412891332079926</v>
      </c>
      <c r="G674" s="12">
        <v>0.69234692253328334</v>
      </c>
      <c r="H674" s="12" t="s">
        <v>223</v>
      </c>
      <c r="I674" s="12">
        <v>1.285301892243002</v>
      </c>
      <c r="J674" s="12">
        <v>1.8407150516471433</v>
      </c>
      <c r="K674" s="12" t="s">
        <v>223</v>
      </c>
      <c r="L674" s="12">
        <v>1.2616486355067114</v>
      </c>
      <c r="M674" s="12">
        <v>5.4513534545141242</v>
      </c>
      <c r="N674" s="12"/>
      <c r="O674" s="12"/>
    </row>
    <row r="675" spans="1:15" x14ac:dyDescent="0.35">
      <c r="A675" s="11" t="str">
        <f t="shared" si="10"/>
        <v>DISTRIBUCION VOLUMEN X CRITERIO (Consumiciones)CalimochoMDD AM</v>
      </c>
      <c r="B675" s="11" t="s">
        <v>119</v>
      </c>
      <c r="C675" s="11" t="s">
        <v>143</v>
      </c>
      <c r="D675" s="11" t="s">
        <v>5</v>
      </c>
      <c r="E675" s="12">
        <v>6.7671945503237634</v>
      </c>
      <c r="F675" s="12" t="s">
        <v>223</v>
      </c>
      <c r="G675" s="12">
        <v>0.34305473669466008</v>
      </c>
      <c r="H675" s="12">
        <v>2.8636180868133501</v>
      </c>
      <c r="I675" s="12">
        <v>3.0839171735063577</v>
      </c>
      <c r="J675" s="12">
        <v>2.604544405684579</v>
      </c>
      <c r="K675" s="12">
        <v>4.7916839645081941</v>
      </c>
      <c r="L675" s="12">
        <v>3.5211462939060225</v>
      </c>
      <c r="M675" s="12">
        <v>1.8781615551189366</v>
      </c>
      <c r="N675" s="12"/>
      <c r="O675" s="12"/>
    </row>
    <row r="676" spans="1:15" x14ac:dyDescent="0.35">
      <c r="A676" s="11" t="str">
        <f t="shared" si="10"/>
        <v>DISTRIBUCION VOLUMEN X CRITERIO (Consumiciones)CalimochoRTO CENTRO</v>
      </c>
      <c r="B676" s="11" t="s">
        <v>119</v>
      </c>
      <c r="C676" s="11" t="s">
        <v>143</v>
      </c>
      <c r="D676" s="11" t="s">
        <v>6</v>
      </c>
      <c r="E676" s="12">
        <v>9.6034473301571133</v>
      </c>
      <c r="F676" s="12">
        <v>2.2838213352929762</v>
      </c>
      <c r="G676" s="12">
        <v>2.179956832058882</v>
      </c>
      <c r="H676" s="12">
        <v>1.467479295217986</v>
      </c>
      <c r="I676" s="12">
        <v>1.2019271732721311</v>
      </c>
      <c r="J676" s="12">
        <v>0.32293241757495961</v>
      </c>
      <c r="K676" s="12">
        <v>0.9171114549485665</v>
      </c>
      <c r="L676" s="12">
        <v>0.67842270294545748</v>
      </c>
      <c r="M676" s="12">
        <v>0.7902141413216025</v>
      </c>
      <c r="N676" s="12"/>
      <c r="O676" s="12"/>
    </row>
    <row r="677" spans="1:15" x14ac:dyDescent="0.35">
      <c r="A677" s="11" t="str">
        <f t="shared" si="10"/>
        <v>DISTRIBUCION VOLUMEN X CRITERIO (Consumiciones)CalimochoNORTE-CENTRO</v>
      </c>
      <c r="B677" s="11" t="s">
        <v>119</v>
      </c>
      <c r="C677" s="11" t="s">
        <v>143</v>
      </c>
      <c r="D677" s="11" t="s">
        <v>7</v>
      </c>
      <c r="E677" s="12">
        <v>71.702715888762398</v>
      </c>
      <c r="F677" s="12">
        <v>83.949459666669838</v>
      </c>
      <c r="G677" s="12">
        <v>91.802357045988501</v>
      </c>
      <c r="H677" s="12">
        <v>86.282591213473623</v>
      </c>
      <c r="I677" s="12">
        <v>64.252042436374452</v>
      </c>
      <c r="J677" s="12">
        <v>84.468665589836164</v>
      </c>
      <c r="K677" s="12">
        <v>88.535598396854752</v>
      </c>
      <c r="L677" s="12">
        <v>80.805740031436741</v>
      </c>
      <c r="M677" s="12">
        <v>80.204429190054043</v>
      </c>
      <c r="N677" s="12"/>
      <c r="O677" s="12"/>
    </row>
    <row r="678" spans="1:15" x14ac:dyDescent="0.35">
      <c r="A678" s="11" t="str">
        <f t="shared" si="10"/>
        <v>DISTRIBUCION VOLUMEN X CRITERIO (Consumiciones)CalimochoNOROESTE</v>
      </c>
      <c r="B678" s="11" t="s">
        <v>119</v>
      </c>
      <c r="C678" s="11" t="s">
        <v>143</v>
      </c>
      <c r="D678" s="11" t="s">
        <v>8</v>
      </c>
      <c r="E678" s="12">
        <v>5.1994118445198669</v>
      </c>
      <c r="F678" s="12">
        <v>2.0086625119694093</v>
      </c>
      <c r="G678" s="12">
        <v>1.3365768714066508</v>
      </c>
      <c r="H678" s="12">
        <v>2.929624703196521</v>
      </c>
      <c r="I678" s="12">
        <v>25.14925476998468</v>
      </c>
      <c r="J678" s="12">
        <v>3.3565973966039118</v>
      </c>
      <c r="K678" s="12">
        <v>1.3243845988995206</v>
      </c>
      <c r="L678" s="12">
        <v>4.2724002901355531</v>
      </c>
      <c r="M678" s="12">
        <v>3.0865192233130423</v>
      </c>
      <c r="N678" s="12"/>
      <c r="O678" s="12"/>
    </row>
    <row r="679" spans="1:15" x14ac:dyDescent="0.35">
      <c r="A679" s="11" t="str">
        <f t="shared" si="10"/>
        <v>DISTRIBUCION VOLUMEN X CRITERIO (Consumiciones)Calimocho&lt;2MIL</v>
      </c>
      <c r="B679" s="11" t="s">
        <v>119</v>
      </c>
      <c r="C679" s="11" t="s">
        <v>143</v>
      </c>
      <c r="D679" s="11" t="s">
        <v>9</v>
      </c>
      <c r="E679" s="12">
        <v>7.2925601988489008</v>
      </c>
      <c r="F679" s="12">
        <v>6.3066491062310908</v>
      </c>
      <c r="G679" s="12">
        <v>6.3086425019578378</v>
      </c>
      <c r="H679" s="12">
        <v>2.7956115009204243</v>
      </c>
      <c r="I679" s="12">
        <v>4.6944042657701344</v>
      </c>
      <c r="J679" s="12">
        <v>3.4354308905569204</v>
      </c>
      <c r="K679" s="12">
        <v>16.786825889090355</v>
      </c>
      <c r="L679" s="12">
        <v>17.717557239576685</v>
      </c>
      <c r="M679" s="12">
        <v>7.1014713252178963</v>
      </c>
      <c r="N679" s="12"/>
      <c r="O679" s="12"/>
    </row>
    <row r="680" spans="1:15" x14ac:dyDescent="0.35">
      <c r="A680" s="11" t="str">
        <f t="shared" si="10"/>
        <v>DISTRIBUCION VOLUMEN X CRITERIO (Consumiciones)Calimocho2-5MIL</v>
      </c>
      <c r="B680" s="11" t="s">
        <v>119</v>
      </c>
      <c r="C680" s="11" t="s">
        <v>143</v>
      </c>
      <c r="D680" s="11" t="s">
        <v>10</v>
      </c>
      <c r="E680" s="12">
        <v>1.7139381878614024</v>
      </c>
      <c r="F680" s="12">
        <v>2.9353985932564104</v>
      </c>
      <c r="G680" s="12">
        <v>3.4443585613233072</v>
      </c>
      <c r="H680" s="12">
        <v>4.3631016582882012</v>
      </c>
      <c r="I680" s="12">
        <v>7.1989725272916072</v>
      </c>
      <c r="J680" s="12">
        <v>1.4987865296648704</v>
      </c>
      <c r="K680" s="12" t="s">
        <v>223</v>
      </c>
      <c r="L680" s="12">
        <v>8.4937586931622668</v>
      </c>
      <c r="M680" s="12">
        <v>8.8681304119503377</v>
      </c>
      <c r="N680" s="12"/>
      <c r="O680" s="12"/>
    </row>
    <row r="681" spans="1:15" x14ac:dyDescent="0.35">
      <c r="A681" s="11" t="str">
        <f t="shared" si="10"/>
        <v>DISTRIBUCION VOLUMEN X CRITERIO (Consumiciones)Calimocho5-10MIL</v>
      </c>
      <c r="B681" s="11" t="s">
        <v>119</v>
      </c>
      <c r="C681" s="11" t="s">
        <v>143</v>
      </c>
      <c r="D681" s="11" t="s">
        <v>11</v>
      </c>
      <c r="E681" s="12">
        <v>12.505959019651053</v>
      </c>
      <c r="F681" s="12">
        <v>4.6386343898225819</v>
      </c>
      <c r="G681" s="12">
        <v>23.510387683766183</v>
      </c>
      <c r="H681" s="12">
        <v>10.253688366828138</v>
      </c>
      <c r="I681" s="12">
        <v>6.6041870836754795</v>
      </c>
      <c r="J681" s="12">
        <v>6.0435844882114207</v>
      </c>
      <c r="K681" s="12">
        <v>2.011471554494372</v>
      </c>
      <c r="L681" s="12">
        <v>8.3549831104275931</v>
      </c>
      <c r="M681" s="12">
        <v>11.136946508022461</v>
      </c>
      <c r="N681" s="12"/>
      <c r="O681" s="12"/>
    </row>
    <row r="682" spans="1:15" x14ac:dyDescent="0.35">
      <c r="A682" s="11" t="str">
        <f t="shared" si="10"/>
        <v>DISTRIBUCION VOLUMEN X CRITERIO (Consumiciones)Calimocho10-30MIL</v>
      </c>
      <c r="B682" s="11" t="s">
        <v>119</v>
      </c>
      <c r="C682" s="11" t="s">
        <v>143</v>
      </c>
      <c r="D682" s="11" t="s">
        <v>12</v>
      </c>
      <c r="E682" s="12">
        <v>8.9062877400568325</v>
      </c>
      <c r="F682" s="12">
        <v>12.059676849810556</v>
      </c>
      <c r="G682" s="12">
        <v>15.232966809074181</v>
      </c>
      <c r="H682" s="12">
        <v>23.725031347783165</v>
      </c>
      <c r="I682" s="12">
        <v>16.817478984978624</v>
      </c>
      <c r="J682" s="12">
        <v>14.428433754564088</v>
      </c>
      <c r="K682" s="12">
        <v>19.689511224709619</v>
      </c>
      <c r="L682" s="12">
        <v>16.245442400177055</v>
      </c>
      <c r="M682" s="12">
        <v>20.870787206161669</v>
      </c>
      <c r="N682" s="12"/>
      <c r="O682" s="12"/>
    </row>
    <row r="683" spans="1:15" x14ac:dyDescent="0.35">
      <c r="A683" s="11" t="str">
        <f t="shared" si="10"/>
        <v>DISTRIBUCION VOLUMEN X CRITERIO (Consumiciones)Calimocho30-100MIL</v>
      </c>
      <c r="B683" s="11" t="s">
        <v>119</v>
      </c>
      <c r="C683" s="11" t="s">
        <v>143</v>
      </c>
      <c r="D683" s="11" t="s">
        <v>13</v>
      </c>
      <c r="E683" s="12">
        <v>28.35223122824609</v>
      </c>
      <c r="F683" s="12">
        <v>4.0954697575578267</v>
      </c>
      <c r="G683" s="12">
        <v>10.252436951248241</v>
      </c>
      <c r="H683" s="12">
        <v>8.1754808883332881</v>
      </c>
      <c r="I683" s="12">
        <v>32.921165197773554</v>
      </c>
      <c r="J683" s="12">
        <v>14.025708197032834</v>
      </c>
      <c r="K683" s="12">
        <v>9.7934749923702498</v>
      </c>
      <c r="L683" s="12">
        <v>10.391392214480607</v>
      </c>
      <c r="M683" s="12">
        <v>16.199579122788933</v>
      </c>
      <c r="N683" s="12"/>
      <c r="O683" s="12"/>
    </row>
    <row r="684" spans="1:15" x14ac:dyDescent="0.35">
      <c r="A684" s="11" t="str">
        <f t="shared" si="10"/>
        <v>DISTRIBUCION VOLUMEN X CRITERIO (Consumiciones)Calimocho100-200MIL</v>
      </c>
      <c r="B684" s="11" t="s">
        <v>119</v>
      </c>
      <c r="C684" s="11" t="s">
        <v>143</v>
      </c>
      <c r="D684" s="11" t="s">
        <v>14</v>
      </c>
      <c r="E684" s="12">
        <v>17.31012691725503</v>
      </c>
      <c r="F684" s="12">
        <v>40.300372523008306</v>
      </c>
      <c r="G684" s="12">
        <v>21.076034152335716</v>
      </c>
      <c r="H684" s="12">
        <v>29.43226210939137</v>
      </c>
      <c r="I684" s="12">
        <v>19.259943330813421</v>
      </c>
      <c r="J684" s="12">
        <v>23.944484410842509</v>
      </c>
      <c r="K684" s="12">
        <v>41.156501893973392</v>
      </c>
      <c r="L684" s="12">
        <v>11.359420762785108</v>
      </c>
      <c r="M684" s="12">
        <v>14.671235349323176</v>
      </c>
      <c r="N684" s="12"/>
      <c r="O684" s="12"/>
    </row>
    <row r="685" spans="1:15" x14ac:dyDescent="0.35">
      <c r="A685" s="11" t="str">
        <f t="shared" si="10"/>
        <v>DISTRIBUCION VOLUMEN X CRITERIO (Consumiciones)Calimocho200-500MIL</v>
      </c>
      <c r="B685" s="11" t="s">
        <v>119</v>
      </c>
      <c r="C685" s="11" t="s">
        <v>143</v>
      </c>
      <c r="D685" s="11" t="s">
        <v>15</v>
      </c>
      <c r="E685" s="12">
        <v>17.241260184703144</v>
      </c>
      <c r="F685" s="12">
        <v>20.04700279630849</v>
      </c>
      <c r="G685" s="12">
        <v>17.433417589344266</v>
      </c>
      <c r="H685" s="12">
        <v>14.570783103830721</v>
      </c>
      <c r="I685" s="12">
        <v>9.1479492129487063</v>
      </c>
      <c r="J685" s="12">
        <v>28.654554585804842</v>
      </c>
      <c r="K685" s="12">
        <v>3.4862182018921781</v>
      </c>
      <c r="L685" s="12">
        <v>19.40472940336435</v>
      </c>
      <c r="M685" s="12">
        <v>14.163063471315404</v>
      </c>
      <c r="N685" s="12"/>
      <c r="O685" s="12"/>
    </row>
    <row r="686" spans="1:15" x14ac:dyDescent="0.35">
      <c r="A686" s="11" t="str">
        <f t="shared" si="10"/>
        <v>DISTRIBUCION VOLUMEN X CRITERIO (Consumiciones)Calimocho&gt;500MIL</v>
      </c>
      <c r="B686" s="11" t="s">
        <v>119</v>
      </c>
      <c r="C686" s="11" t="s">
        <v>143</v>
      </c>
      <c r="D686" s="11" t="s">
        <v>16</v>
      </c>
      <c r="E686" s="12">
        <v>6.6776336364887339</v>
      </c>
      <c r="F686" s="12">
        <v>9.6168118901963773</v>
      </c>
      <c r="G686" s="12">
        <v>2.741764664684422</v>
      </c>
      <c r="H686" s="12">
        <v>6.683998147717614</v>
      </c>
      <c r="I686" s="12">
        <v>3.3558946443307556</v>
      </c>
      <c r="J686" s="12">
        <v>7.969022572719993</v>
      </c>
      <c r="K686" s="12">
        <v>7.0759976459975213</v>
      </c>
      <c r="L686" s="12">
        <v>8.0326854823988203</v>
      </c>
      <c r="M686" s="12">
        <v>6.9888029647903878</v>
      </c>
      <c r="N686" s="12"/>
      <c r="O686" s="12"/>
    </row>
    <row r="687" spans="1:15" x14ac:dyDescent="0.35">
      <c r="A687" s="11" t="str">
        <f t="shared" si="10"/>
        <v>DISTRIBUCION VOLUMEN X CRITERIO (Consumiciones)CalimochoDE 15 A 19 AÑOS</v>
      </c>
      <c r="B687" s="11" t="s">
        <v>119</v>
      </c>
      <c r="C687" s="11" t="s">
        <v>143</v>
      </c>
      <c r="D687" s="11" t="s">
        <v>39</v>
      </c>
      <c r="E687" s="12">
        <v>1.4922049190660722</v>
      </c>
      <c r="F687" s="12" t="s">
        <v>223</v>
      </c>
      <c r="G687" s="12" t="s">
        <v>223</v>
      </c>
      <c r="H687" s="12" t="s">
        <v>223</v>
      </c>
      <c r="I687" s="12">
        <v>6.7495567521841604</v>
      </c>
      <c r="J687" s="12" t="s">
        <v>223</v>
      </c>
      <c r="K687" s="12" t="s">
        <v>223</v>
      </c>
      <c r="L687" s="12" t="s">
        <v>223</v>
      </c>
      <c r="M687" s="12" t="s">
        <v>223</v>
      </c>
      <c r="N687" s="12"/>
      <c r="O687" s="12"/>
    </row>
    <row r="688" spans="1:15" x14ac:dyDescent="0.35">
      <c r="A688" s="11" t="str">
        <f t="shared" si="10"/>
        <v>DISTRIBUCION VOLUMEN X CRITERIO (Consumiciones)CalimochoDE 20 A 24 AÑOS</v>
      </c>
      <c r="B688" s="11" t="s">
        <v>119</v>
      </c>
      <c r="C688" s="11" t="s">
        <v>143</v>
      </c>
      <c r="D688" s="11" t="s">
        <v>40</v>
      </c>
      <c r="E688" s="12">
        <v>1.7965056135552901</v>
      </c>
      <c r="F688" s="12">
        <v>0.59214265945161804</v>
      </c>
      <c r="G688" s="12">
        <v>4.9235036068788558</v>
      </c>
      <c r="H688" s="12">
        <v>1.3694693553981072</v>
      </c>
      <c r="I688" s="12">
        <v>1.687211142111207</v>
      </c>
      <c r="J688" s="12">
        <v>8.0476646804120904</v>
      </c>
      <c r="K688" s="12">
        <v>5.6789215796276675</v>
      </c>
      <c r="L688" s="12">
        <v>4.1731887932719571</v>
      </c>
      <c r="M688" s="12">
        <v>2.2362938157007162</v>
      </c>
      <c r="N688" s="12"/>
      <c r="O688" s="12"/>
    </row>
    <row r="689" spans="1:15" x14ac:dyDescent="0.35">
      <c r="A689" s="11" t="str">
        <f t="shared" si="10"/>
        <v>DISTRIBUCION VOLUMEN X CRITERIO (Consumiciones)CalimochoDE 25 A 34 AÑOS</v>
      </c>
      <c r="B689" s="11" t="s">
        <v>119</v>
      </c>
      <c r="C689" s="11" t="s">
        <v>143</v>
      </c>
      <c r="D689" s="11" t="s">
        <v>41</v>
      </c>
      <c r="E689" s="12">
        <v>22.147691306904189</v>
      </c>
      <c r="F689" s="12">
        <v>9.5606789398841396</v>
      </c>
      <c r="G689" s="12">
        <v>10.3767389740292</v>
      </c>
      <c r="H689" s="12">
        <v>14.332759100385321</v>
      </c>
      <c r="I689" s="12">
        <v>12.005863125617603</v>
      </c>
      <c r="J689" s="12">
        <v>4.2038195811219845</v>
      </c>
      <c r="K689" s="12">
        <v>17.511750376999444</v>
      </c>
      <c r="L689" s="12">
        <v>16.595834390109545</v>
      </c>
      <c r="M689" s="12">
        <v>21.365407906798435</v>
      </c>
      <c r="N689" s="12"/>
      <c r="O689" s="12"/>
    </row>
    <row r="690" spans="1:15" x14ac:dyDescent="0.35">
      <c r="A690" s="11" t="str">
        <f t="shared" si="10"/>
        <v>DISTRIBUCION VOLUMEN X CRITERIO (Consumiciones)CalimochoDE 35 A 49 AÑOS</v>
      </c>
      <c r="B690" s="11" t="s">
        <v>119</v>
      </c>
      <c r="C690" s="11" t="s">
        <v>143</v>
      </c>
      <c r="D690" s="11" t="s">
        <v>42</v>
      </c>
      <c r="E690" s="12">
        <v>38.511957974597308</v>
      </c>
      <c r="F690" s="12">
        <v>25.419756444393542</v>
      </c>
      <c r="G690" s="12">
        <v>15.949369990003884</v>
      </c>
      <c r="H690" s="12">
        <v>37.235039770713357</v>
      </c>
      <c r="I690" s="12">
        <v>44.784849563914761</v>
      </c>
      <c r="J690" s="12">
        <v>31.393970654106656</v>
      </c>
      <c r="K690" s="12">
        <v>19.401740592966267</v>
      </c>
      <c r="L690" s="12">
        <v>43.211458092697988</v>
      </c>
      <c r="M690" s="12">
        <v>34.535947156406763</v>
      </c>
      <c r="N690" s="12"/>
      <c r="O690" s="12"/>
    </row>
    <row r="691" spans="1:15" x14ac:dyDescent="0.35">
      <c r="A691" s="11" t="str">
        <f t="shared" si="10"/>
        <v>DISTRIBUCION VOLUMEN X CRITERIO (Consumiciones)CalimochoDE 50 A 59 AÑOS</v>
      </c>
      <c r="B691" s="11" t="s">
        <v>119</v>
      </c>
      <c r="C691" s="11" t="s">
        <v>143</v>
      </c>
      <c r="D691" s="11" t="s">
        <v>43</v>
      </c>
      <c r="E691" s="12">
        <v>26.754814608812133</v>
      </c>
      <c r="F691" s="12">
        <v>47.243186582809223</v>
      </c>
      <c r="G691" s="12">
        <v>30.709635109925443</v>
      </c>
      <c r="H691" s="12">
        <v>41.846165279995731</v>
      </c>
      <c r="I691" s="12">
        <v>22.925452557462673</v>
      </c>
      <c r="J691" s="12">
        <v>33.569774544269947</v>
      </c>
      <c r="K691" s="12">
        <v>49.927306989749205</v>
      </c>
      <c r="L691" s="12">
        <v>22.595550070191482</v>
      </c>
      <c r="M691" s="12">
        <v>28.927788311523301</v>
      </c>
      <c r="N691" s="12"/>
      <c r="O691" s="12"/>
    </row>
    <row r="692" spans="1:15" x14ac:dyDescent="0.35">
      <c r="A692" s="11" t="str">
        <f t="shared" si="10"/>
        <v>DISTRIBUCION VOLUMEN X CRITERIO (Consumiciones)CalimochoDE 60 A 75 AÑOS</v>
      </c>
      <c r="B692" s="11" t="s">
        <v>119</v>
      </c>
      <c r="C692" s="11" t="s">
        <v>143</v>
      </c>
      <c r="D692" s="11" t="s">
        <v>44</v>
      </c>
      <c r="E692" s="12">
        <v>9.2968164352504523</v>
      </c>
      <c r="F692" s="12">
        <v>17.184246189671789</v>
      </c>
      <c r="G692" s="12">
        <v>38.040754865943811</v>
      </c>
      <c r="H692" s="12">
        <v>5.216519805319785</v>
      </c>
      <c r="I692" s="12">
        <v>11.847057693332594</v>
      </c>
      <c r="J692" s="12">
        <v>22.784778684185518</v>
      </c>
      <c r="K692" s="12">
        <v>7.4802832657127993</v>
      </c>
      <c r="L692" s="12">
        <v>13.423938767828556</v>
      </c>
      <c r="M692" s="12">
        <v>12.934574261269971</v>
      </c>
      <c r="N692" s="12"/>
      <c r="O692" s="12"/>
    </row>
    <row r="693" spans="1:15" x14ac:dyDescent="0.35">
      <c r="A693" s="11" t="str">
        <f t="shared" si="10"/>
        <v>DISTRIBUCION VOLUMEN X CRITERIO (Consumiciones)CalimochoNIVEL ALTO</v>
      </c>
      <c r="B693" s="11" t="s">
        <v>119</v>
      </c>
      <c r="C693" s="11" t="s">
        <v>143</v>
      </c>
      <c r="D693" s="11" t="s">
        <v>209</v>
      </c>
      <c r="E693" s="12">
        <v>26.923894874906296</v>
      </c>
      <c r="F693" s="12">
        <v>17.910666055868909</v>
      </c>
      <c r="G693" s="12">
        <v>12.408777481360746</v>
      </c>
      <c r="H693" s="12">
        <v>40.68671654362582</v>
      </c>
      <c r="I693" s="12">
        <v>24.749247166116348</v>
      </c>
      <c r="J693" s="12">
        <v>28.430401911147907</v>
      </c>
      <c r="K693" s="12">
        <v>16.073850937112901</v>
      </c>
      <c r="L693" s="12">
        <v>21.86665718933607</v>
      </c>
      <c r="M693" s="12">
        <v>22.596012954598375</v>
      </c>
      <c r="N693" s="12"/>
      <c r="O693" s="12"/>
    </row>
    <row r="694" spans="1:15" x14ac:dyDescent="0.35">
      <c r="A694" s="11" t="str">
        <f t="shared" si="10"/>
        <v>DISTRIBUCION VOLUMEN X CRITERIO (Consumiciones)CalimochoNIVEL MEDIO ALTO</v>
      </c>
      <c r="B694" s="11" t="s">
        <v>119</v>
      </c>
      <c r="C694" s="11" t="s">
        <v>143</v>
      </c>
      <c r="D694" s="11" t="s">
        <v>210</v>
      </c>
      <c r="E694" s="12">
        <v>14.599107373980086</v>
      </c>
      <c r="F694" s="12">
        <v>19.400925104106022</v>
      </c>
      <c r="G694" s="12">
        <v>9.9904686714079229</v>
      </c>
      <c r="H694" s="12">
        <v>13.094636003643581</v>
      </c>
      <c r="I694" s="12">
        <v>12.425932721380347</v>
      </c>
      <c r="J694" s="12">
        <v>16.857071111533397</v>
      </c>
      <c r="K694" s="12">
        <v>6.345096987594923</v>
      </c>
      <c r="L694" s="12">
        <v>12.906088807972587</v>
      </c>
      <c r="M694" s="12">
        <v>18.490851455647299</v>
      </c>
      <c r="N694" s="12"/>
      <c r="O694" s="12"/>
    </row>
    <row r="695" spans="1:15" x14ac:dyDescent="0.35">
      <c r="A695" s="11" t="str">
        <f t="shared" si="10"/>
        <v>DISTRIBUCION VOLUMEN X CRITERIO (Consumiciones)CalimochoNIVEL MEDIO</v>
      </c>
      <c r="B695" s="11" t="s">
        <v>119</v>
      </c>
      <c r="C695" s="11" t="s">
        <v>143</v>
      </c>
      <c r="D695" s="11" t="s">
        <v>211</v>
      </c>
      <c r="E695" s="12">
        <v>8.3416315348336809</v>
      </c>
      <c r="F695" s="12">
        <v>8.5959763697616935</v>
      </c>
      <c r="G695" s="12">
        <v>10.164668504593758</v>
      </c>
      <c r="H695" s="12">
        <v>17.73709976789301</v>
      </c>
      <c r="I695" s="12">
        <v>10.231106678538659</v>
      </c>
      <c r="J695" s="12">
        <v>10.664366864387224</v>
      </c>
      <c r="K695" s="12">
        <v>41.884413765865389</v>
      </c>
      <c r="L695" s="12">
        <v>32.620492681185297</v>
      </c>
      <c r="M695" s="12">
        <v>14.849336537627829</v>
      </c>
      <c r="N695" s="12"/>
      <c r="O695" s="12"/>
    </row>
    <row r="696" spans="1:15" x14ac:dyDescent="0.35">
      <c r="A696" s="11" t="str">
        <f t="shared" si="10"/>
        <v>DISTRIBUCION VOLUMEN X CRITERIO (Consumiciones)CalimochoNIVEL MEDIO BAJO</v>
      </c>
      <c r="B696" s="11" t="s">
        <v>119</v>
      </c>
      <c r="C696" s="11" t="s">
        <v>143</v>
      </c>
      <c r="D696" s="11" t="s">
        <v>212</v>
      </c>
      <c r="E696" s="12">
        <v>27.682367171840134</v>
      </c>
      <c r="F696" s="12">
        <v>15.326371193250681</v>
      </c>
      <c r="G696" s="12">
        <v>12.163293242752816</v>
      </c>
      <c r="H696" s="12">
        <v>7.0673701020279811</v>
      </c>
      <c r="I696" s="12">
        <v>33.634849343266787</v>
      </c>
      <c r="J696" s="12">
        <v>6.4512385812984405</v>
      </c>
      <c r="K696" s="12">
        <v>6.5970288292372032</v>
      </c>
      <c r="L696" s="12">
        <v>8.5172716272953579</v>
      </c>
      <c r="M696" s="12">
        <v>18.579902049799625</v>
      </c>
      <c r="N696" s="12"/>
      <c r="O696" s="12"/>
    </row>
    <row r="697" spans="1:15" x14ac:dyDescent="0.35">
      <c r="A697" s="11" t="str">
        <f t="shared" si="10"/>
        <v>DISTRIBUCION VOLUMEN X CRITERIO (Consumiciones)CalimochoHOMBRE</v>
      </c>
      <c r="B697" s="11" t="s">
        <v>119</v>
      </c>
      <c r="C697" s="11" t="s">
        <v>143</v>
      </c>
      <c r="D697" s="11" t="s">
        <v>21</v>
      </c>
      <c r="E697" s="12">
        <v>47.595693146814654</v>
      </c>
      <c r="F697" s="12">
        <v>72.798328577382037</v>
      </c>
      <c r="G697" s="12">
        <v>74.927639579526428</v>
      </c>
      <c r="H697" s="12">
        <v>65.666535812698427</v>
      </c>
      <c r="I697" s="12">
        <v>64.707290106925996</v>
      </c>
      <c r="J697" s="12">
        <v>66.395843796234715</v>
      </c>
      <c r="K697" s="12">
        <v>61.75217223488859</v>
      </c>
      <c r="L697" s="12">
        <v>48.816615268302691</v>
      </c>
      <c r="M697" s="12">
        <v>46.493696930235707</v>
      </c>
      <c r="N697" s="12"/>
      <c r="O697" s="12"/>
    </row>
    <row r="698" spans="1:15" x14ac:dyDescent="0.35">
      <c r="A698" s="11" t="str">
        <f t="shared" si="10"/>
        <v>DISTRIBUCION VOLUMEN X CRITERIO (Consumiciones)CalimochoMUJER</v>
      </c>
      <c r="B698" s="11" t="s">
        <v>119</v>
      </c>
      <c r="C698" s="11" t="s">
        <v>143</v>
      </c>
      <c r="D698" s="11" t="s">
        <v>22</v>
      </c>
      <c r="E698" s="12">
        <v>52.404297230222653</v>
      </c>
      <c r="F698" s="12">
        <v>27.201687328809616</v>
      </c>
      <c r="G698" s="12">
        <v>25.072398622191379</v>
      </c>
      <c r="H698" s="12">
        <v>34.333416546293719</v>
      </c>
      <c r="I698" s="12">
        <v>35.29270989307399</v>
      </c>
      <c r="J698" s="12">
        <v>33.604156203765285</v>
      </c>
      <c r="K698" s="12">
        <v>38.247827765111396</v>
      </c>
      <c r="L698" s="12">
        <v>51.183352422615727</v>
      </c>
      <c r="M698" s="12">
        <v>53.506324882524645</v>
      </c>
      <c r="N698" s="12"/>
      <c r="O698" s="12"/>
    </row>
    <row r="699" spans="1:15" x14ac:dyDescent="0.35">
      <c r="A699" s="11" t="str">
        <f t="shared" si="10"/>
        <v>DISTRIBUCION VOLUMEN X CRITERIO (Consumiciones)RebujitoT.ESPAÑA</v>
      </c>
      <c r="B699" s="11" t="s">
        <v>119</v>
      </c>
      <c r="C699" s="11" t="s">
        <v>177</v>
      </c>
      <c r="D699" s="11" t="s">
        <v>36</v>
      </c>
      <c r="E699" s="12">
        <v>100</v>
      </c>
      <c r="F699" s="12">
        <v>100</v>
      </c>
      <c r="G699" s="12">
        <v>100</v>
      </c>
      <c r="H699" s="12">
        <v>100</v>
      </c>
      <c r="I699" s="12">
        <v>100</v>
      </c>
      <c r="J699" s="12">
        <v>100</v>
      </c>
      <c r="K699" s="12">
        <v>100</v>
      </c>
      <c r="L699" s="12">
        <v>100</v>
      </c>
      <c r="M699" s="12">
        <v>100</v>
      </c>
      <c r="N699" s="12"/>
      <c r="O699" s="12"/>
    </row>
    <row r="700" spans="1:15" x14ac:dyDescent="0.35">
      <c r="A700" s="11" t="str">
        <f t="shared" si="10"/>
        <v>DISTRIBUCION VOLUMEN X CRITERIO (Consumiciones)RebujitoBCN AM</v>
      </c>
      <c r="B700" s="11" t="s">
        <v>119</v>
      </c>
      <c r="C700" s="11" t="s">
        <v>177</v>
      </c>
      <c r="D700" s="11" t="s">
        <v>1</v>
      </c>
      <c r="E700" s="12" t="s">
        <v>223</v>
      </c>
      <c r="F700" s="12" t="s">
        <v>223</v>
      </c>
      <c r="G700" s="12" t="s">
        <v>223</v>
      </c>
      <c r="H700" s="12">
        <v>1.710187157158741</v>
      </c>
      <c r="I700" s="12" t="s">
        <v>223</v>
      </c>
      <c r="J700" s="12" t="s">
        <v>223</v>
      </c>
      <c r="K700" s="12" t="s">
        <v>223</v>
      </c>
      <c r="L700" s="12">
        <v>1.7546761110461175</v>
      </c>
      <c r="M700" s="12">
        <v>11.945937659030371</v>
      </c>
      <c r="N700" s="12"/>
      <c r="O700" s="12"/>
    </row>
    <row r="701" spans="1:15" x14ac:dyDescent="0.35">
      <c r="A701" s="11" t="str">
        <f t="shared" si="10"/>
        <v>DISTRIBUCION VOLUMEN X CRITERIO (Consumiciones)RebujitoREST.CAT ARAGON</v>
      </c>
      <c r="B701" s="11" t="s">
        <v>119</v>
      </c>
      <c r="C701" s="11" t="s">
        <v>177</v>
      </c>
      <c r="D701" s="11" t="s">
        <v>2</v>
      </c>
      <c r="E701" s="12">
        <v>2.8584934795245092</v>
      </c>
      <c r="F701" s="12" t="s">
        <v>223</v>
      </c>
      <c r="G701" s="12" t="s">
        <v>223</v>
      </c>
      <c r="H701" s="12" t="s">
        <v>223</v>
      </c>
      <c r="I701" s="12">
        <v>22.63785699568885</v>
      </c>
      <c r="J701" s="12" t="s">
        <v>223</v>
      </c>
      <c r="K701" s="12" t="s">
        <v>223</v>
      </c>
      <c r="L701" s="12">
        <v>3.424162492921548</v>
      </c>
      <c r="M701" s="12">
        <v>19.380776462121229</v>
      </c>
      <c r="N701" s="12"/>
      <c r="O701" s="12"/>
    </row>
    <row r="702" spans="1:15" x14ac:dyDescent="0.35">
      <c r="A702" s="11" t="str">
        <f t="shared" si="10"/>
        <v>DISTRIBUCION VOLUMEN X CRITERIO (Consumiciones)RebujitoLEVANTE</v>
      </c>
      <c r="B702" s="11" t="s">
        <v>119</v>
      </c>
      <c r="C702" s="11" t="s">
        <v>177</v>
      </c>
      <c r="D702" s="11" t="s">
        <v>3</v>
      </c>
      <c r="E702" s="12">
        <v>7.834296946757954</v>
      </c>
      <c r="F702" s="12">
        <v>8.2165527808608143</v>
      </c>
      <c r="G702" s="12" t="s">
        <v>223</v>
      </c>
      <c r="H702" s="12" t="s">
        <v>223</v>
      </c>
      <c r="I702" s="12" t="s">
        <v>223</v>
      </c>
      <c r="J702" s="12">
        <v>7.9460076617168749</v>
      </c>
      <c r="K702" s="12" t="s">
        <v>223</v>
      </c>
      <c r="L702" s="12">
        <v>4.1802244639958035</v>
      </c>
      <c r="M702" s="12" t="s">
        <v>223</v>
      </c>
      <c r="N702" s="12"/>
      <c r="O702" s="12"/>
    </row>
    <row r="703" spans="1:15" x14ac:dyDescent="0.35">
      <c r="A703" s="11" t="str">
        <f t="shared" si="10"/>
        <v>DISTRIBUCION VOLUMEN X CRITERIO (Consumiciones)RebujitoANDALUCIA</v>
      </c>
      <c r="B703" s="11" t="s">
        <v>119</v>
      </c>
      <c r="C703" s="11" t="s">
        <v>177</v>
      </c>
      <c r="D703" s="11" t="s">
        <v>4</v>
      </c>
      <c r="E703" s="12">
        <v>63.21537758411835</v>
      </c>
      <c r="F703" s="12">
        <v>23.044669915799048</v>
      </c>
      <c r="G703" s="12">
        <v>100</v>
      </c>
      <c r="H703" s="12">
        <v>92.515443921980065</v>
      </c>
      <c r="I703" s="12">
        <v>64.095500429295015</v>
      </c>
      <c r="J703" s="12">
        <v>92.05399415808192</v>
      </c>
      <c r="K703" s="12">
        <v>81.899589632499897</v>
      </c>
      <c r="L703" s="12">
        <v>86.722191058703075</v>
      </c>
      <c r="M703" s="12">
        <v>67.234047989643202</v>
      </c>
      <c r="N703" s="12"/>
      <c r="O703" s="12"/>
    </row>
    <row r="704" spans="1:15" x14ac:dyDescent="0.35">
      <c r="A704" s="11" t="str">
        <f t="shared" si="10"/>
        <v>DISTRIBUCION VOLUMEN X CRITERIO (Consumiciones)RebujitoMDD AM</v>
      </c>
      <c r="B704" s="11" t="s">
        <v>119</v>
      </c>
      <c r="C704" s="11" t="s">
        <v>177</v>
      </c>
      <c r="D704" s="11" t="s">
        <v>5</v>
      </c>
      <c r="E704" s="12">
        <v>18.704557455173116</v>
      </c>
      <c r="F704" s="12" t="s">
        <v>223</v>
      </c>
      <c r="G704" s="12" t="s">
        <v>223</v>
      </c>
      <c r="H704" s="12">
        <v>1.4726940678469449</v>
      </c>
      <c r="I704" s="12">
        <v>3.7271159109536196</v>
      </c>
      <c r="J704" s="12" t="s">
        <v>223</v>
      </c>
      <c r="K704" s="12" t="s">
        <v>223</v>
      </c>
      <c r="L704" s="12" t="s">
        <v>223</v>
      </c>
      <c r="M704" s="12" t="s">
        <v>223</v>
      </c>
      <c r="N704" s="12"/>
      <c r="O704" s="12"/>
    </row>
    <row r="705" spans="1:15" x14ac:dyDescent="0.35">
      <c r="A705" s="11" t="str">
        <f t="shared" si="10"/>
        <v>DISTRIBUCION VOLUMEN X CRITERIO (Consumiciones)RebujitoRTO CENTRO</v>
      </c>
      <c r="B705" s="11" t="s">
        <v>119</v>
      </c>
      <c r="C705" s="11" t="s">
        <v>177</v>
      </c>
      <c r="D705" s="11" t="s">
        <v>6</v>
      </c>
      <c r="E705" s="12">
        <v>7.3872572293192871</v>
      </c>
      <c r="F705" s="12">
        <v>25.691710004202779</v>
      </c>
      <c r="G705" s="12" t="s">
        <v>223</v>
      </c>
      <c r="H705" s="12">
        <v>2.3295345552711146</v>
      </c>
      <c r="I705" s="12">
        <v>2.0079586940852181</v>
      </c>
      <c r="J705" s="12" t="s">
        <v>223</v>
      </c>
      <c r="K705" s="12">
        <v>18.10039863265596</v>
      </c>
      <c r="L705" s="12">
        <v>3.918737540841708</v>
      </c>
      <c r="M705" s="12">
        <v>1.4391965812329792</v>
      </c>
      <c r="N705" s="12"/>
      <c r="O705" s="12"/>
    </row>
    <row r="706" spans="1:15" x14ac:dyDescent="0.35">
      <c r="A706" s="11" t="str">
        <f t="shared" si="10"/>
        <v>DISTRIBUCION VOLUMEN X CRITERIO (Consumiciones)RebujitoNORTE-CENTRO</v>
      </c>
      <c r="B706" s="11" t="s">
        <v>119</v>
      </c>
      <c r="C706" s="11" t="s">
        <v>177</v>
      </c>
      <c r="D706" s="11" t="s">
        <v>7</v>
      </c>
      <c r="E706" s="12" t="s">
        <v>223</v>
      </c>
      <c r="F706" s="12" t="s">
        <v>223</v>
      </c>
      <c r="G706" s="12" t="s">
        <v>223</v>
      </c>
      <c r="H706" s="12">
        <v>1.9721286516841783</v>
      </c>
      <c r="I706" s="12">
        <v>7.5315504212030788</v>
      </c>
      <c r="J706" s="12" t="s">
        <v>223</v>
      </c>
      <c r="K706" s="12" t="s">
        <v>223</v>
      </c>
      <c r="L706" s="12" t="s">
        <v>223</v>
      </c>
      <c r="M706" s="12" t="s">
        <v>223</v>
      </c>
      <c r="N706" s="12"/>
      <c r="O706" s="12"/>
    </row>
    <row r="707" spans="1:15" x14ac:dyDescent="0.35">
      <c r="A707" s="11" t="str">
        <f t="shared" si="10"/>
        <v>DISTRIBUCION VOLUMEN X CRITERIO (Consumiciones)RebujitoNOROESTE</v>
      </c>
      <c r="B707" s="11" t="s">
        <v>119</v>
      </c>
      <c r="C707" s="11" t="s">
        <v>177</v>
      </c>
      <c r="D707" s="11" t="s">
        <v>8</v>
      </c>
      <c r="E707" s="12" t="s">
        <v>223</v>
      </c>
      <c r="F707" s="12">
        <v>43.047086339727045</v>
      </c>
      <c r="G707" s="12" t="s">
        <v>223</v>
      </c>
      <c r="H707" s="12" t="s">
        <v>223</v>
      </c>
      <c r="I707" s="12" t="s">
        <v>223</v>
      </c>
      <c r="J707" s="12" t="s">
        <v>223</v>
      </c>
      <c r="K707" s="12" t="s">
        <v>223</v>
      </c>
      <c r="L707" s="12" t="s">
        <v>223</v>
      </c>
      <c r="M707" s="12" t="s">
        <v>223</v>
      </c>
      <c r="N707" s="12"/>
      <c r="O707" s="12"/>
    </row>
    <row r="708" spans="1:15" x14ac:dyDescent="0.35">
      <c r="A708" s="11" t="str">
        <f t="shared" ref="A708:A771" si="11">B708&amp;C708&amp;D708</f>
        <v>DISTRIBUCION VOLUMEN X CRITERIO (Consumiciones)Rebujito&lt;2MIL</v>
      </c>
      <c r="B708" s="11" t="s">
        <v>119</v>
      </c>
      <c r="C708" s="11" t="s">
        <v>177</v>
      </c>
      <c r="D708" s="11" t="s">
        <v>9</v>
      </c>
      <c r="E708" s="12">
        <v>3.6260801270816052</v>
      </c>
      <c r="F708" s="12">
        <v>17.211644116838595</v>
      </c>
      <c r="G708" s="12" t="s">
        <v>223</v>
      </c>
      <c r="H708" s="12">
        <v>1.9721286516841783</v>
      </c>
      <c r="I708" s="12">
        <v>1.4326318806631357</v>
      </c>
      <c r="J708" s="12" t="s">
        <v>223</v>
      </c>
      <c r="K708" s="12" t="s">
        <v>223</v>
      </c>
      <c r="L708" s="12" t="s">
        <v>223</v>
      </c>
      <c r="M708" s="12" t="s">
        <v>223</v>
      </c>
      <c r="N708" s="12"/>
      <c r="O708" s="12"/>
    </row>
    <row r="709" spans="1:15" x14ac:dyDescent="0.35">
      <c r="A709" s="11" t="str">
        <f t="shared" si="11"/>
        <v>DISTRIBUCION VOLUMEN X CRITERIO (Consumiciones)Rebujito2-5MIL</v>
      </c>
      <c r="B709" s="11" t="s">
        <v>119</v>
      </c>
      <c r="C709" s="11" t="s">
        <v>177</v>
      </c>
      <c r="D709" s="11" t="s">
        <v>10</v>
      </c>
      <c r="E709" s="12" t="s">
        <v>223</v>
      </c>
      <c r="F709" s="12" t="s">
        <v>223</v>
      </c>
      <c r="G709" s="12" t="s">
        <v>223</v>
      </c>
      <c r="H709" s="12">
        <v>1.6170529581239335</v>
      </c>
      <c r="I709" s="12">
        <v>13.7805551782208</v>
      </c>
      <c r="J709" s="12" t="s">
        <v>223</v>
      </c>
      <c r="K709" s="12">
        <v>18.10039863265596</v>
      </c>
      <c r="L709" s="12">
        <v>1.2186895790191858</v>
      </c>
      <c r="M709" s="12">
        <v>19.380776462121229</v>
      </c>
      <c r="N709" s="12"/>
      <c r="O709" s="12"/>
    </row>
    <row r="710" spans="1:15" x14ac:dyDescent="0.35">
      <c r="A710" s="11" t="str">
        <f t="shared" si="11"/>
        <v>DISTRIBUCION VOLUMEN X CRITERIO (Consumiciones)Rebujito5-10MIL</v>
      </c>
      <c r="B710" s="11" t="s">
        <v>119</v>
      </c>
      <c r="C710" s="11" t="s">
        <v>177</v>
      </c>
      <c r="D710" s="11" t="s">
        <v>11</v>
      </c>
      <c r="E710" s="12" t="s">
        <v>223</v>
      </c>
      <c r="F710" s="12">
        <v>8.4800589635133843</v>
      </c>
      <c r="G710" s="12" t="s">
        <v>223</v>
      </c>
      <c r="H710" s="12">
        <v>18.238127633153137</v>
      </c>
      <c r="I710" s="12" t="s">
        <v>223</v>
      </c>
      <c r="J710" s="12" t="s">
        <v>223</v>
      </c>
      <c r="K710" s="12" t="s">
        <v>223</v>
      </c>
      <c r="L710" s="12">
        <v>0.97731812420278896</v>
      </c>
      <c r="M710" s="12">
        <v>34.830980127458524</v>
      </c>
      <c r="N710" s="12"/>
      <c r="O710" s="12"/>
    </row>
    <row r="711" spans="1:15" x14ac:dyDescent="0.35">
      <c r="A711" s="11" t="str">
        <f t="shared" si="11"/>
        <v>DISTRIBUCION VOLUMEN X CRITERIO (Consumiciones)Rebujito10-30MIL</v>
      </c>
      <c r="B711" s="11" t="s">
        <v>119</v>
      </c>
      <c r="C711" s="11" t="s">
        <v>177</v>
      </c>
      <c r="D711" s="11" t="s">
        <v>12</v>
      </c>
      <c r="E711" s="12">
        <v>36.613892007259274</v>
      </c>
      <c r="F711" s="12">
        <v>31.26123827532415</v>
      </c>
      <c r="G711" s="12">
        <v>100</v>
      </c>
      <c r="H711" s="12">
        <v>23.731906391639992</v>
      </c>
      <c r="I711" s="12">
        <v>40.193289998693594</v>
      </c>
      <c r="J711" s="12">
        <v>59.098438922002153</v>
      </c>
      <c r="K711" s="12" t="s">
        <v>223</v>
      </c>
      <c r="L711" s="12">
        <v>35.39169210576398</v>
      </c>
      <c r="M711" s="12">
        <v>17.41548793445234</v>
      </c>
      <c r="N711" s="12"/>
      <c r="O711" s="12"/>
    </row>
    <row r="712" spans="1:15" x14ac:dyDescent="0.35">
      <c r="A712" s="11" t="str">
        <f t="shared" si="11"/>
        <v>DISTRIBUCION VOLUMEN X CRITERIO (Consumiciones)Rebujito30-100MIL</v>
      </c>
      <c r="B712" s="11" t="s">
        <v>119</v>
      </c>
      <c r="C712" s="11" t="s">
        <v>177</v>
      </c>
      <c r="D712" s="11" t="s">
        <v>13</v>
      </c>
      <c r="E712" s="12">
        <v>28.858195742943732</v>
      </c>
      <c r="F712" s="12" t="s">
        <v>223</v>
      </c>
      <c r="G712" s="12" t="s">
        <v>223</v>
      </c>
      <c r="H712" s="12">
        <v>14.50807296488863</v>
      </c>
      <c r="I712" s="12">
        <v>30.396810282801745</v>
      </c>
      <c r="J712" s="12">
        <v>32.955555236079768</v>
      </c>
      <c r="K712" s="12" t="s">
        <v>223</v>
      </c>
      <c r="L712" s="12">
        <v>20.318981116240593</v>
      </c>
      <c r="M712" s="12">
        <v>28.372734183198734</v>
      </c>
      <c r="N712" s="12"/>
      <c r="O712" s="12"/>
    </row>
    <row r="713" spans="1:15" x14ac:dyDescent="0.35">
      <c r="A713" s="11" t="str">
        <f t="shared" si="11"/>
        <v>DISTRIBUCION VOLUMEN X CRITERIO (Consumiciones)Rebujito100-200MIL</v>
      </c>
      <c r="B713" s="11" t="s">
        <v>119</v>
      </c>
      <c r="C713" s="11" t="s">
        <v>177</v>
      </c>
      <c r="D713" s="11" t="s">
        <v>14</v>
      </c>
      <c r="E713" s="12">
        <v>9.435179063483119</v>
      </c>
      <c r="F713" s="12">
        <v>43.047086339727045</v>
      </c>
      <c r="G713" s="12" t="s">
        <v>223</v>
      </c>
      <c r="H713" s="12" t="s">
        <v>223</v>
      </c>
      <c r="I713" s="12" t="s">
        <v>223</v>
      </c>
      <c r="J713" s="12" t="s">
        <v>223</v>
      </c>
      <c r="K713" s="12" t="s">
        <v>223</v>
      </c>
      <c r="L713" s="12">
        <v>7.256528757262183</v>
      </c>
      <c r="M713" s="12" t="s">
        <v>223</v>
      </c>
      <c r="N713" s="12"/>
      <c r="O713" s="12"/>
    </row>
    <row r="714" spans="1:15" x14ac:dyDescent="0.35">
      <c r="A714" s="11" t="str">
        <f t="shared" si="11"/>
        <v>DISTRIBUCION VOLUMEN X CRITERIO (Consumiciones)Rebujito200-500MIL</v>
      </c>
      <c r="B714" s="11" t="s">
        <v>119</v>
      </c>
      <c r="C714" s="11" t="s">
        <v>177</v>
      </c>
      <c r="D714" s="11" t="s">
        <v>15</v>
      </c>
      <c r="E714" s="12">
        <v>8.0338736372228414</v>
      </c>
      <c r="F714" s="12" t="s">
        <v>223</v>
      </c>
      <c r="G714" s="12" t="s">
        <v>223</v>
      </c>
      <c r="H714" s="12">
        <v>3.1002241533606281</v>
      </c>
      <c r="I714" s="12">
        <v>2.0079586940852181</v>
      </c>
      <c r="J714" s="12" t="s">
        <v>223</v>
      </c>
      <c r="K714" s="12" t="s">
        <v>223</v>
      </c>
      <c r="L714" s="12">
        <v>8.4172415252726136</v>
      </c>
      <c r="M714" s="12" t="s">
        <v>223</v>
      </c>
      <c r="N714" s="12"/>
      <c r="O714" s="12"/>
    </row>
    <row r="715" spans="1:15" x14ac:dyDescent="0.35">
      <c r="A715" s="11" t="str">
        <f t="shared" si="11"/>
        <v>DISTRIBUCION VOLUMEN X CRITERIO (Consumiciones)Rebujito&gt;500MIL</v>
      </c>
      <c r="B715" s="11" t="s">
        <v>119</v>
      </c>
      <c r="C715" s="11" t="s">
        <v>177</v>
      </c>
      <c r="D715" s="11" t="s">
        <v>16</v>
      </c>
      <c r="E715" s="12">
        <v>13.432769660154326</v>
      </c>
      <c r="F715" s="12" t="s">
        <v>223</v>
      </c>
      <c r="G715" s="12" t="s">
        <v>223</v>
      </c>
      <c r="H715" s="12">
        <v>36.832491572828545</v>
      </c>
      <c r="I715" s="12">
        <v>12.188741616398097</v>
      </c>
      <c r="J715" s="12">
        <v>7.9460076617168749</v>
      </c>
      <c r="K715" s="12">
        <v>81.899589632499897</v>
      </c>
      <c r="L715" s="12">
        <v>26.419531627305641</v>
      </c>
      <c r="M715" s="12" t="s">
        <v>223</v>
      </c>
      <c r="N715" s="12"/>
      <c r="O715" s="12"/>
    </row>
    <row r="716" spans="1:15" x14ac:dyDescent="0.35">
      <c r="A716" s="11" t="str">
        <f t="shared" si="11"/>
        <v>DISTRIBUCION VOLUMEN X CRITERIO (Consumiciones)RebujitoDE 15 A 19 AÑOS</v>
      </c>
      <c r="B716" s="11" t="s">
        <v>119</v>
      </c>
      <c r="C716" s="11" t="s">
        <v>177</v>
      </c>
      <c r="D716" s="11" t="s">
        <v>39</v>
      </c>
      <c r="E716" s="12" t="s">
        <v>223</v>
      </c>
      <c r="F716" s="12" t="s">
        <v>223</v>
      </c>
      <c r="G716" s="12" t="s">
        <v>223</v>
      </c>
      <c r="H716" s="12" t="s">
        <v>223</v>
      </c>
      <c r="I716" s="12" t="s">
        <v>223</v>
      </c>
      <c r="J716" s="12" t="s">
        <v>223</v>
      </c>
      <c r="K716" s="12" t="s">
        <v>223</v>
      </c>
      <c r="L716" s="12">
        <v>7.5961044601161962</v>
      </c>
      <c r="M716" s="12" t="s">
        <v>223</v>
      </c>
      <c r="N716" s="12"/>
      <c r="O716" s="12"/>
    </row>
    <row r="717" spans="1:15" x14ac:dyDescent="0.35">
      <c r="A717" s="11" t="str">
        <f t="shared" si="11"/>
        <v>DISTRIBUCION VOLUMEN X CRITERIO (Consumiciones)RebujitoDE 20 A 24 AÑOS</v>
      </c>
      <c r="B717" s="11" t="s">
        <v>119</v>
      </c>
      <c r="C717" s="11" t="s">
        <v>177</v>
      </c>
      <c r="D717" s="11" t="s">
        <v>40</v>
      </c>
      <c r="E717" s="12" t="s">
        <v>223</v>
      </c>
      <c r="F717" s="12">
        <v>43.047086339727045</v>
      </c>
      <c r="G717" s="12" t="s">
        <v>223</v>
      </c>
      <c r="H717" s="12">
        <v>1.7369631104427383</v>
      </c>
      <c r="I717" s="12" t="s">
        <v>223</v>
      </c>
      <c r="J717" s="12" t="s">
        <v>223</v>
      </c>
      <c r="K717" s="12" t="s">
        <v>223</v>
      </c>
      <c r="L717" s="12">
        <v>8.7828479323588304</v>
      </c>
      <c r="M717" s="12" t="s">
        <v>223</v>
      </c>
      <c r="N717" s="12"/>
      <c r="O717" s="12"/>
    </row>
    <row r="718" spans="1:15" x14ac:dyDescent="0.35">
      <c r="A718" s="11" t="str">
        <f t="shared" si="11"/>
        <v>DISTRIBUCION VOLUMEN X CRITERIO (Consumiciones)RebujitoDE 25 A 34 AÑOS</v>
      </c>
      <c r="B718" s="11" t="s">
        <v>119</v>
      </c>
      <c r="C718" s="11" t="s">
        <v>177</v>
      </c>
      <c r="D718" s="11" t="s">
        <v>41</v>
      </c>
      <c r="E718" s="12">
        <v>22.768470982885695</v>
      </c>
      <c r="F718" s="12" t="s">
        <v>223</v>
      </c>
      <c r="G718" s="12" t="s">
        <v>223</v>
      </c>
      <c r="H718" s="12">
        <v>15.562826578369576</v>
      </c>
      <c r="I718" s="12">
        <v>4.0750431082388898</v>
      </c>
      <c r="J718" s="12">
        <v>6.5707383997380946</v>
      </c>
      <c r="K718" s="12" t="s">
        <v>223</v>
      </c>
      <c r="L718" s="12">
        <v>11.537323063703898</v>
      </c>
      <c r="M718" s="12">
        <v>1.4391965812329792</v>
      </c>
      <c r="N718" s="12"/>
      <c r="O718" s="12"/>
    </row>
    <row r="719" spans="1:15" x14ac:dyDescent="0.35">
      <c r="A719" s="11" t="str">
        <f t="shared" si="11"/>
        <v>DISTRIBUCION VOLUMEN X CRITERIO (Consumiciones)RebujitoDE 35 A 49 AÑOS</v>
      </c>
      <c r="B719" s="11" t="s">
        <v>119</v>
      </c>
      <c r="C719" s="11" t="s">
        <v>177</v>
      </c>
      <c r="D719" s="11" t="s">
        <v>42</v>
      </c>
      <c r="E719" s="12">
        <v>17.252281833631365</v>
      </c>
      <c r="F719" s="12">
        <v>8.4800589635133843</v>
      </c>
      <c r="G719" s="12" t="s">
        <v>223</v>
      </c>
      <c r="H719" s="12">
        <v>9.5754212920237656</v>
      </c>
      <c r="I719" s="12">
        <v>4.3229097947508368</v>
      </c>
      <c r="J719" s="12" t="s">
        <v>223</v>
      </c>
      <c r="K719" s="12">
        <v>81.899589632499897</v>
      </c>
      <c r="L719" s="12">
        <v>21.802714592492823</v>
      </c>
      <c r="M719" s="12">
        <v>35.43870556997549</v>
      </c>
      <c r="N719" s="12"/>
      <c r="O719" s="12"/>
    </row>
    <row r="720" spans="1:15" x14ac:dyDescent="0.35">
      <c r="A720" s="11" t="str">
        <f t="shared" si="11"/>
        <v>DISTRIBUCION VOLUMEN X CRITERIO (Consumiciones)RebujitoDE 50 A 59 AÑOS</v>
      </c>
      <c r="B720" s="11" t="s">
        <v>119</v>
      </c>
      <c r="C720" s="11" t="s">
        <v>177</v>
      </c>
      <c r="D720" s="11" t="s">
        <v>43</v>
      </c>
      <c r="E720" s="12">
        <v>7.399539417927202</v>
      </c>
      <c r="F720" s="12">
        <v>8.2165527808608143</v>
      </c>
      <c r="G720" s="12">
        <v>23.968217267842483</v>
      </c>
      <c r="H720" s="12">
        <v>36.009414674067571</v>
      </c>
      <c r="I720" s="12">
        <v>40.30699955608101</v>
      </c>
      <c r="J720" s="12">
        <v>40.901561077997847</v>
      </c>
      <c r="K720" s="12">
        <v>18.10039863265596</v>
      </c>
      <c r="L720" s="12">
        <v>13.418601387926484</v>
      </c>
      <c r="M720" s="12">
        <v>35.09704605413048</v>
      </c>
      <c r="N720" s="12"/>
      <c r="O720" s="12"/>
    </row>
    <row r="721" spans="1:15" x14ac:dyDescent="0.35">
      <c r="A721" s="11" t="str">
        <f t="shared" si="11"/>
        <v>DISTRIBUCION VOLUMEN X CRITERIO (Consumiciones)RebujitoDE 60 A 75 AÑOS</v>
      </c>
      <c r="B721" s="11" t="s">
        <v>119</v>
      </c>
      <c r="C721" s="11" t="s">
        <v>177</v>
      </c>
      <c r="D721" s="11" t="s">
        <v>44</v>
      </c>
      <c r="E721" s="12">
        <v>52.579703328348884</v>
      </c>
      <c r="F721" s="12">
        <v>40.256324418413847</v>
      </c>
      <c r="G721" s="12">
        <v>76.031755042026703</v>
      </c>
      <c r="H721" s="12">
        <v>37.115374345096356</v>
      </c>
      <c r="I721" s="12">
        <v>51.295034541837246</v>
      </c>
      <c r="J721" s="12">
        <v>52.527709621258026</v>
      </c>
      <c r="K721" s="12" t="s">
        <v>223</v>
      </c>
      <c r="L721" s="12">
        <v>36.862410229900114</v>
      </c>
      <c r="M721" s="12">
        <v>28.025027520904171</v>
      </c>
      <c r="N721" s="12"/>
      <c r="O721" s="12"/>
    </row>
    <row r="722" spans="1:15" x14ac:dyDescent="0.35">
      <c r="A722" s="11" t="str">
        <f t="shared" si="11"/>
        <v>DISTRIBUCION VOLUMEN X CRITERIO (Consumiciones)RebujitoNIVEL ALTO</v>
      </c>
      <c r="B722" s="11" t="s">
        <v>119</v>
      </c>
      <c r="C722" s="11" t="s">
        <v>177</v>
      </c>
      <c r="D722" s="11" t="s">
        <v>209</v>
      </c>
      <c r="E722" s="12">
        <v>10.472957442748939</v>
      </c>
      <c r="F722" s="12" t="s">
        <v>223</v>
      </c>
      <c r="G722" s="12" t="s">
        <v>223</v>
      </c>
      <c r="H722" s="12">
        <v>9.6219888906579794</v>
      </c>
      <c r="I722" s="12">
        <v>9.3689590782083876</v>
      </c>
      <c r="J722" s="12">
        <v>7.9460076617168749</v>
      </c>
      <c r="K722" s="12">
        <v>81.899589632499897</v>
      </c>
      <c r="L722" s="12">
        <v>23.737235872510208</v>
      </c>
      <c r="M722" s="12">
        <v>54.211773623795104</v>
      </c>
      <c r="N722" s="12"/>
      <c r="O722" s="12"/>
    </row>
    <row r="723" spans="1:15" x14ac:dyDescent="0.35">
      <c r="A723" s="11" t="str">
        <f t="shared" si="11"/>
        <v>DISTRIBUCION VOLUMEN X CRITERIO (Consumiciones)RebujitoNIVEL MEDIO ALTO</v>
      </c>
      <c r="B723" s="11" t="s">
        <v>119</v>
      </c>
      <c r="C723" s="11" t="s">
        <v>177</v>
      </c>
      <c r="D723" s="11" t="s">
        <v>210</v>
      </c>
      <c r="E723" s="12">
        <v>1.5628068883199404</v>
      </c>
      <c r="F723" s="12" t="s">
        <v>223</v>
      </c>
      <c r="G723" s="12" t="s">
        <v>223</v>
      </c>
      <c r="H723" s="12">
        <v>26.974169207587174</v>
      </c>
      <c r="I723" s="12">
        <v>29.282541114503154</v>
      </c>
      <c r="J723" s="12" t="s">
        <v>223</v>
      </c>
      <c r="K723" s="12">
        <v>18.10039863265596</v>
      </c>
      <c r="L723" s="12">
        <v>18.001115220696043</v>
      </c>
      <c r="M723" s="12">
        <v>1.4391965812329792</v>
      </c>
      <c r="N723" s="12"/>
      <c r="O723" s="12"/>
    </row>
    <row r="724" spans="1:15" x14ac:dyDescent="0.35">
      <c r="A724" s="11" t="str">
        <f t="shared" si="11"/>
        <v>DISTRIBUCION VOLUMEN X CRITERIO (Consumiciones)RebujitoNIVEL MEDIO</v>
      </c>
      <c r="B724" s="11" t="s">
        <v>119</v>
      </c>
      <c r="C724" s="11" t="s">
        <v>177</v>
      </c>
      <c r="D724" s="11" t="s">
        <v>211</v>
      </c>
      <c r="E724" s="12">
        <v>41.022909299054433</v>
      </c>
      <c r="F724" s="12">
        <v>8.2165527808608143</v>
      </c>
      <c r="G724" s="12">
        <v>76.031755042026703</v>
      </c>
      <c r="H724" s="12">
        <v>30.729823577180181</v>
      </c>
      <c r="I724" s="12">
        <v>36.393395421329821</v>
      </c>
      <c r="J724" s="12">
        <v>59.098438922002153</v>
      </c>
      <c r="K724" s="12" t="s">
        <v>223</v>
      </c>
      <c r="L724" s="12">
        <v>28.845086646248724</v>
      </c>
      <c r="M724" s="12">
        <v>17.41548793445234</v>
      </c>
      <c r="N724" s="12"/>
      <c r="O724" s="12"/>
    </row>
    <row r="725" spans="1:15" x14ac:dyDescent="0.35">
      <c r="A725" s="11" t="str">
        <f t="shared" si="11"/>
        <v>DISTRIBUCION VOLUMEN X CRITERIO (Consumiciones)RebujitoNIVEL MEDIO BAJO</v>
      </c>
      <c r="B725" s="11" t="s">
        <v>119</v>
      </c>
      <c r="C725" s="11" t="s">
        <v>177</v>
      </c>
      <c r="D725" s="11" t="s">
        <v>212</v>
      </c>
      <c r="E725" s="12">
        <v>11.960846086605406</v>
      </c>
      <c r="F725" s="12">
        <v>31.524742727014022</v>
      </c>
      <c r="G725" s="12">
        <v>23.968217267842483</v>
      </c>
      <c r="H725" s="12">
        <v>4.5682614613441519</v>
      </c>
      <c r="I725" s="12">
        <v>3.9431478211246951</v>
      </c>
      <c r="J725" s="12" t="s">
        <v>223</v>
      </c>
      <c r="K725" s="12" t="s">
        <v>223</v>
      </c>
      <c r="L725" s="12">
        <v>9.5365434757756127</v>
      </c>
      <c r="M725" s="12">
        <v>17.796453902219348</v>
      </c>
      <c r="N725" s="12"/>
      <c r="O725" s="12"/>
    </row>
    <row r="726" spans="1:15" x14ac:dyDescent="0.35">
      <c r="A726" s="11" t="str">
        <f t="shared" si="11"/>
        <v>DISTRIBUCION VOLUMEN X CRITERIO (Consumiciones)RebujitoHOMBRE</v>
      </c>
      <c r="B726" s="11" t="s">
        <v>119</v>
      </c>
      <c r="C726" s="11" t="s">
        <v>177</v>
      </c>
      <c r="D726" s="11" t="s">
        <v>21</v>
      </c>
      <c r="E726" s="12">
        <v>9.597904750917392</v>
      </c>
      <c r="F726" s="12">
        <v>23.044669915799048</v>
      </c>
      <c r="G726" s="12">
        <v>23.968217267842483</v>
      </c>
      <c r="H726" s="12">
        <v>27.318759455144125</v>
      </c>
      <c r="I726" s="12">
        <v>27.386009337247792</v>
      </c>
      <c r="J726" s="12" t="s">
        <v>223</v>
      </c>
      <c r="K726" s="12">
        <v>81.899589632499897</v>
      </c>
      <c r="L726" s="12">
        <v>27.676088048440441</v>
      </c>
      <c r="M726" s="12">
        <v>34.830980127458524</v>
      </c>
      <c r="N726" s="12"/>
      <c r="O726" s="12"/>
    </row>
    <row r="727" spans="1:15" x14ac:dyDescent="0.35">
      <c r="A727" s="11" t="str">
        <f t="shared" si="11"/>
        <v>DISTRIBUCION VOLUMEN X CRITERIO (Consumiciones)RebujitoMUJER</v>
      </c>
      <c r="B727" s="11" t="s">
        <v>119</v>
      </c>
      <c r="C727" s="11" t="s">
        <v>177</v>
      </c>
      <c r="D727" s="11" t="s">
        <v>22</v>
      </c>
      <c r="E727" s="12">
        <v>90.402099686289489</v>
      </c>
      <c r="F727" s="12">
        <v>76.955330084200952</v>
      </c>
      <c r="G727" s="12">
        <v>76.031755042026703</v>
      </c>
      <c r="H727" s="12">
        <v>72.681240544855868</v>
      </c>
      <c r="I727" s="12">
        <v>72.613967914341188</v>
      </c>
      <c r="J727" s="12">
        <v>100</v>
      </c>
      <c r="K727" s="12">
        <v>18.10039863265596</v>
      </c>
      <c r="L727" s="12">
        <v>72.323911951559566</v>
      </c>
      <c r="M727" s="12">
        <v>65.168990062664619</v>
      </c>
      <c r="N727" s="12"/>
      <c r="O727" s="12"/>
    </row>
    <row r="728" spans="1:15" x14ac:dyDescent="0.35">
      <c r="A728" s="11" t="str">
        <f t="shared" si="11"/>
        <v>DISTRIBUCION VOLUMEN X CRITERIO (Consumiciones)Espum/Lambrusc/MoscaT.ESPAÑA</v>
      </c>
      <c r="B728" s="11" t="s">
        <v>119</v>
      </c>
      <c r="C728" s="11" t="s">
        <v>178</v>
      </c>
      <c r="D728" s="11" t="s">
        <v>36</v>
      </c>
      <c r="E728" s="12">
        <v>100</v>
      </c>
      <c r="F728" s="12">
        <v>100</v>
      </c>
      <c r="G728" s="12">
        <v>100</v>
      </c>
      <c r="H728" s="12">
        <v>100</v>
      </c>
      <c r="I728" s="12">
        <v>100</v>
      </c>
      <c r="J728" s="12">
        <v>100</v>
      </c>
      <c r="K728" s="12">
        <v>100</v>
      </c>
      <c r="L728" s="12">
        <v>100</v>
      </c>
      <c r="M728" s="12">
        <v>100</v>
      </c>
      <c r="N728" s="12"/>
      <c r="O728" s="12"/>
    </row>
    <row r="729" spans="1:15" x14ac:dyDescent="0.35">
      <c r="A729" s="11" t="str">
        <f t="shared" si="11"/>
        <v>DISTRIBUCION VOLUMEN X CRITERIO (Consumiciones)Espum/Lambrusc/MoscaBCN AM</v>
      </c>
      <c r="B729" s="11" t="s">
        <v>119</v>
      </c>
      <c r="C729" s="11" t="s">
        <v>178</v>
      </c>
      <c r="D729" s="11" t="s">
        <v>1</v>
      </c>
      <c r="E729" s="12">
        <v>9.6103168646208665</v>
      </c>
      <c r="F729" s="12">
        <v>3.5591120126163984</v>
      </c>
      <c r="G729" s="12">
        <v>2.4280775618465507</v>
      </c>
      <c r="H729" s="12">
        <v>23.78026155868843</v>
      </c>
      <c r="I729" s="12">
        <v>7.9424466558710769</v>
      </c>
      <c r="J729" s="12">
        <v>5.6884588273362491</v>
      </c>
      <c r="K729" s="12">
        <v>4.0414877329492986</v>
      </c>
      <c r="L729" s="12">
        <v>9.9366372625277872</v>
      </c>
      <c r="M729" s="12">
        <v>9.1211838421543785</v>
      </c>
      <c r="N729" s="12"/>
      <c r="O729" s="12"/>
    </row>
    <row r="730" spans="1:15" x14ac:dyDescent="0.35">
      <c r="A730" s="11" t="str">
        <f t="shared" si="11"/>
        <v>DISTRIBUCION VOLUMEN X CRITERIO (Consumiciones)Espum/Lambrusc/MoscaREST.CAT ARAGON</v>
      </c>
      <c r="B730" s="11" t="s">
        <v>119</v>
      </c>
      <c r="C730" s="11" t="s">
        <v>178</v>
      </c>
      <c r="D730" s="11" t="s">
        <v>2</v>
      </c>
      <c r="E730" s="12">
        <v>21.78747159066657</v>
      </c>
      <c r="F730" s="12">
        <v>12.034299517416457</v>
      </c>
      <c r="G730" s="12">
        <v>12.053656336104948</v>
      </c>
      <c r="H730" s="12">
        <v>15.771008646869275</v>
      </c>
      <c r="I730" s="12">
        <v>13.780120107829722</v>
      </c>
      <c r="J730" s="12">
        <v>6.3510481456668026</v>
      </c>
      <c r="K730" s="12">
        <v>10.287564393413076</v>
      </c>
      <c r="L730" s="12">
        <v>13.377521059116992</v>
      </c>
      <c r="M730" s="12">
        <v>9.9436681169783423</v>
      </c>
      <c r="N730" s="12"/>
      <c r="O730" s="12"/>
    </row>
    <row r="731" spans="1:15" x14ac:dyDescent="0.35">
      <c r="A731" s="11" t="str">
        <f t="shared" si="11"/>
        <v>DISTRIBUCION VOLUMEN X CRITERIO (Consumiciones)Espum/Lambrusc/MoscaLEVANTE</v>
      </c>
      <c r="B731" s="11" t="s">
        <v>119</v>
      </c>
      <c r="C731" s="11" t="s">
        <v>178</v>
      </c>
      <c r="D731" s="11" t="s">
        <v>3</v>
      </c>
      <c r="E731" s="12">
        <v>13.735709965741346</v>
      </c>
      <c r="F731" s="12">
        <v>15.562651169005237</v>
      </c>
      <c r="G731" s="12">
        <v>13.738096012181014</v>
      </c>
      <c r="H731" s="12">
        <v>11.484824098635906</v>
      </c>
      <c r="I731" s="12">
        <v>9.6497899828130116</v>
      </c>
      <c r="J731" s="12">
        <v>4.3896556893272081</v>
      </c>
      <c r="K731" s="12">
        <v>19.650103691737513</v>
      </c>
      <c r="L731" s="12">
        <v>23.136376617004121</v>
      </c>
      <c r="M731" s="12">
        <v>16.089194168050319</v>
      </c>
      <c r="N731" s="12"/>
      <c r="O731" s="12"/>
    </row>
    <row r="732" spans="1:15" x14ac:dyDescent="0.35">
      <c r="A732" s="11" t="str">
        <f t="shared" si="11"/>
        <v>DISTRIBUCION VOLUMEN X CRITERIO (Consumiciones)Espum/Lambrusc/MoscaANDALUCIA</v>
      </c>
      <c r="B732" s="11" t="s">
        <v>119</v>
      </c>
      <c r="C732" s="11" t="s">
        <v>178</v>
      </c>
      <c r="D732" s="11" t="s">
        <v>4</v>
      </c>
      <c r="E732" s="12">
        <v>16.063085301219377</v>
      </c>
      <c r="F732" s="12">
        <v>17.75624954629572</v>
      </c>
      <c r="G732" s="12">
        <v>15.79577565910501</v>
      </c>
      <c r="H732" s="12">
        <v>15.872512493417979</v>
      </c>
      <c r="I732" s="12">
        <v>9.439760967202778</v>
      </c>
      <c r="J732" s="12">
        <v>23.337382544181921</v>
      </c>
      <c r="K732" s="12">
        <v>15.829339112886991</v>
      </c>
      <c r="L732" s="12">
        <v>10.553855960215268</v>
      </c>
      <c r="M732" s="12">
        <v>23.825744446195056</v>
      </c>
      <c r="N732" s="12"/>
      <c r="O732" s="12"/>
    </row>
    <row r="733" spans="1:15" x14ac:dyDescent="0.35">
      <c r="A733" s="11" t="str">
        <f t="shared" si="11"/>
        <v>DISTRIBUCION VOLUMEN X CRITERIO (Consumiciones)Espum/Lambrusc/MoscaMDD AM</v>
      </c>
      <c r="B733" s="11" t="s">
        <v>119</v>
      </c>
      <c r="C733" s="11" t="s">
        <v>178</v>
      </c>
      <c r="D733" s="11" t="s">
        <v>5</v>
      </c>
      <c r="E733" s="12">
        <v>5.4417560235010276</v>
      </c>
      <c r="F733" s="12">
        <v>8.2859078662064221</v>
      </c>
      <c r="G733" s="12">
        <v>4.6362391932787688</v>
      </c>
      <c r="H733" s="12">
        <v>5.5537791554482556</v>
      </c>
      <c r="I733" s="12">
        <v>7.6028764843442271</v>
      </c>
      <c r="J733" s="12">
        <v>10.812382629079512</v>
      </c>
      <c r="K733" s="12">
        <v>4.9104511142479073</v>
      </c>
      <c r="L733" s="12">
        <v>1.8919985610852446</v>
      </c>
      <c r="M733" s="12">
        <v>5.5126449806692444</v>
      </c>
      <c r="N733" s="12"/>
      <c r="O733" s="12"/>
    </row>
    <row r="734" spans="1:15" x14ac:dyDescent="0.35">
      <c r="A734" s="11" t="str">
        <f t="shared" si="11"/>
        <v>DISTRIBUCION VOLUMEN X CRITERIO (Consumiciones)Espum/Lambrusc/MoscaRTO CENTRO</v>
      </c>
      <c r="B734" s="11" t="s">
        <v>119</v>
      </c>
      <c r="C734" s="11" t="s">
        <v>178</v>
      </c>
      <c r="D734" s="11" t="s">
        <v>6</v>
      </c>
      <c r="E734" s="12">
        <v>8.4657088428298159</v>
      </c>
      <c r="F734" s="12">
        <v>5.2119990447223534</v>
      </c>
      <c r="G734" s="12">
        <v>4.0958340445246399</v>
      </c>
      <c r="H734" s="12">
        <v>4.3269702178110272</v>
      </c>
      <c r="I734" s="12">
        <v>6.3124861752978143</v>
      </c>
      <c r="J734" s="12">
        <v>5.4406500341773452</v>
      </c>
      <c r="K734" s="12">
        <v>10.083667609869739</v>
      </c>
      <c r="L734" s="12">
        <v>5.4536391763475223</v>
      </c>
      <c r="M734" s="12">
        <v>3.1807522633345862</v>
      </c>
      <c r="N734" s="12"/>
      <c r="O734" s="12"/>
    </row>
    <row r="735" spans="1:15" x14ac:dyDescent="0.35">
      <c r="A735" s="11" t="str">
        <f t="shared" si="11"/>
        <v>DISTRIBUCION VOLUMEN X CRITERIO (Consumiciones)Espum/Lambrusc/MoscaNORTE-CENTRO</v>
      </c>
      <c r="B735" s="11" t="s">
        <v>119</v>
      </c>
      <c r="C735" s="11" t="s">
        <v>178</v>
      </c>
      <c r="D735" s="11" t="s">
        <v>7</v>
      </c>
      <c r="E735" s="12">
        <v>17.261310706994294</v>
      </c>
      <c r="F735" s="12">
        <v>25.610462394359235</v>
      </c>
      <c r="G735" s="12">
        <v>38.274290908401269</v>
      </c>
      <c r="H735" s="12">
        <v>15.937395474220009</v>
      </c>
      <c r="I735" s="12">
        <v>38.039216614009582</v>
      </c>
      <c r="J735" s="12">
        <v>37.251481705539256</v>
      </c>
      <c r="K735" s="12">
        <v>30.561707946410138</v>
      </c>
      <c r="L735" s="12">
        <v>21.012052488833422</v>
      </c>
      <c r="M735" s="12">
        <v>23.375713541224805</v>
      </c>
      <c r="N735" s="12"/>
      <c r="O735" s="12"/>
    </row>
    <row r="736" spans="1:15" x14ac:dyDescent="0.35">
      <c r="A736" s="11" t="str">
        <f t="shared" si="11"/>
        <v>DISTRIBUCION VOLUMEN X CRITERIO (Consumiciones)Espum/Lambrusc/MoscaNOROESTE</v>
      </c>
      <c r="B736" s="11" t="s">
        <v>119</v>
      </c>
      <c r="C736" s="11" t="s">
        <v>178</v>
      </c>
      <c r="D736" s="11" t="s">
        <v>8</v>
      </c>
      <c r="E736" s="12">
        <v>7.6346361077128266</v>
      </c>
      <c r="F736" s="12">
        <v>11.979334230396557</v>
      </c>
      <c r="G736" s="12">
        <v>8.9780316392079094</v>
      </c>
      <c r="H736" s="12">
        <v>7.273258952374329</v>
      </c>
      <c r="I736" s="12">
        <v>7.2333089269428799</v>
      </c>
      <c r="J736" s="12">
        <v>6.7289297518516173</v>
      </c>
      <c r="K736" s="12">
        <v>4.6357024222441829</v>
      </c>
      <c r="L736" s="12">
        <v>14.637912563840008</v>
      </c>
      <c r="M736" s="12">
        <v>8.9511095490298267</v>
      </c>
      <c r="N736" s="12"/>
      <c r="O736" s="12"/>
    </row>
    <row r="737" spans="1:15" x14ac:dyDescent="0.35">
      <c r="A737" s="11" t="str">
        <f t="shared" si="11"/>
        <v>DISTRIBUCION VOLUMEN X CRITERIO (Consumiciones)Espum/Lambrusc/Mosca&lt;2MIL</v>
      </c>
      <c r="B737" s="11" t="s">
        <v>119</v>
      </c>
      <c r="C737" s="11" t="s">
        <v>178</v>
      </c>
      <c r="D737" s="11" t="s">
        <v>9</v>
      </c>
      <c r="E737" s="12">
        <v>8.9600854200772648</v>
      </c>
      <c r="F737" s="12">
        <v>3.1492573978784</v>
      </c>
      <c r="G737" s="12">
        <v>2.0474906461410081</v>
      </c>
      <c r="H737" s="12">
        <v>8.0148165810590175</v>
      </c>
      <c r="I737" s="12">
        <v>3.4469746524455087</v>
      </c>
      <c r="J737" s="12">
        <v>3.6268721738198146</v>
      </c>
      <c r="K737" s="12">
        <v>9.6501036917375131</v>
      </c>
      <c r="L737" s="12">
        <v>6.6763254345538341</v>
      </c>
      <c r="M737" s="12">
        <v>0.63460144707978328</v>
      </c>
      <c r="N737" s="12"/>
      <c r="O737" s="12"/>
    </row>
    <row r="738" spans="1:15" x14ac:dyDescent="0.35">
      <c r="A738" s="11" t="str">
        <f t="shared" si="11"/>
        <v>DISTRIBUCION VOLUMEN X CRITERIO (Consumiciones)Espum/Lambrusc/Mosca2-5MIL</v>
      </c>
      <c r="B738" s="11" t="s">
        <v>119</v>
      </c>
      <c r="C738" s="11" t="s">
        <v>178</v>
      </c>
      <c r="D738" s="11" t="s">
        <v>10</v>
      </c>
      <c r="E738" s="12">
        <v>3.509241693245523</v>
      </c>
      <c r="F738" s="12">
        <v>6.2362691989239449</v>
      </c>
      <c r="G738" s="12">
        <v>7.6411206749408693</v>
      </c>
      <c r="H738" s="12">
        <v>6.3073841150619785</v>
      </c>
      <c r="I738" s="12">
        <v>1.390543253131332</v>
      </c>
      <c r="J738" s="12">
        <v>1.1012328585698299</v>
      </c>
      <c r="K738" s="12">
        <v>2.8728818511539846</v>
      </c>
      <c r="L738" s="12">
        <v>2.4817784797045177</v>
      </c>
      <c r="M738" s="12">
        <v>0.89446558640666096</v>
      </c>
      <c r="N738" s="12"/>
      <c r="O738" s="12"/>
    </row>
    <row r="739" spans="1:15" x14ac:dyDescent="0.35">
      <c r="A739" s="11" t="str">
        <f t="shared" si="11"/>
        <v>DISTRIBUCION VOLUMEN X CRITERIO (Consumiciones)Espum/Lambrusc/Mosca5-10MIL</v>
      </c>
      <c r="B739" s="11" t="s">
        <v>119</v>
      </c>
      <c r="C739" s="11" t="s">
        <v>178</v>
      </c>
      <c r="D739" s="11" t="s">
        <v>11</v>
      </c>
      <c r="E739" s="12">
        <v>11.781837332802741</v>
      </c>
      <c r="F739" s="12">
        <v>7.9288360236462783</v>
      </c>
      <c r="G739" s="12">
        <v>8.4013435419765443</v>
      </c>
      <c r="H739" s="12">
        <v>5.7646587781784939</v>
      </c>
      <c r="I739" s="12">
        <v>9.3691973215267907</v>
      </c>
      <c r="J739" s="12">
        <v>0.95356441325819019</v>
      </c>
      <c r="K739" s="12">
        <v>15.796699265392414</v>
      </c>
      <c r="L739" s="12">
        <v>13.463548281743295</v>
      </c>
      <c r="M739" s="12">
        <v>12.953618305438063</v>
      </c>
      <c r="N739" s="12"/>
      <c r="O739" s="12"/>
    </row>
    <row r="740" spans="1:15" x14ac:dyDescent="0.35">
      <c r="A740" s="11" t="str">
        <f t="shared" si="11"/>
        <v>DISTRIBUCION VOLUMEN X CRITERIO (Consumiciones)Espum/Lambrusc/Mosca10-30MIL</v>
      </c>
      <c r="B740" s="11" t="s">
        <v>119</v>
      </c>
      <c r="C740" s="11" t="s">
        <v>178</v>
      </c>
      <c r="D740" s="11" t="s">
        <v>12</v>
      </c>
      <c r="E740" s="12">
        <v>24.276158749483695</v>
      </c>
      <c r="F740" s="12">
        <v>30.21096065371291</v>
      </c>
      <c r="G740" s="12">
        <v>32.173705428624842</v>
      </c>
      <c r="H740" s="12">
        <v>20.058120473309291</v>
      </c>
      <c r="I740" s="12">
        <v>15.000981775641792</v>
      </c>
      <c r="J740" s="12">
        <v>10.437271110028735</v>
      </c>
      <c r="K740" s="12">
        <v>14.384602199018012</v>
      </c>
      <c r="L740" s="12">
        <v>15.225832306476219</v>
      </c>
      <c r="M740" s="12">
        <v>14.857855316260862</v>
      </c>
      <c r="N740" s="12"/>
      <c r="O740" s="12"/>
    </row>
    <row r="741" spans="1:15" x14ac:dyDescent="0.35">
      <c r="A741" s="11" t="str">
        <f t="shared" si="11"/>
        <v>DISTRIBUCION VOLUMEN X CRITERIO (Consumiciones)Espum/Lambrusc/Mosca30-100MIL</v>
      </c>
      <c r="B741" s="11" t="s">
        <v>119</v>
      </c>
      <c r="C741" s="11" t="s">
        <v>178</v>
      </c>
      <c r="D741" s="11" t="s">
        <v>13</v>
      </c>
      <c r="E741" s="12">
        <v>10.626328532394028</v>
      </c>
      <c r="F741" s="12">
        <v>19.820448833204104</v>
      </c>
      <c r="G741" s="12">
        <v>12.159698346514078</v>
      </c>
      <c r="H741" s="12">
        <v>20.161935891958844</v>
      </c>
      <c r="I741" s="12">
        <v>17.420071042704873</v>
      </c>
      <c r="J741" s="12">
        <v>18.274560751988908</v>
      </c>
      <c r="K741" s="12">
        <v>19.884289890152985</v>
      </c>
      <c r="L741" s="12">
        <v>24.590232734995134</v>
      </c>
      <c r="M741" s="12">
        <v>34.855334440256449</v>
      </c>
      <c r="N741" s="12"/>
      <c r="O741" s="12"/>
    </row>
    <row r="742" spans="1:15" x14ac:dyDescent="0.35">
      <c r="A742" s="11" t="str">
        <f t="shared" si="11"/>
        <v>DISTRIBUCION VOLUMEN X CRITERIO (Consumiciones)Espum/Lambrusc/Mosca100-200MIL</v>
      </c>
      <c r="B742" s="11" t="s">
        <v>119</v>
      </c>
      <c r="C742" s="11" t="s">
        <v>178</v>
      </c>
      <c r="D742" s="11" t="s">
        <v>14</v>
      </c>
      <c r="E742" s="12">
        <v>11.80228614281202</v>
      </c>
      <c r="F742" s="12">
        <v>7.5491920644623036</v>
      </c>
      <c r="G742" s="12">
        <v>7.1950140748146163</v>
      </c>
      <c r="H742" s="12">
        <v>4.2560592663242351</v>
      </c>
      <c r="I742" s="12">
        <v>4.1054131323729273</v>
      </c>
      <c r="J742" s="12">
        <v>8.221225659254058</v>
      </c>
      <c r="K742" s="12">
        <v>10.254599900528651</v>
      </c>
      <c r="L742" s="12">
        <v>5.3645842372568469</v>
      </c>
      <c r="M742" s="12">
        <v>13.404509701736739</v>
      </c>
      <c r="N742" s="12"/>
      <c r="O742" s="12"/>
    </row>
    <row r="743" spans="1:15" x14ac:dyDescent="0.35">
      <c r="A743" s="11" t="str">
        <f t="shared" si="11"/>
        <v>DISTRIBUCION VOLUMEN X CRITERIO (Consumiciones)Espum/Lambrusc/Mosca200-500MIL</v>
      </c>
      <c r="B743" s="11" t="s">
        <v>119</v>
      </c>
      <c r="C743" s="11" t="s">
        <v>178</v>
      </c>
      <c r="D743" s="11" t="s">
        <v>15</v>
      </c>
      <c r="E743" s="12">
        <v>15.301528013359365</v>
      </c>
      <c r="F743" s="12">
        <v>13.742147628270748</v>
      </c>
      <c r="G743" s="12">
        <v>20.024722364460484</v>
      </c>
      <c r="H743" s="12">
        <v>18.347908159717047</v>
      </c>
      <c r="I743" s="12">
        <v>38.636201261640842</v>
      </c>
      <c r="J743" s="12">
        <v>40.381714126037508</v>
      </c>
      <c r="K743" s="12">
        <v>22.125609197074038</v>
      </c>
      <c r="L743" s="12">
        <v>21.768184837435761</v>
      </c>
      <c r="M743" s="12">
        <v>14.26618875059083</v>
      </c>
      <c r="N743" s="12"/>
      <c r="O743" s="12"/>
    </row>
    <row r="744" spans="1:15" x14ac:dyDescent="0.35">
      <c r="A744" s="11" t="str">
        <f t="shared" si="11"/>
        <v>DISTRIBUCION VOLUMEN X CRITERIO (Consumiciones)Espum/Lambrusc/Mosca&gt;500MIL</v>
      </c>
      <c r="B744" s="11" t="s">
        <v>119</v>
      </c>
      <c r="C744" s="11" t="s">
        <v>178</v>
      </c>
      <c r="D744" s="11" t="s">
        <v>16</v>
      </c>
      <c r="E744" s="12">
        <v>13.742526235744441</v>
      </c>
      <c r="F744" s="12">
        <v>11.362911871428887</v>
      </c>
      <c r="G744" s="12">
        <v>10.356889344051327</v>
      </c>
      <c r="H744" s="12">
        <v>17.089121370782124</v>
      </c>
      <c r="I744" s="12">
        <v>10.630619334829259</v>
      </c>
      <c r="J744" s="12">
        <v>17.003541927524626</v>
      </c>
      <c r="K744" s="12">
        <v>5.0312302372118927</v>
      </c>
      <c r="L744" s="12">
        <v>10.429520787742717</v>
      </c>
      <c r="M744" s="12">
        <v>8.1334428136854484</v>
      </c>
      <c r="N744" s="12"/>
      <c r="O744" s="12"/>
    </row>
    <row r="745" spans="1:15" x14ac:dyDescent="0.35">
      <c r="A745" s="11" t="str">
        <f t="shared" si="11"/>
        <v>DISTRIBUCION VOLUMEN X CRITERIO (Consumiciones)Espum/Lambrusc/MoscaDE 15 A 19 AÑOS</v>
      </c>
      <c r="B745" s="11" t="s">
        <v>119</v>
      </c>
      <c r="C745" s="11" t="s">
        <v>178</v>
      </c>
      <c r="D745" s="11" t="s">
        <v>39</v>
      </c>
      <c r="E745" s="12" t="s">
        <v>223</v>
      </c>
      <c r="F745" s="12" t="s">
        <v>223</v>
      </c>
      <c r="G745" s="12" t="s">
        <v>223</v>
      </c>
      <c r="H745" s="12" t="s">
        <v>223</v>
      </c>
      <c r="I745" s="12" t="s">
        <v>223</v>
      </c>
      <c r="J745" s="12">
        <v>1.7329820351844729</v>
      </c>
      <c r="K745" s="12" t="s">
        <v>223</v>
      </c>
      <c r="L745" s="12" t="s">
        <v>223</v>
      </c>
      <c r="M745" s="12">
        <v>2.0208299499460676</v>
      </c>
      <c r="N745" s="12"/>
      <c r="O745" s="12"/>
    </row>
    <row r="746" spans="1:15" x14ac:dyDescent="0.35">
      <c r="A746" s="11" t="str">
        <f t="shared" si="11"/>
        <v>DISTRIBUCION VOLUMEN X CRITERIO (Consumiciones)Espum/Lambrusc/MoscaDE 20 A 24 AÑOS</v>
      </c>
      <c r="B746" s="11" t="s">
        <v>119</v>
      </c>
      <c r="C746" s="11" t="s">
        <v>178</v>
      </c>
      <c r="D746" s="11" t="s">
        <v>40</v>
      </c>
      <c r="E746" s="12">
        <v>11.676874654836039</v>
      </c>
      <c r="F746" s="12">
        <v>7.6744039246340643</v>
      </c>
      <c r="G746" s="12">
        <v>6.5865689151149143</v>
      </c>
      <c r="H746" s="12">
        <v>3.5015270285038693</v>
      </c>
      <c r="I746" s="12">
        <v>29.34211569102219</v>
      </c>
      <c r="J746" s="12">
        <v>20.854516091004395</v>
      </c>
      <c r="K746" s="12">
        <v>24.720058280340382</v>
      </c>
      <c r="L746" s="12">
        <v>17.294035603673649</v>
      </c>
      <c r="M746" s="12">
        <v>13.167444340754567</v>
      </c>
      <c r="N746" s="12"/>
      <c r="O746" s="12"/>
    </row>
    <row r="747" spans="1:15" x14ac:dyDescent="0.35">
      <c r="A747" s="11" t="str">
        <f t="shared" si="11"/>
        <v>DISTRIBUCION VOLUMEN X CRITERIO (Consumiciones)Espum/Lambrusc/MoscaDE 25 A 34 AÑOS</v>
      </c>
      <c r="B747" s="11" t="s">
        <v>119</v>
      </c>
      <c r="C747" s="11" t="s">
        <v>178</v>
      </c>
      <c r="D747" s="11" t="s">
        <v>41</v>
      </c>
      <c r="E747" s="12">
        <v>4.2944254337492049</v>
      </c>
      <c r="F747" s="12">
        <v>6.037170610693849</v>
      </c>
      <c r="G747" s="12">
        <v>5.5391256817276666</v>
      </c>
      <c r="H747" s="12">
        <v>3.8894532039117893</v>
      </c>
      <c r="I747" s="12">
        <v>3.1775564905424249</v>
      </c>
      <c r="J747" s="12">
        <v>8.8998242377287831</v>
      </c>
      <c r="K747" s="12">
        <v>4.4028109096433958</v>
      </c>
      <c r="L747" s="12">
        <v>2.319351510150502</v>
      </c>
      <c r="M747" s="12">
        <v>7.3437420465150103</v>
      </c>
      <c r="N747" s="12"/>
      <c r="O747" s="12"/>
    </row>
    <row r="748" spans="1:15" x14ac:dyDescent="0.35">
      <c r="A748" s="11" t="str">
        <f t="shared" si="11"/>
        <v>DISTRIBUCION VOLUMEN X CRITERIO (Consumiciones)Espum/Lambrusc/MoscaDE 35 A 49 AÑOS</v>
      </c>
      <c r="B748" s="11" t="s">
        <v>119</v>
      </c>
      <c r="C748" s="11" t="s">
        <v>178</v>
      </c>
      <c r="D748" s="11" t="s">
        <v>42</v>
      </c>
      <c r="E748" s="12">
        <v>19.700918095095506</v>
      </c>
      <c r="F748" s="12">
        <v>24.731059884756483</v>
      </c>
      <c r="G748" s="12">
        <v>24.20944651705911</v>
      </c>
      <c r="H748" s="12">
        <v>23.415973691792594</v>
      </c>
      <c r="I748" s="12">
        <v>9.8960323252587212</v>
      </c>
      <c r="J748" s="12">
        <v>18.799038668184799</v>
      </c>
      <c r="K748" s="12">
        <v>16.795892846244048</v>
      </c>
      <c r="L748" s="12">
        <v>22.19094493468873</v>
      </c>
      <c r="M748" s="12">
        <v>15.264431409145448</v>
      </c>
      <c r="N748" s="12"/>
      <c r="O748" s="12"/>
    </row>
    <row r="749" spans="1:15" x14ac:dyDescent="0.35">
      <c r="A749" s="11" t="str">
        <f t="shared" si="11"/>
        <v>DISTRIBUCION VOLUMEN X CRITERIO (Consumiciones)Espum/Lambrusc/MoscaDE 50 A 59 AÑOS</v>
      </c>
      <c r="B749" s="11" t="s">
        <v>119</v>
      </c>
      <c r="C749" s="11" t="s">
        <v>178</v>
      </c>
      <c r="D749" s="11" t="s">
        <v>43</v>
      </c>
      <c r="E749" s="12">
        <v>20.696940624246878</v>
      </c>
      <c r="F749" s="12">
        <v>26.701167479739802</v>
      </c>
      <c r="G749" s="12">
        <v>19.187623103828514</v>
      </c>
      <c r="H749" s="12">
        <v>14.946492735768762</v>
      </c>
      <c r="I749" s="12">
        <v>20.474919180938883</v>
      </c>
      <c r="J749" s="12">
        <v>18.376345687469168</v>
      </c>
      <c r="K749" s="12">
        <v>20.797504385959211</v>
      </c>
      <c r="L749" s="12">
        <v>18.92570498145346</v>
      </c>
      <c r="M749" s="12">
        <v>32.479130055386548</v>
      </c>
      <c r="N749" s="12"/>
      <c r="O749" s="12"/>
    </row>
    <row r="750" spans="1:15" x14ac:dyDescent="0.35">
      <c r="A750" s="11" t="str">
        <f t="shared" si="11"/>
        <v>DISTRIBUCION VOLUMEN X CRITERIO (Consumiciones)Espum/Lambrusc/MoscaDE 60 A 75 AÑOS</v>
      </c>
      <c r="B750" s="11" t="s">
        <v>119</v>
      </c>
      <c r="C750" s="11" t="s">
        <v>178</v>
      </c>
      <c r="D750" s="11" t="s">
        <v>44</v>
      </c>
      <c r="E750" s="12">
        <v>43.630832655318038</v>
      </c>
      <c r="F750" s="12">
        <v>34.856219141533643</v>
      </c>
      <c r="G750" s="12">
        <v>44.47723375029463</v>
      </c>
      <c r="H750" s="12">
        <v>54.24656327514662</v>
      </c>
      <c r="I750" s="12">
        <v>37.109380452255543</v>
      </c>
      <c r="J750" s="12">
        <v>31.33727290500639</v>
      </c>
      <c r="K750" s="12">
        <v>33.283749160791665</v>
      </c>
      <c r="L750" s="12">
        <v>39.269971647699393</v>
      </c>
      <c r="M750" s="12">
        <v>29.724442801565854</v>
      </c>
      <c r="N750" s="12"/>
      <c r="O750" s="12"/>
    </row>
    <row r="751" spans="1:15" x14ac:dyDescent="0.35">
      <c r="A751" s="11" t="str">
        <f t="shared" si="11"/>
        <v>DISTRIBUCION VOLUMEN X CRITERIO (Consumiciones)Espum/Lambrusc/MoscaNIVEL ALTO</v>
      </c>
      <c r="B751" s="11" t="s">
        <v>119</v>
      </c>
      <c r="C751" s="11" t="s">
        <v>178</v>
      </c>
      <c r="D751" s="11" t="s">
        <v>209</v>
      </c>
      <c r="E751" s="12">
        <v>12.708790952616416</v>
      </c>
      <c r="F751" s="12">
        <v>18.89627031411591</v>
      </c>
      <c r="G751" s="12">
        <v>13.926731039639773</v>
      </c>
      <c r="H751" s="12">
        <v>16.380011855914212</v>
      </c>
      <c r="I751" s="12">
        <v>11.784856288154698</v>
      </c>
      <c r="J751" s="12">
        <v>15.73941678750424</v>
      </c>
      <c r="K751" s="12">
        <v>19.638351528625282</v>
      </c>
      <c r="L751" s="12">
        <v>16.789389896988215</v>
      </c>
      <c r="M751" s="12">
        <v>14.015234332392046</v>
      </c>
      <c r="N751" s="12"/>
      <c r="O751" s="12"/>
    </row>
    <row r="752" spans="1:15" x14ac:dyDescent="0.35">
      <c r="A752" s="11" t="str">
        <f t="shared" si="11"/>
        <v>DISTRIBUCION VOLUMEN X CRITERIO (Consumiciones)Espum/Lambrusc/MoscaNIVEL MEDIO ALTO</v>
      </c>
      <c r="B752" s="11" t="s">
        <v>119</v>
      </c>
      <c r="C752" s="11" t="s">
        <v>178</v>
      </c>
      <c r="D752" s="11" t="s">
        <v>210</v>
      </c>
      <c r="E752" s="12">
        <v>20.700118923554676</v>
      </c>
      <c r="F752" s="12">
        <v>16.104455612729598</v>
      </c>
      <c r="G752" s="12">
        <v>14.505430792280663</v>
      </c>
      <c r="H752" s="12">
        <v>18.318248503935962</v>
      </c>
      <c r="I752" s="12">
        <v>39.798505335300035</v>
      </c>
      <c r="J752" s="12">
        <v>30.551067841908075</v>
      </c>
      <c r="K752" s="12">
        <v>22.35564642740734</v>
      </c>
      <c r="L752" s="12">
        <v>19.698522114636695</v>
      </c>
      <c r="M752" s="12">
        <v>20.391578092617955</v>
      </c>
      <c r="N752" s="12"/>
      <c r="O752" s="12"/>
    </row>
    <row r="753" spans="1:15" x14ac:dyDescent="0.35">
      <c r="A753" s="11" t="str">
        <f t="shared" si="11"/>
        <v>DISTRIBUCION VOLUMEN X CRITERIO (Consumiciones)Espum/Lambrusc/MoscaNIVEL MEDIO</v>
      </c>
      <c r="B753" s="11" t="s">
        <v>119</v>
      </c>
      <c r="C753" s="11" t="s">
        <v>178</v>
      </c>
      <c r="D753" s="11" t="s">
        <v>211</v>
      </c>
      <c r="E753" s="12">
        <v>21.170415286831663</v>
      </c>
      <c r="F753" s="12">
        <v>17.807206454646931</v>
      </c>
      <c r="G753" s="12">
        <v>13.678850389732835</v>
      </c>
      <c r="H753" s="12">
        <v>26.008630310737551</v>
      </c>
      <c r="I753" s="12">
        <v>13.847076023737678</v>
      </c>
      <c r="J753" s="12">
        <v>18.095606331322799</v>
      </c>
      <c r="K753" s="12">
        <v>14.561157347828965</v>
      </c>
      <c r="L753" s="12">
        <v>19.68631027230515</v>
      </c>
      <c r="M753" s="12">
        <v>22.316812303814039</v>
      </c>
      <c r="N753" s="12"/>
      <c r="O753" s="12"/>
    </row>
    <row r="754" spans="1:15" x14ac:dyDescent="0.35">
      <c r="A754" s="11" t="str">
        <f t="shared" si="11"/>
        <v>DISTRIBUCION VOLUMEN X CRITERIO (Consumiciones)Espum/Lambrusc/MoscaNIVEL MEDIO BAJO</v>
      </c>
      <c r="B754" s="11" t="s">
        <v>119</v>
      </c>
      <c r="C754" s="11" t="s">
        <v>178</v>
      </c>
      <c r="D754" s="11" t="s">
        <v>212</v>
      </c>
      <c r="E754" s="12">
        <v>33.687904141442196</v>
      </c>
      <c r="F754" s="12">
        <v>19.042597176881017</v>
      </c>
      <c r="G754" s="12">
        <v>19.918483929785776</v>
      </c>
      <c r="H754" s="12">
        <v>12.151298686245484</v>
      </c>
      <c r="I754" s="12">
        <v>11.849085706647804</v>
      </c>
      <c r="J754" s="12">
        <v>18.120105350634333</v>
      </c>
      <c r="K754" s="12">
        <v>29.403606940139287</v>
      </c>
      <c r="L754" s="12">
        <v>25.038686611623973</v>
      </c>
      <c r="M754" s="12">
        <v>28.544169868259988</v>
      </c>
      <c r="N754" s="12"/>
      <c r="O754" s="12"/>
    </row>
    <row r="755" spans="1:15" x14ac:dyDescent="0.35">
      <c r="A755" s="11" t="str">
        <f t="shared" si="11"/>
        <v>DISTRIBUCION VOLUMEN X CRITERIO (Consumiciones)Espum/Lambrusc/MoscaHOMBRE</v>
      </c>
      <c r="B755" s="11" t="s">
        <v>119</v>
      </c>
      <c r="C755" s="11" t="s">
        <v>178</v>
      </c>
      <c r="D755" s="11" t="s">
        <v>21</v>
      </c>
      <c r="E755" s="12">
        <v>37.127172029390074</v>
      </c>
      <c r="F755" s="12">
        <v>41.464131323322555</v>
      </c>
      <c r="G755" s="12">
        <v>49.828792546173247</v>
      </c>
      <c r="H755" s="12">
        <v>31.846985849072222</v>
      </c>
      <c r="I755" s="12">
        <v>50.760000804346305</v>
      </c>
      <c r="J755" s="12">
        <v>47.869633198742356</v>
      </c>
      <c r="K755" s="12">
        <v>54.25928907853951</v>
      </c>
      <c r="L755" s="12">
        <v>53.023014747298483</v>
      </c>
      <c r="M755" s="12">
        <v>42.96081128576796</v>
      </c>
      <c r="N755" s="12"/>
      <c r="O755" s="12"/>
    </row>
    <row r="756" spans="1:15" x14ac:dyDescent="0.35">
      <c r="A756" s="11" t="str">
        <f t="shared" si="11"/>
        <v>DISTRIBUCION VOLUMEN X CRITERIO (Consumiciones)Espum/Lambrusc/MoscaMUJER</v>
      </c>
      <c r="B756" s="11" t="s">
        <v>119</v>
      </c>
      <c r="C756" s="11" t="s">
        <v>178</v>
      </c>
      <c r="D756" s="11" t="s">
        <v>22</v>
      </c>
      <c r="E756" s="12">
        <v>62.872821403875825</v>
      </c>
      <c r="F756" s="12">
        <v>58.535900238714198</v>
      </c>
      <c r="G756" s="12">
        <v>50.171200680576213</v>
      </c>
      <c r="H756" s="12">
        <v>68.153027397759288</v>
      </c>
      <c r="I756" s="12">
        <v>49.240005109964784</v>
      </c>
      <c r="J756" s="12">
        <v>52.130371652548604</v>
      </c>
      <c r="K756" s="12">
        <v>45.740723907276077</v>
      </c>
      <c r="L756" s="12">
        <v>46.97698525270151</v>
      </c>
      <c r="M756" s="12">
        <v>57.039200833828218</v>
      </c>
      <c r="N756" s="12"/>
      <c r="O756" s="12"/>
    </row>
    <row r="757" spans="1:15" x14ac:dyDescent="0.35">
      <c r="A757" s="11" t="str">
        <f t="shared" si="11"/>
        <v>DISTRIBUCION VOLUMEN X CRITERIO (Consumiciones)SidraT.ESPAÑA</v>
      </c>
      <c r="B757" s="11" t="s">
        <v>119</v>
      </c>
      <c r="C757" s="11" t="s">
        <v>144</v>
      </c>
      <c r="D757" s="11" t="s">
        <v>36</v>
      </c>
      <c r="E757" s="12">
        <v>100</v>
      </c>
      <c r="F757" s="12">
        <v>100</v>
      </c>
      <c r="G757" s="12">
        <v>100</v>
      </c>
      <c r="H757" s="12">
        <v>100</v>
      </c>
      <c r="I757" s="12">
        <v>100</v>
      </c>
      <c r="J757" s="12">
        <v>100</v>
      </c>
      <c r="K757" s="12">
        <v>100</v>
      </c>
      <c r="L757" s="12">
        <v>100</v>
      </c>
      <c r="M757" s="12">
        <v>100</v>
      </c>
      <c r="N757" s="12"/>
      <c r="O757" s="12"/>
    </row>
    <row r="758" spans="1:15" x14ac:dyDescent="0.35">
      <c r="A758" s="11" t="str">
        <f t="shared" si="11"/>
        <v>DISTRIBUCION VOLUMEN X CRITERIO (Consumiciones)SidraBCN AM</v>
      </c>
      <c r="B758" s="11" t="s">
        <v>119</v>
      </c>
      <c r="C758" s="11" t="s">
        <v>144</v>
      </c>
      <c r="D758" s="11" t="s">
        <v>1</v>
      </c>
      <c r="E758" s="12">
        <v>2.4664780164320415</v>
      </c>
      <c r="F758" s="12">
        <v>1.2173418484874905</v>
      </c>
      <c r="G758" s="12" t="s">
        <v>223</v>
      </c>
      <c r="H758" s="12">
        <v>0.93916393409249377</v>
      </c>
      <c r="I758" s="12">
        <v>1.2826609802896547</v>
      </c>
      <c r="J758" s="12">
        <v>0.59814634792314769</v>
      </c>
      <c r="K758" s="12">
        <v>0.57709068482306736</v>
      </c>
      <c r="L758" s="12">
        <v>1.0321769908544993</v>
      </c>
      <c r="M758" s="12">
        <v>0.77165775063653108</v>
      </c>
      <c r="N758" s="12"/>
      <c r="O758" s="12"/>
    </row>
    <row r="759" spans="1:15" x14ac:dyDescent="0.35">
      <c r="A759" s="11" t="str">
        <f t="shared" si="11"/>
        <v>DISTRIBUCION VOLUMEN X CRITERIO (Consumiciones)SidraREST.CAT ARAGON</v>
      </c>
      <c r="B759" s="11" t="s">
        <v>119</v>
      </c>
      <c r="C759" s="11" t="s">
        <v>144</v>
      </c>
      <c r="D759" s="11" t="s">
        <v>2</v>
      </c>
      <c r="E759" s="12">
        <v>4.4433232612378015</v>
      </c>
      <c r="F759" s="12">
        <v>1.8661612274796944</v>
      </c>
      <c r="G759" s="12">
        <v>1.3601997021754182</v>
      </c>
      <c r="H759" s="12">
        <v>2.1774804165858281</v>
      </c>
      <c r="I759" s="12">
        <v>5.2997644130853621</v>
      </c>
      <c r="J759" s="12">
        <v>1.9998422557252042</v>
      </c>
      <c r="K759" s="12">
        <v>2.5417966712062947</v>
      </c>
      <c r="L759" s="12">
        <v>0.97972622021708111</v>
      </c>
      <c r="M759" s="12">
        <v>2.3331749269875157</v>
      </c>
      <c r="N759" s="12"/>
      <c r="O759" s="12"/>
    </row>
    <row r="760" spans="1:15" x14ac:dyDescent="0.35">
      <c r="A760" s="11" t="str">
        <f t="shared" si="11"/>
        <v>DISTRIBUCION VOLUMEN X CRITERIO (Consumiciones)SidraLEVANTE</v>
      </c>
      <c r="B760" s="11" t="s">
        <v>119</v>
      </c>
      <c r="C760" s="11" t="s">
        <v>144</v>
      </c>
      <c r="D760" s="11" t="s">
        <v>3</v>
      </c>
      <c r="E760" s="12">
        <v>4.5190360176759921</v>
      </c>
      <c r="F760" s="12">
        <v>2.1635581557049992</v>
      </c>
      <c r="G760" s="12">
        <v>3.9381085301792358</v>
      </c>
      <c r="H760" s="12">
        <v>1.9691556167981386</v>
      </c>
      <c r="I760" s="12">
        <v>3.9950155597625816</v>
      </c>
      <c r="J760" s="12">
        <v>1.9934831896474943</v>
      </c>
      <c r="K760" s="12">
        <v>4.3705347474237417</v>
      </c>
      <c r="L760" s="12">
        <v>3.3745839758795313</v>
      </c>
      <c r="M760" s="12">
        <v>4.2434403334436981</v>
      </c>
      <c r="N760" s="12"/>
      <c r="O760" s="12"/>
    </row>
    <row r="761" spans="1:15" x14ac:dyDescent="0.35">
      <c r="A761" s="11" t="str">
        <f t="shared" si="11"/>
        <v>DISTRIBUCION VOLUMEN X CRITERIO (Consumiciones)SidraANDALUCIA</v>
      </c>
      <c r="B761" s="11" t="s">
        <v>119</v>
      </c>
      <c r="C761" s="11" t="s">
        <v>144</v>
      </c>
      <c r="D761" s="11" t="s">
        <v>4</v>
      </c>
      <c r="E761" s="12">
        <v>3.91772705680334</v>
      </c>
      <c r="F761" s="12">
        <v>6.8434949463092964</v>
      </c>
      <c r="G761" s="12">
        <v>6.0357550373801727</v>
      </c>
      <c r="H761" s="12">
        <v>2.0834160116378349</v>
      </c>
      <c r="I761" s="12">
        <v>4.3107620788748529</v>
      </c>
      <c r="J761" s="12">
        <v>3.052115324957128</v>
      </c>
      <c r="K761" s="12">
        <v>2.2260534178595455</v>
      </c>
      <c r="L761" s="12">
        <v>3.0319070264469348</v>
      </c>
      <c r="M761" s="12">
        <v>3.658188108144488</v>
      </c>
      <c r="N761" s="12"/>
      <c r="O761" s="12"/>
    </row>
    <row r="762" spans="1:15" x14ac:dyDescent="0.35">
      <c r="A762" s="11" t="str">
        <f t="shared" si="11"/>
        <v>DISTRIBUCION VOLUMEN X CRITERIO (Consumiciones)SidraMDD AM</v>
      </c>
      <c r="B762" s="11" t="s">
        <v>119</v>
      </c>
      <c r="C762" s="11" t="s">
        <v>144</v>
      </c>
      <c r="D762" s="11" t="s">
        <v>5</v>
      </c>
      <c r="E762" s="12">
        <v>9.4321760847068035</v>
      </c>
      <c r="F762" s="12">
        <v>6.0439465746272552</v>
      </c>
      <c r="G762" s="12">
        <v>4.876731277226364</v>
      </c>
      <c r="H762" s="12">
        <v>2.5032664573157977</v>
      </c>
      <c r="I762" s="12">
        <v>5.4127014130292457</v>
      </c>
      <c r="J762" s="12">
        <v>3.6099474794470301</v>
      </c>
      <c r="K762" s="12">
        <v>4.1122629480694082</v>
      </c>
      <c r="L762" s="12">
        <v>2.9295318412834255</v>
      </c>
      <c r="M762" s="12">
        <v>4.9390423378872672</v>
      </c>
      <c r="N762" s="12"/>
      <c r="O762" s="12"/>
    </row>
    <row r="763" spans="1:15" x14ac:dyDescent="0.35">
      <c r="A763" s="11" t="str">
        <f t="shared" si="11"/>
        <v>DISTRIBUCION VOLUMEN X CRITERIO (Consumiciones)SidraRTO CENTRO</v>
      </c>
      <c r="B763" s="11" t="s">
        <v>119</v>
      </c>
      <c r="C763" s="11" t="s">
        <v>144</v>
      </c>
      <c r="D763" s="11" t="s">
        <v>6</v>
      </c>
      <c r="E763" s="12">
        <v>6.6501120384851342</v>
      </c>
      <c r="F763" s="12">
        <v>7.4254719705962851</v>
      </c>
      <c r="G763" s="12">
        <v>3.1838696779066047</v>
      </c>
      <c r="H763" s="12">
        <v>2.7781320647027123</v>
      </c>
      <c r="I763" s="12">
        <v>5.8048359801173701</v>
      </c>
      <c r="J763" s="12">
        <v>5.1580114765681975</v>
      </c>
      <c r="K763" s="12">
        <v>3.395231793568386</v>
      </c>
      <c r="L763" s="12">
        <v>4.7570662347641495</v>
      </c>
      <c r="M763" s="12">
        <v>3.4688698321590121</v>
      </c>
      <c r="N763" s="12"/>
      <c r="O763" s="12"/>
    </row>
    <row r="764" spans="1:15" x14ac:dyDescent="0.35">
      <c r="A764" s="11" t="str">
        <f t="shared" si="11"/>
        <v>DISTRIBUCION VOLUMEN X CRITERIO (Consumiciones)SidraNORTE-CENTRO</v>
      </c>
      <c r="B764" s="11" t="s">
        <v>119</v>
      </c>
      <c r="C764" s="11" t="s">
        <v>144</v>
      </c>
      <c r="D764" s="11" t="s">
        <v>7</v>
      </c>
      <c r="E764" s="12">
        <v>12.77112230562674</v>
      </c>
      <c r="F764" s="12">
        <v>12.208327850940023</v>
      </c>
      <c r="G764" s="12">
        <v>13.187999792909247</v>
      </c>
      <c r="H764" s="12">
        <v>13.485262740409912</v>
      </c>
      <c r="I764" s="12">
        <v>12.399993699305249</v>
      </c>
      <c r="J764" s="12">
        <v>12.015397096004083</v>
      </c>
      <c r="K764" s="12">
        <v>14.164906620435399</v>
      </c>
      <c r="L764" s="12">
        <v>14.013116682842741</v>
      </c>
      <c r="M764" s="12">
        <v>17.920152353474407</v>
      </c>
      <c r="N764" s="12"/>
      <c r="O764" s="12"/>
    </row>
    <row r="765" spans="1:15" x14ac:dyDescent="0.35">
      <c r="A765" s="11" t="str">
        <f t="shared" si="11"/>
        <v>DISTRIBUCION VOLUMEN X CRITERIO (Consumiciones)SidraNOROESTE</v>
      </c>
      <c r="B765" s="11" t="s">
        <v>119</v>
      </c>
      <c r="C765" s="11" t="s">
        <v>144</v>
      </c>
      <c r="D765" s="11" t="s">
        <v>8</v>
      </c>
      <c r="E765" s="12">
        <v>55.800023195032779</v>
      </c>
      <c r="F765" s="12">
        <v>62.231704244090515</v>
      </c>
      <c r="G765" s="12">
        <v>67.41734139349262</v>
      </c>
      <c r="H765" s="12">
        <v>74.064120428339436</v>
      </c>
      <c r="I765" s="12">
        <v>61.494268828986343</v>
      </c>
      <c r="J765" s="12">
        <v>71.573058846344864</v>
      </c>
      <c r="K765" s="12">
        <v>68.612134202826752</v>
      </c>
      <c r="L765" s="12">
        <v>69.881882971341355</v>
      </c>
      <c r="M765" s="12">
        <v>62.665472918215734</v>
      </c>
      <c r="N765" s="12"/>
      <c r="O765" s="12"/>
    </row>
    <row r="766" spans="1:15" x14ac:dyDescent="0.35">
      <c r="A766" s="11" t="str">
        <f t="shared" si="11"/>
        <v>DISTRIBUCION VOLUMEN X CRITERIO (Consumiciones)Sidra&lt;2MIL</v>
      </c>
      <c r="B766" s="11" t="s">
        <v>119</v>
      </c>
      <c r="C766" s="11" t="s">
        <v>144</v>
      </c>
      <c r="D766" s="11" t="s">
        <v>9</v>
      </c>
      <c r="E766" s="12">
        <v>3.5378729750139302</v>
      </c>
      <c r="F766" s="12">
        <v>2.3485571960746112</v>
      </c>
      <c r="G766" s="12">
        <v>3.1095714830184118</v>
      </c>
      <c r="H766" s="12">
        <v>0.39070042606818123</v>
      </c>
      <c r="I766" s="12">
        <v>2.0479030008043226</v>
      </c>
      <c r="J766" s="12">
        <v>1.2425890720188881</v>
      </c>
      <c r="K766" s="12">
        <v>1.2122584739907554</v>
      </c>
      <c r="L766" s="12">
        <v>1.5039736906308214</v>
      </c>
      <c r="M766" s="12">
        <v>0.78882242316545037</v>
      </c>
      <c r="N766" s="12"/>
      <c r="O766" s="12"/>
    </row>
    <row r="767" spans="1:15" x14ac:dyDescent="0.35">
      <c r="A767" s="11" t="str">
        <f t="shared" si="11"/>
        <v>DISTRIBUCION VOLUMEN X CRITERIO (Consumiciones)Sidra2-5MIL</v>
      </c>
      <c r="B767" s="11" t="s">
        <v>119</v>
      </c>
      <c r="C767" s="11" t="s">
        <v>144</v>
      </c>
      <c r="D767" s="11" t="s">
        <v>10</v>
      </c>
      <c r="E767" s="12">
        <v>1.6027059252379163</v>
      </c>
      <c r="F767" s="12">
        <v>1.5216169257040082</v>
      </c>
      <c r="G767" s="12">
        <v>0.84502840331567508</v>
      </c>
      <c r="H767" s="12">
        <v>1.2488205311344214</v>
      </c>
      <c r="I767" s="12">
        <v>3.1337302771025857</v>
      </c>
      <c r="J767" s="12">
        <v>1.0208054391301478</v>
      </c>
      <c r="K767" s="12">
        <v>0.88278428645506335</v>
      </c>
      <c r="L767" s="12">
        <v>1.822808496278489</v>
      </c>
      <c r="M767" s="12">
        <v>1.0599682589548569</v>
      </c>
      <c r="N767" s="12"/>
      <c r="O767" s="12"/>
    </row>
    <row r="768" spans="1:15" x14ac:dyDescent="0.35">
      <c r="A768" s="11" t="str">
        <f t="shared" si="11"/>
        <v>DISTRIBUCION VOLUMEN X CRITERIO (Consumiciones)Sidra5-10MIL</v>
      </c>
      <c r="B768" s="11" t="s">
        <v>119</v>
      </c>
      <c r="C768" s="11" t="s">
        <v>144</v>
      </c>
      <c r="D768" s="11" t="s">
        <v>11</v>
      </c>
      <c r="E768" s="12">
        <v>1.6264201138580607</v>
      </c>
      <c r="F768" s="12">
        <v>1.3186825892293057</v>
      </c>
      <c r="G768" s="12">
        <v>2.8067319704538822</v>
      </c>
      <c r="H768" s="12">
        <v>2.1563609641978623</v>
      </c>
      <c r="I768" s="12">
        <v>2.7498259925317079</v>
      </c>
      <c r="J768" s="12">
        <v>1.5959205627616631</v>
      </c>
      <c r="K768" s="12">
        <v>1.2152945124963392</v>
      </c>
      <c r="L768" s="12">
        <v>2.0876654691049601</v>
      </c>
      <c r="M768" s="12">
        <v>3.318463504937994</v>
      </c>
      <c r="N768" s="12"/>
      <c r="O768" s="12"/>
    </row>
    <row r="769" spans="1:15" x14ac:dyDescent="0.35">
      <c r="A769" s="11" t="str">
        <f t="shared" si="11"/>
        <v>DISTRIBUCION VOLUMEN X CRITERIO (Consumiciones)Sidra10-30MIL</v>
      </c>
      <c r="B769" s="11" t="s">
        <v>119</v>
      </c>
      <c r="C769" s="11" t="s">
        <v>144</v>
      </c>
      <c r="D769" s="11" t="s">
        <v>12</v>
      </c>
      <c r="E769" s="12">
        <v>8.5800004979038462</v>
      </c>
      <c r="F769" s="12">
        <v>10.16681611175175</v>
      </c>
      <c r="G769" s="12">
        <v>7.8587269593256792</v>
      </c>
      <c r="H769" s="12">
        <v>11.240103437610603</v>
      </c>
      <c r="I769" s="12">
        <v>10.011124664168046</v>
      </c>
      <c r="J769" s="12">
        <v>9.5770817734893061</v>
      </c>
      <c r="K769" s="12">
        <v>10.450857789100379</v>
      </c>
      <c r="L769" s="12">
        <v>13.455080795513361</v>
      </c>
      <c r="M769" s="12">
        <v>14.395860225605617</v>
      </c>
      <c r="N769" s="12"/>
      <c r="O769" s="12"/>
    </row>
    <row r="770" spans="1:15" x14ac:dyDescent="0.35">
      <c r="A770" s="11" t="str">
        <f t="shared" si="11"/>
        <v>DISTRIBUCION VOLUMEN X CRITERIO (Consumiciones)Sidra30-100MIL</v>
      </c>
      <c r="B770" s="11" t="s">
        <v>119</v>
      </c>
      <c r="C770" s="11" t="s">
        <v>144</v>
      </c>
      <c r="D770" s="11" t="s">
        <v>13</v>
      </c>
      <c r="E770" s="12">
        <v>36.904592515290808</v>
      </c>
      <c r="F770" s="12">
        <v>38.958527574467823</v>
      </c>
      <c r="G770" s="12">
        <v>41.124771885733871</v>
      </c>
      <c r="H770" s="12">
        <v>40.670772252564177</v>
      </c>
      <c r="I770" s="12">
        <v>40.800552492170887</v>
      </c>
      <c r="J770" s="12">
        <v>36.711865405593805</v>
      </c>
      <c r="K770" s="12">
        <v>34.234805190828695</v>
      </c>
      <c r="L770" s="12">
        <v>29.240687101979209</v>
      </c>
      <c r="M770" s="12">
        <v>28.57920577427107</v>
      </c>
      <c r="N770" s="12"/>
      <c r="O770" s="12"/>
    </row>
    <row r="771" spans="1:15" x14ac:dyDescent="0.35">
      <c r="A771" s="11" t="str">
        <f t="shared" si="11"/>
        <v>DISTRIBUCION VOLUMEN X CRITERIO (Consumiciones)Sidra100-200MIL</v>
      </c>
      <c r="B771" s="11" t="s">
        <v>119</v>
      </c>
      <c r="C771" s="11" t="s">
        <v>144</v>
      </c>
      <c r="D771" s="11" t="s">
        <v>14</v>
      </c>
      <c r="E771" s="12">
        <v>10.476888659592252</v>
      </c>
      <c r="F771" s="12">
        <v>6.5529278591509197</v>
      </c>
      <c r="G771" s="12">
        <v>4.7674338677035255</v>
      </c>
      <c r="H771" s="12">
        <v>6.7095694506342447</v>
      </c>
      <c r="I771" s="12">
        <v>6.8961487987823906</v>
      </c>
      <c r="J771" s="12">
        <v>5.5743174395146502</v>
      </c>
      <c r="K771" s="12">
        <v>7.2215483242067835</v>
      </c>
      <c r="L771" s="12">
        <v>7.2564198250551586</v>
      </c>
      <c r="M771" s="12">
        <v>9.5281350591765595</v>
      </c>
      <c r="N771" s="12"/>
      <c r="O771" s="12"/>
    </row>
    <row r="772" spans="1:15" x14ac:dyDescent="0.35">
      <c r="A772" s="11" t="str">
        <f t="shared" ref="A772:A835" si="12">B772&amp;C772&amp;D772</f>
        <v>DISTRIBUCION VOLUMEN X CRITERIO (Consumiciones)Sidra200-500MIL</v>
      </c>
      <c r="B772" s="11" t="s">
        <v>119</v>
      </c>
      <c r="C772" s="11" t="s">
        <v>144</v>
      </c>
      <c r="D772" s="11" t="s">
        <v>15</v>
      </c>
      <c r="E772" s="12">
        <v>27.780696834647145</v>
      </c>
      <c r="F772" s="12">
        <v>30.309175067482393</v>
      </c>
      <c r="G772" s="12">
        <v>34.57208995811677</v>
      </c>
      <c r="H772" s="12">
        <v>33.362357608337604</v>
      </c>
      <c r="I772" s="12">
        <v>27.476059821158717</v>
      </c>
      <c r="J772" s="12">
        <v>40.388348927198884</v>
      </c>
      <c r="K772" s="12">
        <v>41.729111298843506</v>
      </c>
      <c r="L772" s="12">
        <v>41.725780916890933</v>
      </c>
      <c r="M772" s="12">
        <v>37.985941353786465</v>
      </c>
      <c r="N772" s="12"/>
      <c r="O772" s="12"/>
    </row>
    <row r="773" spans="1:15" x14ac:dyDescent="0.35">
      <c r="A773" s="11" t="str">
        <f t="shared" si="12"/>
        <v>DISTRIBUCION VOLUMEN X CRITERIO (Consumiciones)Sidra&gt;500MIL</v>
      </c>
      <c r="B773" s="11" t="s">
        <v>119</v>
      </c>
      <c r="C773" s="11" t="s">
        <v>144</v>
      </c>
      <c r="D773" s="11" t="s">
        <v>16</v>
      </c>
      <c r="E773" s="12">
        <v>9.4908133704588789</v>
      </c>
      <c r="F773" s="12">
        <v>8.8236933395558186</v>
      </c>
      <c r="G773" s="12">
        <v>4.9156309935295832</v>
      </c>
      <c r="H773" s="12">
        <v>4.2213138577995304</v>
      </c>
      <c r="I773" s="12">
        <v>6.8846569222484417</v>
      </c>
      <c r="J773" s="12">
        <v>3.8890719404640839</v>
      </c>
      <c r="K773" s="12">
        <v>3.0533475148868696</v>
      </c>
      <c r="L773" s="12">
        <v>2.9075789923304871</v>
      </c>
      <c r="M773" s="12">
        <v>4.3436027359244447</v>
      </c>
      <c r="N773" s="12"/>
      <c r="O773" s="12"/>
    </row>
    <row r="774" spans="1:15" x14ac:dyDescent="0.35">
      <c r="A774" s="11" t="str">
        <f t="shared" si="12"/>
        <v>DISTRIBUCION VOLUMEN X CRITERIO (Consumiciones)SidraDE 15 A 19 AÑOS</v>
      </c>
      <c r="B774" s="11" t="s">
        <v>119</v>
      </c>
      <c r="C774" s="11" t="s">
        <v>144</v>
      </c>
      <c r="D774" s="11" t="s">
        <v>39</v>
      </c>
      <c r="E774" s="12">
        <v>1.1617280744702232</v>
      </c>
      <c r="F774" s="12" t="s">
        <v>223</v>
      </c>
      <c r="G774" s="12">
        <v>2.3604543243503331</v>
      </c>
      <c r="H774" s="12" t="s">
        <v>223</v>
      </c>
      <c r="I774" s="12" t="s">
        <v>223</v>
      </c>
      <c r="J774" s="12">
        <v>0.63495778940220637</v>
      </c>
      <c r="K774" s="12">
        <v>0.72503883143928471</v>
      </c>
      <c r="L774" s="12">
        <v>1.9657984280957552</v>
      </c>
      <c r="M774" s="12">
        <v>3.8252796823991511</v>
      </c>
      <c r="N774" s="12"/>
      <c r="O774" s="12"/>
    </row>
    <row r="775" spans="1:15" x14ac:dyDescent="0.35">
      <c r="A775" s="11" t="str">
        <f t="shared" si="12"/>
        <v>DISTRIBUCION VOLUMEN X CRITERIO (Consumiciones)SidraDE 20 A 24 AÑOS</v>
      </c>
      <c r="B775" s="11" t="s">
        <v>119</v>
      </c>
      <c r="C775" s="11" t="s">
        <v>144</v>
      </c>
      <c r="D775" s="11" t="s">
        <v>40</v>
      </c>
      <c r="E775" s="12">
        <v>1.2940945972777613</v>
      </c>
      <c r="F775" s="12">
        <v>1.4643756621485942</v>
      </c>
      <c r="G775" s="12">
        <v>1.2242142032080932</v>
      </c>
      <c r="H775" s="12">
        <v>9.4946182862253009E-2</v>
      </c>
      <c r="I775" s="12">
        <v>0.7515100501003682</v>
      </c>
      <c r="J775" s="12">
        <v>0.79671938962824673</v>
      </c>
      <c r="K775" s="12">
        <v>0.85367466374131429</v>
      </c>
      <c r="L775" s="12">
        <v>1.0174130083018615</v>
      </c>
      <c r="M775" s="12">
        <v>1.111180111778868</v>
      </c>
      <c r="N775" s="12"/>
      <c r="O775" s="12"/>
    </row>
    <row r="776" spans="1:15" x14ac:dyDescent="0.35">
      <c r="A776" s="11" t="str">
        <f t="shared" si="12"/>
        <v>DISTRIBUCION VOLUMEN X CRITERIO (Consumiciones)SidraDE 25 A 34 AÑOS</v>
      </c>
      <c r="B776" s="11" t="s">
        <v>119</v>
      </c>
      <c r="C776" s="11" t="s">
        <v>144</v>
      </c>
      <c r="D776" s="11" t="s">
        <v>41</v>
      </c>
      <c r="E776" s="12">
        <v>5.8579510690056278</v>
      </c>
      <c r="F776" s="12">
        <v>4.758474160120314</v>
      </c>
      <c r="G776" s="12">
        <v>2.7621825961282802</v>
      </c>
      <c r="H776" s="12">
        <v>2.9052117868643657</v>
      </c>
      <c r="I776" s="12">
        <v>3.6668261530025275</v>
      </c>
      <c r="J776" s="12">
        <v>1.7311291409132519</v>
      </c>
      <c r="K776" s="12">
        <v>2.2050978364860185</v>
      </c>
      <c r="L776" s="12">
        <v>4.6646946293651652</v>
      </c>
      <c r="M776" s="12">
        <v>2.3591320926275299</v>
      </c>
      <c r="N776" s="12"/>
      <c r="O776" s="12"/>
    </row>
    <row r="777" spans="1:15" x14ac:dyDescent="0.35">
      <c r="A777" s="11" t="str">
        <f t="shared" si="12"/>
        <v>DISTRIBUCION VOLUMEN X CRITERIO (Consumiciones)SidraDE 35 A 49 AÑOS</v>
      </c>
      <c r="B777" s="11" t="s">
        <v>119</v>
      </c>
      <c r="C777" s="11" t="s">
        <v>144</v>
      </c>
      <c r="D777" s="11" t="s">
        <v>42</v>
      </c>
      <c r="E777" s="12">
        <v>16.321358880793117</v>
      </c>
      <c r="F777" s="12">
        <v>12.863991142676801</v>
      </c>
      <c r="G777" s="12">
        <v>14.305573227494747</v>
      </c>
      <c r="H777" s="12">
        <v>13.057281409804695</v>
      </c>
      <c r="I777" s="12">
        <v>14.079906592200331</v>
      </c>
      <c r="J777" s="12">
        <v>11.90397899850087</v>
      </c>
      <c r="K777" s="12">
        <v>10.64084775739777</v>
      </c>
      <c r="L777" s="12">
        <v>11.147704428495533</v>
      </c>
      <c r="M777" s="12">
        <v>13.858673422680711</v>
      </c>
      <c r="N777" s="12"/>
      <c r="O777" s="12"/>
    </row>
    <row r="778" spans="1:15" x14ac:dyDescent="0.35">
      <c r="A778" s="11" t="str">
        <f t="shared" si="12"/>
        <v>DISTRIBUCION VOLUMEN X CRITERIO (Consumiciones)SidraDE 50 A 59 AÑOS</v>
      </c>
      <c r="B778" s="11" t="s">
        <v>119</v>
      </c>
      <c r="C778" s="11" t="s">
        <v>144</v>
      </c>
      <c r="D778" s="11" t="s">
        <v>43</v>
      </c>
      <c r="E778" s="12">
        <v>36.111356802145764</v>
      </c>
      <c r="F778" s="12">
        <v>37.277469836923757</v>
      </c>
      <c r="G778" s="12">
        <v>35.304117742207694</v>
      </c>
      <c r="H778" s="12">
        <v>33.713212038026541</v>
      </c>
      <c r="I778" s="12">
        <v>32.032289091626872</v>
      </c>
      <c r="J778" s="12">
        <v>35.592060309400601</v>
      </c>
      <c r="K778" s="12">
        <v>35.03686627612403</v>
      </c>
      <c r="L778" s="12">
        <v>33.484190133378526</v>
      </c>
      <c r="M778" s="12">
        <v>32.236986520184523</v>
      </c>
      <c r="N778" s="12"/>
      <c r="O778" s="12"/>
    </row>
    <row r="779" spans="1:15" x14ac:dyDescent="0.35">
      <c r="A779" s="11" t="str">
        <f t="shared" si="12"/>
        <v>DISTRIBUCION VOLUMEN X CRITERIO (Consumiciones)SidraDE 60 A 75 AÑOS</v>
      </c>
      <c r="B779" s="11" t="s">
        <v>119</v>
      </c>
      <c r="C779" s="11" t="s">
        <v>144</v>
      </c>
      <c r="D779" s="11" t="s">
        <v>44</v>
      </c>
      <c r="E779" s="12">
        <v>39.253514624306248</v>
      </c>
      <c r="F779" s="12">
        <v>43.635692099507359</v>
      </c>
      <c r="G779" s="12">
        <v>44.043464487884748</v>
      </c>
      <c r="H779" s="12">
        <v>50.229357179350643</v>
      </c>
      <c r="I779" s="12">
        <v>49.469471657210704</v>
      </c>
      <c r="J779" s="12">
        <v>49.341154372154818</v>
      </c>
      <c r="K779" s="12">
        <v>50.538479781981707</v>
      </c>
      <c r="L779" s="12">
        <v>47.720191620006851</v>
      </c>
      <c r="M779" s="12">
        <v>46.608748170329214</v>
      </c>
      <c r="N779" s="12"/>
      <c r="O779" s="12"/>
    </row>
    <row r="780" spans="1:15" x14ac:dyDescent="0.35">
      <c r="A780" s="11" t="str">
        <f t="shared" si="12"/>
        <v>DISTRIBUCION VOLUMEN X CRITERIO (Consumiciones)SidraNIVEL ALTO</v>
      </c>
      <c r="B780" s="11" t="s">
        <v>119</v>
      </c>
      <c r="C780" s="11" t="s">
        <v>144</v>
      </c>
      <c r="D780" s="11" t="s">
        <v>209</v>
      </c>
      <c r="E780" s="12">
        <v>13.326274972863231</v>
      </c>
      <c r="F780" s="12">
        <v>8.8695626566108796</v>
      </c>
      <c r="G780" s="12">
        <v>11.518102452007154</v>
      </c>
      <c r="H780" s="12">
        <v>9.1818723208243611</v>
      </c>
      <c r="I780" s="12">
        <v>11.938960050641834</v>
      </c>
      <c r="J780" s="12">
        <v>6.3837091392753109</v>
      </c>
      <c r="K780" s="12">
        <v>6.8790437455349949</v>
      </c>
      <c r="L780" s="12">
        <v>7.2108466105102185</v>
      </c>
      <c r="M780" s="12">
        <v>13.776237919025466</v>
      </c>
      <c r="N780" s="12"/>
      <c r="O780" s="12"/>
    </row>
    <row r="781" spans="1:15" x14ac:dyDescent="0.35">
      <c r="A781" s="11" t="str">
        <f t="shared" si="12"/>
        <v>DISTRIBUCION VOLUMEN X CRITERIO (Consumiciones)SidraNIVEL MEDIO ALTO</v>
      </c>
      <c r="B781" s="11" t="s">
        <v>119</v>
      </c>
      <c r="C781" s="11" t="s">
        <v>144</v>
      </c>
      <c r="D781" s="11" t="s">
        <v>210</v>
      </c>
      <c r="E781" s="12">
        <v>33.187790911959468</v>
      </c>
      <c r="F781" s="12">
        <v>36.1704059853083</v>
      </c>
      <c r="G781" s="12">
        <v>8.8311057914917868</v>
      </c>
      <c r="H781" s="12">
        <v>5.629801422451103</v>
      </c>
      <c r="I781" s="12">
        <v>11.409032242820899</v>
      </c>
      <c r="J781" s="12">
        <v>9.885872913459453</v>
      </c>
      <c r="K781" s="12">
        <v>11.942048407419369</v>
      </c>
      <c r="L781" s="12">
        <v>12.303536670545377</v>
      </c>
      <c r="M781" s="12">
        <v>15.29455886932185</v>
      </c>
      <c r="N781" s="12"/>
      <c r="O781" s="12"/>
    </row>
    <row r="782" spans="1:15" x14ac:dyDescent="0.35">
      <c r="A782" s="11" t="str">
        <f t="shared" si="12"/>
        <v>DISTRIBUCION VOLUMEN X CRITERIO (Consumiciones)SidraNIVEL MEDIO</v>
      </c>
      <c r="B782" s="11" t="s">
        <v>119</v>
      </c>
      <c r="C782" s="11" t="s">
        <v>144</v>
      </c>
      <c r="D782" s="11" t="s">
        <v>211</v>
      </c>
      <c r="E782" s="12">
        <v>14.862338694840199</v>
      </c>
      <c r="F782" s="12">
        <v>15.964361808074212</v>
      </c>
      <c r="G782" s="12">
        <v>11.058783646031594</v>
      </c>
      <c r="H782" s="12">
        <v>13.989426661012248</v>
      </c>
      <c r="I782" s="12">
        <v>17.590210689325538</v>
      </c>
      <c r="J782" s="12">
        <v>21.332638870138705</v>
      </c>
      <c r="K782" s="12">
        <v>21.350580488608983</v>
      </c>
      <c r="L782" s="12">
        <v>25.400960228132085</v>
      </c>
      <c r="M782" s="12">
        <v>28.12707797632628</v>
      </c>
      <c r="N782" s="12"/>
      <c r="O782" s="12"/>
    </row>
    <row r="783" spans="1:15" x14ac:dyDescent="0.35">
      <c r="A783" s="11" t="str">
        <f t="shared" si="12"/>
        <v>DISTRIBUCION VOLUMEN X CRITERIO (Consumiciones)SidraNIVEL MEDIO BAJO</v>
      </c>
      <c r="B783" s="11" t="s">
        <v>119</v>
      </c>
      <c r="C783" s="11" t="s">
        <v>144</v>
      </c>
      <c r="D783" s="11" t="s">
        <v>212</v>
      </c>
      <c r="E783" s="12">
        <v>16.852972435354978</v>
      </c>
      <c r="F783" s="12">
        <v>20.757378310090161</v>
      </c>
      <c r="G783" s="12">
        <v>23.59534408508739</v>
      </c>
      <c r="H783" s="12">
        <v>19.829033121276257</v>
      </c>
      <c r="I783" s="12">
        <v>15.621145131581148</v>
      </c>
      <c r="J783" s="12">
        <v>22.459266854353974</v>
      </c>
      <c r="K783" s="12">
        <v>33.298930879972083</v>
      </c>
      <c r="L783" s="12">
        <v>39.406625528509288</v>
      </c>
      <c r="M783" s="12">
        <v>30.744856304633451</v>
      </c>
      <c r="N783" s="12"/>
      <c r="O783" s="12"/>
    </row>
    <row r="784" spans="1:15" x14ac:dyDescent="0.35">
      <c r="A784" s="11" t="str">
        <f t="shared" si="12"/>
        <v>DISTRIBUCION VOLUMEN X CRITERIO (Consumiciones)SidraHOMBRE</v>
      </c>
      <c r="B784" s="11" t="s">
        <v>119</v>
      </c>
      <c r="C784" s="11" t="s">
        <v>144</v>
      </c>
      <c r="D784" s="11" t="s">
        <v>21</v>
      </c>
      <c r="E784" s="12">
        <v>46.679396273371879</v>
      </c>
      <c r="F784" s="12">
        <v>51.543684797902422</v>
      </c>
      <c r="G784" s="12">
        <v>47.153277284279731</v>
      </c>
      <c r="H784" s="12">
        <v>46.273540628793342</v>
      </c>
      <c r="I784" s="12">
        <v>47.645656803125931</v>
      </c>
      <c r="J784" s="12">
        <v>57.134909110504914</v>
      </c>
      <c r="K784" s="12">
        <v>61.388424067164493</v>
      </c>
      <c r="L784" s="12">
        <v>59.344986695588531</v>
      </c>
      <c r="M784" s="12">
        <v>61.578856306183205</v>
      </c>
      <c r="N784" s="12"/>
      <c r="O784" s="12"/>
    </row>
    <row r="785" spans="1:15" x14ac:dyDescent="0.35">
      <c r="A785" s="11" t="str">
        <f t="shared" si="12"/>
        <v>DISTRIBUCION VOLUMEN X CRITERIO (Consumiciones)SidraMUJER</v>
      </c>
      <c r="B785" s="11" t="s">
        <v>119</v>
      </c>
      <c r="C785" s="11" t="s">
        <v>144</v>
      </c>
      <c r="D785" s="11" t="s">
        <v>22</v>
      </c>
      <c r="E785" s="12">
        <v>53.320603726628121</v>
      </c>
      <c r="F785" s="12">
        <v>48.456315202097571</v>
      </c>
      <c r="G785" s="12">
        <v>52.846722715720261</v>
      </c>
      <c r="H785" s="12">
        <v>53.726459371206658</v>
      </c>
      <c r="I785" s="12">
        <v>52.354353041709615</v>
      </c>
      <c r="J785" s="12">
        <v>42.865090889495093</v>
      </c>
      <c r="K785" s="12">
        <v>38.611575932835493</v>
      </c>
      <c r="L785" s="12">
        <v>40.655013304411469</v>
      </c>
      <c r="M785" s="12">
        <v>38.421143693816809</v>
      </c>
      <c r="N785" s="12"/>
      <c r="O785" s="12"/>
    </row>
    <row r="786" spans="1:15" x14ac:dyDescent="0.35">
      <c r="A786" s="11" t="str">
        <f t="shared" si="12"/>
        <v>DISTRIBUCION VOLUMEN X CRITERIO (Consumiciones)CervezaT.ESPAÑA</v>
      </c>
      <c r="B786" s="11" t="s">
        <v>119</v>
      </c>
      <c r="C786" s="11" t="s">
        <v>145</v>
      </c>
      <c r="D786" s="11" t="s">
        <v>36</v>
      </c>
      <c r="E786" s="12">
        <v>100</v>
      </c>
      <c r="F786" s="12">
        <v>100</v>
      </c>
      <c r="G786" s="12">
        <v>100</v>
      </c>
      <c r="H786" s="12">
        <v>100</v>
      </c>
      <c r="I786" s="12">
        <v>100</v>
      </c>
      <c r="J786" s="12">
        <v>100</v>
      </c>
      <c r="K786" s="12">
        <v>100</v>
      </c>
      <c r="L786" s="12">
        <v>100</v>
      </c>
      <c r="M786" s="12">
        <v>100</v>
      </c>
      <c r="N786" s="12"/>
      <c r="O786" s="12"/>
    </row>
    <row r="787" spans="1:15" x14ac:dyDescent="0.35">
      <c r="A787" s="11" t="str">
        <f t="shared" si="12"/>
        <v>DISTRIBUCION VOLUMEN X CRITERIO (Consumiciones)CervezaBCN AM</v>
      </c>
      <c r="B787" s="11" t="s">
        <v>119</v>
      </c>
      <c r="C787" s="11" t="s">
        <v>145</v>
      </c>
      <c r="D787" s="11" t="s">
        <v>1</v>
      </c>
      <c r="E787" s="12">
        <v>7.4058207899085602</v>
      </c>
      <c r="F787" s="12">
        <v>7.5886968733640465</v>
      </c>
      <c r="G787" s="12">
        <v>7.4661131474318747</v>
      </c>
      <c r="H787" s="12">
        <v>6.8095748663973943</v>
      </c>
      <c r="I787" s="12">
        <v>7.2547084272782811</v>
      </c>
      <c r="J787" s="12">
        <v>6.3086205911451518</v>
      </c>
      <c r="K787" s="12">
        <v>6.5031355768154278</v>
      </c>
      <c r="L787" s="12">
        <v>6.1323571052761912</v>
      </c>
      <c r="M787" s="12">
        <v>6.7422972774096257</v>
      </c>
      <c r="N787" s="12"/>
      <c r="O787" s="12"/>
    </row>
    <row r="788" spans="1:15" x14ac:dyDescent="0.35">
      <c r="A788" s="11" t="str">
        <f t="shared" si="12"/>
        <v>DISTRIBUCION VOLUMEN X CRITERIO (Consumiciones)CervezaREST.CAT ARAGON</v>
      </c>
      <c r="B788" s="11" t="s">
        <v>119</v>
      </c>
      <c r="C788" s="11" t="s">
        <v>145</v>
      </c>
      <c r="D788" s="11" t="s">
        <v>2</v>
      </c>
      <c r="E788" s="12">
        <v>12.247112870296903</v>
      </c>
      <c r="F788" s="12">
        <v>10.953020371342479</v>
      </c>
      <c r="G788" s="12">
        <v>10.954485868383927</v>
      </c>
      <c r="H788" s="12">
        <v>11.787182184040573</v>
      </c>
      <c r="I788" s="12">
        <v>12.78650794628623</v>
      </c>
      <c r="J788" s="12">
        <v>10.918641109918276</v>
      </c>
      <c r="K788" s="12">
        <v>12.449381570827196</v>
      </c>
      <c r="L788" s="12">
        <v>12.56552368954957</v>
      </c>
      <c r="M788" s="12">
        <v>13.53107788289352</v>
      </c>
      <c r="N788" s="12"/>
      <c r="O788" s="12"/>
    </row>
    <row r="789" spans="1:15" x14ac:dyDescent="0.35">
      <c r="A789" s="11" t="str">
        <f t="shared" si="12"/>
        <v>DISTRIBUCION VOLUMEN X CRITERIO (Consumiciones)CervezaLEVANTE</v>
      </c>
      <c r="B789" s="11" t="s">
        <v>119</v>
      </c>
      <c r="C789" s="11" t="s">
        <v>145</v>
      </c>
      <c r="D789" s="11" t="s">
        <v>3</v>
      </c>
      <c r="E789" s="12">
        <v>11.739414024633845</v>
      </c>
      <c r="F789" s="12">
        <v>13.808636807540383</v>
      </c>
      <c r="G789" s="12">
        <v>12.479766171874472</v>
      </c>
      <c r="H789" s="12">
        <v>12.360995917849184</v>
      </c>
      <c r="I789" s="12">
        <v>12.334805574835091</v>
      </c>
      <c r="J789" s="12">
        <v>12.757720100679315</v>
      </c>
      <c r="K789" s="12">
        <v>12.078751482856772</v>
      </c>
      <c r="L789" s="12">
        <v>10.904963315518316</v>
      </c>
      <c r="M789" s="12">
        <v>10.798995680763989</v>
      </c>
      <c r="N789" s="12"/>
      <c r="O789" s="12"/>
    </row>
    <row r="790" spans="1:15" x14ac:dyDescent="0.35">
      <c r="A790" s="11" t="str">
        <f t="shared" si="12"/>
        <v>DISTRIBUCION VOLUMEN X CRITERIO (Consumiciones)CervezaANDALUCIA</v>
      </c>
      <c r="B790" s="11" t="s">
        <v>119</v>
      </c>
      <c r="C790" s="11" t="s">
        <v>145</v>
      </c>
      <c r="D790" s="11" t="s">
        <v>4</v>
      </c>
      <c r="E790" s="12">
        <v>23.853369270386558</v>
      </c>
      <c r="F790" s="12">
        <v>26.448107468219089</v>
      </c>
      <c r="G790" s="12">
        <v>24.863822117818593</v>
      </c>
      <c r="H790" s="12">
        <v>24.609223889759512</v>
      </c>
      <c r="I790" s="12">
        <v>21.901489870677295</v>
      </c>
      <c r="J790" s="12">
        <v>24.500966296887704</v>
      </c>
      <c r="K790" s="12">
        <v>25.046254652626843</v>
      </c>
      <c r="L790" s="12">
        <v>25.618650538141864</v>
      </c>
      <c r="M790" s="12">
        <v>24.172175663068661</v>
      </c>
      <c r="N790" s="12"/>
      <c r="O790" s="12"/>
    </row>
    <row r="791" spans="1:15" x14ac:dyDescent="0.35">
      <c r="A791" s="11" t="str">
        <f t="shared" si="12"/>
        <v>DISTRIBUCION VOLUMEN X CRITERIO (Consumiciones)CervezaMDD AM</v>
      </c>
      <c r="B791" s="11" t="s">
        <v>119</v>
      </c>
      <c r="C791" s="11" t="s">
        <v>145</v>
      </c>
      <c r="D791" s="11" t="s">
        <v>5</v>
      </c>
      <c r="E791" s="12">
        <v>13.171599429160993</v>
      </c>
      <c r="F791" s="12">
        <v>12.281918831168056</v>
      </c>
      <c r="G791" s="12">
        <v>13.172542745860419</v>
      </c>
      <c r="H791" s="12">
        <v>13.141358537483413</v>
      </c>
      <c r="I791" s="12">
        <v>13.039636440464115</v>
      </c>
      <c r="J791" s="12">
        <v>13.786310059010267</v>
      </c>
      <c r="K791" s="12">
        <v>13.844747722701511</v>
      </c>
      <c r="L791" s="12">
        <v>13.819571318164869</v>
      </c>
      <c r="M791" s="12">
        <v>12.90296220600726</v>
      </c>
      <c r="N791" s="12"/>
      <c r="O791" s="12"/>
    </row>
    <row r="792" spans="1:15" x14ac:dyDescent="0.35">
      <c r="A792" s="11" t="str">
        <f t="shared" si="12"/>
        <v>DISTRIBUCION VOLUMEN X CRITERIO (Consumiciones)CervezaRTO CENTRO</v>
      </c>
      <c r="B792" s="11" t="s">
        <v>119</v>
      </c>
      <c r="C792" s="11" t="s">
        <v>145</v>
      </c>
      <c r="D792" s="11" t="s">
        <v>6</v>
      </c>
      <c r="E792" s="12">
        <v>9.759115608630557</v>
      </c>
      <c r="F792" s="12">
        <v>9.1507711375624829</v>
      </c>
      <c r="G792" s="12">
        <v>9.1087098276665106</v>
      </c>
      <c r="H792" s="12">
        <v>9.689942524079985</v>
      </c>
      <c r="I792" s="12">
        <v>10.271124247052436</v>
      </c>
      <c r="J792" s="12">
        <v>10.007420137667236</v>
      </c>
      <c r="K792" s="12">
        <v>9.7954333250791557</v>
      </c>
      <c r="L792" s="12">
        <v>10.167965490140372</v>
      </c>
      <c r="M792" s="12">
        <v>10.781348183932584</v>
      </c>
      <c r="N792" s="12"/>
      <c r="O792" s="12"/>
    </row>
    <row r="793" spans="1:15" x14ac:dyDescent="0.35">
      <c r="A793" s="11" t="str">
        <f t="shared" si="12"/>
        <v>DISTRIBUCION VOLUMEN X CRITERIO (Consumiciones)CervezaNORTE-CENTRO</v>
      </c>
      <c r="B793" s="11" t="s">
        <v>119</v>
      </c>
      <c r="C793" s="11" t="s">
        <v>145</v>
      </c>
      <c r="D793" s="11" t="s">
        <v>7</v>
      </c>
      <c r="E793" s="12">
        <v>11.31677602693591</v>
      </c>
      <c r="F793" s="12">
        <v>9.6034992006580921</v>
      </c>
      <c r="G793" s="12">
        <v>9.9492328358410465</v>
      </c>
      <c r="H793" s="12">
        <v>9.7625570026319917</v>
      </c>
      <c r="I793" s="12">
        <v>11.220559543034733</v>
      </c>
      <c r="J793" s="12">
        <v>10.425579101524324</v>
      </c>
      <c r="K793" s="12">
        <v>9.716036030868791</v>
      </c>
      <c r="L793" s="12">
        <v>10.096425844640216</v>
      </c>
      <c r="M793" s="12">
        <v>11.166314901946214</v>
      </c>
      <c r="N793" s="12"/>
      <c r="O793" s="12"/>
    </row>
    <row r="794" spans="1:15" x14ac:dyDescent="0.35">
      <c r="A794" s="11" t="str">
        <f t="shared" si="12"/>
        <v>DISTRIBUCION VOLUMEN X CRITERIO (Consumiciones)CervezaNOROESTE</v>
      </c>
      <c r="B794" s="11" t="s">
        <v>119</v>
      </c>
      <c r="C794" s="11" t="s">
        <v>145</v>
      </c>
      <c r="D794" s="11" t="s">
        <v>8</v>
      </c>
      <c r="E794" s="12">
        <v>10.506793410434073</v>
      </c>
      <c r="F794" s="12">
        <v>10.165366020294238</v>
      </c>
      <c r="G794" s="12">
        <v>12.005324585029332</v>
      </c>
      <c r="H794" s="12">
        <v>11.839167297162513</v>
      </c>
      <c r="I794" s="12">
        <v>11.191155781829597</v>
      </c>
      <c r="J794" s="12">
        <v>11.294745109124388</v>
      </c>
      <c r="K794" s="12">
        <v>10.566259638224313</v>
      </c>
      <c r="L794" s="12">
        <v>10.694545034862173</v>
      </c>
      <c r="M794" s="12">
        <v>9.9048250150556996</v>
      </c>
      <c r="N794" s="12"/>
      <c r="O794" s="12"/>
    </row>
    <row r="795" spans="1:15" x14ac:dyDescent="0.35">
      <c r="A795" s="11" t="str">
        <f t="shared" si="12"/>
        <v>DISTRIBUCION VOLUMEN X CRITERIO (Consumiciones)Cerveza&lt;2MIL</v>
      </c>
      <c r="B795" s="11" t="s">
        <v>119</v>
      </c>
      <c r="C795" s="11" t="s">
        <v>145</v>
      </c>
      <c r="D795" s="11" t="s">
        <v>9</v>
      </c>
      <c r="E795" s="12">
        <v>4.9714301571151829</v>
      </c>
      <c r="F795" s="12">
        <v>5.3711837302351766</v>
      </c>
      <c r="G795" s="12">
        <v>5.2661765996368377</v>
      </c>
      <c r="H795" s="12">
        <v>5.473058315076881</v>
      </c>
      <c r="I795" s="12">
        <v>5.694234346957689</v>
      </c>
      <c r="J795" s="12">
        <v>5.2839950562487035</v>
      </c>
      <c r="K795" s="12">
        <v>5.5041437263921758</v>
      </c>
      <c r="L795" s="12">
        <v>6.2882813383411005</v>
      </c>
      <c r="M795" s="12">
        <v>6.2780858365444452</v>
      </c>
      <c r="N795" s="12"/>
      <c r="O795" s="12"/>
    </row>
    <row r="796" spans="1:15" x14ac:dyDescent="0.35">
      <c r="A796" s="11" t="str">
        <f t="shared" si="12"/>
        <v>DISTRIBUCION VOLUMEN X CRITERIO (Consumiciones)Cerveza2-5MIL</v>
      </c>
      <c r="B796" s="11" t="s">
        <v>119</v>
      </c>
      <c r="C796" s="11" t="s">
        <v>145</v>
      </c>
      <c r="D796" s="11" t="s">
        <v>10</v>
      </c>
      <c r="E796" s="12">
        <v>4.8650465240656233</v>
      </c>
      <c r="F796" s="12">
        <v>5.0586203957870373</v>
      </c>
      <c r="G796" s="12">
        <v>6.1478598381293752</v>
      </c>
      <c r="H796" s="12">
        <v>5.1188435659350695</v>
      </c>
      <c r="I796" s="12">
        <v>5.2956065934637584</v>
      </c>
      <c r="J796" s="12">
        <v>5.4262030847324088</v>
      </c>
      <c r="K796" s="12">
        <v>5.0804423945648169</v>
      </c>
      <c r="L796" s="12">
        <v>4.5859643892788418</v>
      </c>
      <c r="M796" s="12">
        <v>5.2682258477790196</v>
      </c>
      <c r="N796" s="12"/>
      <c r="O796" s="12"/>
    </row>
    <row r="797" spans="1:15" x14ac:dyDescent="0.35">
      <c r="A797" s="11" t="str">
        <f t="shared" si="12"/>
        <v>DISTRIBUCION VOLUMEN X CRITERIO (Consumiciones)Cerveza5-10MIL</v>
      </c>
      <c r="B797" s="11" t="s">
        <v>119</v>
      </c>
      <c r="C797" s="11" t="s">
        <v>145</v>
      </c>
      <c r="D797" s="11" t="s">
        <v>11</v>
      </c>
      <c r="E797" s="12">
        <v>6.7649256992413074</v>
      </c>
      <c r="F797" s="12">
        <v>7.063086302428391</v>
      </c>
      <c r="G797" s="12">
        <v>7.2379228178179185</v>
      </c>
      <c r="H797" s="12">
        <v>8.8977038706193667</v>
      </c>
      <c r="I797" s="12">
        <v>8.1572492036829924</v>
      </c>
      <c r="J797" s="12">
        <v>7.8391812337927247</v>
      </c>
      <c r="K797" s="12">
        <v>7.3189480830543188</v>
      </c>
      <c r="L797" s="12">
        <v>7.845332225618673</v>
      </c>
      <c r="M797" s="12">
        <v>7.234081736227961</v>
      </c>
      <c r="N797" s="12"/>
      <c r="O797" s="12"/>
    </row>
    <row r="798" spans="1:15" x14ac:dyDescent="0.35">
      <c r="A798" s="11" t="str">
        <f t="shared" si="12"/>
        <v>DISTRIBUCION VOLUMEN X CRITERIO (Consumiciones)Cerveza10-30MIL</v>
      </c>
      <c r="B798" s="11" t="s">
        <v>119</v>
      </c>
      <c r="C798" s="11" t="s">
        <v>145</v>
      </c>
      <c r="D798" s="11" t="s">
        <v>12</v>
      </c>
      <c r="E798" s="12">
        <v>17.886908708241446</v>
      </c>
      <c r="F798" s="12">
        <v>17.509127918815413</v>
      </c>
      <c r="G798" s="12">
        <v>16.467540147020106</v>
      </c>
      <c r="H798" s="12">
        <v>15.01171068818631</v>
      </c>
      <c r="I798" s="12">
        <v>16.242098623296762</v>
      </c>
      <c r="J798" s="12">
        <v>16.975748855028403</v>
      </c>
      <c r="K798" s="12">
        <v>17.259322212436086</v>
      </c>
      <c r="L798" s="12">
        <v>17.892245000565381</v>
      </c>
      <c r="M798" s="12">
        <v>19.014460328289999</v>
      </c>
      <c r="N798" s="12"/>
      <c r="O798" s="12"/>
    </row>
    <row r="799" spans="1:15" x14ac:dyDescent="0.35">
      <c r="A799" s="11" t="str">
        <f t="shared" si="12"/>
        <v>DISTRIBUCION VOLUMEN X CRITERIO (Consumiciones)Cerveza30-100MIL</v>
      </c>
      <c r="B799" s="11" t="s">
        <v>119</v>
      </c>
      <c r="C799" s="11" t="s">
        <v>145</v>
      </c>
      <c r="D799" s="11" t="s">
        <v>13</v>
      </c>
      <c r="E799" s="12">
        <v>20.238694468248475</v>
      </c>
      <c r="F799" s="12">
        <v>19.85338037956387</v>
      </c>
      <c r="G799" s="12">
        <v>19.885364816427373</v>
      </c>
      <c r="H799" s="12">
        <v>20.121658880625553</v>
      </c>
      <c r="I799" s="12">
        <v>20.454528515381568</v>
      </c>
      <c r="J799" s="12">
        <v>21.279877268266667</v>
      </c>
      <c r="K799" s="12">
        <v>19.721104353959777</v>
      </c>
      <c r="L799" s="12">
        <v>19.917720412944561</v>
      </c>
      <c r="M799" s="12">
        <v>19.687673746446542</v>
      </c>
      <c r="N799" s="12"/>
      <c r="O799" s="12"/>
    </row>
    <row r="800" spans="1:15" x14ac:dyDescent="0.35">
      <c r="A800" s="11" t="str">
        <f t="shared" si="12"/>
        <v>DISTRIBUCION VOLUMEN X CRITERIO (Consumiciones)Cerveza100-200MIL</v>
      </c>
      <c r="B800" s="11" t="s">
        <v>119</v>
      </c>
      <c r="C800" s="11" t="s">
        <v>145</v>
      </c>
      <c r="D800" s="11" t="s">
        <v>14</v>
      </c>
      <c r="E800" s="12">
        <v>11.002588572091453</v>
      </c>
      <c r="F800" s="12">
        <v>10.888714944196458</v>
      </c>
      <c r="G800" s="12">
        <v>10.888768284697894</v>
      </c>
      <c r="H800" s="12">
        <v>10.484214152121984</v>
      </c>
      <c r="I800" s="12">
        <v>9.9246782447303747</v>
      </c>
      <c r="J800" s="12">
        <v>10.043152573667609</v>
      </c>
      <c r="K800" s="12">
        <v>11.237966868940005</v>
      </c>
      <c r="L800" s="12">
        <v>10.527778063324769</v>
      </c>
      <c r="M800" s="12">
        <v>10.577239608138832</v>
      </c>
      <c r="N800" s="12"/>
      <c r="O800" s="12"/>
    </row>
    <row r="801" spans="1:15" x14ac:dyDescent="0.35">
      <c r="A801" s="11" t="str">
        <f t="shared" si="12"/>
        <v>DISTRIBUCION VOLUMEN X CRITERIO (Consumiciones)Cerveza200-500MIL</v>
      </c>
      <c r="B801" s="11" t="s">
        <v>119</v>
      </c>
      <c r="C801" s="11" t="s">
        <v>145</v>
      </c>
      <c r="D801" s="11" t="s">
        <v>15</v>
      </c>
      <c r="E801" s="12">
        <v>14.731002059328752</v>
      </c>
      <c r="F801" s="12">
        <v>14.612156251350243</v>
      </c>
      <c r="G801" s="12">
        <v>14.271907548787322</v>
      </c>
      <c r="H801" s="12">
        <v>14.933154863614259</v>
      </c>
      <c r="I801" s="12">
        <v>14.700511641568287</v>
      </c>
      <c r="J801" s="12">
        <v>14.124133064293826</v>
      </c>
      <c r="K801" s="12">
        <v>12.70934407957543</v>
      </c>
      <c r="L801" s="12">
        <v>13.465064467684854</v>
      </c>
      <c r="M801" s="12">
        <v>13.775685773786449</v>
      </c>
      <c r="N801" s="12"/>
      <c r="O801" s="12"/>
    </row>
    <row r="802" spans="1:15" x14ac:dyDescent="0.35">
      <c r="A802" s="11" t="str">
        <f t="shared" si="12"/>
        <v>DISTRIBUCION VOLUMEN X CRITERIO (Consumiciones)Cerveza&gt;500MIL</v>
      </c>
      <c r="B802" s="11" t="s">
        <v>119</v>
      </c>
      <c r="C802" s="11" t="s">
        <v>145</v>
      </c>
      <c r="D802" s="11" t="s">
        <v>16</v>
      </c>
      <c r="E802" s="12">
        <v>19.539406672442571</v>
      </c>
      <c r="F802" s="12">
        <v>19.64373962627991</v>
      </c>
      <c r="G802" s="12">
        <v>19.834454547295518</v>
      </c>
      <c r="H802" s="12">
        <v>19.959662322034269</v>
      </c>
      <c r="I802" s="12">
        <v>19.53108826771523</v>
      </c>
      <c r="J802" s="12">
        <v>19.027711369926312</v>
      </c>
      <c r="K802" s="12">
        <v>21.168725523556674</v>
      </c>
      <c r="L802" s="12">
        <v>19.477604757067517</v>
      </c>
      <c r="M802" s="12">
        <v>18.164548717247975</v>
      </c>
      <c r="N802" s="12"/>
      <c r="O802" s="12"/>
    </row>
    <row r="803" spans="1:15" x14ac:dyDescent="0.35">
      <c r="A803" s="11" t="str">
        <f t="shared" si="12"/>
        <v>DISTRIBUCION VOLUMEN X CRITERIO (Consumiciones)CervezaDE 15 A 19 AÑOS</v>
      </c>
      <c r="B803" s="11" t="s">
        <v>119</v>
      </c>
      <c r="C803" s="11" t="s">
        <v>145</v>
      </c>
      <c r="D803" s="11" t="s">
        <v>39</v>
      </c>
      <c r="E803" s="12">
        <v>0.41559190932831436</v>
      </c>
      <c r="F803" s="12">
        <v>0.54938577073532535</v>
      </c>
      <c r="G803" s="12">
        <v>0.38294728741823775</v>
      </c>
      <c r="H803" s="12">
        <v>0.15398366473852196</v>
      </c>
      <c r="I803" s="12">
        <v>0.47293145810013459</v>
      </c>
      <c r="J803" s="12">
        <v>0.2909931908145662</v>
      </c>
      <c r="K803" s="12">
        <v>0.10898419554572164</v>
      </c>
      <c r="L803" s="12">
        <v>0.12743294603816005</v>
      </c>
      <c r="M803" s="12">
        <v>0.39970814981749003</v>
      </c>
      <c r="N803" s="12"/>
      <c r="O803" s="12"/>
    </row>
    <row r="804" spans="1:15" x14ac:dyDescent="0.35">
      <c r="A804" s="11" t="str">
        <f t="shared" si="12"/>
        <v>DISTRIBUCION VOLUMEN X CRITERIO (Consumiciones)CervezaDE 20 A 24 AÑOS</v>
      </c>
      <c r="B804" s="11" t="s">
        <v>119</v>
      </c>
      <c r="C804" s="11" t="s">
        <v>145</v>
      </c>
      <c r="D804" s="11" t="s">
        <v>40</v>
      </c>
      <c r="E804" s="12">
        <v>1.2271532444118696</v>
      </c>
      <c r="F804" s="12">
        <v>1.6050907229789135</v>
      </c>
      <c r="G804" s="12">
        <v>1.6952749708052357</v>
      </c>
      <c r="H804" s="12">
        <v>1.5517419773518641</v>
      </c>
      <c r="I804" s="12">
        <v>1.2490228280330964</v>
      </c>
      <c r="J804" s="12">
        <v>1.0935558823323037</v>
      </c>
      <c r="K804" s="12">
        <v>1.1968781556377788</v>
      </c>
      <c r="L804" s="12">
        <v>1.2824230822066947</v>
      </c>
      <c r="M804" s="12">
        <v>1.2049681498398126</v>
      </c>
      <c r="N804" s="12"/>
      <c r="O804" s="12"/>
    </row>
    <row r="805" spans="1:15" x14ac:dyDescent="0.35">
      <c r="A805" s="11" t="str">
        <f t="shared" si="12"/>
        <v>DISTRIBUCION VOLUMEN X CRITERIO (Consumiciones)CervezaDE 25 A 34 AÑOS</v>
      </c>
      <c r="B805" s="11" t="s">
        <v>119</v>
      </c>
      <c r="C805" s="11" t="s">
        <v>145</v>
      </c>
      <c r="D805" s="11" t="s">
        <v>41</v>
      </c>
      <c r="E805" s="12">
        <v>5.5802616836546619</v>
      </c>
      <c r="F805" s="12">
        <v>6.6303220928936275</v>
      </c>
      <c r="G805" s="12">
        <v>6.4538938728120803</v>
      </c>
      <c r="H805" s="12">
        <v>6.7202105415946374</v>
      </c>
      <c r="I805" s="12">
        <v>5.7046536612329559</v>
      </c>
      <c r="J805" s="12">
        <v>6.5523900311039327</v>
      </c>
      <c r="K805" s="12">
        <v>5.9718936942670595</v>
      </c>
      <c r="L805" s="12">
        <v>5.6197275694790338</v>
      </c>
      <c r="M805" s="12">
        <v>5.1396373334166707</v>
      </c>
      <c r="N805" s="12"/>
      <c r="O805" s="12"/>
    </row>
    <row r="806" spans="1:15" x14ac:dyDescent="0.35">
      <c r="A806" s="11" t="str">
        <f t="shared" si="12"/>
        <v>DISTRIBUCION VOLUMEN X CRITERIO (Consumiciones)CervezaDE 35 A 49 AÑOS</v>
      </c>
      <c r="B806" s="11" t="s">
        <v>119</v>
      </c>
      <c r="C806" s="11" t="s">
        <v>145</v>
      </c>
      <c r="D806" s="11" t="s">
        <v>42</v>
      </c>
      <c r="E806" s="12">
        <v>22.447141106144329</v>
      </c>
      <c r="F806" s="12">
        <v>21.624933069885905</v>
      </c>
      <c r="G806" s="12">
        <v>21.729682806477523</v>
      </c>
      <c r="H806" s="12">
        <v>20.564596546650886</v>
      </c>
      <c r="I806" s="12">
        <v>20.78227298938036</v>
      </c>
      <c r="J806" s="12">
        <v>21.43900301015514</v>
      </c>
      <c r="K806" s="12">
        <v>19.896002863409521</v>
      </c>
      <c r="L806" s="12">
        <v>20.301190294849594</v>
      </c>
      <c r="M806" s="12">
        <v>18.972127382782787</v>
      </c>
      <c r="N806" s="12"/>
      <c r="O806" s="12"/>
    </row>
    <row r="807" spans="1:15" x14ac:dyDescent="0.35">
      <c r="A807" s="11" t="str">
        <f t="shared" si="12"/>
        <v>DISTRIBUCION VOLUMEN X CRITERIO (Consumiciones)CervezaDE 50 A 59 AÑOS</v>
      </c>
      <c r="B807" s="11" t="s">
        <v>119</v>
      </c>
      <c r="C807" s="11" t="s">
        <v>145</v>
      </c>
      <c r="D807" s="11" t="s">
        <v>43</v>
      </c>
      <c r="E807" s="12">
        <v>26.432772578557945</v>
      </c>
      <c r="F807" s="12">
        <v>27.019618430912253</v>
      </c>
      <c r="G807" s="12">
        <v>25.784065396272521</v>
      </c>
      <c r="H807" s="12">
        <v>24.528748280238887</v>
      </c>
      <c r="I807" s="12">
        <v>26.386464687118639</v>
      </c>
      <c r="J807" s="12">
        <v>25.433405204170313</v>
      </c>
      <c r="K807" s="12">
        <v>25.82704940318979</v>
      </c>
      <c r="L807" s="12">
        <v>25.727475092774217</v>
      </c>
      <c r="M807" s="12">
        <v>26.681235790360873</v>
      </c>
      <c r="N807" s="12"/>
      <c r="O807" s="12"/>
    </row>
    <row r="808" spans="1:15" x14ac:dyDescent="0.35">
      <c r="A808" s="11" t="str">
        <f t="shared" si="12"/>
        <v>DISTRIBUCION VOLUMEN X CRITERIO (Consumiciones)CervezaDE 60 A 75 AÑOS</v>
      </c>
      <c r="B808" s="11" t="s">
        <v>119</v>
      </c>
      <c r="C808" s="11" t="s">
        <v>145</v>
      </c>
      <c r="D808" s="11" t="s">
        <v>44</v>
      </c>
      <c r="E808" s="12">
        <v>43.897073327237024</v>
      </c>
      <c r="F808" s="12">
        <v>42.57065588050429</v>
      </c>
      <c r="G808" s="12">
        <v>43.954125405857852</v>
      </c>
      <c r="H808" s="12">
        <v>46.480723472622422</v>
      </c>
      <c r="I808" s="12">
        <v>45.404633689613036</v>
      </c>
      <c r="J808" s="12">
        <v>45.190643158788433</v>
      </c>
      <c r="K808" s="12">
        <v>46.999183222361509</v>
      </c>
      <c r="L808" s="12">
        <v>46.94172162407915</v>
      </c>
      <c r="M808" s="12">
        <v>47.602305016924412</v>
      </c>
      <c r="N808" s="12"/>
      <c r="O808" s="12"/>
    </row>
    <row r="809" spans="1:15" x14ac:dyDescent="0.35">
      <c r="A809" s="11" t="str">
        <f t="shared" si="12"/>
        <v>DISTRIBUCION VOLUMEN X CRITERIO (Consumiciones)CervezaNIVEL ALTO</v>
      </c>
      <c r="B809" s="11" t="s">
        <v>119</v>
      </c>
      <c r="C809" s="11" t="s">
        <v>145</v>
      </c>
      <c r="D809" s="11" t="s">
        <v>209</v>
      </c>
      <c r="E809" s="12">
        <v>22.827395294568976</v>
      </c>
      <c r="F809" s="12">
        <v>22.271396211713771</v>
      </c>
      <c r="G809" s="12">
        <v>23.077688449673627</v>
      </c>
      <c r="H809" s="12">
        <v>22.612825095606397</v>
      </c>
      <c r="I809" s="12">
        <v>24.191670359058694</v>
      </c>
      <c r="J809" s="12">
        <v>23.952490068893763</v>
      </c>
      <c r="K809" s="12">
        <v>23.82898849176301</v>
      </c>
      <c r="L809" s="12">
        <v>24.993598555609857</v>
      </c>
      <c r="M809" s="12">
        <v>23.519068400951511</v>
      </c>
      <c r="N809" s="12"/>
      <c r="O809" s="12"/>
    </row>
    <row r="810" spans="1:15" x14ac:dyDescent="0.35">
      <c r="A810" s="11" t="str">
        <f t="shared" si="12"/>
        <v>DISTRIBUCION VOLUMEN X CRITERIO (Consumiciones)CervezaNIVEL MEDIO ALTO</v>
      </c>
      <c r="B810" s="11" t="s">
        <v>119</v>
      </c>
      <c r="C810" s="11" t="s">
        <v>145</v>
      </c>
      <c r="D810" s="11" t="s">
        <v>210</v>
      </c>
      <c r="E810" s="12">
        <v>15.716438856016202</v>
      </c>
      <c r="F810" s="12">
        <v>15.041652433200584</v>
      </c>
      <c r="G810" s="12">
        <v>13.678119114639234</v>
      </c>
      <c r="H810" s="12">
        <v>12.855734486417578</v>
      </c>
      <c r="I810" s="12">
        <v>13.119869723587</v>
      </c>
      <c r="J810" s="12">
        <v>13.187110762281943</v>
      </c>
      <c r="K810" s="12">
        <v>12.846616218744192</v>
      </c>
      <c r="L810" s="12">
        <v>12.268284067131994</v>
      </c>
      <c r="M810" s="12">
        <v>12.625454202210529</v>
      </c>
      <c r="N810" s="12"/>
      <c r="O810" s="12"/>
    </row>
    <row r="811" spans="1:15" x14ac:dyDescent="0.35">
      <c r="A811" s="11" t="str">
        <f t="shared" si="12"/>
        <v>DISTRIBUCION VOLUMEN X CRITERIO (Consumiciones)CervezaNIVEL MEDIO</v>
      </c>
      <c r="B811" s="11" t="s">
        <v>119</v>
      </c>
      <c r="C811" s="11" t="s">
        <v>145</v>
      </c>
      <c r="D811" s="11" t="s">
        <v>211</v>
      </c>
      <c r="E811" s="12">
        <v>23.138862152564261</v>
      </c>
      <c r="F811" s="12">
        <v>23.83843577728809</v>
      </c>
      <c r="G811" s="12">
        <v>24.327694187373012</v>
      </c>
      <c r="H811" s="12">
        <v>24.729693169538315</v>
      </c>
      <c r="I811" s="12">
        <v>25.606217760017792</v>
      </c>
      <c r="J811" s="12">
        <v>23.112192682005126</v>
      </c>
      <c r="K811" s="12">
        <v>22.940529102046465</v>
      </c>
      <c r="L811" s="12">
        <v>22.458955994508774</v>
      </c>
      <c r="M811" s="12">
        <v>24.26674315828647</v>
      </c>
      <c r="N811" s="12"/>
      <c r="O811" s="12"/>
    </row>
    <row r="812" spans="1:15" x14ac:dyDescent="0.35">
      <c r="A812" s="11" t="str">
        <f t="shared" si="12"/>
        <v>DISTRIBUCION VOLUMEN X CRITERIO (Consumiciones)CervezaNIVEL MEDIO BAJO</v>
      </c>
      <c r="B812" s="11" t="s">
        <v>119</v>
      </c>
      <c r="C812" s="11" t="s">
        <v>145</v>
      </c>
      <c r="D812" s="11" t="s">
        <v>212</v>
      </c>
      <c r="E812" s="12">
        <v>18.61357411902797</v>
      </c>
      <c r="F812" s="12">
        <v>19.248843001228675</v>
      </c>
      <c r="G812" s="12">
        <v>17.88880203587075</v>
      </c>
      <c r="H812" s="12">
        <v>16.805480064975288</v>
      </c>
      <c r="I812" s="12">
        <v>15.876890249940335</v>
      </c>
      <c r="J812" s="12">
        <v>17.551625213131612</v>
      </c>
      <c r="K812" s="12">
        <v>16.931353727588942</v>
      </c>
      <c r="L812" s="12">
        <v>16.712587295609353</v>
      </c>
      <c r="M812" s="12">
        <v>16.853566753952791</v>
      </c>
      <c r="N812" s="12"/>
      <c r="O812" s="12"/>
    </row>
    <row r="813" spans="1:15" x14ac:dyDescent="0.35">
      <c r="A813" s="11" t="str">
        <f t="shared" si="12"/>
        <v>DISTRIBUCION VOLUMEN X CRITERIO (Consumiciones)CervezaHOMBRE</v>
      </c>
      <c r="B813" s="11" t="s">
        <v>119</v>
      </c>
      <c r="C813" s="11" t="s">
        <v>145</v>
      </c>
      <c r="D813" s="11" t="s">
        <v>21</v>
      </c>
      <c r="E813" s="12">
        <v>62.895750648001247</v>
      </c>
      <c r="F813" s="12">
        <v>63.313942399162002</v>
      </c>
      <c r="G813" s="12">
        <v>65.136091479178901</v>
      </c>
      <c r="H813" s="12">
        <v>63.435287600430833</v>
      </c>
      <c r="I813" s="12">
        <v>63.558014817938066</v>
      </c>
      <c r="J813" s="12">
        <v>65.679570338695072</v>
      </c>
      <c r="K813" s="12">
        <v>66.341122961709615</v>
      </c>
      <c r="L813" s="12">
        <v>63.535924251755247</v>
      </c>
      <c r="M813" s="12">
        <v>64.231706467342008</v>
      </c>
      <c r="N813" s="12"/>
      <c r="O813" s="12"/>
    </row>
    <row r="814" spans="1:15" x14ac:dyDescent="0.35">
      <c r="A814" s="11" t="str">
        <f t="shared" si="12"/>
        <v>DISTRIBUCION VOLUMEN X CRITERIO (Consumiciones)CervezaMUJER</v>
      </c>
      <c r="B814" s="11" t="s">
        <v>119</v>
      </c>
      <c r="C814" s="11" t="s">
        <v>145</v>
      </c>
      <c r="D814" s="11" t="s">
        <v>22</v>
      </c>
      <c r="E814" s="12">
        <v>37.10426365587282</v>
      </c>
      <c r="F814" s="12">
        <v>36.686057600837991</v>
      </c>
      <c r="G814" s="12">
        <v>34.863908520821099</v>
      </c>
      <c r="H814" s="12">
        <v>36.564712399569174</v>
      </c>
      <c r="I814" s="12">
        <v>36.441969971384154</v>
      </c>
      <c r="J814" s="12">
        <v>34.320429661304921</v>
      </c>
      <c r="K814" s="12">
        <v>33.658877038290385</v>
      </c>
      <c r="L814" s="12">
        <v>36.46405238530901</v>
      </c>
      <c r="M814" s="12">
        <v>35.768293532657999</v>
      </c>
      <c r="N814" s="12"/>
      <c r="O814" s="12"/>
    </row>
    <row r="815" spans="1:15" x14ac:dyDescent="0.35">
      <c r="A815" s="11" t="str">
        <f t="shared" si="12"/>
        <v>DISTRIBUCION VOLUMEN X CRITERIO (Consumiciones)Con alcoholT.ESPAÑA</v>
      </c>
      <c r="B815" s="11" t="s">
        <v>119</v>
      </c>
      <c r="C815" s="11" t="s">
        <v>146</v>
      </c>
      <c r="D815" s="11" t="s">
        <v>36</v>
      </c>
      <c r="E815" s="12">
        <v>100</v>
      </c>
      <c r="F815" s="12">
        <v>100</v>
      </c>
      <c r="G815" s="12">
        <v>100</v>
      </c>
      <c r="H815" s="12">
        <v>100</v>
      </c>
      <c r="I815" s="12">
        <v>100</v>
      </c>
      <c r="J815" s="12">
        <v>100</v>
      </c>
      <c r="K815" s="12">
        <v>100</v>
      </c>
      <c r="L815" s="12">
        <v>100</v>
      </c>
      <c r="M815" s="12">
        <v>100</v>
      </c>
      <c r="N815" s="12"/>
      <c r="O815" s="12"/>
    </row>
    <row r="816" spans="1:15" x14ac:dyDescent="0.35">
      <c r="A816" s="11" t="str">
        <f t="shared" si="12"/>
        <v>DISTRIBUCION VOLUMEN X CRITERIO (Consumiciones)Con alcoholBCN AM</v>
      </c>
      <c r="B816" s="11" t="s">
        <v>119</v>
      </c>
      <c r="C816" s="11" t="s">
        <v>146</v>
      </c>
      <c r="D816" s="11" t="s">
        <v>1</v>
      </c>
      <c r="E816" s="12">
        <v>7.7566587142115502</v>
      </c>
      <c r="F816" s="12">
        <v>7.956587754752892</v>
      </c>
      <c r="G816" s="12">
        <v>7.8874165777131324</v>
      </c>
      <c r="H816" s="12">
        <v>7.1565086983059452</v>
      </c>
      <c r="I816" s="12">
        <v>7.591653195407905</v>
      </c>
      <c r="J816" s="12">
        <v>6.5582131262769252</v>
      </c>
      <c r="K816" s="12">
        <v>6.6227806147485389</v>
      </c>
      <c r="L816" s="12">
        <v>6.3410598983624054</v>
      </c>
      <c r="M816" s="12">
        <v>6.9761046978630645</v>
      </c>
      <c r="N816" s="12"/>
      <c r="O816" s="12"/>
    </row>
    <row r="817" spans="1:15" x14ac:dyDescent="0.35">
      <c r="A817" s="11" t="str">
        <f t="shared" si="12"/>
        <v>DISTRIBUCION VOLUMEN X CRITERIO (Consumiciones)Con alcoholREST.CAT ARAGON</v>
      </c>
      <c r="B817" s="11" t="s">
        <v>119</v>
      </c>
      <c r="C817" s="11" t="s">
        <v>146</v>
      </c>
      <c r="D817" s="11" t="s">
        <v>2</v>
      </c>
      <c r="E817" s="12">
        <v>12.429087230132357</v>
      </c>
      <c r="F817" s="12">
        <v>11.072231667415155</v>
      </c>
      <c r="G817" s="12">
        <v>10.935363792232769</v>
      </c>
      <c r="H817" s="12">
        <v>11.959748180996112</v>
      </c>
      <c r="I817" s="12">
        <v>12.82622576943306</v>
      </c>
      <c r="J817" s="12">
        <v>11.013380969426155</v>
      </c>
      <c r="K817" s="12">
        <v>12.783018307681823</v>
      </c>
      <c r="L817" s="12">
        <v>12.873761286808842</v>
      </c>
      <c r="M817" s="12">
        <v>13.681190235148657</v>
      </c>
      <c r="N817" s="12"/>
      <c r="O817" s="12"/>
    </row>
    <row r="818" spans="1:15" x14ac:dyDescent="0.35">
      <c r="A818" s="11" t="str">
        <f t="shared" si="12"/>
        <v>DISTRIBUCION VOLUMEN X CRITERIO (Consumiciones)Con alcoholLEVANTE</v>
      </c>
      <c r="B818" s="11" t="s">
        <v>119</v>
      </c>
      <c r="C818" s="11" t="s">
        <v>146</v>
      </c>
      <c r="D818" s="11" t="s">
        <v>3</v>
      </c>
      <c r="E818" s="12">
        <v>11.953837886417945</v>
      </c>
      <c r="F818" s="12">
        <v>14.167324265948119</v>
      </c>
      <c r="G818" s="12">
        <v>12.638545254417185</v>
      </c>
      <c r="H818" s="12">
        <v>12.604718299849271</v>
      </c>
      <c r="I818" s="12">
        <v>12.53329193820707</v>
      </c>
      <c r="J818" s="12">
        <v>12.89323668137482</v>
      </c>
      <c r="K818" s="12">
        <v>12.512128753256057</v>
      </c>
      <c r="L818" s="12">
        <v>11.249644444361508</v>
      </c>
      <c r="M818" s="12">
        <v>10.968512698885807</v>
      </c>
      <c r="N818" s="12"/>
      <c r="O818" s="12"/>
    </row>
    <row r="819" spans="1:15" x14ac:dyDescent="0.35">
      <c r="A819" s="11" t="str">
        <f t="shared" si="12"/>
        <v>DISTRIBUCION VOLUMEN X CRITERIO (Consumiciones)Con alcoholANDALUCIA</v>
      </c>
      <c r="B819" s="11" t="s">
        <v>119</v>
      </c>
      <c r="C819" s="11" t="s">
        <v>146</v>
      </c>
      <c r="D819" s="11" t="s">
        <v>4</v>
      </c>
      <c r="E819" s="12">
        <v>23.59150647067823</v>
      </c>
      <c r="F819" s="12">
        <v>26.02862695408567</v>
      </c>
      <c r="G819" s="12">
        <v>24.433061080082368</v>
      </c>
      <c r="H819" s="12">
        <v>24.111059001424699</v>
      </c>
      <c r="I819" s="12">
        <v>21.594873865159407</v>
      </c>
      <c r="J819" s="12">
        <v>24.091283850380595</v>
      </c>
      <c r="K819" s="12">
        <v>24.293384867641716</v>
      </c>
      <c r="L819" s="12">
        <v>24.831880498116458</v>
      </c>
      <c r="M819" s="12">
        <v>23.652291975172705</v>
      </c>
      <c r="N819" s="12"/>
      <c r="O819" s="12"/>
    </row>
    <row r="820" spans="1:15" x14ac:dyDescent="0.35">
      <c r="A820" s="11" t="str">
        <f t="shared" si="12"/>
        <v>DISTRIBUCION VOLUMEN X CRITERIO (Consumiciones)Con alcoholMDD AM</v>
      </c>
      <c r="B820" s="11" t="s">
        <v>119</v>
      </c>
      <c r="C820" s="11" t="s">
        <v>146</v>
      </c>
      <c r="D820" s="11" t="s">
        <v>5</v>
      </c>
      <c r="E820" s="12">
        <v>12.643553870468653</v>
      </c>
      <c r="F820" s="12">
        <v>11.909310108851393</v>
      </c>
      <c r="G820" s="12">
        <v>12.758715682331562</v>
      </c>
      <c r="H820" s="12">
        <v>12.807946076862716</v>
      </c>
      <c r="I820" s="12">
        <v>12.419168130633624</v>
      </c>
      <c r="J820" s="12">
        <v>13.310363507948111</v>
      </c>
      <c r="K820" s="12">
        <v>13.483769880934743</v>
      </c>
      <c r="L820" s="12">
        <v>13.39317242535731</v>
      </c>
      <c r="M820" s="12">
        <v>12.652526019981646</v>
      </c>
      <c r="N820" s="12"/>
      <c r="O820" s="12"/>
    </row>
    <row r="821" spans="1:15" x14ac:dyDescent="0.35">
      <c r="A821" s="11" t="str">
        <f t="shared" si="12"/>
        <v>DISTRIBUCION VOLUMEN X CRITERIO (Consumiciones)Con alcoholRTO CENTRO</v>
      </c>
      <c r="B821" s="11" t="s">
        <v>119</v>
      </c>
      <c r="C821" s="11" t="s">
        <v>146</v>
      </c>
      <c r="D821" s="11" t="s">
        <v>6</v>
      </c>
      <c r="E821" s="12">
        <v>9.6318847574671889</v>
      </c>
      <c r="F821" s="12">
        <v>8.9367100789119149</v>
      </c>
      <c r="G821" s="12">
        <v>8.803950444062087</v>
      </c>
      <c r="H821" s="12">
        <v>9.2900836449146311</v>
      </c>
      <c r="I821" s="12">
        <v>9.9809456944521671</v>
      </c>
      <c r="J821" s="12">
        <v>10.029311691256593</v>
      </c>
      <c r="K821" s="12">
        <v>9.6642768600078384</v>
      </c>
      <c r="L821" s="12">
        <v>10.226182704014294</v>
      </c>
      <c r="M821" s="12">
        <v>10.81961691938475</v>
      </c>
      <c r="N821" s="12"/>
      <c r="O821" s="12"/>
    </row>
    <row r="822" spans="1:15" x14ac:dyDescent="0.35">
      <c r="A822" s="11" t="str">
        <f t="shared" si="12"/>
        <v>DISTRIBUCION VOLUMEN X CRITERIO (Consumiciones)Con alcoholNORTE-CENTRO</v>
      </c>
      <c r="B822" s="11" t="s">
        <v>119</v>
      </c>
      <c r="C822" s="11" t="s">
        <v>146</v>
      </c>
      <c r="D822" s="11" t="s">
        <v>7</v>
      </c>
      <c r="E822" s="12">
        <v>11.411370879931583</v>
      </c>
      <c r="F822" s="12">
        <v>9.765499026966916</v>
      </c>
      <c r="G822" s="12">
        <v>10.298811298560313</v>
      </c>
      <c r="H822" s="12">
        <v>10.10930619035204</v>
      </c>
      <c r="I822" s="12">
        <v>11.669203787308712</v>
      </c>
      <c r="J822" s="12">
        <v>10.687259776736916</v>
      </c>
      <c r="K822" s="12">
        <v>9.7710711497264171</v>
      </c>
      <c r="L822" s="12">
        <v>10.159150302665489</v>
      </c>
      <c r="M822" s="12">
        <v>11.298710462203038</v>
      </c>
      <c r="N822" s="12"/>
      <c r="O822" s="12"/>
    </row>
    <row r="823" spans="1:15" x14ac:dyDescent="0.35">
      <c r="A823" s="11" t="str">
        <f t="shared" si="12"/>
        <v>DISTRIBUCION VOLUMEN X CRITERIO (Consumiciones)Con alcoholNOROESTE</v>
      </c>
      <c r="B823" s="11" t="s">
        <v>119</v>
      </c>
      <c r="C823" s="11" t="s">
        <v>146</v>
      </c>
      <c r="D823" s="11" t="s">
        <v>8</v>
      </c>
      <c r="E823" s="12">
        <v>10.582112993142367</v>
      </c>
      <c r="F823" s="12">
        <v>10.163704796732318</v>
      </c>
      <c r="G823" s="12">
        <v>12.244117727103664</v>
      </c>
      <c r="H823" s="12">
        <v>11.960629907294589</v>
      </c>
      <c r="I823" s="12">
        <v>11.384644526260063</v>
      </c>
      <c r="J823" s="12">
        <v>11.416953224003297</v>
      </c>
      <c r="K823" s="12">
        <v>10.869582068261078</v>
      </c>
      <c r="L823" s="12">
        <v>10.925145774479489</v>
      </c>
      <c r="M823" s="12">
        <v>9.9510506284203153</v>
      </c>
      <c r="N823" s="12"/>
      <c r="O823" s="12"/>
    </row>
    <row r="824" spans="1:15" x14ac:dyDescent="0.35">
      <c r="A824" s="11" t="str">
        <f t="shared" si="12"/>
        <v>DISTRIBUCION VOLUMEN X CRITERIO (Consumiciones)Con alcohol&lt;2MIL</v>
      </c>
      <c r="B824" s="11" t="s">
        <v>119</v>
      </c>
      <c r="C824" s="11" t="s">
        <v>146</v>
      </c>
      <c r="D824" s="11" t="s">
        <v>9</v>
      </c>
      <c r="E824" s="12">
        <v>5.2337551313819413</v>
      </c>
      <c r="F824" s="12">
        <v>5.6288867859968779</v>
      </c>
      <c r="G824" s="12">
        <v>5.382480034593601</v>
      </c>
      <c r="H824" s="12">
        <v>5.3699943979975702</v>
      </c>
      <c r="I824" s="12">
        <v>5.8075157709560239</v>
      </c>
      <c r="J824" s="12">
        <v>5.4053846201694515</v>
      </c>
      <c r="K824" s="12">
        <v>5.7853481035011951</v>
      </c>
      <c r="L824" s="12">
        <v>6.5168876598800747</v>
      </c>
      <c r="M824" s="12">
        <v>6.3528399164421847</v>
      </c>
      <c r="N824" s="12"/>
      <c r="O824" s="12"/>
    </row>
    <row r="825" spans="1:15" x14ac:dyDescent="0.35">
      <c r="A825" s="11" t="str">
        <f t="shared" si="12"/>
        <v>DISTRIBUCION VOLUMEN X CRITERIO (Consumiciones)Con alcohol2-5MIL</v>
      </c>
      <c r="B825" s="11" t="s">
        <v>119</v>
      </c>
      <c r="C825" s="11" t="s">
        <v>146</v>
      </c>
      <c r="D825" s="11" t="s">
        <v>10</v>
      </c>
      <c r="E825" s="12">
        <v>4.9264467248452668</v>
      </c>
      <c r="F825" s="12">
        <v>5.0516028314193449</v>
      </c>
      <c r="G825" s="12">
        <v>6.333749625790376</v>
      </c>
      <c r="H825" s="12">
        <v>5.3603131445881642</v>
      </c>
      <c r="I825" s="12">
        <v>5.3716478840310247</v>
      </c>
      <c r="J825" s="12">
        <v>5.5744774817109404</v>
      </c>
      <c r="K825" s="12">
        <v>5.2736306745405885</v>
      </c>
      <c r="L825" s="12">
        <v>4.8091249372529274</v>
      </c>
      <c r="M825" s="12">
        <v>5.3972842436924751</v>
      </c>
      <c r="N825" s="12"/>
      <c r="O825" s="12"/>
    </row>
    <row r="826" spans="1:15" x14ac:dyDescent="0.35">
      <c r="A826" s="11" t="str">
        <f t="shared" si="12"/>
        <v>DISTRIBUCION VOLUMEN X CRITERIO (Consumiciones)Con alcohol5-10MIL</v>
      </c>
      <c r="B826" s="11" t="s">
        <v>119</v>
      </c>
      <c r="C826" s="11" t="s">
        <v>146</v>
      </c>
      <c r="D826" s="11" t="s">
        <v>11</v>
      </c>
      <c r="E826" s="12">
        <v>6.6563921672051158</v>
      </c>
      <c r="F826" s="12">
        <v>7.1987339877248129</v>
      </c>
      <c r="G826" s="12">
        <v>7.3730061052867129</v>
      </c>
      <c r="H826" s="12">
        <v>9.1204450792198148</v>
      </c>
      <c r="I826" s="12">
        <v>8.4121417799190574</v>
      </c>
      <c r="J826" s="12">
        <v>7.9248018131572646</v>
      </c>
      <c r="K826" s="12">
        <v>7.3060133986701343</v>
      </c>
      <c r="L826" s="12">
        <v>7.9630787292821363</v>
      </c>
      <c r="M826" s="12">
        <v>7.2520557117571789</v>
      </c>
      <c r="N826" s="12"/>
      <c r="O826" s="12"/>
    </row>
    <row r="827" spans="1:15" x14ac:dyDescent="0.35">
      <c r="A827" s="11" t="str">
        <f t="shared" si="12"/>
        <v>DISTRIBUCION VOLUMEN X CRITERIO (Consumiciones)Con alcohol10-30MIL</v>
      </c>
      <c r="B827" s="11" t="s">
        <v>119</v>
      </c>
      <c r="C827" s="11" t="s">
        <v>146</v>
      </c>
      <c r="D827" s="11" t="s">
        <v>12</v>
      </c>
      <c r="E827" s="12">
        <v>17.930567193338117</v>
      </c>
      <c r="F827" s="12">
        <v>17.329280810932186</v>
      </c>
      <c r="G827" s="12">
        <v>16.252088770082583</v>
      </c>
      <c r="H827" s="12">
        <v>14.928576369279137</v>
      </c>
      <c r="I827" s="12">
        <v>16.307375734328936</v>
      </c>
      <c r="J827" s="12">
        <v>16.73771931461479</v>
      </c>
      <c r="K827" s="12">
        <v>17.074721621592897</v>
      </c>
      <c r="L827" s="12">
        <v>17.803371267265611</v>
      </c>
      <c r="M827" s="12">
        <v>19.154758174610524</v>
      </c>
      <c r="N827" s="12"/>
      <c r="O827" s="12"/>
    </row>
    <row r="828" spans="1:15" x14ac:dyDescent="0.35">
      <c r="A828" s="11" t="str">
        <f t="shared" si="12"/>
        <v>DISTRIBUCION VOLUMEN X CRITERIO (Consumiciones)Con alcohol30-100MIL</v>
      </c>
      <c r="B828" s="11" t="s">
        <v>119</v>
      </c>
      <c r="C828" s="11" t="s">
        <v>146</v>
      </c>
      <c r="D828" s="11" t="s">
        <v>13</v>
      </c>
      <c r="E828" s="12">
        <v>20.002035589530411</v>
      </c>
      <c r="F828" s="12">
        <v>19.471819464938733</v>
      </c>
      <c r="G828" s="12">
        <v>19.636954674520783</v>
      </c>
      <c r="H828" s="12">
        <v>19.818607617355109</v>
      </c>
      <c r="I828" s="12">
        <v>20.109725863193713</v>
      </c>
      <c r="J828" s="12">
        <v>21.20936243749318</v>
      </c>
      <c r="K828" s="12">
        <v>19.57619845084518</v>
      </c>
      <c r="L828" s="12">
        <v>19.936734422397702</v>
      </c>
      <c r="M828" s="12">
        <v>19.530066392711188</v>
      </c>
      <c r="N828" s="12"/>
      <c r="O828" s="12"/>
    </row>
    <row r="829" spans="1:15" x14ac:dyDescent="0.35">
      <c r="A829" s="11" t="str">
        <f t="shared" si="12"/>
        <v>DISTRIBUCION VOLUMEN X CRITERIO (Consumiciones)Con alcohol100-200MIL</v>
      </c>
      <c r="B829" s="11" t="s">
        <v>119</v>
      </c>
      <c r="C829" s="11" t="s">
        <v>146</v>
      </c>
      <c r="D829" s="11" t="s">
        <v>14</v>
      </c>
      <c r="E829" s="12">
        <v>10.573520948968794</v>
      </c>
      <c r="F829" s="12">
        <v>10.659352879536366</v>
      </c>
      <c r="G829" s="12">
        <v>10.67084672676196</v>
      </c>
      <c r="H829" s="12">
        <v>10.266714604199906</v>
      </c>
      <c r="I829" s="12">
        <v>9.6407792874259552</v>
      </c>
      <c r="J829" s="12">
        <v>9.7498256905791472</v>
      </c>
      <c r="K829" s="12">
        <v>10.602927653807468</v>
      </c>
      <c r="L829" s="12">
        <v>9.668970036290002</v>
      </c>
      <c r="M829" s="12">
        <v>9.8178396700313719</v>
      </c>
      <c r="N829" s="12"/>
      <c r="O829" s="12"/>
    </row>
    <row r="830" spans="1:15" x14ac:dyDescent="0.35">
      <c r="A830" s="11" t="str">
        <f t="shared" si="12"/>
        <v>DISTRIBUCION VOLUMEN X CRITERIO (Consumiciones)Con alcohol200-500MIL</v>
      </c>
      <c r="B830" s="11" t="s">
        <v>119</v>
      </c>
      <c r="C830" s="11" t="s">
        <v>146</v>
      </c>
      <c r="D830" s="11" t="s">
        <v>15</v>
      </c>
      <c r="E830" s="12">
        <v>14.957489465184057</v>
      </c>
      <c r="F830" s="12">
        <v>14.655498171553216</v>
      </c>
      <c r="G830" s="12">
        <v>14.041536512275588</v>
      </c>
      <c r="H830" s="12">
        <v>14.822376490541838</v>
      </c>
      <c r="I830" s="12">
        <v>14.582286799847083</v>
      </c>
      <c r="J830" s="12">
        <v>14.132945639776363</v>
      </c>
      <c r="K830" s="12">
        <v>12.75703236397074</v>
      </c>
      <c r="L830" s="12">
        <v>13.510066589872871</v>
      </c>
      <c r="M830" s="12">
        <v>13.613042642527743</v>
      </c>
      <c r="N830" s="12"/>
      <c r="O830" s="12"/>
    </row>
    <row r="831" spans="1:15" x14ac:dyDescent="0.35">
      <c r="A831" s="11" t="str">
        <f t="shared" si="12"/>
        <v>DISTRIBUCION VOLUMEN X CRITERIO (Consumiciones)Con alcohol&gt;500MIL</v>
      </c>
      <c r="B831" s="11" t="s">
        <v>119</v>
      </c>
      <c r="C831" s="11" t="s">
        <v>146</v>
      </c>
      <c r="D831" s="11" t="s">
        <v>16</v>
      </c>
      <c r="E831" s="12">
        <v>19.71980558199617</v>
      </c>
      <c r="F831" s="12">
        <v>20.004822394730652</v>
      </c>
      <c r="G831" s="12">
        <v>20.309319407191477</v>
      </c>
      <c r="H831" s="12">
        <v>20.312967229425944</v>
      </c>
      <c r="I831" s="12">
        <v>19.768544147453216</v>
      </c>
      <c r="J831" s="12">
        <v>19.265488657305696</v>
      </c>
      <c r="K831" s="12">
        <v>21.624143360894561</v>
      </c>
      <c r="L831" s="12">
        <v>19.791761026090253</v>
      </c>
      <c r="M831" s="12">
        <v>18.882124159407248</v>
      </c>
      <c r="N831" s="12"/>
      <c r="O831" s="12"/>
    </row>
    <row r="832" spans="1:15" x14ac:dyDescent="0.35">
      <c r="A832" s="11" t="str">
        <f t="shared" si="12"/>
        <v>DISTRIBUCION VOLUMEN X CRITERIO (Consumiciones)Con alcoholDE 15 A 19 AÑOS</v>
      </c>
      <c r="B832" s="11" t="s">
        <v>119</v>
      </c>
      <c r="C832" s="11" t="s">
        <v>146</v>
      </c>
      <c r="D832" s="11" t="s">
        <v>39</v>
      </c>
      <c r="E832" s="12">
        <v>0.42936536335593178</v>
      </c>
      <c r="F832" s="12">
        <v>0.48010093881653515</v>
      </c>
      <c r="G832" s="12">
        <v>0.12232672204465114</v>
      </c>
      <c r="H832" s="12">
        <v>0.12201771915142459</v>
      </c>
      <c r="I832" s="12">
        <v>0.47468894083616542</v>
      </c>
      <c r="J832" s="12">
        <v>0.32831978158874059</v>
      </c>
      <c r="K832" s="12">
        <v>0.10362662380892548</v>
      </c>
      <c r="L832" s="12">
        <v>0.13555665684129037</v>
      </c>
      <c r="M832" s="12">
        <v>0.40142903723203738</v>
      </c>
      <c r="N832" s="12"/>
      <c r="O832" s="12"/>
    </row>
    <row r="833" spans="1:15" x14ac:dyDescent="0.35">
      <c r="A833" s="11" t="str">
        <f t="shared" si="12"/>
        <v>DISTRIBUCION VOLUMEN X CRITERIO (Consumiciones)Con alcoholDE 20 A 24 AÑOS</v>
      </c>
      <c r="B833" s="11" t="s">
        <v>119</v>
      </c>
      <c r="C833" s="11" t="s">
        <v>146</v>
      </c>
      <c r="D833" s="11" t="s">
        <v>40</v>
      </c>
      <c r="E833" s="12">
        <v>1.3073084065366747</v>
      </c>
      <c r="F833" s="12">
        <v>1.7798245332649003</v>
      </c>
      <c r="G833" s="12">
        <v>1.8364218604946521</v>
      </c>
      <c r="H833" s="12">
        <v>1.75274950383893</v>
      </c>
      <c r="I833" s="12">
        <v>1.3654707319995953</v>
      </c>
      <c r="J833" s="12">
        <v>1.2105366581335633</v>
      </c>
      <c r="K833" s="12">
        <v>1.247463760641766</v>
      </c>
      <c r="L833" s="12">
        <v>1.3092812884296665</v>
      </c>
      <c r="M833" s="12">
        <v>1.3062331751879044</v>
      </c>
      <c r="N833" s="12"/>
      <c r="O833" s="12"/>
    </row>
    <row r="834" spans="1:15" x14ac:dyDescent="0.35">
      <c r="A834" s="11" t="str">
        <f t="shared" si="12"/>
        <v>DISTRIBUCION VOLUMEN X CRITERIO (Consumiciones)Con alcoholDE 25 A 34 AÑOS</v>
      </c>
      <c r="B834" s="11" t="s">
        <v>119</v>
      </c>
      <c r="C834" s="11" t="s">
        <v>146</v>
      </c>
      <c r="D834" s="11" t="s">
        <v>41</v>
      </c>
      <c r="E834" s="12">
        <v>5.8791138272219765</v>
      </c>
      <c r="F834" s="12">
        <v>7.0921039969205113</v>
      </c>
      <c r="G834" s="12">
        <v>6.9384028279663861</v>
      </c>
      <c r="H834" s="12">
        <v>7.0829478947897835</v>
      </c>
      <c r="I834" s="12">
        <v>6.0526938315851497</v>
      </c>
      <c r="J834" s="12">
        <v>6.9762136205070435</v>
      </c>
      <c r="K834" s="12">
        <v>6.5520303354793459</v>
      </c>
      <c r="L834" s="12">
        <v>6.158090366981404</v>
      </c>
      <c r="M834" s="12">
        <v>5.5470347322860176</v>
      </c>
      <c r="N834" s="12"/>
      <c r="O834" s="12"/>
    </row>
    <row r="835" spans="1:15" x14ac:dyDescent="0.35">
      <c r="A835" s="11" t="str">
        <f t="shared" si="12"/>
        <v>DISTRIBUCION VOLUMEN X CRITERIO (Consumiciones)Con alcoholDE 35 A 49 AÑOS</v>
      </c>
      <c r="B835" s="11" t="s">
        <v>119</v>
      </c>
      <c r="C835" s="11" t="s">
        <v>146</v>
      </c>
      <c r="D835" s="11" t="s">
        <v>42</v>
      </c>
      <c r="E835" s="12">
        <v>23.201975930113985</v>
      </c>
      <c r="F835" s="12">
        <v>22.21481041893886</v>
      </c>
      <c r="G835" s="12">
        <v>22.512326994197103</v>
      </c>
      <c r="H835" s="12">
        <v>21.187672655564519</v>
      </c>
      <c r="I835" s="12">
        <v>21.587086378252227</v>
      </c>
      <c r="J835" s="12">
        <v>22.322901345674381</v>
      </c>
      <c r="K835" s="12">
        <v>20.891035943367271</v>
      </c>
      <c r="L835" s="12">
        <v>21.149353095340096</v>
      </c>
      <c r="M835" s="12">
        <v>20.066205402597991</v>
      </c>
      <c r="N835" s="12"/>
      <c r="O835" s="12"/>
    </row>
    <row r="836" spans="1:15" x14ac:dyDescent="0.35">
      <c r="A836" s="11" t="str">
        <f t="shared" ref="A836:A899" si="13">B836&amp;C836&amp;D836</f>
        <v>DISTRIBUCION VOLUMEN X CRITERIO (Consumiciones)Con alcoholDE 50 A 59 AÑOS</v>
      </c>
      <c r="B836" s="11" t="s">
        <v>119</v>
      </c>
      <c r="C836" s="11" t="s">
        <v>146</v>
      </c>
      <c r="D836" s="11" t="s">
        <v>43</v>
      </c>
      <c r="E836" s="12">
        <v>26.386745367593544</v>
      </c>
      <c r="F836" s="12">
        <v>26.767070849639659</v>
      </c>
      <c r="G836" s="12">
        <v>25.886908559799455</v>
      </c>
      <c r="H836" s="12">
        <v>24.619536369056171</v>
      </c>
      <c r="I836" s="12">
        <v>26.326885892768896</v>
      </c>
      <c r="J836" s="12">
        <v>25.724468405745959</v>
      </c>
      <c r="K836" s="12">
        <v>25.770648573398567</v>
      </c>
      <c r="L836" s="12">
        <v>25.656196425062998</v>
      </c>
      <c r="M836" s="12">
        <v>26.713259829563736</v>
      </c>
      <c r="N836" s="12"/>
      <c r="O836" s="12"/>
    </row>
    <row r="837" spans="1:15" x14ac:dyDescent="0.35">
      <c r="A837" s="11" t="str">
        <f t="shared" si="13"/>
        <v>DISTRIBUCION VOLUMEN X CRITERIO (Consumiciones)Con alcoholDE 60 A 75 AÑOS</v>
      </c>
      <c r="B837" s="11" t="s">
        <v>119</v>
      </c>
      <c r="C837" s="11" t="s">
        <v>146</v>
      </c>
      <c r="D837" s="11" t="s">
        <v>44</v>
      </c>
      <c r="E837" s="12">
        <v>42.795501347137787</v>
      </c>
      <c r="F837" s="12">
        <v>41.666105301426398</v>
      </c>
      <c r="G837" s="12">
        <v>42.703592714781202</v>
      </c>
      <c r="H837" s="12">
        <v>45.235067471064554</v>
      </c>
      <c r="I837" s="12">
        <v>44.193176641959667</v>
      </c>
      <c r="J837" s="12">
        <v>43.437568387820221</v>
      </c>
      <c r="K837" s="12">
        <v>45.435206734216365</v>
      </c>
      <c r="L837" s="12">
        <v>45.591523286994914</v>
      </c>
      <c r="M837" s="12">
        <v>45.965836732014338</v>
      </c>
      <c r="N837" s="12"/>
      <c r="O837" s="12"/>
    </row>
    <row r="838" spans="1:15" x14ac:dyDescent="0.35">
      <c r="A838" s="11" t="str">
        <f t="shared" si="13"/>
        <v>DISTRIBUCION VOLUMEN X CRITERIO (Consumiciones)Con alcoholNIVEL ALTO</v>
      </c>
      <c r="B838" s="11" t="s">
        <v>119</v>
      </c>
      <c r="C838" s="11" t="s">
        <v>146</v>
      </c>
      <c r="D838" s="11" t="s">
        <v>209</v>
      </c>
      <c r="E838" s="12">
        <v>23.186917048446389</v>
      </c>
      <c r="F838" s="12">
        <v>22.905725390817135</v>
      </c>
      <c r="G838" s="12">
        <v>23.475235638666209</v>
      </c>
      <c r="H838" s="12">
        <v>23.008602152172276</v>
      </c>
      <c r="I838" s="12">
        <v>24.716568284173171</v>
      </c>
      <c r="J838" s="12">
        <v>24.174352962864319</v>
      </c>
      <c r="K838" s="12">
        <v>24.180986440675845</v>
      </c>
      <c r="L838" s="12">
        <v>25.460065670160066</v>
      </c>
      <c r="M838" s="12">
        <v>23.994430206364967</v>
      </c>
      <c r="N838" s="12"/>
      <c r="O838" s="12"/>
    </row>
    <row r="839" spans="1:15" x14ac:dyDescent="0.35">
      <c r="A839" s="11" t="str">
        <f t="shared" si="13"/>
        <v>DISTRIBUCION VOLUMEN X CRITERIO (Consumiciones)Con alcoholNIVEL MEDIO ALTO</v>
      </c>
      <c r="B839" s="11" t="s">
        <v>119</v>
      </c>
      <c r="C839" s="11" t="s">
        <v>146</v>
      </c>
      <c r="D839" s="11" t="s">
        <v>210</v>
      </c>
      <c r="E839" s="12">
        <v>15.720765125614436</v>
      </c>
      <c r="F839" s="12">
        <v>15.058478219028679</v>
      </c>
      <c r="G839" s="12">
        <v>13.857954562635886</v>
      </c>
      <c r="H839" s="12">
        <v>12.993868708420461</v>
      </c>
      <c r="I839" s="12">
        <v>12.999862553446162</v>
      </c>
      <c r="J839" s="12">
        <v>13.125745374226632</v>
      </c>
      <c r="K839" s="12">
        <v>12.547894588460039</v>
      </c>
      <c r="L839" s="12">
        <v>12.044238985639419</v>
      </c>
      <c r="M839" s="12">
        <v>12.766702425027921</v>
      </c>
      <c r="N839" s="12"/>
      <c r="O839" s="12"/>
    </row>
    <row r="840" spans="1:15" x14ac:dyDescent="0.35">
      <c r="A840" s="11" t="str">
        <f t="shared" si="13"/>
        <v>DISTRIBUCION VOLUMEN X CRITERIO (Consumiciones)Con alcoholNIVEL MEDIO</v>
      </c>
      <c r="B840" s="11" t="s">
        <v>119</v>
      </c>
      <c r="C840" s="11" t="s">
        <v>146</v>
      </c>
      <c r="D840" s="11" t="s">
        <v>211</v>
      </c>
      <c r="E840" s="12">
        <v>22.808444623963243</v>
      </c>
      <c r="F840" s="12">
        <v>23.64072624623083</v>
      </c>
      <c r="G840" s="12">
        <v>24.257289905865491</v>
      </c>
      <c r="H840" s="12">
        <v>24.776255617521318</v>
      </c>
      <c r="I840" s="12">
        <v>25.52356604047905</v>
      </c>
      <c r="J840" s="12">
        <v>23.181255785574244</v>
      </c>
      <c r="K840" s="12">
        <v>23.101282044069212</v>
      </c>
      <c r="L840" s="12">
        <v>22.578912025071642</v>
      </c>
      <c r="M840" s="12">
        <v>24.304725977537156</v>
      </c>
      <c r="N840" s="12"/>
      <c r="O840" s="12"/>
    </row>
    <row r="841" spans="1:15" x14ac:dyDescent="0.35">
      <c r="A841" s="11" t="str">
        <f t="shared" si="13"/>
        <v>DISTRIBUCION VOLUMEN X CRITERIO (Consumiciones)Con alcoholNIVEL MEDIO BAJO</v>
      </c>
      <c r="B841" s="11" t="s">
        <v>119</v>
      </c>
      <c r="C841" s="11" t="s">
        <v>146</v>
      </c>
      <c r="D841" s="11" t="s">
        <v>212</v>
      </c>
      <c r="E841" s="12">
        <v>18.79729304999805</v>
      </c>
      <c r="F841" s="12">
        <v>19.464163512328653</v>
      </c>
      <c r="G841" s="12">
        <v>17.758467721207026</v>
      </c>
      <c r="H841" s="12">
        <v>16.884640555913229</v>
      </c>
      <c r="I841" s="12">
        <v>15.94018622972016</v>
      </c>
      <c r="J841" s="12">
        <v>17.823300857777646</v>
      </c>
      <c r="K841" s="12">
        <v>17.051448667915643</v>
      </c>
      <c r="L841" s="12">
        <v>16.985434681596761</v>
      </c>
      <c r="M841" s="12">
        <v>17.09946649785859</v>
      </c>
      <c r="N841" s="12"/>
      <c r="O841" s="12"/>
    </row>
    <row r="842" spans="1:15" x14ac:dyDescent="0.35">
      <c r="A842" s="11" t="str">
        <f t="shared" si="13"/>
        <v>DISTRIBUCION VOLUMEN X CRITERIO (Consumiciones)Con alcoholHOMBRE</v>
      </c>
      <c r="B842" s="11" t="s">
        <v>119</v>
      </c>
      <c r="C842" s="11" t="s">
        <v>146</v>
      </c>
      <c r="D842" s="11" t="s">
        <v>21</v>
      </c>
      <c r="E842" s="12">
        <v>63.180586236982307</v>
      </c>
      <c r="F842" s="12">
        <v>63.706373901328028</v>
      </c>
      <c r="G842" s="12">
        <v>65.634372250126248</v>
      </c>
      <c r="H842" s="12">
        <v>64.541250222015137</v>
      </c>
      <c r="I842" s="12">
        <v>64.367878809436576</v>
      </c>
      <c r="J842" s="12">
        <v>66.204471029576325</v>
      </c>
      <c r="K842" s="12">
        <v>67.242114356905716</v>
      </c>
      <c r="L842" s="12">
        <v>64.35467751270204</v>
      </c>
      <c r="M842" s="12">
        <v>64.906699409905215</v>
      </c>
      <c r="N842" s="12"/>
      <c r="O842" s="12"/>
    </row>
    <row r="843" spans="1:15" x14ac:dyDescent="0.35">
      <c r="A843" s="11" t="str">
        <f t="shared" si="13"/>
        <v>DISTRIBUCION VOLUMEN X CRITERIO (Consumiciones)Con alcoholMUJER</v>
      </c>
      <c r="B843" s="11" t="s">
        <v>119</v>
      </c>
      <c r="C843" s="11" t="s">
        <v>146</v>
      </c>
      <c r="D843" s="11" t="s">
        <v>22</v>
      </c>
      <c r="E843" s="12">
        <v>36.819413763017685</v>
      </c>
      <c r="F843" s="12">
        <v>36.293626098671972</v>
      </c>
      <c r="G843" s="12">
        <v>34.36559751071222</v>
      </c>
      <c r="H843" s="12">
        <v>35.45874977798487</v>
      </c>
      <c r="I843" s="12">
        <v>35.63213845771844</v>
      </c>
      <c r="J843" s="12">
        <v>33.795557244457861</v>
      </c>
      <c r="K843" s="12">
        <v>32.757916898739829</v>
      </c>
      <c r="L843" s="12">
        <v>35.645322487297967</v>
      </c>
      <c r="M843" s="12">
        <v>35.093300590094799</v>
      </c>
      <c r="N843" s="12"/>
      <c r="O843" s="12"/>
    </row>
    <row r="844" spans="1:15" x14ac:dyDescent="0.35">
      <c r="A844" s="11" t="str">
        <f t="shared" si="13"/>
        <v>DISTRIBUCION VOLUMEN X CRITERIO (Consumiciones)Sin alcoholT.ESPAÑA</v>
      </c>
      <c r="B844" s="11" t="s">
        <v>119</v>
      </c>
      <c r="C844" s="11" t="s">
        <v>147</v>
      </c>
      <c r="D844" s="11" t="s">
        <v>36</v>
      </c>
      <c r="E844" s="12">
        <v>100</v>
      </c>
      <c r="F844" s="12">
        <v>100</v>
      </c>
      <c r="G844" s="12">
        <v>100</v>
      </c>
      <c r="H844" s="12">
        <v>100</v>
      </c>
      <c r="I844" s="12">
        <v>100</v>
      </c>
      <c r="J844" s="12">
        <v>100</v>
      </c>
      <c r="K844" s="12">
        <v>100</v>
      </c>
      <c r="L844" s="12">
        <v>100</v>
      </c>
      <c r="M844" s="12">
        <v>100</v>
      </c>
      <c r="N844" s="12"/>
      <c r="O844" s="12"/>
    </row>
    <row r="845" spans="1:15" x14ac:dyDescent="0.35">
      <c r="A845" s="11" t="str">
        <f t="shared" si="13"/>
        <v>DISTRIBUCION VOLUMEN X CRITERIO (Consumiciones)Sin alcoholBCN AM</v>
      </c>
      <c r="B845" s="11" t="s">
        <v>119</v>
      </c>
      <c r="C845" s="11" t="s">
        <v>147</v>
      </c>
      <c r="D845" s="11" t="s">
        <v>1</v>
      </c>
      <c r="E845" s="12">
        <v>4.5201400727442813</v>
      </c>
      <c r="F845" s="12">
        <v>4.5691663394843607</v>
      </c>
      <c r="G845" s="12">
        <v>3.9294900005886575</v>
      </c>
      <c r="H845" s="12">
        <v>4.394741939637961</v>
      </c>
      <c r="I845" s="12">
        <v>4.7978562998308449</v>
      </c>
      <c r="J845" s="12">
        <v>4.3894047718577083</v>
      </c>
      <c r="K845" s="12">
        <v>5.6327150398925019</v>
      </c>
      <c r="L845" s="12">
        <v>4.6820689089857526</v>
      </c>
      <c r="M845" s="12">
        <v>5.0836494690413145</v>
      </c>
      <c r="N845" s="12"/>
      <c r="O845" s="12"/>
    </row>
    <row r="846" spans="1:15" x14ac:dyDescent="0.35">
      <c r="A846" s="11" t="str">
        <f t="shared" si="13"/>
        <v>DISTRIBUCION VOLUMEN X CRITERIO (Consumiciones)Sin alcoholREST.CAT ARAGON</v>
      </c>
      <c r="B846" s="11" t="s">
        <v>119</v>
      </c>
      <c r="C846" s="11" t="s">
        <v>147</v>
      </c>
      <c r="D846" s="11" t="s">
        <v>2</v>
      </c>
      <c r="E846" s="12">
        <v>10.832657381821315</v>
      </c>
      <c r="F846" s="12">
        <v>10.010131369336927</v>
      </c>
      <c r="G846" s="12">
        <v>11.184884183476756</v>
      </c>
      <c r="H846" s="12">
        <v>10.505383915311775</v>
      </c>
      <c r="I846" s="12">
        <v>12.533718708381148</v>
      </c>
      <c r="J846" s="12">
        <v>10.185032620268322</v>
      </c>
      <c r="K846" s="12">
        <v>9.9756807466280009</v>
      </c>
      <c r="L846" s="12">
        <v>10.351366941556822</v>
      </c>
      <c r="M846" s="12">
        <v>12.555659573509509</v>
      </c>
      <c r="N846" s="12"/>
      <c r="O846" s="12"/>
    </row>
    <row r="847" spans="1:15" x14ac:dyDescent="0.35">
      <c r="A847" s="11" t="str">
        <f t="shared" si="13"/>
        <v>DISTRIBUCION VOLUMEN X CRITERIO (Consumiciones)Sin alcoholLEVANTE</v>
      </c>
      <c r="B847" s="11" t="s">
        <v>119</v>
      </c>
      <c r="C847" s="11" t="s">
        <v>147</v>
      </c>
      <c r="D847" s="11" t="s">
        <v>3</v>
      </c>
      <c r="E847" s="12">
        <v>9.963440494042942</v>
      </c>
      <c r="F847" s="12">
        <v>10.62350342300385</v>
      </c>
      <c r="G847" s="12">
        <v>11.241989092755917</v>
      </c>
      <c r="H847" s="12">
        <v>10.677703112898996</v>
      </c>
      <c r="I847" s="12">
        <v>10.872843861218149</v>
      </c>
      <c r="J847" s="12">
        <v>11.704219689340704</v>
      </c>
      <c r="K847" s="12">
        <v>8.8561425715638542</v>
      </c>
      <c r="L847" s="12">
        <v>8.4978144644548781</v>
      </c>
      <c r="M847" s="12">
        <v>9.5446414702818458</v>
      </c>
      <c r="N847" s="12"/>
      <c r="O847" s="12"/>
    </row>
    <row r="848" spans="1:15" x14ac:dyDescent="0.35">
      <c r="A848" s="11" t="str">
        <f t="shared" si="13"/>
        <v>DISTRIBUCION VOLUMEN X CRITERIO (Consumiciones)Sin alcoholANDALUCIA</v>
      </c>
      <c r="B848" s="11" t="s">
        <v>119</v>
      </c>
      <c r="C848" s="11" t="s">
        <v>147</v>
      </c>
      <c r="D848" s="11" t="s">
        <v>4</v>
      </c>
      <c r="E848" s="12">
        <v>26.11344634066452</v>
      </c>
      <c r="F848" s="12">
        <v>30.288010686451038</v>
      </c>
      <c r="G848" s="12">
        <v>28.759198416179071</v>
      </c>
      <c r="H848" s="12">
        <v>28.193348408993597</v>
      </c>
      <c r="I848" s="12">
        <v>24.286437930003839</v>
      </c>
      <c r="J848" s="12">
        <v>27.842467355892133</v>
      </c>
      <c r="K848" s="12">
        <v>30.912963852917873</v>
      </c>
      <c r="L848" s="12">
        <v>31.26731772797115</v>
      </c>
      <c r="M848" s="12">
        <v>28.145328739663</v>
      </c>
      <c r="N848" s="12"/>
      <c r="O848" s="12"/>
    </row>
    <row r="849" spans="1:15" x14ac:dyDescent="0.35">
      <c r="A849" s="11" t="str">
        <f t="shared" si="13"/>
        <v>DISTRIBUCION VOLUMEN X CRITERIO (Consumiciones)Sin alcoholMDD AM</v>
      </c>
      <c r="B849" s="11" t="s">
        <v>119</v>
      </c>
      <c r="C849" s="11" t="s">
        <v>147</v>
      </c>
      <c r="D849" s="11" t="s">
        <v>5</v>
      </c>
      <c r="E849" s="12">
        <v>17.658096408396435</v>
      </c>
      <c r="F849" s="12">
        <v>15.523681229663927</v>
      </c>
      <c r="G849" s="12">
        <v>16.636908440257979</v>
      </c>
      <c r="H849" s="12">
        <v>15.615771223188188</v>
      </c>
      <c r="I849" s="12">
        <v>17.676854427637895</v>
      </c>
      <c r="J849" s="12">
        <v>17.512858388849921</v>
      </c>
      <c r="K849" s="12">
        <v>16.286963883618036</v>
      </c>
      <c r="L849" s="12">
        <v>16.926946646230427</v>
      </c>
      <c r="M849" s="12">
        <v>14.728933548505561</v>
      </c>
      <c r="N849" s="12"/>
      <c r="O849" s="12"/>
    </row>
    <row r="850" spans="1:15" x14ac:dyDescent="0.35">
      <c r="A850" s="11" t="str">
        <f t="shared" si="13"/>
        <v>DISTRIBUCION VOLUMEN X CRITERIO (Consumiciones)Sin alcoholRTO CENTRO</v>
      </c>
      <c r="B850" s="11" t="s">
        <v>119</v>
      </c>
      <c r="C850" s="11" t="s">
        <v>147</v>
      </c>
      <c r="D850" s="11" t="s">
        <v>6</v>
      </c>
      <c r="E850" s="12">
        <v>10.946094149070387</v>
      </c>
      <c r="F850" s="12">
        <v>11.019779862718817</v>
      </c>
      <c r="G850" s="12">
        <v>11.259852692829408</v>
      </c>
      <c r="H850" s="12">
        <v>12.582829258227735</v>
      </c>
      <c r="I850" s="12">
        <v>12.418261877733231</v>
      </c>
      <c r="J850" s="12">
        <v>9.8722732265424913</v>
      </c>
      <c r="K850" s="12">
        <v>10.842190527582327</v>
      </c>
      <c r="L850" s="12">
        <v>9.6501868873953267</v>
      </c>
      <c r="M850" s="12">
        <v>10.254584087820025</v>
      </c>
      <c r="N850" s="12"/>
      <c r="O850" s="12"/>
    </row>
    <row r="851" spans="1:15" x14ac:dyDescent="0.35">
      <c r="A851" s="11" t="str">
        <f t="shared" si="13"/>
        <v>DISTRIBUCION VOLUMEN X CRITERIO (Consumiciones)Sin alcoholNORTE-CENTRO</v>
      </c>
      <c r="B851" s="11" t="s">
        <v>119</v>
      </c>
      <c r="C851" s="11" t="s">
        <v>147</v>
      </c>
      <c r="D851" s="11" t="s">
        <v>7</v>
      </c>
      <c r="E851" s="12">
        <v>10.26580177696267</v>
      </c>
      <c r="F851" s="12">
        <v>8.0647098908339299</v>
      </c>
      <c r="G851" s="12">
        <v>7.0303408532888785</v>
      </c>
      <c r="H851" s="12">
        <v>7.1862833615716397</v>
      </c>
      <c r="I851" s="12">
        <v>7.726143113975005</v>
      </c>
      <c r="J851" s="12">
        <v>8.4065200175725217</v>
      </c>
      <c r="K851" s="12">
        <v>9.3822135054746649</v>
      </c>
      <c r="L851" s="12">
        <v>9.6759914788552788</v>
      </c>
      <c r="M851" s="12">
        <v>10.190388653742538</v>
      </c>
      <c r="N851" s="12"/>
      <c r="O851" s="12"/>
    </row>
    <row r="852" spans="1:15" x14ac:dyDescent="0.35">
      <c r="A852" s="11" t="str">
        <f t="shared" si="13"/>
        <v>DISTRIBUCION VOLUMEN X CRITERIO (Consumiciones)Sin alcoholNOROESTE</v>
      </c>
      <c r="B852" s="11" t="s">
        <v>119</v>
      </c>
      <c r="C852" s="11" t="s">
        <v>147</v>
      </c>
      <c r="D852" s="11" t="s">
        <v>8</v>
      </c>
      <c r="E852" s="12">
        <v>9.7003302144513448</v>
      </c>
      <c r="F852" s="12">
        <v>9.9010036599289677</v>
      </c>
      <c r="G852" s="12">
        <v>9.9573592553452563</v>
      </c>
      <c r="H852" s="12">
        <v>10.84393697657381</v>
      </c>
      <c r="I852" s="12">
        <v>9.6878722014408076</v>
      </c>
      <c r="J852" s="12">
        <v>10.087212841512667</v>
      </c>
      <c r="K852" s="12">
        <v>8.1111345954249661</v>
      </c>
      <c r="L852" s="12">
        <v>8.9483069445503691</v>
      </c>
      <c r="M852" s="12">
        <v>9.4968236252189477</v>
      </c>
      <c r="N852" s="12"/>
      <c r="O852" s="12"/>
    </row>
    <row r="853" spans="1:15" x14ac:dyDescent="0.35">
      <c r="A853" s="11" t="str">
        <f t="shared" si="13"/>
        <v>DISTRIBUCION VOLUMEN X CRITERIO (Consumiciones)Sin alcohol&lt;2MIL</v>
      </c>
      <c r="B853" s="11" t="s">
        <v>119</v>
      </c>
      <c r="C853" s="11" t="s">
        <v>147</v>
      </c>
      <c r="D853" s="11" t="s">
        <v>9</v>
      </c>
      <c r="E853" s="12">
        <v>2.7810758193988856</v>
      </c>
      <c r="F853" s="12">
        <v>3.2566508265301977</v>
      </c>
      <c r="G853" s="12">
        <v>4.3422589325008198</v>
      </c>
      <c r="H853" s="12">
        <v>6.2507579613446023</v>
      </c>
      <c r="I853" s="12">
        <v>4.7633279718956185</v>
      </c>
      <c r="J853" s="12">
        <v>4.3640816239635623</v>
      </c>
      <c r="K853" s="12">
        <v>3.4259234550437418</v>
      </c>
      <c r="L853" s="12">
        <v>4.696983384680693</v>
      </c>
      <c r="M853" s="12">
        <v>5.762252676141264</v>
      </c>
      <c r="N853" s="12"/>
      <c r="O853" s="12"/>
    </row>
    <row r="854" spans="1:15" x14ac:dyDescent="0.35">
      <c r="A854" s="11" t="str">
        <f t="shared" si="13"/>
        <v>DISTRIBUCION VOLUMEN X CRITERIO (Consumiciones)Sin alcohol2-5MIL</v>
      </c>
      <c r="B854" s="11" t="s">
        <v>119</v>
      </c>
      <c r="C854" s="11" t="s">
        <v>147</v>
      </c>
      <c r="D854" s="11" t="s">
        <v>10</v>
      </c>
      <c r="E854" s="12">
        <v>4.3656812203095905</v>
      </c>
      <c r="F854" s="12">
        <v>5.1750921751530985</v>
      </c>
      <c r="G854" s="12">
        <v>4.6169506452429188</v>
      </c>
      <c r="H854" s="12">
        <v>3.3768607252116429</v>
      </c>
      <c r="I854" s="12">
        <v>4.7627541295100508</v>
      </c>
      <c r="J854" s="12">
        <v>4.2837744907040172</v>
      </c>
      <c r="K854" s="12">
        <v>3.6636560825881652</v>
      </c>
      <c r="L854" s="12">
        <v>2.9924292204286096</v>
      </c>
      <c r="M854" s="12">
        <v>4.4023784371654582</v>
      </c>
      <c r="N854" s="12"/>
      <c r="O854" s="12"/>
    </row>
    <row r="855" spans="1:15" x14ac:dyDescent="0.35">
      <c r="A855" s="11" t="str">
        <f t="shared" si="13"/>
        <v>DISTRIBUCION VOLUMEN X CRITERIO (Consumiciones)Sin alcohol5-10MIL</v>
      </c>
      <c r="B855" s="11" t="s">
        <v>119</v>
      </c>
      <c r="C855" s="11" t="s">
        <v>147</v>
      </c>
      <c r="D855" s="11" t="s">
        <v>11</v>
      </c>
      <c r="E855" s="12">
        <v>7.7127852279464424</v>
      </c>
      <c r="F855" s="12">
        <v>5.9599145264430993</v>
      </c>
      <c r="G855" s="12">
        <v>6.1767742109754886</v>
      </c>
      <c r="H855" s="12">
        <v>7.285237672509477</v>
      </c>
      <c r="I855" s="12">
        <v>6.2989147559709506</v>
      </c>
      <c r="J855" s="12">
        <v>7.2153740492176972</v>
      </c>
      <c r="K855" s="12">
        <v>7.4454345903476309</v>
      </c>
      <c r="L855" s="12">
        <v>7.0547695226626042</v>
      </c>
      <c r="M855" s="12">
        <v>7.1862437681996862</v>
      </c>
      <c r="N855" s="12"/>
      <c r="O855" s="12"/>
    </row>
    <row r="856" spans="1:15" x14ac:dyDescent="0.35">
      <c r="A856" s="11" t="str">
        <f t="shared" si="13"/>
        <v>DISTRIBUCION VOLUMEN X CRITERIO (Consumiciones)Sin alcohol10-30MIL</v>
      </c>
      <c r="B856" s="11" t="s">
        <v>119</v>
      </c>
      <c r="C856" s="11" t="s">
        <v>147</v>
      </c>
      <c r="D856" s="11" t="s">
        <v>12</v>
      </c>
      <c r="E856" s="12">
        <v>17.157625601501113</v>
      </c>
      <c r="F856" s="12">
        <v>18.309981542405083</v>
      </c>
      <c r="G856" s="12">
        <v>18.20526372254491</v>
      </c>
      <c r="H856" s="12">
        <v>15.382609508054678</v>
      </c>
      <c r="I856" s="12">
        <v>15.640383012772881</v>
      </c>
      <c r="J856" s="12">
        <v>18.643341014473826</v>
      </c>
      <c r="K856" s="12">
        <v>18.536133503207573</v>
      </c>
      <c r="L856" s="12">
        <v>18.448797532283791</v>
      </c>
      <c r="M856" s="12">
        <v>17.981571185082604</v>
      </c>
      <c r="N856" s="12"/>
      <c r="O856" s="12"/>
    </row>
    <row r="857" spans="1:15" x14ac:dyDescent="0.35">
      <c r="A857" s="11" t="str">
        <f t="shared" si="13"/>
        <v>DISTRIBUCION VOLUMEN X CRITERIO (Consumiciones)Sin alcohol30-100MIL</v>
      </c>
      <c r="B857" s="11" t="s">
        <v>119</v>
      </c>
      <c r="C857" s="11" t="s">
        <v>147</v>
      </c>
      <c r="D857" s="11" t="s">
        <v>13</v>
      </c>
      <c r="E857" s="12">
        <v>22.390454484221987</v>
      </c>
      <c r="F857" s="12">
        <v>23.259367567884688</v>
      </c>
      <c r="G857" s="12">
        <v>21.998363480175868</v>
      </c>
      <c r="H857" s="12">
        <v>22.25275309957042</v>
      </c>
      <c r="I857" s="12">
        <v>23.034908273353292</v>
      </c>
      <c r="J857" s="12">
        <v>21.843083414258444</v>
      </c>
      <c r="K857" s="12">
        <v>20.91270172074422</v>
      </c>
      <c r="L857" s="12">
        <v>19.704224760121715</v>
      </c>
      <c r="M857" s="12">
        <v>20.506313066159699</v>
      </c>
      <c r="N857" s="12"/>
      <c r="O857" s="12"/>
    </row>
    <row r="858" spans="1:15" x14ac:dyDescent="0.35">
      <c r="A858" s="11" t="str">
        <f t="shared" si="13"/>
        <v>DISTRIBUCION VOLUMEN X CRITERIO (Consumiciones)Sin alcohol100-200MIL</v>
      </c>
      <c r="B858" s="11" t="s">
        <v>119</v>
      </c>
      <c r="C858" s="11" t="s">
        <v>147</v>
      </c>
      <c r="D858" s="11" t="s">
        <v>14</v>
      </c>
      <c r="E858" s="12">
        <v>14.689038370932925</v>
      </c>
      <c r="F858" s="12">
        <v>12.947944166903591</v>
      </c>
      <c r="G858" s="12">
        <v>12.841408181732699</v>
      </c>
      <c r="H858" s="12">
        <v>12.078624894895425</v>
      </c>
      <c r="I858" s="12">
        <v>12.084092613014461</v>
      </c>
      <c r="J858" s="12">
        <v>12.306479944949487</v>
      </c>
      <c r="K858" s="12">
        <v>15.766093085260261</v>
      </c>
      <c r="L858" s="12">
        <v>16.609326511193746</v>
      </c>
      <c r="M858" s="12">
        <v>16.036809433491271</v>
      </c>
      <c r="N858" s="12"/>
      <c r="O858" s="12"/>
    </row>
    <row r="859" spans="1:15" x14ac:dyDescent="0.35">
      <c r="A859" s="11" t="str">
        <f t="shared" si="13"/>
        <v>DISTRIBUCION VOLUMEN X CRITERIO (Consumiciones)Sin alcohol200-500MIL</v>
      </c>
      <c r="B859" s="11" t="s">
        <v>119</v>
      </c>
      <c r="C859" s="11" t="s">
        <v>147</v>
      </c>
      <c r="D859" s="11" t="s">
        <v>15</v>
      </c>
      <c r="E859" s="12">
        <v>12.932908820739849</v>
      </c>
      <c r="F859" s="12">
        <v>14.315401486535883</v>
      </c>
      <c r="G859" s="12">
        <v>15.962915573975819</v>
      </c>
      <c r="H859" s="12">
        <v>15.822571574817324</v>
      </c>
      <c r="I859" s="12">
        <v>15.540320855092061</v>
      </c>
      <c r="J859" s="12">
        <v>14.120026709168338</v>
      </c>
      <c r="K859" s="12">
        <v>12.395958913733718</v>
      </c>
      <c r="L859" s="12">
        <v>13.199586761377327</v>
      </c>
      <c r="M859" s="12">
        <v>15.029335595068991</v>
      </c>
      <c r="N859" s="12"/>
      <c r="O859" s="12"/>
    </row>
    <row r="860" spans="1:15" x14ac:dyDescent="0.35">
      <c r="A860" s="11" t="str">
        <f t="shared" si="13"/>
        <v>DISTRIBUCION VOLUMEN X CRITERIO (Consumiciones)Sin alcohol&gt;500MIL</v>
      </c>
      <c r="B860" s="11" t="s">
        <v>119</v>
      </c>
      <c r="C860" s="11" t="s">
        <v>147</v>
      </c>
      <c r="D860" s="11" t="s">
        <v>16</v>
      </c>
      <c r="E860" s="12">
        <v>17.97043592547233</v>
      </c>
      <c r="F860" s="12">
        <v>16.775634169566178</v>
      </c>
      <c r="G860" s="12">
        <v>15.856072897758795</v>
      </c>
      <c r="H860" s="12">
        <v>17.550568331229737</v>
      </c>
      <c r="I860" s="12">
        <v>17.875280375400994</v>
      </c>
      <c r="J860" s="12">
        <v>17.223832100366508</v>
      </c>
      <c r="K860" s="12">
        <v>17.854105733728026</v>
      </c>
      <c r="L860" s="12">
        <v>17.293878503508665</v>
      </c>
      <c r="M860" s="12">
        <v>13.095112864573252</v>
      </c>
      <c r="N860" s="12"/>
      <c r="O860" s="12"/>
    </row>
    <row r="861" spans="1:15" x14ac:dyDescent="0.35">
      <c r="A861" s="11" t="str">
        <f t="shared" si="13"/>
        <v>DISTRIBUCION VOLUMEN X CRITERIO (Consumiciones)Sin alcoholDE 15 A 19 AÑOS</v>
      </c>
      <c r="B861" s="11" t="s">
        <v>119</v>
      </c>
      <c r="C861" s="11" t="s">
        <v>147</v>
      </c>
      <c r="D861" s="11" t="s">
        <v>39</v>
      </c>
      <c r="E861" s="12">
        <v>0.30420156689458233</v>
      </c>
      <c r="F861" s="12">
        <v>1.1404365740176634</v>
      </c>
      <c r="G861" s="12">
        <v>2.213546979611797</v>
      </c>
      <c r="H861" s="12">
        <v>0.38277056920417035</v>
      </c>
      <c r="I861" s="12">
        <v>0.46334633227867272</v>
      </c>
      <c r="J861" s="12" t="s">
        <v>223</v>
      </c>
      <c r="K861" s="12">
        <v>0.15038362217071416</v>
      </c>
      <c r="L861" s="12">
        <v>7.0279987805200436E-2</v>
      </c>
      <c r="M861" s="12">
        <v>0.39214038128022588</v>
      </c>
      <c r="N861" s="12"/>
      <c r="O861" s="12"/>
    </row>
    <row r="862" spans="1:15" x14ac:dyDescent="0.35">
      <c r="A862" s="11" t="str">
        <f t="shared" si="13"/>
        <v>DISTRIBUCION VOLUMEN X CRITERIO (Consumiciones)Sin alcoholDE 20 A 24 AÑOS</v>
      </c>
      <c r="B862" s="11" t="s">
        <v>119</v>
      </c>
      <c r="C862" s="11" t="s">
        <v>147</v>
      </c>
      <c r="D862" s="11" t="s">
        <v>40</v>
      </c>
      <c r="E862" s="12">
        <v>0.52913388626645697</v>
      </c>
      <c r="F862" s="12">
        <v>0.14831399573083501</v>
      </c>
      <c r="G862" s="12">
        <v>0.52389454003268454</v>
      </c>
      <c r="H862" s="12">
        <v>0.13337082408839929</v>
      </c>
      <c r="I862" s="12">
        <v>0.39059765684456937</v>
      </c>
      <c r="J862" s="12">
        <v>0.18269401569596078</v>
      </c>
      <c r="K862" s="12">
        <v>0.82477385196144537</v>
      </c>
      <c r="L862" s="12">
        <v>1.0988965532194024</v>
      </c>
      <c r="M862" s="12">
        <v>0.49022151196644492</v>
      </c>
      <c r="N862" s="12"/>
      <c r="O862" s="12"/>
    </row>
    <row r="863" spans="1:15" x14ac:dyDescent="0.35">
      <c r="A863" s="11" t="str">
        <f t="shared" si="13"/>
        <v>DISTRIBUCION VOLUMEN X CRITERIO (Consumiciones)Sin alcoholDE 25 A 34 AÑOS</v>
      </c>
      <c r="B863" s="11" t="s">
        <v>119</v>
      </c>
      <c r="C863" s="11" t="s">
        <v>147</v>
      </c>
      <c r="D863" s="11" t="s">
        <v>41</v>
      </c>
      <c r="E863" s="12">
        <v>3.0457985356777262</v>
      </c>
      <c r="F863" s="12">
        <v>2.5952551796343681</v>
      </c>
      <c r="G863" s="12">
        <v>2.3292360877339759</v>
      </c>
      <c r="H863" s="12">
        <v>4.1549357757393937</v>
      </c>
      <c r="I863" s="12">
        <v>2.9314995595180702</v>
      </c>
      <c r="J863" s="12">
        <v>3.2138199322158387</v>
      </c>
      <c r="K863" s="12">
        <v>1.6083131322315123</v>
      </c>
      <c r="L863" s="12">
        <v>1.8143341766865175</v>
      </c>
      <c r="M863" s="12">
        <v>2.261934292143708</v>
      </c>
      <c r="N863" s="12"/>
      <c r="O863" s="12"/>
    </row>
    <row r="864" spans="1:15" x14ac:dyDescent="0.35">
      <c r="A864" s="11" t="str">
        <f t="shared" si="13"/>
        <v>DISTRIBUCION VOLUMEN X CRITERIO (Consumiciones)Sin alcoholDE 35 A 49 AÑOS</v>
      </c>
      <c r="B864" s="11" t="s">
        <v>119</v>
      </c>
      <c r="C864" s="11" t="s">
        <v>147</v>
      </c>
      <c r="D864" s="11" t="s">
        <v>42</v>
      </c>
      <c r="E864" s="12">
        <v>16.169539717023518</v>
      </c>
      <c r="F864" s="12">
        <v>16.789849676653624</v>
      </c>
      <c r="G864" s="12">
        <v>15.223696358552269</v>
      </c>
      <c r="H864" s="12">
        <v>16.208878455284701</v>
      </c>
      <c r="I864" s="12">
        <v>14.851053804928844</v>
      </c>
      <c r="J864" s="12">
        <v>14.568567318347606</v>
      </c>
      <c r="K864" s="12">
        <v>12.441617142971845</v>
      </c>
      <c r="L864" s="12">
        <v>14.288195141136928</v>
      </c>
      <c r="M864" s="12">
        <v>11.115977166458386</v>
      </c>
      <c r="N864" s="12"/>
      <c r="O864" s="12"/>
    </row>
    <row r="865" spans="1:15" x14ac:dyDescent="0.35">
      <c r="A865" s="11" t="str">
        <f t="shared" si="13"/>
        <v>DISTRIBUCION VOLUMEN X CRITERIO (Consumiciones)Sin alcoholDE 50 A 59 AÑOS</v>
      </c>
      <c r="B865" s="11" t="s">
        <v>119</v>
      </c>
      <c r="C865" s="11" t="s">
        <v>147</v>
      </c>
      <c r="D865" s="11" t="s">
        <v>43</v>
      </c>
      <c r="E865" s="12">
        <v>26.881056467423381</v>
      </c>
      <c r="F865" s="12">
        <v>29.325665985224898</v>
      </c>
      <c r="G865" s="12">
        <v>24.949786974657897</v>
      </c>
      <c r="H865" s="12">
        <v>23.804242707789623</v>
      </c>
      <c r="I865" s="12">
        <v>26.87966512308212</v>
      </c>
      <c r="J865" s="12">
        <v>23.248641200998911</v>
      </c>
      <c r="K865" s="12">
        <v>26.334860863312237</v>
      </c>
      <c r="L865" s="12">
        <v>26.299838778359518</v>
      </c>
      <c r="M865" s="12">
        <v>26.679151440507511</v>
      </c>
      <c r="N865" s="12"/>
      <c r="O865" s="12"/>
    </row>
    <row r="866" spans="1:15" x14ac:dyDescent="0.35">
      <c r="A866" s="11" t="str">
        <f t="shared" si="13"/>
        <v>DISTRIBUCION VOLUMEN X CRITERIO (Consumiciones)Sin alcoholDE 60 A 75 AÑOS</v>
      </c>
      <c r="B866" s="11" t="s">
        <v>119</v>
      </c>
      <c r="C866" s="11" t="s">
        <v>147</v>
      </c>
      <c r="D866" s="11" t="s">
        <v>44</v>
      </c>
      <c r="E866" s="12">
        <v>53.070283229495971</v>
      </c>
      <c r="F866" s="12">
        <v>50.000473850236247</v>
      </c>
      <c r="G866" s="12">
        <v>54.759833962806518</v>
      </c>
      <c r="H866" s="12">
        <v>55.315793479566523</v>
      </c>
      <c r="I866" s="12">
        <v>54.483825557576019</v>
      </c>
      <c r="J866" s="12">
        <v>58.786271877778283</v>
      </c>
      <c r="K866" s="12">
        <v>58.640053559979265</v>
      </c>
      <c r="L866" s="12">
        <v>56.428449029560589</v>
      </c>
      <c r="M866" s="12">
        <v>59.060585161236411</v>
      </c>
      <c r="N866" s="12"/>
      <c r="O866" s="12"/>
    </row>
    <row r="867" spans="1:15" x14ac:dyDescent="0.35">
      <c r="A867" s="11" t="str">
        <f t="shared" si="13"/>
        <v>DISTRIBUCION VOLUMEN X CRITERIO (Consumiciones)Sin alcoholNIVEL ALTO</v>
      </c>
      <c r="B867" s="11" t="s">
        <v>119</v>
      </c>
      <c r="C867" s="11" t="s">
        <v>147</v>
      </c>
      <c r="D867" s="11" t="s">
        <v>209</v>
      </c>
      <c r="E867" s="12">
        <v>19.715724266488326</v>
      </c>
      <c r="F867" s="12">
        <v>17.114121188326134</v>
      </c>
      <c r="G867" s="12">
        <v>19.899505145150034</v>
      </c>
      <c r="H867" s="12">
        <v>19.928674980764647</v>
      </c>
      <c r="I867" s="12">
        <v>20.370040847027386</v>
      </c>
      <c r="J867" s="12">
        <v>22.295081312829694</v>
      </c>
      <c r="K867" s="12">
        <v>21.240121336496234</v>
      </c>
      <c r="L867" s="12">
        <v>21.823327936456195</v>
      </c>
      <c r="M867" s="12">
        <v>20.219256691892042</v>
      </c>
      <c r="N867" s="12"/>
      <c r="O867" s="12"/>
    </row>
    <row r="868" spans="1:15" x14ac:dyDescent="0.35">
      <c r="A868" s="11" t="str">
        <f t="shared" si="13"/>
        <v>DISTRIBUCION VOLUMEN X CRITERIO (Consumiciones)Sin alcoholNIVEL MEDIO ALTO</v>
      </c>
      <c r="B868" s="11" t="s">
        <v>119</v>
      </c>
      <c r="C868" s="11" t="s">
        <v>147</v>
      </c>
      <c r="D868" s="11" t="s">
        <v>210</v>
      </c>
      <c r="E868" s="12">
        <v>15.610999307295012</v>
      </c>
      <c r="F868" s="12">
        <v>14.778132037240113</v>
      </c>
      <c r="G868" s="12">
        <v>12.130176971959244</v>
      </c>
      <c r="H868" s="12">
        <v>11.899814554228549</v>
      </c>
      <c r="I868" s="12">
        <v>13.939943920416553</v>
      </c>
      <c r="J868" s="12">
        <v>13.652208218857284</v>
      </c>
      <c r="K868" s="12">
        <v>14.874463485106288</v>
      </c>
      <c r="L868" s="12">
        <v>13.897716213777194</v>
      </c>
      <c r="M868" s="12">
        <v>11.651913958001604</v>
      </c>
      <c r="N868" s="12"/>
      <c r="O868" s="12"/>
    </row>
    <row r="869" spans="1:15" x14ac:dyDescent="0.35">
      <c r="A869" s="11" t="str">
        <f t="shared" si="13"/>
        <v>DISTRIBUCION VOLUMEN X CRITERIO (Consumiciones)Sin alcoholNIVEL MEDIO</v>
      </c>
      <c r="B869" s="11" t="s">
        <v>119</v>
      </c>
      <c r="C869" s="11" t="s">
        <v>147</v>
      </c>
      <c r="D869" s="11" t="s">
        <v>211</v>
      </c>
      <c r="E869" s="12">
        <v>25.679018424038023</v>
      </c>
      <c r="F869" s="12">
        <v>25.3405403697837</v>
      </c>
      <c r="G869" s="12">
        <v>24.590682743736846</v>
      </c>
      <c r="H869" s="12">
        <v>24.354628154354661</v>
      </c>
      <c r="I869" s="12">
        <v>26.26800832560383</v>
      </c>
      <c r="J869" s="12">
        <v>22.630853081167796</v>
      </c>
      <c r="K869" s="12">
        <v>21.919525422688128</v>
      </c>
      <c r="L869" s="12">
        <v>21.581904378088996</v>
      </c>
      <c r="M869" s="12">
        <v>24.022079164065858</v>
      </c>
      <c r="N869" s="12"/>
      <c r="O869" s="12"/>
    </row>
    <row r="870" spans="1:15" x14ac:dyDescent="0.35">
      <c r="A870" s="11" t="str">
        <f t="shared" si="13"/>
        <v>DISTRIBUCION VOLUMEN X CRITERIO (Consumiciones)Sin alcoholNIVEL MEDIO BAJO</v>
      </c>
      <c r="B870" s="11" t="s">
        <v>119</v>
      </c>
      <c r="C870" s="11" t="s">
        <v>147</v>
      </c>
      <c r="D870" s="11" t="s">
        <v>212</v>
      </c>
      <c r="E870" s="12">
        <v>17.26216729817018</v>
      </c>
      <c r="F870" s="12">
        <v>17.552642504817477</v>
      </c>
      <c r="G870" s="12">
        <v>19.164776038617994</v>
      </c>
      <c r="H870" s="12">
        <v>16.290323453353047</v>
      </c>
      <c r="I870" s="12">
        <v>15.458529015516772</v>
      </c>
      <c r="J870" s="12">
        <v>15.462858754759317</v>
      </c>
      <c r="K870" s="12">
        <v>16.126090298629943</v>
      </c>
      <c r="L870" s="12">
        <v>14.693603759162979</v>
      </c>
      <c r="M870" s="12">
        <v>14.848625500528195</v>
      </c>
      <c r="N870" s="12"/>
      <c r="O870" s="12"/>
    </row>
    <row r="871" spans="1:15" x14ac:dyDescent="0.35">
      <c r="A871" s="11" t="str">
        <f t="shared" si="13"/>
        <v>DISTRIBUCION VOLUMEN X CRITERIO (Consumiciones)Sin alcoholHOMBRE</v>
      </c>
      <c r="B871" s="11" t="s">
        <v>119</v>
      </c>
      <c r="C871" s="11" t="s">
        <v>147</v>
      </c>
      <c r="D871" s="11" t="s">
        <v>21</v>
      </c>
      <c r="E871" s="12">
        <v>60.500949477667618</v>
      </c>
      <c r="F871" s="12">
        <v>60.561128936905703</v>
      </c>
      <c r="G871" s="12">
        <v>60.997798011865413</v>
      </c>
      <c r="H871" s="12">
        <v>55.799572114814055</v>
      </c>
      <c r="I871" s="12">
        <v>57.676846707785167</v>
      </c>
      <c r="J871" s="12">
        <v>61.892997891253067</v>
      </c>
      <c r="K871" s="12">
        <v>59.767198291181614</v>
      </c>
      <c r="L871" s="12">
        <v>57.970010911036354</v>
      </c>
      <c r="M871" s="12">
        <v>59.452573357323246</v>
      </c>
      <c r="N871" s="12"/>
      <c r="O871" s="12"/>
    </row>
    <row r="872" spans="1:15" x14ac:dyDescent="0.35">
      <c r="A872" s="11" t="str">
        <f t="shared" si="13"/>
        <v>DISTRIBUCION VOLUMEN X CRITERIO (Consumiciones)Sin alcoholMUJER</v>
      </c>
      <c r="B872" s="11" t="s">
        <v>119</v>
      </c>
      <c r="C872" s="11" t="s">
        <v>147</v>
      </c>
      <c r="D872" s="11" t="s">
        <v>22</v>
      </c>
      <c r="E872" s="12">
        <v>39.499050522332382</v>
      </c>
      <c r="F872" s="12">
        <v>39.43884849879732</v>
      </c>
      <c r="G872" s="12">
        <v>39.002201988134601</v>
      </c>
      <c r="H872" s="12">
        <v>44.200427885185952</v>
      </c>
      <c r="I872" s="12">
        <v>42.323140425793625</v>
      </c>
      <c r="J872" s="12">
        <v>38.107002108746947</v>
      </c>
      <c r="K872" s="12">
        <v>40.232801708818378</v>
      </c>
      <c r="L872" s="12">
        <v>42.029989088963646</v>
      </c>
      <c r="M872" s="12">
        <v>40.547426642676768</v>
      </c>
      <c r="N872" s="12"/>
      <c r="O872" s="12"/>
    </row>
    <row r="873" spans="1:15" x14ac:dyDescent="0.35">
      <c r="A873" s="11" t="str">
        <f t="shared" si="13"/>
        <v>DISTRIBUCION VOLUMEN X CRITERIO (Consumiciones)Cerveza EnvasadaT.ESPAÑA</v>
      </c>
      <c r="B873" s="11" t="s">
        <v>119</v>
      </c>
      <c r="C873" s="11" t="s">
        <v>179</v>
      </c>
      <c r="D873" s="11" t="s">
        <v>36</v>
      </c>
      <c r="E873" s="12">
        <v>100</v>
      </c>
      <c r="F873" s="12">
        <v>100</v>
      </c>
      <c r="G873" s="12">
        <v>100</v>
      </c>
      <c r="H873" s="12">
        <v>100</v>
      </c>
      <c r="I873" s="12">
        <v>100</v>
      </c>
      <c r="J873" s="12">
        <v>100</v>
      </c>
      <c r="K873" s="12">
        <v>100</v>
      </c>
      <c r="L873" s="12">
        <v>100</v>
      </c>
      <c r="M873" s="12">
        <v>100</v>
      </c>
      <c r="N873" s="12"/>
      <c r="O873" s="12"/>
    </row>
    <row r="874" spans="1:15" x14ac:dyDescent="0.35">
      <c r="A874" s="11" t="str">
        <f t="shared" si="13"/>
        <v>DISTRIBUCION VOLUMEN X CRITERIO (Consumiciones)Cerveza EnvasadaBCN AM</v>
      </c>
      <c r="B874" s="11" t="s">
        <v>119</v>
      </c>
      <c r="C874" s="11" t="s">
        <v>179</v>
      </c>
      <c r="D874" s="11" t="s">
        <v>1</v>
      </c>
      <c r="E874" s="12">
        <v>7.7514064561157809</v>
      </c>
      <c r="F874" s="12">
        <v>8.5333697783587841</v>
      </c>
      <c r="G874" s="12">
        <v>7.8553787212510384</v>
      </c>
      <c r="H874" s="12">
        <v>7.2349963662102903</v>
      </c>
      <c r="I874" s="12">
        <v>7.3788222743191607</v>
      </c>
      <c r="J874" s="12">
        <v>6.9789441515776609</v>
      </c>
      <c r="K874" s="12">
        <v>7.1637333269651604</v>
      </c>
      <c r="L874" s="12">
        <v>6.5413130444535836</v>
      </c>
      <c r="M874" s="12">
        <v>7.9300655955801203</v>
      </c>
      <c r="N874" s="12"/>
      <c r="O874" s="12"/>
    </row>
    <row r="875" spans="1:15" x14ac:dyDescent="0.35">
      <c r="A875" s="11" t="str">
        <f t="shared" si="13"/>
        <v>DISTRIBUCION VOLUMEN X CRITERIO (Consumiciones)Cerveza EnvasadaREST.CAT ARAGON</v>
      </c>
      <c r="B875" s="11" t="s">
        <v>119</v>
      </c>
      <c r="C875" s="11" t="s">
        <v>179</v>
      </c>
      <c r="D875" s="11" t="s">
        <v>2</v>
      </c>
      <c r="E875" s="12">
        <v>11.542900540678207</v>
      </c>
      <c r="F875" s="12">
        <v>11.606469784300909</v>
      </c>
      <c r="G875" s="12">
        <v>11.565066532430206</v>
      </c>
      <c r="H875" s="12">
        <v>11.642195627743225</v>
      </c>
      <c r="I875" s="12">
        <v>12.1587656470016</v>
      </c>
      <c r="J875" s="12">
        <v>11.616375073216695</v>
      </c>
      <c r="K875" s="12">
        <v>12.673606889784292</v>
      </c>
      <c r="L875" s="12">
        <v>12.767511309679591</v>
      </c>
      <c r="M875" s="12">
        <v>13.708271016262977</v>
      </c>
      <c r="N875" s="12"/>
      <c r="O875" s="12"/>
    </row>
    <row r="876" spans="1:15" x14ac:dyDescent="0.35">
      <c r="A876" s="11" t="str">
        <f t="shared" si="13"/>
        <v>DISTRIBUCION VOLUMEN X CRITERIO (Consumiciones)Cerveza EnvasadaLEVANTE</v>
      </c>
      <c r="B876" s="11" t="s">
        <v>119</v>
      </c>
      <c r="C876" s="11" t="s">
        <v>179</v>
      </c>
      <c r="D876" s="11" t="s">
        <v>3</v>
      </c>
      <c r="E876" s="12">
        <v>12.938335548190901</v>
      </c>
      <c r="F876" s="12">
        <v>16.264048963099413</v>
      </c>
      <c r="G876" s="12">
        <v>14.455339225559685</v>
      </c>
      <c r="H876" s="12">
        <v>14.245965524997874</v>
      </c>
      <c r="I876" s="12">
        <v>14.432128747166233</v>
      </c>
      <c r="J876" s="12">
        <v>15.236626174650469</v>
      </c>
      <c r="K876" s="12">
        <v>14.155943893500989</v>
      </c>
      <c r="L876" s="12">
        <v>12.964748382996225</v>
      </c>
      <c r="M876" s="12">
        <v>12.170832598000182</v>
      </c>
      <c r="N876" s="12"/>
      <c r="O876" s="12"/>
    </row>
    <row r="877" spans="1:15" x14ac:dyDescent="0.35">
      <c r="A877" s="11" t="str">
        <f t="shared" si="13"/>
        <v>DISTRIBUCION VOLUMEN X CRITERIO (Consumiciones)Cerveza EnvasadaANDALUCIA</v>
      </c>
      <c r="B877" s="11" t="s">
        <v>119</v>
      </c>
      <c r="C877" s="11" t="s">
        <v>179</v>
      </c>
      <c r="D877" s="11" t="s">
        <v>4</v>
      </c>
      <c r="E877" s="12">
        <v>21.807714718296275</v>
      </c>
      <c r="F877" s="12">
        <v>22.453322241369065</v>
      </c>
      <c r="G877" s="12">
        <v>21.318553703402024</v>
      </c>
      <c r="H877" s="12">
        <v>21.066278475507467</v>
      </c>
      <c r="I877" s="12">
        <v>19.620140290450923</v>
      </c>
      <c r="J877" s="12">
        <v>22.036763694705478</v>
      </c>
      <c r="K877" s="12">
        <v>22.10634921324117</v>
      </c>
      <c r="L877" s="12">
        <v>23.203994840542865</v>
      </c>
      <c r="M877" s="12">
        <v>22.056511332297852</v>
      </c>
      <c r="N877" s="12"/>
      <c r="O877" s="12"/>
    </row>
    <row r="878" spans="1:15" x14ac:dyDescent="0.35">
      <c r="A878" s="11" t="str">
        <f t="shared" si="13"/>
        <v>DISTRIBUCION VOLUMEN X CRITERIO (Consumiciones)Cerveza EnvasadaMDD AM</v>
      </c>
      <c r="B878" s="11" t="s">
        <v>119</v>
      </c>
      <c r="C878" s="11" t="s">
        <v>179</v>
      </c>
      <c r="D878" s="11" t="s">
        <v>5</v>
      </c>
      <c r="E878" s="12">
        <v>13.217114395596843</v>
      </c>
      <c r="F878" s="12">
        <v>11.459737358131797</v>
      </c>
      <c r="G878" s="12">
        <v>13.007073081172027</v>
      </c>
      <c r="H878" s="12">
        <v>13.273769408640893</v>
      </c>
      <c r="I878" s="12">
        <v>13.768207328630583</v>
      </c>
      <c r="J878" s="12">
        <v>14.851147273792243</v>
      </c>
      <c r="K878" s="12">
        <v>14.459374674354789</v>
      </c>
      <c r="L878" s="12">
        <v>14.565021310801212</v>
      </c>
      <c r="M878" s="12">
        <v>13.460281911003111</v>
      </c>
      <c r="N878" s="12"/>
      <c r="O878" s="12"/>
    </row>
    <row r="879" spans="1:15" x14ac:dyDescent="0.35">
      <c r="A879" s="11" t="str">
        <f t="shared" si="13"/>
        <v>DISTRIBUCION VOLUMEN X CRITERIO (Consumiciones)Cerveza EnvasadaRTO CENTRO</v>
      </c>
      <c r="B879" s="11" t="s">
        <v>119</v>
      </c>
      <c r="C879" s="11" t="s">
        <v>179</v>
      </c>
      <c r="D879" s="11" t="s">
        <v>6</v>
      </c>
      <c r="E879" s="12">
        <v>11.072931048508686</v>
      </c>
      <c r="F879" s="12">
        <v>10.980968566165547</v>
      </c>
      <c r="G879" s="12">
        <v>10.844333023059932</v>
      </c>
      <c r="H879" s="12">
        <v>12.28619296369776</v>
      </c>
      <c r="I879" s="12">
        <v>11.740375722963641</v>
      </c>
      <c r="J879" s="12">
        <v>11.035357934143173</v>
      </c>
      <c r="K879" s="12">
        <v>11.253864323178991</v>
      </c>
      <c r="L879" s="12">
        <v>11.669154484615095</v>
      </c>
      <c r="M879" s="12">
        <v>12.127563553478558</v>
      </c>
      <c r="N879" s="12"/>
      <c r="O879" s="12"/>
    </row>
    <row r="880" spans="1:15" x14ac:dyDescent="0.35">
      <c r="A880" s="11" t="str">
        <f t="shared" si="13"/>
        <v>DISTRIBUCION VOLUMEN X CRITERIO (Consumiciones)Cerveza EnvasadaNORTE-CENTRO</v>
      </c>
      <c r="B880" s="11" t="s">
        <v>119</v>
      </c>
      <c r="C880" s="11" t="s">
        <v>179</v>
      </c>
      <c r="D880" s="11" t="s">
        <v>7</v>
      </c>
      <c r="E880" s="12">
        <v>9.9568785484792208</v>
      </c>
      <c r="F880" s="12">
        <v>7.6628961910986986</v>
      </c>
      <c r="G880" s="12">
        <v>7.3528196204537402</v>
      </c>
      <c r="H880" s="12">
        <v>7.2888011047072876</v>
      </c>
      <c r="I880" s="12">
        <v>8.4079345076081147</v>
      </c>
      <c r="J880" s="12">
        <v>7.123528662744798</v>
      </c>
      <c r="K880" s="12">
        <v>7.4344693285629928</v>
      </c>
      <c r="L880" s="12">
        <v>7.1667850600067311</v>
      </c>
      <c r="M880" s="12">
        <v>8.2085032877255699</v>
      </c>
      <c r="N880" s="12"/>
      <c r="O880" s="12"/>
    </row>
    <row r="881" spans="1:15" x14ac:dyDescent="0.35">
      <c r="A881" s="11" t="str">
        <f t="shared" si="13"/>
        <v>DISTRIBUCION VOLUMEN X CRITERIO (Consumiciones)Cerveza EnvasadaNOROESTE</v>
      </c>
      <c r="B881" s="11" t="s">
        <v>119</v>
      </c>
      <c r="C881" s="11" t="s">
        <v>179</v>
      </c>
      <c r="D881" s="11" t="s">
        <v>8</v>
      </c>
      <c r="E881" s="12">
        <v>11.712712994990483</v>
      </c>
      <c r="F881" s="12">
        <v>11.039201378572702</v>
      </c>
      <c r="G881" s="12">
        <v>13.601436092671351</v>
      </c>
      <c r="H881" s="12">
        <v>12.961804930420961</v>
      </c>
      <c r="I881" s="12">
        <v>12.493616199707365</v>
      </c>
      <c r="J881" s="12">
        <v>11.12126722184022</v>
      </c>
      <c r="K881" s="12">
        <v>10.752663777831811</v>
      </c>
      <c r="L881" s="12">
        <v>11.121462220062062</v>
      </c>
      <c r="M881" s="12">
        <v>10.337987260994652</v>
      </c>
      <c r="N881" s="12"/>
      <c r="O881" s="12"/>
    </row>
    <row r="882" spans="1:15" x14ac:dyDescent="0.35">
      <c r="A882" s="11" t="str">
        <f t="shared" si="13"/>
        <v>DISTRIBUCION VOLUMEN X CRITERIO (Consumiciones)Cerveza Envasada&lt;2MIL</v>
      </c>
      <c r="B882" s="11" t="s">
        <v>119</v>
      </c>
      <c r="C882" s="11" t="s">
        <v>179</v>
      </c>
      <c r="D882" s="11" t="s">
        <v>9</v>
      </c>
      <c r="E882" s="12">
        <v>5.1648926246823956</v>
      </c>
      <c r="F882" s="12">
        <v>6.249388555469725</v>
      </c>
      <c r="G882" s="12">
        <v>6.0118885173872716</v>
      </c>
      <c r="H882" s="12">
        <v>6.5331753335449188</v>
      </c>
      <c r="I882" s="12">
        <v>6.1740638717280794</v>
      </c>
      <c r="J882" s="12">
        <v>5.8422390302289458</v>
      </c>
      <c r="K882" s="12">
        <v>5.7462214300600918</v>
      </c>
      <c r="L882" s="12">
        <v>6.8453331214715671</v>
      </c>
      <c r="M882" s="12">
        <v>6.7042450879469486</v>
      </c>
      <c r="N882" s="12"/>
      <c r="O882" s="12"/>
    </row>
    <row r="883" spans="1:15" x14ac:dyDescent="0.35">
      <c r="A883" s="11" t="str">
        <f t="shared" si="13"/>
        <v>DISTRIBUCION VOLUMEN X CRITERIO (Consumiciones)Cerveza Envasada2-5MIL</v>
      </c>
      <c r="B883" s="11" t="s">
        <v>119</v>
      </c>
      <c r="C883" s="11" t="s">
        <v>179</v>
      </c>
      <c r="D883" s="11" t="s">
        <v>10</v>
      </c>
      <c r="E883" s="12">
        <v>5.7594259365139315</v>
      </c>
      <c r="F883" s="12">
        <v>6.4982399429556121</v>
      </c>
      <c r="G883" s="12">
        <v>7.1854972240395725</v>
      </c>
      <c r="H883" s="12">
        <v>5.527634629597757</v>
      </c>
      <c r="I883" s="12">
        <v>5.6391024901230162</v>
      </c>
      <c r="J883" s="12">
        <v>6.3458731250159159</v>
      </c>
      <c r="K883" s="12">
        <v>6.2105643648615789</v>
      </c>
      <c r="L883" s="12">
        <v>5.245723819493775</v>
      </c>
      <c r="M883" s="12">
        <v>6.0238072454789844</v>
      </c>
      <c r="N883" s="12"/>
      <c r="O883" s="12"/>
    </row>
    <row r="884" spans="1:15" x14ac:dyDescent="0.35">
      <c r="A884" s="11" t="str">
        <f t="shared" si="13"/>
        <v>DISTRIBUCION VOLUMEN X CRITERIO (Consumiciones)Cerveza Envasada5-10MIL</v>
      </c>
      <c r="B884" s="11" t="s">
        <v>119</v>
      </c>
      <c r="C884" s="11" t="s">
        <v>179</v>
      </c>
      <c r="D884" s="11" t="s">
        <v>11</v>
      </c>
      <c r="E884" s="12">
        <v>6.3063247191040297</v>
      </c>
      <c r="F884" s="12">
        <v>6.6832396458494276</v>
      </c>
      <c r="G884" s="12">
        <v>6.764014291783063</v>
      </c>
      <c r="H884" s="12">
        <v>7.9406382704305472</v>
      </c>
      <c r="I884" s="12">
        <v>8.0479076636234606</v>
      </c>
      <c r="J884" s="12">
        <v>7.2905034762013905</v>
      </c>
      <c r="K884" s="12">
        <v>6.8821424849769013</v>
      </c>
      <c r="L884" s="12">
        <v>7.574868209518824</v>
      </c>
      <c r="M884" s="12">
        <v>7.0528112131324932</v>
      </c>
      <c r="N884" s="12"/>
      <c r="O884" s="12"/>
    </row>
    <row r="885" spans="1:15" x14ac:dyDescent="0.35">
      <c r="A885" s="11" t="str">
        <f t="shared" si="13"/>
        <v>DISTRIBUCION VOLUMEN X CRITERIO (Consumiciones)Cerveza Envasada10-30MIL</v>
      </c>
      <c r="B885" s="11" t="s">
        <v>119</v>
      </c>
      <c r="C885" s="11" t="s">
        <v>179</v>
      </c>
      <c r="D885" s="11" t="s">
        <v>12</v>
      </c>
      <c r="E885" s="12">
        <v>18.826665907779709</v>
      </c>
      <c r="F885" s="12">
        <v>18.365511913958048</v>
      </c>
      <c r="G885" s="12">
        <v>16.419396051164206</v>
      </c>
      <c r="H885" s="12">
        <v>15.09107804482305</v>
      </c>
      <c r="I885" s="12">
        <v>16.535334524130345</v>
      </c>
      <c r="J885" s="12">
        <v>17.199735146560723</v>
      </c>
      <c r="K885" s="12">
        <v>17.147749574490255</v>
      </c>
      <c r="L885" s="12">
        <v>17.862652820877109</v>
      </c>
      <c r="M885" s="12">
        <v>18.391042499883284</v>
      </c>
      <c r="N885" s="12"/>
      <c r="O885" s="12"/>
    </row>
    <row r="886" spans="1:15" x14ac:dyDescent="0.35">
      <c r="A886" s="11" t="str">
        <f t="shared" si="13"/>
        <v>DISTRIBUCION VOLUMEN X CRITERIO (Consumiciones)Cerveza Envasada30-100MIL</v>
      </c>
      <c r="B886" s="11" t="s">
        <v>119</v>
      </c>
      <c r="C886" s="11" t="s">
        <v>179</v>
      </c>
      <c r="D886" s="11" t="s">
        <v>13</v>
      </c>
      <c r="E886" s="12">
        <v>21.15020528754485</v>
      </c>
      <c r="F886" s="12">
        <v>20.05078851981698</v>
      </c>
      <c r="G886" s="12">
        <v>19.79476383514687</v>
      </c>
      <c r="H886" s="12">
        <v>20.16973385516696</v>
      </c>
      <c r="I886" s="12">
        <v>21.0107552299514</v>
      </c>
      <c r="J886" s="12">
        <v>20.057676929737436</v>
      </c>
      <c r="K886" s="12">
        <v>19.636579943728506</v>
      </c>
      <c r="L886" s="12">
        <v>19.974034471155644</v>
      </c>
      <c r="M886" s="12">
        <v>21.159556091654352</v>
      </c>
      <c r="N886" s="12"/>
      <c r="O886" s="12"/>
    </row>
    <row r="887" spans="1:15" x14ac:dyDescent="0.35">
      <c r="A887" s="11" t="str">
        <f t="shared" si="13"/>
        <v>DISTRIBUCION VOLUMEN X CRITERIO (Consumiciones)Cerveza Envasada100-200MIL</v>
      </c>
      <c r="B887" s="11" t="s">
        <v>119</v>
      </c>
      <c r="C887" s="11" t="s">
        <v>179</v>
      </c>
      <c r="D887" s="11" t="s">
        <v>14</v>
      </c>
      <c r="E887" s="12">
        <v>10.956781100495316</v>
      </c>
      <c r="F887" s="12">
        <v>10.420797433002555</v>
      </c>
      <c r="G887" s="12">
        <v>11.125318152460702</v>
      </c>
      <c r="H887" s="12">
        <v>9.7045735568396481</v>
      </c>
      <c r="I887" s="12">
        <v>9.2496555547957939</v>
      </c>
      <c r="J887" s="12">
        <v>9.4928616904780103</v>
      </c>
      <c r="K887" s="12">
        <v>11.033983248810308</v>
      </c>
      <c r="L887" s="12">
        <v>10.179506112835085</v>
      </c>
      <c r="M887" s="12">
        <v>10.188737532585055</v>
      </c>
      <c r="N887" s="12"/>
      <c r="O887" s="12"/>
    </row>
    <row r="888" spans="1:15" x14ac:dyDescent="0.35">
      <c r="A888" s="11" t="str">
        <f t="shared" si="13"/>
        <v>DISTRIBUCION VOLUMEN X CRITERIO (Consumiciones)Cerveza Envasada200-500MIL</v>
      </c>
      <c r="B888" s="11" t="s">
        <v>119</v>
      </c>
      <c r="C888" s="11" t="s">
        <v>179</v>
      </c>
      <c r="D888" s="11" t="s">
        <v>15</v>
      </c>
      <c r="E888" s="12">
        <v>14.766083157337675</v>
      </c>
      <c r="F888" s="12">
        <v>14.239591181888406</v>
      </c>
      <c r="G888" s="12">
        <v>14.914893070915719</v>
      </c>
      <c r="H888" s="12">
        <v>16.987682971546395</v>
      </c>
      <c r="I888" s="12">
        <v>15.271708711207177</v>
      </c>
      <c r="J888" s="12">
        <v>15.522443782310846</v>
      </c>
      <c r="K888" s="12">
        <v>14.077414550696446</v>
      </c>
      <c r="L888" s="12">
        <v>14.792616929001385</v>
      </c>
      <c r="M888" s="12">
        <v>13.996188297822677</v>
      </c>
      <c r="N888" s="12"/>
      <c r="O888" s="12"/>
    </row>
    <row r="889" spans="1:15" x14ac:dyDescent="0.35">
      <c r="A889" s="11" t="str">
        <f t="shared" si="13"/>
        <v>DISTRIBUCION VOLUMEN X CRITERIO (Consumiciones)Cerveza Envasada&gt;500MIL</v>
      </c>
      <c r="B889" s="11" t="s">
        <v>119</v>
      </c>
      <c r="C889" s="11" t="s">
        <v>179</v>
      </c>
      <c r="D889" s="11" t="s">
        <v>16</v>
      </c>
      <c r="E889" s="12">
        <v>17.069615517398486</v>
      </c>
      <c r="F889" s="12">
        <v>17.49246182185513</v>
      </c>
      <c r="G889" s="12">
        <v>17.784223618947244</v>
      </c>
      <c r="H889" s="12">
        <v>18.045496543827998</v>
      </c>
      <c r="I889" s="12">
        <v>18.071462672288348</v>
      </c>
      <c r="J889" s="12">
        <v>18.248682099472841</v>
      </c>
      <c r="K889" s="12">
        <v>19.265360684636494</v>
      </c>
      <c r="L889" s="12">
        <v>17.525264515646615</v>
      </c>
      <c r="M889" s="12">
        <v>16.483628586839234</v>
      </c>
      <c r="N889" s="12"/>
      <c r="O889" s="12"/>
    </row>
    <row r="890" spans="1:15" x14ac:dyDescent="0.35">
      <c r="A890" s="11" t="str">
        <f t="shared" si="13"/>
        <v>DISTRIBUCION VOLUMEN X CRITERIO (Consumiciones)Cerveza EnvasadaDE 15 A 19 AÑOS</v>
      </c>
      <c r="B890" s="11" t="s">
        <v>119</v>
      </c>
      <c r="C890" s="11" t="s">
        <v>179</v>
      </c>
      <c r="D890" s="11" t="s">
        <v>39</v>
      </c>
      <c r="E890" s="12">
        <v>0.612984038365185</v>
      </c>
      <c r="F890" s="12">
        <v>0.46261529502644239</v>
      </c>
      <c r="G890" s="12">
        <v>0.42560494146623301</v>
      </c>
      <c r="H890" s="12">
        <v>0.13064444633238148</v>
      </c>
      <c r="I890" s="12">
        <v>0.39340082283186706</v>
      </c>
      <c r="J890" s="12">
        <v>0.35537570988361733</v>
      </c>
      <c r="K890" s="12">
        <v>8.4453914689638393E-2</v>
      </c>
      <c r="L890" s="12">
        <v>7.181366134519758E-2</v>
      </c>
      <c r="M890" s="12">
        <v>0.17455632508468891</v>
      </c>
      <c r="N890" s="12"/>
      <c r="O890" s="12"/>
    </row>
    <row r="891" spans="1:15" x14ac:dyDescent="0.35">
      <c r="A891" s="11" t="str">
        <f t="shared" si="13"/>
        <v>DISTRIBUCION VOLUMEN X CRITERIO (Consumiciones)Cerveza EnvasadaDE 20 A 24 AÑOS</v>
      </c>
      <c r="B891" s="11" t="s">
        <v>119</v>
      </c>
      <c r="C891" s="11" t="s">
        <v>179</v>
      </c>
      <c r="D891" s="11" t="s">
        <v>40</v>
      </c>
      <c r="E891" s="12">
        <v>1.1598782216404087</v>
      </c>
      <c r="F891" s="12">
        <v>1.4932214629508584</v>
      </c>
      <c r="G891" s="12">
        <v>1.7925465239862988</v>
      </c>
      <c r="H891" s="12">
        <v>1.9696095447836519</v>
      </c>
      <c r="I891" s="12">
        <v>1.0598172839246425</v>
      </c>
      <c r="J891" s="12">
        <v>1.1224880943285711</v>
      </c>
      <c r="K891" s="12">
        <v>1.2232536732779882</v>
      </c>
      <c r="L891" s="12">
        <v>1.3679104198601713</v>
      </c>
      <c r="M891" s="12">
        <v>1.0272351948050658</v>
      </c>
      <c r="N891" s="12"/>
      <c r="O891" s="12"/>
    </row>
    <row r="892" spans="1:15" x14ac:dyDescent="0.35">
      <c r="A892" s="11" t="str">
        <f t="shared" si="13"/>
        <v>DISTRIBUCION VOLUMEN X CRITERIO (Consumiciones)Cerveza EnvasadaDE 25 A 34 AÑOS</v>
      </c>
      <c r="B892" s="11" t="s">
        <v>119</v>
      </c>
      <c r="C892" s="11" t="s">
        <v>179</v>
      </c>
      <c r="D892" s="11" t="s">
        <v>41</v>
      </c>
      <c r="E892" s="12">
        <v>4.9059799429627464</v>
      </c>
      <c r="F892" s="12">
        <v>6.2128231029770049</v>
      </c>
      <c r="G892" s="12">
        <v>5.9326561795304418</v>
      </c>
      <c r="H892" s="12">
        <v>6.5265592391359375</v>
      </c>
      <c r="I892" s="12">
        <v>5.4835181461437754</v>
      </c>
      <c r="J892" s="12">
        <v>6.0298673186135936</v>
      </c>
      <c r="K892" s="12">
        <v>5.5070838688387926</v>
      </c>
      <c r="L892" s="12">
        <v>5.0814483867349614</v>
      </c>
      <c r="M892" s="12">
        <v>4.6613852915048248</v>
      </c>
      <c r="N892" s="12"/>
      <c r="O892" s="12"/>
    </row>
    <row r="893" spans="1:15" x14ac:dyDescent="0.35">
      <c r="A893" s="11" t="str">
        <f t="shared" si="13"/>
        <v>DISTRIBUCION VOLUMEN X CRITERIO (Consumiciones)Cerveza EnvasadaDE 35 A 49 AÑOS</v>
      </c>
      <c r="B893" s="11" t="s">
        <v>119</v>
      </c>
      <c r="C893" s="11" t="s">
        <v>179</v>
      </c>
      <c r="D893" s="11" t="s">
        <v>42</v>
      </c>
      <c r="E893" s="12">
        <v>23.424580865872766</v>
      </c>
      <c r="F893" s="12">
        <v>22.774876700932914</v>
      </c>
      <c r="G893" s="12">
        <v>22.040051983453719</v>
      </c>
      <c r="H893" s="12">
        <v>20.799099189913605</v>
      </c>
      <c r="I893" s="12">
        <v>20.758645783473995</v>
      </c>
      <c r="J893" s="12">
        <v>20.198767412840297</v>
      </c>
      <c r="K893" s="12">
        <v>19.78196424849769</v>
      </c>
      <c r="L893" s="12">
        <v>19.713991288742662</v>
      </c>
      <c r="M893" s="12">
        <v>20.122949910485261</v>
      </c>
      <c r="N893" s="12"/>
      <c r="O893" s="12"/>
    </row>
    <row r="894" spans="1:15" x14ac:dyDescent="0.35">
      <c r="A894" s="11" t="str">
        <f t="shared" si="13"/>
        <v>DISTRIBUCION VOLUMEN X CRITERIO (Consumiciones)Cerveza EnvasadaDE 50 A 59 AÑOS</v>
      </c>
      <c r="B894" s="11" t="s">
        <v>119</v>
      </c>
      <c r="C894" s="11" t="s">
        <v>179</v>
      </c>
      <c r="D894" s="11" t="s">
        <v>43</v>
      </c>
      <c r="E894" s="12">
        <v>28.329290248101412</v>
      </c>
      <c r="F894" s="12">
        <v>29.819525818527541</v>
      </c>
      <c r="G894" s="12">
        <v>27.797135671890334</v>
      </c>
      <c r="H894" s="12">
        <v>26.564477427585022</v>
      </c>
      <c r="I894" s="12">
        <v>28.880764255297553</v>
      </c>
      <c r="J894" s="12">
        <v>28.612768991774264</v>
      </c>
      <c r="K894" s="12">
        <v>28.385461895168291</v>
      </c>
      <c r="L894" s="12">
        <v>29.065941974800914</v>
      </c>
      <c r="M894" s="12">
        <v>28.401088282028873</v>
      </c>
      <c r="N894" s="12"/>
      <c r="O894" s="12"/>
    </row>
    <row r="895" spans="1:15" x14ac:dyDescent="0.35">
      <c r="A895" s="11" t="str">
        <f t="shared" si="13"/>
        <v>DISTRIBUCION VOLUMEN X CRITERIO (Consumiciones)Cerveza EnvasadaDE 60 A 75 AÑOS</v>
      </c>
      <c r="B895" s="11" t="s">
        <v>119</v>
      </c>
      <c r="C895" s="11" t="s">
        <v>179</v>
      </c>
      <c r="D895" s="11" t="s">
        <v>44</v>
      </c>
      <c r="E895" s="12">
        <v>41.567285533228755</v>
      </c>
      <c r="F895" s="12">
        <v>39.236960009507399</v>
      </c>
      <c r="G895" s="12">
        <v>42.012001661542882</v>
      </c>
      <c r="H895" s="12">
        <v>44.009621729314141</v>
      </c>
      <c r="I895" s="12">
        <v>43.423827099491369</v>
      </c>
      <c r="J895" s="12">
        <v>43.680749738966568</v>
      </c>
      <c r="K895" s="12">
        <v>45.017791083399914</v>
      </c>
      <c r="L895" s="12">
        <v>44.698886791041986</v>
      </c>
      <c r="M895" s="12">
        <v>45.612817543895666</v>
      </c>
      <c r="N895" s="12"/>
      <c r="O895" s="12"/>
    </row>
    <row r="896" spans="1:15" x14ac:dyDescent="0.35">
      <c r="A896" s="11" t="str">
        <f t="shared" si="13"/>
        <v>DISTRIBUCION VOLUMEN X CRITERIO (Consumiciones)Cerveza EnvasadaNIVEL ALTO</v>
      </c>
      <c r="B896" s="11" t="s">
        <v>119</v>
      </c>
      <c r="C896" s="11" t="s">
        <v>179</v>
      </c>
      <c r="D896" s="11" t="s">
        <v>209</v>
      </c>
      <c r="E896" s="12">
        <v>22.971749570754564</v>
      </c>
      <c r="F896" s="12">
        <v>22.328380771287659</v>
      </c>
      <c r="G896" s="12">
        <v>23.641586553445684</v>
      </c>
      <c r="H896" s="12">
        <v>22.874233019461357</v>
      </c>
      <c r="I896" s="12">
        <v>24.315894541135251</v>
      </c>
      <c r="J896" s="12">
        <v>24.129859678610536</v>
      </c>
      <c r="K896" s="12">
        <v>23.314954279412277</v>
      </c>
      <c r="L896" s="12">
        <v>24.648399820540622</v>
      </c>
      <c r="M896" s="12">
        <v>22.094701197580406</v>
      </c>
      <c r="N896" s="12"/>
      <c r="O896" s="12"/>
    </row>
    <row r="897" spans="1:15" x14ac:dyDescent="0.35">
      <c r="A897" s="11" t="str">
        <f t="shared" si="13"/>
        <v>DISTRIBUCION VOLUMEN X CRITERIO (Consumiciones)Cerveza EnvasadaNIVEL MEDIO ALTO</v>
      </c>
      <c r="B897" s="11" t="s">
        <v>119</v>
      </c>
      <c r="C897" s="11" t="s">
        <v>179</v>
      </c>
      <c r="D897" s="11" t="s">
        <v>210</v>
      </c>
      <c r="E897" s="12">
        <v>15.139395172846564</v>
      </c>
      <c r="F897" s="12">
        <v>15.128799096797197</v>
      </c>
      <c r="G897" s="12">
        <v>11.969022596878373</v>
      </c>
      <c r="H897" s="12">
        <v>11.777031015528674</v>
      </c>
      <c r="I897" s="12">
        <v>11.963722873296453</v>
      </c>
      <c r="J897" s="12">
        <v>12.160878091017905</v>
      </c>
      <c r="K897" s="12">
        <v>12.441693224842822</v>
      </c>
      <c r="L897" s="12">
        <v>12.501560922720307</v>
      </c>
      <c r="M897" s="12">
        <v>11.716530808003382</v>
      </c>
      <c r="N897" s="12"/>
      <c r="O897" s="12"/>
    </row>
    <row r="898" spans="1:15" x14ac:dyDescent="0.35">
      <c r="A898" s="11" t="str">
        <f t="shared" si="13"/>
        <v>DISTRIBUCION VOLUMEN X CRITERIO (Consumiciones)Cerveza EnvasadaNIVEL MEDIO</v>
      </c>
      <c r="B898" s="11" t="s">
        <v>119</v>
      </c>
      <c r="C898" s="11" t="s">
        <v>179</v>
      </c>
      <c r="D898" s="11" t="s">
        <v>211</v>
      </c>
      <c r="E898" s="12">
        <v>22.479847095776996</v>
      </c>
      <c r="F898" s="12">
        <v>22.988227464495811</v>
      </c>
      <c r="G898" s="12">
        <v>25.648748159443162</v>
      </c>
      <c r="H898" s="12">
        <v>27.125855019053734</v>
      </c>
      <c r="I898" s="12">
        <v>26.10841430206413</v>
      </c>
      <c r="J898" s="12">
        <v>23.825283316779995</v>
      </c>
      <c r="K898" s="12">
        <v>24.315027006842886</v>
      </c>
      <c r="L898" s="12">
        <v>22.898124088682842</v>
      </c>
      <c r="M898" s="12">
        <v>24.343678325711803</v>
      </c>
      <c r="N898" s="12"/>
      <c r="O898" s="12"/>
    </row>
    <row r="899" spans="1:15" x14ac:dyDescent="0.35">
      <c r="A899" s="11" t="str">
        <f t="shared" si="13"/>
        <v>DISTRIBUCION VOLUMEN X CRITERIO (Consumiciones)Cerveza EnvasadaNIVEL MEDIO BAJO</v>
      </c>
      <c r="B899" s="11" t="s">
        <v>119</v>
      </c>
      <c r="C899" s="11" t="s">
        <v>179</v>
      </c>
      <c r="D899" s="11" t="s">
        <v>212</v>
      </c>
      <c r="E899" s="12">
        <v>19.154847146081998</v>
      </c>
      <c r="F899" s="12">
        <v>19.457569671400559</v>
      </c>
      <c r="G899" s="12">
        <v>16.965960895075032</v>
      </c>
      <c r="H899" s="12">
        <v>15.814763442710916</v>
      </c>
      <c r="I899" s="12">
        <v>14.977343813089631</v>
      </c>
      <c r="J899" s="12">
        <v>15.756762676038406</v>
      </c>
      <c r="K899" s="12">
        <v>16.271758527562611</v>
      </c>
      <c r="L899" s="12">
        <v>16.422411859273936</v>
      </c>
      <c r="M899" s="12">
        <v>17.937071816746922</v>
      </c>
      <c r="N899" s="12"/>
      <c r="O899" s="12"/>
    </row>
    <row r="900" spans="1:15" x14ac:dyDescent="0.35">
      <c r="A900" s="11" t="str">
        <f t="shared" ref="A900:A963" si="14">B900&amp;C900&amp;D900</f>
        <v>DISTRIBUCION VOLUMEN X CRITERIO (Consumiciones)Cerveza EnvasadaHOMBRE</v>
      </c>
      <c r="B900" s="11" t="s">
        <v>119</v>
      </c>
      <c r="C900" s="11" t="s">
        <v>179</v>
      </c>
      <c r="D900" s="11" t="s">
        <v>21</v>
      </c>
      <c r="E900" s="12">
        <v>63.681193890155129</v>
      </c>
      <c r="F900" s="12">
        <v>63.699566224968805</v>
      </c>
      <c r="G900" s="12">
        <v>67.99340411478056</v>
      </c>
      <c r="H900" s="12">
        <v>64.006069375230283</v>
      </c>
      <c r="I900" s="12">
        <v>64.27912174749514</v>
      </c>
      <c r="J900" s="12">
        <v>65.910815697659615</v>
      </c>
      <c r="K900" s="12">
        <v>67.413117857515019</v>
      </c>
      <c r="L900" s="12">
        <v>64.600515945713539</v>
      </c>
      <c r="M900" s="12">
        <v>65.796032214048665</v>
      </c>
      <c r="N900" s="12"/>
      <c r="O900" s="12"/>
    </row>
    <row r="901" spans="1:15" x14ac:dyDescent="0.35">
      <c r="A901" s="11" t="str">
        <f t="shared" si="14"/>
        <v>DISTRIBUCION VOLUMEN X CRITERIO (Consumiciones)Cerveza EnvasadaMUJER</v>
      </c>
      <c r="B901" s="11" t="s">
        <v>119</v>
      </c>
      <c r="C901" s="11" t="s">
        <v>179</v>
      </c>
      <c r="D901" s="11" t="s">
        <v>22</v>
      </c>
      <c r="E901" s="12">
        <v>36.318806109844857</v>
      </c>
      <c r="F901" s="12">
        <v>36.300457543526058</v>
      </c>
      <c r="G901" s="12">
        <v>32.006574932598035</v>
      </c>
      <c r="H901" s="12">
        <v>35.993939428621232</v>
      </c>
      <c r="I901" s="12">
        <v>35.72084731199697</v>
      </c>
      <c r="J901" s="12">
        <v>34.089214862352613</v>
      </c>
      <c r="K901" s="12">
        <v>32.586914707006152</v>
      </c>
      <c r="L901" s="12">
        <v>35.399474707443829</v>
      </c>
      <c r="M901" s="12">
        <v>34.204000896637382</v>
      </c>
      <c r="N901" s="12"/>
      <c r="O901" s="12"/>
    </row>
    <row r="902" spans="1:15" x14ac:dyDescent="0.35">
      <c r="A902" s="11" t="str">
        <f t="shared" si="14"/>
        <v>DISTRIBUCION VOLUMEN X CRITERIO (Consumiciones)Cerveza SurtidorT.ESPAÑA</v>
      </c>
      <c r="B902" s="11" t="s">
        <v>119</v>
      </c>
      <c r="C902" s="11" t="s">
        <v>180</v>
      </c>
      <c r="D902" s="11" t="s">
        <v>36</v>
      </c>
      <c r="E902" s="12">
        <v>100</v>
      </c>
      <c r="F902" s="12">
        <v>100</v>
      </c>
      <c r="G902" s="12">
        <v>100</v>
      </c>
      <c r="H902" s="12">
        <v>100</v>
      </c>
      <c r="I902" s="12">
        <v>100</v>
      </c>
      <c r="J902" s="12">
        <v>100</v>
      </c>
      <c r="K902" s="12">
        <v>100</v>
      </c>
      <c r="L902" s="12">
        <v>100</v>
      </c>
      <c r="M902" s="12">
        <v>100</v>
      </c>
      <c r="N902" s="12"/>
      <c r="O902" s="12"/>
    </row>
    <row r="903" spans="1:15" x14ac:dyDescent="0.35">
      <c r="A903" s="11" t="str">
        <f t="shared" si="14"/>
        <v>DISTRIBUCION VOLUMEN X CRITERIO (Consumiciones)Cerveza SurtidorBCN AM</v>
      </c>
      <c r="B903" s="11" t="s">
        <v>119</v>
      </c>
      <c r="C903" s="11" t="s">
        <v>180</v>
      </c>
      <c r="D903" s="11" t="s">
        <v>1</v>
      </c>
      <c r="E903" s="12">
        <v>7.0635338211001573</v>
      </c>
      <c r="F903" s="12">
        <v>6.6357891789094516</v>
      </c>
      <c r="G903" s="12">
        <v>7.0519964825974393</v>
      </c>
      <c r="H903" s="12">
        <v>6.3769639835629679</v>
      </c>
      <c r="I903" s="12">
        <v>7.1346908734052983</v>
      </c>
      <c r="J903" s="12">
        <v>5.6593913993198299</v>
      </c>
      <c r="K903" s="12">
        <v>5.8208582079094153</v>
      </c>
      <c r="L903" s="12">
        <v>5.7235424596967839</v>
      </c>
      <c r="M903" s="12">
        <v>5.6390439352220199</v>
      </c>
      <c r="N903" s="12"/>
      <c r="O903" s="12"/>
    </row>
    <row r="904" spans="1:15" x14ac:dyDescent="0.35">
      <c r="A904" s="11" t="str">
        <f t="shared" si="14"/>
        <v>DISTRIBUCION VOLUMEN X CRITERIO (Consumiciones)Cerveza SurtidorREST.CAT ARAGON</v>
      </c>
      <c r="B904" s="11" t="s">
        <v>119</v>
      </c>
      <c r="C904" s="11" t="s">
        <v>180</v>
      </c>
      <c r="D904" s="11" t="s">
        <v>2</v>
      </c>
      <c r="E904" s="12">
        <v>12.944597524039569</v>
      </c>
      <c r="F904" s="12">
        <v>10.293879582592885</v>
      </c>
      <c r="G904" s="12">
        <v>10.304925143744295</v>
      </c>
      <c r="H904" s="12">
        <v>11.934618931234837</v>
      </c>
      <c r="I904" s="12">
        <v>13.393535029560304</v>
      </c>
      <c r="J904" s="12">
        <v>10.242869024468931</v>
      </c>
      <c r="K904" s="12">
        <v>12.217791978474732</v>
      </c>
      <c r="L904" s="12">
        <v>12.363603491481525</v>
      </c>
      <c r="M904" s="12">
        <v>13.366497136584945</v>
      </c>
      <c r="N904" s="12"/>
      <c r="O904" s="12"/>
    </row>
    <row r="905" spans="1:15" x14ac:dyDescent="0.35">
      <c r="A905" s="11" t="str">
        <f t="shared" si="14"/>
        <v>DISTRIBUCION VOLUMEN X CRITERIO (Consumiciones)Cerveza SurtidorLEVANTE</v>
      </c>
      <c r="B905" s="11" t="s">
        <v>119</v>
      </c>
      <c r="C905" s="11" t="s">
        <v>180</v>
      </c>
      <c r="D905" s="11" t="s">
        <v>3</v>
      </c>
      <c r="E905" s="12">
        <v>10.551946369565082</v>
      </c>
      <c r="F905" s="12">
        <v>11.33182062733823</v>
      </c>
      <c r="G905" s="12">
        <v>10.378070622221379</v>
      </c>
      <c r="H905" s="12">
        <v>10.444166912864036</v>
      </c>
      <c r="I905" s="12">
        <v>10.306703128365927</v>
      </c>
      <c r="J905" s="12">
        <v>10.356817627970809</v>
      </c>
      <c r="K905" s="12">
        <v>9.9333837831777796</v>
      </c>
      <c r="L905" s="12">
        <v>8.8459134305431757</v>
      </c>
      <c r="M905" s="12">
        <v>9.5247755138569854</v>
      </c>
      <c r="N905" s="12"/>
      <c r="O905" s="12"/>
    </row>
    <row r="906" spans="1:15" x14ac:dyDescent="0.35">
      <c r="A906" s="11" t="str">
        <f t="shared" si="14"/>
        <v>DISTRIBUCION VOLUMEN X CRITERIO (Consumiciones)Cerveza SurtidorANDALUCIA</v>
      </c>
      <c r="B906" s="11" t="s">
        <v>119</v>
      </c>
      <c r="C906" s="11" t="s">
        <v>180</v>
      </c>
      <c r="D906" s="11" t="s">
        <v>4</v>
      </c>
      <c r="E906" s="12">
        <v>25.879483557087678</v>
      </c>
      <c r="F906" s="12">
        <v>30.477691582519999</v>
      </c>
      <c r="G906" s="12">
        <v>28.635423899390695</v>
      </c>
      <c r="H906" s="12">
        <v>28.212052032695013</v>
      </c>
      <c r="I906" s="12">
        <v>24.107554034323464</v>
      </c>
      <c r="J906" s="12">
        <v>26.887618134299419</v>
      </c>
      <c r="K906" s="12">
        <v>28.082642450741329</v>
      </c>
      <c r="L906" s="12">
        <v>28.032425705107723</v>
      </c>
      <c r="M906" s="12">
        <v>26.13729445489933</v>
      </c>
      <c r="N906" s="12"/>
      <c r="O906" s="12"/>
    </row>
    <row r="907" spans="1:15" x14ac:dyDescent="0.35">
      <c r="A907" s="11" t="str">
        <f t="shared" si="14"/>
        <v>DISTRIBUCION VOLUMEN X CRITERIO (Consumiciones)Cerveza SurtidorMDD AM</v>
      </c>
      <c r="B907" s="11" t="s">
        <v>119</v>
      </c>
      <c r="C907" s="11" t="s">
        <v>180</v>
      </c>
      <c r="D907" s="11" t="s">
        <v>5</v>
      </c>
      <c r="E907" s="12">
        <v>13.126519288883118</v>
      </c>
      <c r="F907" s="12">
        <v>13.111267326030019</v>
      </c>
      <c r="G907" s="12">
        <v>13.34857615410592</v>
      </c>
      <c r="H907" s="12">
        <v>13.006709997403737</v>
      </c>
      <c r="I907" s="12">
        <v>12.335111539290073</v>
      </c>
      <c r="J907" s="12">
        <v>12.754982137413165</v>
      </c>
      <c r="K907" s="12">
        <v>13.209949830432466</v>
      </c>
      <c r="L907" s="12">
        <v>13.074382721240219</v>
      </c>
      <c r="M907" s="12">
        <v>12.385302704536345</v>
      </c>
      <c r="N907" s="12"/>
      <c r="O907" s="12"/>
    </row>
    <row r="908" spans="1:15" x14ac:dyDescent="0.35">
      <c r="A908" s="11" t="str">
        <f t="shared" si="14"/>
        <v>DISTRIBUCION VOLUMEN X CRITERIO (Consumiciones)Cerveza SurtidorRTO CENTRO</v>
      </c>
      <c r="B908" s="11" t="s">
        <v>119</v>
      </c>
      <c r="C908" s="11" t="s">
        <v>180</v>
      </c>
      <c r="D908" s="11" t="s">
        <v>6</v>
      </c>
      <c r="E908" s="12">
        <v>8.4578545206691622</v>
      </c>
      <c r="F908" s="12">
        <v>7.304619731222961</v>
      </c>
      <c r="G908" s="12">
        <v>7.2622883400779941</v>
      </c>
      <c r="H908" s="12">
        <v>7.0498169186832467</v>
      </c>
      <c r="I908" s="12">
        <v>8.8503674094640843</v>
      </c>
      <c r="J908" s="12">
        <v>9.0118353820304637</v>
      </c>
      <c r="K908" s="12">
        <v>8.2891392695983619</v>
      </c>
      <c r="L908" s="12">
        <v>8.6673123029688064</v>
      </c>
      <c r="M908" s="12">
        <v>9.5309295265592837</v>
      </c>
      <c r="N908" s="12"/>
      <c r="O908" s="12"/>
    </row>
    <row r="909" spans="1:15" x14ac:dyDescent="0.35">
      <c r="A909" s="11" t="str">
        <f t="shared" si="14"/>
        <v>DISTRIBUCION VOLUMEN X CRITERIO (Consumiciones)Cerveza SurtidorNORTE-CENTRO</v>
      </c>
      <c r="B909" s="11" t="s">
        <v>119</v>
      </c>
      <c r="C909" s="11" t="s">
        <v>180</v>
      </c>
      <c r="D909" s="11" t="s">
        <v>7</v>
      </c>
      <c r="E909" s="12">
        <v>12.663681756917194</v>
      </c>
      <c r="F909" s="12">
        <v>11.561018602255825</v>
      </c>
      <c r="G909" s="12">
        <v>12.71140358405043</v>
      </c>
      <c r="H909" s="12">
        <v>12.278117977779567</v>
      </c>
      <c r="I909" s="12">
        <v>13.940355800761148</v>
      </c>
      <c r="J909" s="12">
        <v>13.623712596354867</v>
      </c>
      <c r="K909" s="12">
        <v>12.072479609854536</v>
      </c>
      <c r="L909" s="12">
        <v>13.025020976172188</v>
      </c>
      <c r="M909" s="12">
        <v>13.913669135550355</v>
      </c>
      <c r="N909" s="12"/>
      <c r="O909" s="12"/>
    </row>
    <row r="910" spans="1:15" x14ac:dyDescent="0.35">
      <c r="A910" s="11" t="str">
        <f t="shared" si="14"/>
        <v>DISTRIBUCION VOLUMEN X CRITERIO (Consumiciones)Cerveza SurtidorNOROESTE</v>
      </c>
      <c r="B910" s="11" t="s">
        <v>119</v>
      </c>
      <c r="C910" s="11" t="s">
        <v>180</v>
      </c>
      <c r="D910" s="11" t="s">
        <v>8</v>
      </c>
      <c r="E910" s="12">
        <v>9.3123945501766059</v>
      </c>
      <c r="F910" s="12">
        <v>9.2839133691306301</v>
      </c>
      <c r="G910" s="12">
        <v>10.307315773811846</v>
      </c>
      <c r="H910" s="12">
        <v>10.697557722092411</v>
      </c>
      <c r="I910" s="12">
        <v>9.9316821848296986</v>
      </c>
      <c r="J910" s="12">
        <v>11.462763832035447</v>
      </c>
      <c r="K910" s="12">
        <v>10.373738053196558</v>
      </c>
      <c r="L910" s="12">
        <v>10.267775554023221</v>
      </c>
      <c r="M910" s="12">
        <v>9.5024875927907324</v>
      </c>
      <c r="N910" s="12"/>
      <c r="O910" s="12"/>
    </row>
    <row r="911" spans="1:15" x14ac:dyDescent="0.35">
      <c r="A911" s="11" t="str">
        <f t="shared" si="14"/>
        <v>DISTRIBUCION VOLUMEN X CRITERIO (Consumiciones)Cerveza Surtidor&lt;2MIL</v>
      </c>
      <c r="B911" s="11" t="s">
        <v>119</v>
      </c>
      <c r="C911" s="11" t="s">
        <v>180</v>
      </c>
      <c r="D911" s="11" t="s">
        <v>9</v>
      </c>
      <c r="E911" s="12">
        <v>4.779815928667376</v>
      </c>
      <c r="F911" s="12">
        <v>4.4853240026354078</v>
      </c>
      <c r="G911" s="12">
        <v>4.4728632838229574</v>
      </c>
      <c r="H911" s="12">
        <v>4.3950259178685576</v>
      </c>
      <c r="I911" s="12">
        <v>5.2302442614710749</v>
      </c>
      <c r="J911" s="12">
        <v>4.7433203988669757</v>
      </c>
      <c r="K911" s="12">
        <v>5.2541220325681772</v>
      </c>
      <c r="L911" s="12">
        <v>5.7314283792192944</v>
      </c>
      <c r="M911" s="12">
        <v>5.8822519934418702</v>
      </c>
      <c r="N911" s="12"/>
      <c r="O911" s="12"/>
    </row>
    <row r="912" spans="1:15" x14ac:dyDescent="0.35">
      <c r="A912" s="11" t="str">
        <f t="shared" si="14"/>
        <v>DISTRIBUCION VOLUMEN X CRITERIO (Consumiciones)Cerveza Surtidor2-5MIL</v>
      </c>
      <c r="B912" s="11" t="s">
        <v>119</v>
      </c>
      <c r="C912" s="11" t="s">
        <v>180</v>
      </c>
      <c r="D912" s="11" t="s">
        <v>10</v>
      </c>
      <c r="E912" s="12">
        <v>3.9792115442324105</v>
      </c>
      <c r="F912" s="12">
        <v>3.6064539671609808</v>
      </c>
      <c r="G912" s="12">
        <v>5.0439792343965406</v>
      </c>
      <c r="H912" s="12">
        <v>4.7031396879112615</v>
      </c>
      <c r="I912" s="12">
        <v>4.9634475454175542</v>
      </c>
      <c r="J912" s="12">
        <v>4.5354745745487977</v>
      </c>
      <c r="K912" s="12">
        <v>3.9132335547520949</v>
      </c>
      <c r="L912" s="12">
        <v>3.9264409088615686</v>
      </c>
      <c r="M912" s="12">
        <v>4.5664096702574808</v>
      </c>
      <c r="N912" s="12"/>
      <c r="O912" s="12"/>
    </row>
    <row r="913" spans="1:15" x14ac:dyDescent="0.35">
      <c r="A913" s="11" t="str">
        <f t="shared" si="14"/>
        <v>DISTRIBUCION VOLUMEN X CRITERIO (Consumiciones)Cerveza Surtidor5-10MIL</v>
      </c>
      <c r="B913" s="11" t="s">
        <v>119</v>
      </c>
      <c r="C913" s="11" t="s">
        <v>180</v>
      </c>
      <c r="D913" s="11" t="s">
        <v>11</v>
      </c>
      <c r="E913" s="12">
        <v>7.2191454457349442</v>
      </c>
      <c r="F913" s="12">
        <v>7.4462489079074681</v>
      </c>
      <c r="G913" s="12">
        <v>7.742080550301865</v>
      </c>
      <c r="H913" s="12">
        <v>9.8709433387944401</v>
      </c>
      <c r="I913" s="12">
        <v>8.2629820005265788</v>
      </c>
      <c r="J913" s="12">
        <v>8.3705926866494789</v>
      </c>
      <c r="K913" s="12">
        <v>7.7700888477816088</v>
      </c>
      <c r="L913" s="12">
        <v>8.115699707174505</v>
      </c>
      <c r="M913" s="12">
        <v>7.4024530552781647</v>
      </c>
      <c r="N913" s="12"/>
      <c r="O913" s="12"/>
    </row>
    <row r="914" spans="1:15" x14ac:dyDescent="0.35">
      <c r="A914" s="11" t="str">
        <f t="shared" si="14"/>
        <v>DISTRIBUCION VOLUMEN X CRITERIO (Consumiciones)Cerveza Surtidor10-30MIL</v>
      </c>
      <c r="B914" s="11" t="s">
        <v>119</v>
      </c>
      <c r="C914" s="11" t="s">
        <v>180</v>
      </c>
      <c r="D914" s="11" t="s">
        <v>12</v>
      </c>
      <c r="E914" s="12">
        <v>16.956120915607684</v>
      </c>
      <c r="F914" s="12">
        <v>16.645278755719399</v>
      </c>
      <c r="G914" s="12">
        <v>16.518757808555666</v>
      </c>
      <c r="H914" s="12">
        <v>14.931002068057905</v>
      </c>
      <c r="I914" s="12">
        <v>15.95855573374183</v>
      </c>
      <c r="J914" s="12">
        <v>16.758811173563569</v>
      </c>
      <c r="K914" s="12">
        <v>17.374556461784245</v>
      </c>
      <c r="L914" s="12">
        <v>17.921826618155183</v>
      </c>
      <c r="M914" s="12">
        <v>19.593521463849246</v>
      </c>
      <c r="N914" s="12"/>
      <c r="O914" s="12"/>
    </row>
    <row r="915" spans="1:15" x14ac:dyDescent="0.35">
      <c r="A915" s="11" t="str">
        <f t="shared" si="14"/>
        <v>DISTRIBUCION VOLUMEN X CRITERIO (Consumiciones)Cerveza Surtidor30-100MIL</v>
      </c>
      <c r="B915" s="11" t="s">
        <v>119</v>
      </c>
      <c r="C915" s="11" t="s">
        <v>180</v>
      </c>
      <c r="D915" s="11" t="s">
        <v>13</v>
      </c>
      <c r="E915" s="12">
        <v>19.335905981606533</v>
      </c>
      <c r="F915" s="12">
        <v>19.65425141672333</v>
      </c>
      <c r="G915" s="12">
        <v>19.981744279484161</v>
      </c>
      <c r="H915" s="12">
        <v>20.072775942488295</v>
      </c>
      <c r="I915" s="12">
        <v>19.916644725819193</v>
      </c>
      <c r="J915" s="12">
        <v>22.463616263685523</v>
      </c>
      <c r="K915" s="12">
        <v>19.808402701869447</v>
      </c>
      <c r="L915" s="12">
        <v>19.861431126210221</v>
      </c>
      <c r="M915" s="12">
        <v>18.32051734302885</v>
      </c>
      <c r="N915" s="12"/>
      <c r="O915" s="12"/>
    </row>
    <row r="916" spans="1:15" x14ac:dyDescent="0.35">
      <c r="A916" s="11" t="str">
        <f t="shared" si="14"/>
        <v>DISTRIBUCION VOLUMEN X CRITERIO (Consumiciones)Cerveza Surtidor100-200MIL</v>
      </c>
      <c r="B916" s="11" t="s">
        <v>119</v>
      </c>
      <c r="C916" s="11" t="s">
        <v>180</v>
      </c>
      <c r="D916" s="11" t="s">
        <v>14</v>
      </c>
      <c r="E916" s="12">
        <v>11.047958423088465</v>
      </c>
      <c r="F916" s="12">
        <v>11.360706534717274</v>
      </c>
      <c r="G916" s="12">
        <v>10.637116844412891</v>
      </c>
      <c r="H916" s="12">
        <v>11.277030233037001</v>
      </c>
      <c r="I916" s="12">
        <v>10.577419277627516</v>
      </c>
      <c r="J916" s="12">
        <v>10.576126388777896</v>
      </c>
      <c r="K916" s="12">
        <v>11.448650466661061</v>
      </c>
      <c r="L916" s="12">
        <v>10.875925707910774</v>
      </c>
      <c r="M916" s="12">
        <v>10.938100965789408</v>
      </c>
      <c r="N916" s="12"/>
      <c r="O916" s="12"/>
    </row>
    <row r="917" spans="1:15" x14ac:dyDescent="0.35">
      <c r="A917" s="11" t="str">
        <f t="shared" si="14"/>
        <v>DISTRIBUCION VOLUMEN X CRITERIO (Consumiciones)Cerveza Surtidor200-500MIL</v>
      </c>
      <c r="B917" s="11" t="s">
        <v>119</v>
      </c>
      <c r="C917" s="11" t="s">
        <v>180</v>
      </c>
      <c r="D917" s="11" t="s">
        <v>15</v>
      </c>
      <c r="E917" s="12">
        <v>14.696241872213747</v>
      </c>
      <c r="F917" s="12">
        <v>14.987969000396079</v>
      </c>
      <c r="G917" s="12">
        <v>13.587873208559904</v>
      </c>
      <c r="H917" s="12">
        <v>12.843906391283719</v>
      </c>
      <c r="I917" s="12">
        <v>14.148166543000071</v>
      </c>
      <c r="J917" s="12">
        <v>12.769825695486551</v>
      </c>
      <c r="K917" s="12">
        <v>11.296376019507273</v>
      </c>
      <c r="L917" s="12">
        <v>12.137985838981484</v>
      </c>
      <c r="M917" s="12">
        <v>13.570877403517168</v>
      </c>
      <c r="N917" s="12"/>
      <c r="O917" s="12"/>
    </row>
    <row r="918" spans="1:15" x14ac:dyDescent="0.35">
      <c r="A918" s="11" t="str">
        <f t="shared" si="14"/>
        <v>DISTRIBUCION VOLUMEN X CRITERIO (Consumiciones)Cerveza Surtidor&gt;500MIL</v>
      </c>
      <c r="B918" s="11" t="s">
        <v>119</v>
      </c>
      <c r="C918" s="11" t="s">
        <v>180</v>
      </c>
      <c r="D918" s="11" t="s">
        <v>16</v>
      </c>
      <c r="E918" s="12">
        <v>21.985614124397053</v>
      </c>
      <c r="F918" s="12">
        <v>21.813770291822468</v>
      </c>
      <c r="G918" s="12">
        <v>22.015574202593918</v>
      </c>
      <c r="H918" s="12">
        <v>21.906176420558822</v>
      </c>
      <c r="I918" s="12">
        <v>20.942539912396178</v>
      </c>
      <c r="J918" s="12">
        <v>19.782225418840905</v>
      </c>
      <c r="K918" s="12">
        <v>23.134560946214862</v>
      </c>
      <c r="L918" s="12">
        <v>21.429248165402491</v>
      </c>
      <c r="M918" s="12">
        <v>19.725865029369185</v>
      </c>
      <c r="N918" s="12"/>
      <c r="O918" s="12"/>
    </row>
    <row r="919" spans="1:15" x14ac:dyDescent="0.35">
      <c r="A919" s="11" t="str">
        <f t="shared" si="14"/>
        <v>DISTRIBUCION VOLUMEN X CRITERIO (Consumiciones)Cerveza SurtidorDE 15 A 19 AÑOS</v>
      </c>
      <c r="B919" s="11" t="s">
        <v>119</v>
      </c>
      <c r="C919" s="11" t="s">
        <v>180</v>
      </c>
      <c r="D919" s="11" t="s">
        <v>39</v>
      </c>
      <c r="E919" s="12">
        <v>0.22008550439679142</v>
      </c>
      <c r="F919" s="12">
        <v>0.63691267958988151</v>
      </c>
      <c r="G919" s="12">
        <v>0.33756621599481973</v>
      </c>
      <c r="H919" s="12">
        <v>0.1777173027511437</v>
      </c>
      <c r="I919" s="12">
        <v>0.54983723880418389</v>
      </c>
      <c r="J919" s="12">
        <v>0.22863681971958547</v>
      </c>
      <c r="K919" s="12">
        <v>0.13431951568149331</v>
      </c>
      <c r="L919" s="12">
        <v>0.18303237898757505</v>
      </c>
      <c r="M919" s="12">
        <v>0.60883914284229268</v>
      </c>
      <c r="N919" s="12"/>
      <c r="O919" s="12"/>
    </row>
    <row r="920" spans="1:15" x14ac:dyDescent="0.35">
      <c r="A920" s="11" t="str">
        <f t="shared" si="14"/>
        <v>DISTRIBUCION VOLUMEN X CRITERIO (Consumiciones)Cerveza SurtidorDE 20 A 24 AÑOS</v>
      </c>
      <c r="B920" s="11" t="s">
        <v>119</v>
      </c>
      <c r="C920" s="11" t="s">
        <v>180</v>
      </c>
      <c r="D920" s="11" t="s">
        <v>40</v>
      </c>
      <c r="E920" s="12">
        <v>1.293785556840551</v>
      </c>
      <c r="F920" s="12">
        <v>1.717935635830417</v>
      </c>
      <c r="G920" s="12">
        <v>1.5917935075168321</v>
      </c>
      <c r="H920" s="12">
        <v>1.1268131317200689</v>
      </c>
      <c r="I920" s="12">
        <v>1.4319837717513584</v>
      </c>
      <c r="J920" s="12">
        <v>1.0655341362371258</v>
      </c>
      <c r="K920" s="12">
        <v>1.1696376019507273</v>
      </c>
      <c r="L920" s="12">
        <v>1.1969667240357968</v>
      </c>
      <c r="M920" s="12">
        <v>1.3700551462277686</v>
      </c>
      <c r="N920" s="12"/>
      <c r="O920" s="12"/>
    </row>
    <row r="921" spans="1:15" x14ac:dyDescent="0.35">
      <c r="A921" s="11" t="str">
        <f t="shared" si="14"/>
        <v>DISTRIBUCION VOLUMEN X CRITERIO (Consumiciones)Cerveza SurtidorDE 25 A 34 AÑOS</v>
      </c>
      <c r="B921" s="11" t="s">
        <v>119</v>
      </c>
      <c r="C921" s="11" t="s">
        <v>180</v>
      </c>
      <c r="D921" s="11" t="s">
        <v>41</v>
      </c>
      <c r="E921" s="12">
        <v>6.2481045367553314</v>
      </c>
      <c r="F921" s="12">
        <v>7.0514604549818118</v>
      </c>
      <c r="G921" s="12">
        <v>7.0084078849555258</v>
      </c>
      <c r="H921" s="12">
        <v>6.9171344416691287</v>
      </c>
      <c r="I921" s="12">
        <v>5.9184907489408554</v>
      </c>
      <c r="J921" s="12">
        <v>7.0584695102760442</v>
      </c>
      <c r="K921" s="12">
        <v>6.4519633397797023</v>
      </c>
      <c r="L921" s="12">
        <v>6.1578099568143134</v>
      </c>
      <c r="M921" s="12">
        <v>5.5838608018300269</v>
      </c>
      <c r="N921" s="12"/>
      <c r="O921" s="12"/>
    </row>
    <row r="922" spans="1:15" x14ac:dyDescent="0.35">
      <c r="A922" s="11" t="str">
        <f t="shared" si="14"/>
        <v>DISTRIBUCION VOLUMEN X CRITERIO (Consumiciones)Cerveza SurtidorDE 35 A 49 AÑOS</v>
      </c>
      <c r="B922" s="11" t="s">
        <v>119</v>
      </c>
      <c r="C922" s="11" t="s">
        <v>180</v>
      </c>
      <c r="D922" s="11" t="s">
        <v>42</v>
      </c>
      <c r="E922" s="12">
        <v>21.479047835427949</v>
      </c>
      <c r="F922" s="12">
        <v>20.464970083138091</v>
      </c>
      <c r="G922" s="12">
        <v>21.39949936082688</v>
      </c>
      <c r="H922" s="12">
        <v>20.326126464874349</v>
      </c>
      <c r="I922" s="12">
        <v>20.80513236314895</v>
      </c>
      <c r="J922" s="12">
        <v>22.640209713971686</v>
      </c>
      <c r="K922" s="12">
        <v>20.013789624148657</v>
      </c>
      <c r="L922" s="12">
        <v>20.888179716742254</v>
      </c>
      <c r="M922" s="12">
        <v>17.903188553597882</v>
      </c>
      <c r="N922" s="12"/>
      <c r="O922" s="12"/>
    </row>
    <row r="923" spans="1:15" x14ac:dyDescent="0.35">
      <c r="A923" s="11" t="str">
        <f t="shared" si="14"/>
        <v>DISTRIBUCION VOLUMEN X CRITERIO (Consumiciones)Cerveza SurtidorDE 50 A 59 AÑOS</v>
      </c>
      <c r="B923" s="11" t="s">
        <v>119</v>
      </c>
      <c r="C923" s="11" t="s">
        <v>180</v>
      </c>
      <c r="D923" s="11" t="s">
        <v>43</v>
      </c>
      <c r="E923" s="12">
        <v>24.554367551605282</v>
      </c>
      <c r="F923" s="12">
        <v>24.195299230955872</v>
      </c>
      <c r="G923" s="12">
        <v>23.642478765743885</v>
      </c>
      <c r="H923" s="12">
        <v>22.458620936624321</v>
      </c>
      <c r="I923" s="12">
        <v>23.974499748677562</v>
      </c>
      <c r="J923" s="12">
        <v>22.354092609200539</v>
      </c>
      <c r="K923" s="12">
        <v>23.184674458364864</v>
      </c>
      <c r="L923" s="12">
        <v>22.390218469869996</v>
      </c>
      <c r="M923" s="12">
        <v>25.083780378325692</v>
      </c>
      <c r="N923" s="12"/>
      <c r="O923" s="12"/>
    </row>
    <row r="924" spans="1:15" x14ac:dyDescent="0.35">
      <c r="A924" s="11" t="str">
        <f t="shared" si="14"/>
        <v>DISTRIBUCION VOLUMEN X CRITERIO (Consumiciones)Cerveza SurtidorDE 60 A 75 AÑOS</v>
      </c>
      <c r="B924" s="11" t="s">
        <v>119</v>
      </c>
      <c r="C924" s="11" t="s">
        <v>180</v>
      </c>
      <c r="D924" s="11" t="s">
        <v>44</v>
      </c>
      <c r="E924" s="12">
        <v>46.204603548523572</v>
      </c>
      <c r="F924" s="12">
        <v>45.933426231127534</v>
      </c>
      <c r="G924" s="12">
        <v>46.020252927546629</v>
      </c>
      <c r="H924" s="12">
        <v>48.993589915755734</v>
      </c>
      <c r="I924" s="12">
        <v>47.320065104478317</v>
      </c>
      <c r="J924" s="12">
        <v>46.653046505868858</v>
      </c>
      <c r="K924" s="12">
        <v>49.045606659379473</v>
      </c>
      <c r="L924" s="12">
        <v>49.183751268381016</v>
      </c>
      <c r="M924" s="12">
        <v>49.450275362082607</v>
      </c>
      <c r="N924" s="12"/>
      <c r="O924" s="12"/>
    </row>
    <row r="925" spans="1:15" x14ac:dyDescent="0.35">
      <c r="A925" s="11" t="str">
        <f t="shared" si="14"/>
        <v>DISTRIBUCION VOLUMEN X CRITERIO (Consumiciones)Cerveza SurtidorNIVEL ALTO</v>
      </c>
      <c r="B925" s="11" t="s">
        <v>119</v>
      </c>
      <c r="C925" s="11" t="s">
        <v>180</v>
      </c>
      <c r="D925" s="11" t="s">
        <v>209</v>
      </c>
      <c r="E925" s="12">
        <v>22.684431491993642</v>
      </c>
      <c r="F925" s="12">
        <v>22.213914913164857</v>
      </c>
      <c r="G925" s="12">
        <v>22.477796117705932</v>
      </c>
      <c r="H925" s="12">
        <v>22.347008478142151</v>
      </c>
      <c r="I925" s="12">
        <v>24.071546111682903</v>
      </c>
      <c r="J925" s="12">
        <v>23.78070209191068</v>
      </c>
      <c r="K925" s="12">
        <v>24.359892373665183</v>
      </c>
      <c r="L925" s="12">
        <v>25.338683425180005</v>
      </c>
      <c r="M925" s="12">
        <v>24.842094677071184</v>
      </c>
      <c r="N925" s="12"/>
      <c r="O925" s="12"/>
    </row>
    <row r="926" spans="1:15" x14ac:dyDescent="0.35">
      <c r="A926" s="11" t="str">
        <f t="shared" si="14"/>
        <v>DISTRIBUCION VOLUMEN X CRITERIO (Consumiciones)Cerveza SurtidorNIVEL MEDIO ALTO</v>
      </c>
      <c r="B926" s="11" t="s">
        <v>119</v>
      </c>
      <c r="C926" s="11" t="s">
        <v>180</v>
      </c>
      <c r="D926" s="11" t="s">
        <v>210</v>
      </c>
      <c r="E926" s="12">
        <v>16.287955530425066</v>
      </c>
      <c r="F926" s="12">
        <v>14.95374610514969</v>
      </c>
      <c r="G926" s="12">
        <v>15.496326008383365</v>
      </c>
      <c r="H926" s="12">
        <v>13.952667436592986</v>
      </c>
      <c r="I926" s="12">
        <v>14.237858732856221</v>
      </c>
      <c r="J926" s="12">
        <v>14.181048984234948</v>
      </c>
      <c r="K926" s="12">
        <v>13.264828050113511</v>
      </c>
      <c r="L926" s="12">
        <v>12.03509514492713</v>
      </c>
      <c r="M926" s="12">
        <v>13.469709863366155</v>
      </c>
      <c r="N926" s="12"/>
      <c r="O926" s="12"/>
    </row>
    <row r="927" spans="1:15" x14ac:dyDescent="0.35">
      <c r="A927" s="11" t="str">
        <f t="shared" si="14"/>
        <v>DISTRIBUCION VOLUMEN X CRITERIO (Consumiciones)Cerveza SurtidorNIVEL MEDIO</v>
      </c>
      <c r="B927" s="11" t="s">
        <v>119</v>
      </c>
      <c r="C927" s="11" t="s">
        <v>180</v>
      </c>
      <c r="D927" s="11" t="s">
        <v>211</v>
      </c>
      <c r="E927" s="12">
        <v>23.791595560103339</v>
      </c>
      <c r="F927" s="12">
        <v>24.696055424115514</v>
      </c>
      <c r="G927" s="12">
        <v>22.922302851035326</v>
      </c>
      <c r="H927" s="12">
        <v>22.29305544364766</v>
      </c>
      <c r="I927" s="12">
        <v>25.120607841259961</v>
      </c>
      <c r="J927" s="12">
        <v>22.421537317070044</v>
      </c>
      <c r="K927" s="12">
        <v>21.520928277137813</v>
      </c>
      <c r="L927" s="12">
        <v>22.019944649067238</v>
      </c>
      <c r="M927" s="12">
        <v>24.195295947731793</v>
      </c>
      <c r="N927" s="12"/>
      <c r="O927" s="12"/>
    </row>
    <row r="928" spans="1:15" x14ac:dyDescent="0.35">
      <c r="A928" s="11" t="str">
        <f t="shared" si="14"/>
        <v>DISTRIBUCION VOLUMEN X CRITERIO (Consumiciones)Cerveza SurtidorNIVEL MEDIO BAJO</v>
      </c>
      <c r="B928" s="11" t="s">
        <v>119</v>
      </c>
      <c r="C928" s="11" t="s">
        <v>180</v>
      </c>
      <c r="D928" s="11" t="s">
        <v>212</v>
      </c>
      <c r="E928" s="12">
        <v>18.077483519505833</v>
      </c>
      <c r="F928" s="12">
        <v>19.038296843936497</v>
      </c>
      <c r="G928" s="12">
        <v>18.870552675778178</v>
      </c>
      <c r="H928" s="12">
        <v>17.812939238489154</v>
      </c>
      <c r="I928" s="12">
        <v>16.746756743818665</v>
      </c>
      <c r="J928" s="12">
        <v>19.290005337563919</v>
      </c>
      <c r="K928" s="12">
        <v>17.612590038958491</v>
      </c>
      <c r="L928" s="12">
        <v>17.002654490208936</v>
      </c>
      <c r="M928" s="12">
        <v>15.84717627386679</v>
      </c>
      <c r="N928" s="12"/>
      <c r="O928" s="12"/>
    </row>
    <row r="929" spans="1:15" x14ac:dyDescent="0.35">
      <c r="A929" s="11" t="str">
        <f t="shared" si="14"/>
        <v>DISTRIBUCION VOLUMEN X CRITERIO (Consumiciones)Cerveza SurtidorHOMBRE</v>
      </c>
      <c r="B929" s="11" t="s">
        <v>119</v>
      </c>
      <c r="C929" s="11" t="s">
        <v>180</v>
      </c>
      <c r="D929" s="11" t="s">
        <v>21</v>
      </c>
      <c r="E929" s="12">
        <v>62.11778264823333</v>
      </c>
      <c r="F929" s="12">
        <v>62.925005010918532</v>
      </c>
      <c r="G929" s="12">
        <v>62.096309513593148</v>
      </c>
      <c r="H929" s="12">
        <v>62.854859936078213</v>
      </c>
      <c r="I929" s="12">
        <v>62.860707532492398</v>
      </c>
      <c r="J929" s="12">
        <v>65.455602024919799</v>
      </c>
      <c r="K929" s="12">
        <v>65.233947139774102</v>
      </c>
      <c r="L929" s="12">
        <v>62.471712533940291</v>
      </c>
      <c r="M929" s="12">
        <v>62.778679744379353</v>
      </c>
      <c r="N929" s="12"/>
      <c r="O929" s="12"/>
    </row>
    <row r="930" spans="1:15" x14ac:dyDescent="0.35">
      <c r="A930" s="11" t="str">
        <f t="shared" si="14"/>
        <v>DISTRIBUCION VOLUMEN X CRITERIO (Consumiciones)Cerveza SurtidorMUJER</v>
      </c>
      <c r="B930" s="11" t="s">
        <v>119</v>
      </c>
      <c r="C930" s="11" t="s">
        <v>180</v>
      </c>
      <c r="D930" s="11" t="s">
        <v>22</v>
      </c>
      <c r="E930" s="12">
        <v>37.882217351766656</v>
      </c>
      <c r="F930" s="12">
        <v>37.075014169630862</v>
      </c>
      <c r="G930" s="12">
        <v>37.903679341278327</v>
      </c>
      <c r="H930" s="12">
        <v>37.145126634974353</v>
      </c>
      <c r="I930" s="12">
        <v>37.139292467507595</v>
      </c>
      <c r="J930" s="12">
        <v>34.544378242866067</v>
      </c>
      <c r="K930" s="12">
        <v>34.766030438072818</v>
      </c>
      <c r="L930" s="12">
        <v>37.528264107293353</v>
      </c>
      <c r="M930" s="12">
        <v>37.221289500934482</v>
      </c>
      <c r="N930" s="12"/>
      <c r="O930" s="12"/>
    </row>
    <row r="931" spans="1:15" x14ac:dyDescent="0.35">
      <c r="A931" s="11" t="str">
        <f t="shared" si="14"/>
        <v>DISTRIBUCION VOLUMEN X CRITERIO (Consumiciones)Otras CervezasT.ESPAÑA</v>
      </c>
      <c r="B931" s="11" t="s">
        <v>119</v>
      </c>
      <c r="C931" s="11" t="s">
        <v>148</v>
      </c>
      <c r="D931" s="11" t="s">
        <v>36</v>
      </c>
      <c r="E931" s="12">
        <v>100</v>
      </c>
      <c r="F931" s="12">
        <v>100</v>
      </c>
      <c r="G931" s="12">
        <v>100</v>
      </c>
      <c r="H931" s="12">
        <v>100</v>
      </c>
      <c r="I931" s="12">
        <v>100</v>
      </c>
      <c r="J931" s="12">
        <v>100</v>
      </c>
      <c r="K931" s="12">
        <v>100</v>
      </c>
      <c r="L931" s="12">
        <v>100</v>
      </c>
      <c r="M931" s="12">
        <v>100</v>
      </c>
      <c r="N931" s="12"/>
      <c r="O931" s="12"/>
    </row>
    <row r="932" spans="1:15" x14ac:dyDescent="0.35">
      <c r="A932" s="11" t="str">
        <f t="shared" si="14"/>
        <v>DISTRIBUCION VOLUMEN X CRITERIO (Consumiciones)Otras CervezasBCN AM</v>
      </c>
      <c r="B932" s="11" t="s">
        <v>119</v>
      </c>
      <c r="C932" s="11" t="s">
        <v>148</v>
      </c>
      <c r="D932" s="11" t="s">
        <v>1</v>
      </c>
      <c r="E932" s="12" t="s">
        <v>223</v>
      </c>
      <c r="F932" s="12" t="s">
        <v>223</v>
      </c>
      <c r="G932" s="12">
        <v>6.174152568582258</v>
      </c>
      <c r="H932" s="12" t="s">
        <v>223</v>
      </c>
      <c r="I932" s="12" t="s">
        <v>223</v>
      </c>
      <c r="J932" s="12" t="s">
        <v>223</v>
      </c>
      <c r="K932" s="12">
        <v>2.526287213725503</v>
      </c>
      <c r="L932" s="12" t="s">
        <v>223</v>
      </c>
      <c r="M932" s="12">
        <v>4.6551768458892004</v>
      </c>
      <c r="N932" s="12"/>
      <c r="O932" s="12"/>
    </row>
    <row r="933" spans="1:15" x14ac:dyDescent="0.35">
      <c r="A933" s="11" t="str">
        <f t="shared" si="14"/>
        <v>DISTRIBUCION VOLUMEN X CRITERIO (Consumiciones)Otras CervezasREST.CAT ARAGON</v>
      </c>
      <c r="B933" s="11" t="s">
        <v>119</v>
      </c>
      <c r="C933" s="11" t="s">
        <v>148</v>
      </c>
      <c r="D933" s="11" t="s">
        <v>2</v>
      </c>
      <c r="E933" s="12">
        <v>2.9930718843718909</v>
      </c>
      <c r="F933" s="12">
        <v>5.3501765552499068</v>
      </c>
      <c r="G933" s="12">
        <v>4.4622476070930208</v>
      </c>
      <c r="H933" s="12">
        <v>18.421534065291848</v>
      </c>
      <c r="I933" s="12">
        <v>6.9735335123394275</v>
      </c>
      <c r="J933" s="12">
        <v>9.36627333330906</v>
      </c>
      <c r="K933" s="12">
        <v>6.8659225600759433</v>
      </c>
      <c r="L933" s="12">
        <v>14.964109625161063</v>
      </c>
      <c r="M933" s="12">
        <v>4.7813170685305542</v>
      </c>
      <c r="N933" s="12"/>
      <c r="O933" s="12"/>
    </row>
    <row r="934" spans="1:15" x14ac:dyDescent="0.35">
      <c r="A934" s="11" t="str">
        <f t="shared" si="14"/>
        <v>DISTRIBUCION VOLUMEN X CRITERIO (Consumiciones)Otras CervezasLEVANTE</v>
      </c>
      <c r="B934" s="11" t="s">
        <v>119</v>
      </c>
      <c r="C934" s="11" t="s">
        <v>148</v>
      </c>
      <c r="D934" s="11" t="s">
        <v>3</v>
      </c>
      <c r="E934" s="12">
        <v>8.0236016486432504</v>
      </c>
      <c r="F934" s="12">
        <v>27.723462461465797</v>
      </c>
      <c r="G934" s="12">
        <v>3.0805601070482425</v>
      </c>
      <c r="H934" s="12">
        <v>5.9436514744491262</v>
      </c>
      <c r="I934" s="12">
        <v>10.040123848367559</v>
      </c>
      <c r="J934" s="12">
        <v>11.211045616232374</v>
      </c>
      <c r="K934" s="12">
        <v>5.9385823801111837</v>
      </c>
      <c r="L934" s="12">
        <v>2.6731563889935575</v>
      </c>
      <c r="M934" s="12">
        <v>13.575573553722236</v>
      </c>
      <c r="N934" s="12"/>
      <c r="O934" s="12"/>
    </row>
    <row r="935" spans="1:15" x14ac:dyDescent="0.35">
      <c r="A935" s="11" t="str">
        <f t="shared" si="14"/>
        <v>DISTRIBUCION VOLUMEN X CRITERIO (Consumiciones)Otras CervezasANDALUCIA</v>
      </c>
      <c r="B935" s="11" t="s">
        <v>119</v>
      </c>
      <c r="C935" s="11" t="s">
        <v>148</v>
      </c>
      <c r="D935" s="11" t="s">
        <v>4</v>
      </c>
      <c r="E935" s="12">
        <v>22.398277595974463</v>
      </c>
      <c r="F935" s="12" t="s">
        <v>223</v>
      </c>
      <c r="G935" s="12" t="s">
        <v>223</v>
      </c>
      <c r="H935" s="12">
        <v>19.895337820455936</v>
      </c>
      <c r="I935" s="12">
        <v>8.4114405137516481</v>
      </c>
      <c r="J935" s="12">
        <v>3.451080786860893</v>
      </c>
      <c r="K935" s="12">
        <v>3.9134191065347492</v>
      </c>
      <c r="L935" s="12">
        <v>19.954001551282374</v>
      </c>
      <c r="M935" s="12">
        <v>5.2021051715907696</v>
      </c>
      <c r="N935" s="12"/>
      <c r="O935" s="12"/>
    </row>
    <row r="936" spans="1:15" x14ac:dyDescent="0.35">
      <c r="A936" s="11" t="str">
        <f t="shared" si="14"/>
        <v>DISTRIBUCION VOLUMEN X CRITERIO (Consumiciones)Otras CervezasMDD AM</v>
      </c>
      <c r="B936" s="11" t="s">
        <v>119</v>
      </c>
      <c r="C936" s="11" t="s">
        <v>148</v>
      </c>
      <c r="D936" s="11" t="s">
        <v>5</v>
      </c>
      <c r="E936" s="12">
        <v>14.896096256011054</v>
      </c>
      <c r="F936" s="12">
        <v>3.7451233892225511</v>
      </c>
      <c r="G936" s="12">
        <v>15.328931420966068</v>
      </c>
      <c r="H936" s="12">
        <v>0.58817630645093344</v>
      </c>
      <c r="I936" s="12">
        <v>11.173736090110365</v>
      </c>
      <c r="J936" s="12">
        <v>14.847593943078923</v>
      </c>
      <c r="K936" s="12">
        <v>47.643867697467549</v>
      </c>
      <c r="L936" s="12">
        <v>3.4556127188259969</v>
      </c>
      <c r="M936" s="12">
        <v>11.053289731930334</v>
      </c>
      <c r="N936" s="12"/>
      <c r="O936" s="12"/>
    </row>
    <row r="937" spans="1:15" x14ac:dyDescent="0.35">
      <c r="A937" s="11" t="str">
        <f t="shared" si="14"/>
        <v>DISTRIBUCION VOLUMEN X CRITERIO (Consumiciones)Otras CervezasRTO CENTRO</v>
      </c>
      <c r="B937" s="11" t="s">
        <v>119</v>
      </c>
      <c r="C937" s="11" t="s">
        <v>148</v>
      </c>
      <c r="D937" s="11" t="s">
        <v>6</v>
      </c>
      <c r="E937" s="12">
        <v>3.2050711431660641</v>
      </c>
      <c r="F937" s="12">
        <v>3.6600808819305719</v>
      </c>
      <c r="G937" s="12">
        <v>48.199674680716868</v>
      </c>
      <c r="H937" s="12">
        <v>3.9091904445621655</v>
      </c>
      <c r="I937" s="12">
        <v>12.305174884516115</v>
      </c>
      <c r="J937" s="12">
        <v>4.0063023144894983</v>
      </c>
      <c r="K937" s="12">
        <v>3.1849821893548089</v>
      </c>
      <c r="L937" s="12">
        <v>26.417469937493156</v>
      </c>
      <c r="M937" s="12">
        <v>31.582324619741399</v>
      </c>
      <c r="N937" s="12"/>
      <c r="O937" s="12"/>
    </row>
    <row r="938" spans="1:15" x14ac:dyDescent="0.35">
      <c r="A938" s="11" t="str">
        <f t="shared" si="14"/>
        <v>DISTRIBUCION VOLUMEN X CRITERIO (Consumiciones)Otras CervezasNORTE-CENTRO</v>
      </c>
      <c r="B938" s="11" t="s">
        <v>119</v>
      </c>
      <c r="C938" s="11" t="s">
        <v>148</v>
      </c>
      <c r="D938" s="11" t="s">
        <v>7</v>
      </c>
      <c r="E938" s="12">
        <v>27.271022270356625</v>
      </c>
      <c r="F938" s="12">
        <v>24.748610215791526</v>
      </c>
      <c r="G938" s="12">
        <v>7.412460287380493</v>
      </c>
      <c r="H938" s="12">
        <v>23.175212905272954</v>
      </c>
      <c r="I938" s="12">
        <v>31.615044692594129</v>
      </c>
      <c r="J938" s="12">
        <v>4.9414696662431146</v>
      </c>
      <c r="K938" s="12" t="s">
        <v>223</v>
      </c>
      <c r="L938" s="12">
        <v>5.8057632764821419</v>
      </c>
      <c r="M938" s="12">
        <v>13.02548347912991</v>
      </c>
      <c r="N938" s="12"/>
      <c r="O938" s="12"/>
    </row>
    <row r="939" spans="1:15" x14ac:dyDescent="0.35">
      <c r="A939" s="11" t="str">
        <f t="shared" si="14"/>
        <v>DISTRIBUCION VOLUMEN X CRITERIO (Consumiciones)Otras CervezasNOROESTE</v>
      </c>
      <c r="B939" s="11" t="s">
        <v>119</v>
      </c>
      <c r="C939" s="11" t="s">
        <v>148</v>
      </c>
      <c r="D939" s="11" t="s">
        <v>8</v>
      </c>
      <c r="E939" s="12">
        <v>21.212861000519922</v>
      </c>
      <c r="F939" s="12">
        <v>34.772548490863485</v>
      </c>
      <c r="G939" s="12">
        <v>15.34196855183245</v>
      </c>
      <c r="H939" s="12">
        <v>28.066902585697679</v>
      </c>
      <c r="I939" s="12">
        <v>19.480968990071474</v>
      </c>
      <c r="J939" s="12">
        <v>52.176246354597112</v>
      </c>
      <c r="K939" s="12">
        <v>29.9269494876221</v>
      </c>
      <c r="L939" s="12">
        <v>26.729898569302524</v>
      </c>
      <c r="M939" s="12">
        <v>16.124734952705552</v>
      </c>
      <c r="N939" s="12"/>
      <c r="O939" s="12"/>
    </row>
    <row r="940" spans="1:15" x14ac:dyDescent="0.35">
      <c r="A940" s="11" t="str">
        <f t="shared" si="14"/>
        <v>DISTRIBUCION VOLUMEN X CRITERIO (Consumiciones)Otras Cervezas&lt;2MIL</v>
      </c>
      <c r="B940" s="11" t="s">
        <v>119</v>
      </c>
      <c r="C940" s="11" t="s">
        <v>148</v>
      </c>
      <c r="D940" s="11" t="s">
        <v>9</v>
      </c>
      <c r="E940" s="12">
        <v>1.5851388231738361</v>
      </c>
      <c r="F940" s="12" t="s">
        <v>223</v>
      </c>
      <c r="G940" s="12" t="s">
        <v>223</v>
      </c>
      <c r="H940" s="12" t="s">
        <v>223</v>
      </c>
      <c r="I940" s="12">
        <v>17.389034594210102</v>
      </c>
      <c r="J940" s="12" t="s">
        <v>223</v>
      </c>
      <c r="K940" s="12" t="s">
        <v>223</v>
      </c>
      <c r="L940" s="12" t="s">
        <v>223</v>
      </c>
      <c r="M940" s="12">
        <v>4.4119054868111682</v>
      </c>
      <c r="N940" s="12"/>
      <c r="O940" s="12"/>
    </row>
    <row r="941" spans="1:15" x14ac:dyDescent="0.35">
      <c r="A941" s="11" t="str">
        <f t="shared" si="14"/>
        <v>DISTRIBUCION VOLUMEN X CRITERIO (Consumiciones)Otras Cervezas2-5MIL</v>
      </c>
      <c r="B941" s="11" t="s">
        <v>119</v>
      </c>
      <c r="C941" s="11" t="s">
        <v>148</v>
      </c>
      <c r="D941" s="11" t="s">
        <v>10</v>
      </c>
      <c r="E941" s="12">
        <v>3.1969799460646828</v>
      </c>
      <c r="F941" s="12" t="s">
        <v>223</v>
      </c>
      <c r="G941" s="12">
        <v>2.8103053277421024</v>
      </c>
      <c r="H941" s="12">
        <v>7.986674877222609</v>
      </c>
      <c r="I941" s="12">
        <v>0.74733328064370108</v>
      </c>
      <c r="J941" s="12">
        <v>2.0555459275252042</v>
      </c>
      <c r="K941" s="12" t="s">
        <v>223</v>
      </c>
      <c r="L941" s="12">
        <v>4.8150242089953252</v>
      </c>
      <c r="M941" s="12" t="s">
        <v>223</v>
      </c>
      <c r="N941" s="12"/>
      <c r="O941" s="12"/>
    </row>
    <row r="942" spans="1:15" x14ac:dyDescent="0.35">
      <c r="A942" s="11" t="str">
        <f t="shared" si="14"/>
        <v>DISTRIBUCION VOLUMEN X CRITERIO (Consumiciones)Otras Cervezas5-10MIL</v>
      </c>
      <c r="B942" s="11" t="s">
        <v>119</v>
      </c>
      <c r="C942" s="11" t="s">
        <v>148</v>
      </c>
      <c r="D942" s="11" t="s">
        <v>11</v>
      </c>
      <c r="E942" s="12">
        <v>5.4286346520920175</v>
      </c>
      <c r="F942" s="12">
        <v>3.3658387531194358</v>
      </c>
      <c r="G942" s="12" t="s">
        <v>223</v>
      </c>
      <c r="H942" s="12">
        <v>12.236856611962493</v>
      </c>
      <c r="I942" s="12">
        <v>2.6393155478092551</v>
      </c>
      <c r="J942" s="12" t="s">
        <v>223</v>
      </c>
      <c r="K942" s="12">
        <v>3.9134191065347492</v>
      </c>
      <c r="L942" s="12" t="s">
        <v>223</v>
      </c>
      <c r="M942" s="12">
        <v>0.47552876860672955</v>
      </c>
      <c r="N942" s="12"/>
      <c r="O942" s="12"/>
    </row>
    <row r="943" spans="1:15" x14ac:dyDescent="0.35">
      <c r="A943" s="11" t="str">
        <f t="shared" si="14"/>
        <v>DISTRIBUCION VOLUMEN X CRITERIO (Consumiciones)Otras Cervezas10-30MIL</v>
      </c>
      <c r="B943" s="11" t="s">
        <v>119</v>
      </c>
      <c r="C943" s="11" t="s">
        <v>148</v>
      </c>
      <c r="D943" s="11" t="s">
        <v>12</v>
      </c>
      <c r="E943" s="12">
        <v>41.312321107634958</v>
      </c>
      <c r="F943" s="12">
        <v>80.907659928899221</v>
      </c>
      <c r="G943" s="12">
        <v>23.767666339245778</v>
      </c>
      <c r="H943" s="12">
        <v>42.453750637528152</v>
      </c>
      <c r="I943" s="12">
        <v>31.783582187853799</v>
      </c>
      <c r="J943" s="12">
        <v>49.705491496790593</v>
      </c>
      <c r="K943" s="12">
        <v>31.241757958817217</v>
      </c>
      <c r="L943" s="12">
        <v>30.185505254358112</v>
      </c>
      <c r="M943" s="12">
        <v>20.88102485351558</v>
      </c>
      <c r="N943" s="12"/>
      <c r="O943" s="12"/>
    </row>
    <row r="944" spans="1:15" x14ac:dyDescent="0.35">
      <c r="A944" s="11" t="str">
        <f t="shared" si="14"/>
        <v>DISTRIBUCION VOLUMEN X CRITERIO (Consumiciones)Otras Cervezas30-100MIL</v>
      </c>
      <c r="B944" s="11" t="s">
        <v>119</v>
      </c>
      <c r="C944" s="11" t="s">
        <v>148</v>
      </c>
      <c r="D944" s="11" t="s">
        <v>13</v>
      </c>
      <c r="E944" s="12">
        <v>11.746043454091113</v>
      </c>
      <c r="F944" s="12">
        <v>3.4770773364650016</v>
      </c>
      <c r="G944" s="12">
        <v>18.04451634489385</v>
      </c>
      <c r="H944" s="12">
        <v>23.368869085553815</v>
      </c>
      <c r="I944" s="12">
        <v>18.956949797179583</v>
      </c>
      <c r="J944" s="12">
        <v>19.616844036830859</v>
      </c>
      <c r="K944" s="12">
        <v>8.259098989573328</v>
      </c>
      <c r="L944" s="12">
        <v>32.267216383376116</v>
      </c>
      <c r="M944" s="12">
        <v>45.893235278262651</v>
      </c>
      <c r="N944" s="12"/>
      <c r="O944" s="12"/>
    </row>
    <row r="945" spans="1:15" x14ac:dyDescent="0.35">
      <c r="A945" s="11" t="str">
        <f t="shared" si="14"/>
        <v>DISTRIBUCION VOLUMEN X CRITERIO (Consumiciones)Otras Cervezas100-200MIL</v>
      </c>
      <c r="B945" s="11" t="s">
        <v>119</v>
      </c>
      <c r="C945" s="11" t="s">
        <v>148</v>
      </c>
      <c r="D945" s="11" t="s">
        <v>14</v>
      </c>
      <c r="E945" s="12">
        <v>9.7123149908878457</v>
      </c>
      <c r="F945" s="12" t="s">
        <v>223</v>
      </c>
      <c r="G945" s="12" t="s">
        <v>223</v>
      </c>
      <c r="H945" s="12">
        <v>4.7475657404693461</v>
      </c>
      <c r="I945" s="12">
        <v>4.0015435982443268</v>
      </c>
      <c r="J945" s="12">
        <v>16.172387051674608</v>
      </c>
      <c r="K945" s="12">
        <v>43.236180797639271</v>
      </c>
      <c r="L945" s="12">
        <v>17.729154303722503</v>
      </c>
      <c r="M945" s="12">
        <v>11.367642412382949</v>
      </c>
      <c r="N945" s="12"/>
      <c r="O945" s="12"/>
    </row>
    <row r="946" spans="1:15" x14ac:dyDescent="0.35">
      <c r="A946" s="11" t="str">
        <f t="shared" si="14"/>
        <v>DISTRIBUCION VOLUMEN X CRITERIO (Consumiciones)Otras Cervezas200-500MIL</v>
      </c>
      <c r="B946" s="11" t="s">
        <v>119</v>
      </c>
      <c r="C946" s="11" t="s">
        <v>148</v>
      </c>
      <c r="D946" s="11" t="s">
        <v>15</v>
      </c>
      <c r="E946" s="12">
        <v>5.6843281742769198</v>
      </c>
      <c r="F946" s="12">
        <v>8.5043045813414686</v>
      </c>
      <c r="G946" s="12">
        <v>37.734911353958225</v>
      </c>
      <c r="H946" s="12">
        <v>2.4033399752786977</v>
      </c>
      <c r="I946" s="12">
        <v>20.242646156533965</v>
      </c>
      <c r="J946" s="12">
        <v>3.451080786860893</v>
      </c>
      <c r="K946" s="12">
        <v>7.1500644810284717</v>
      </c>
      <c r="L946" s="12">
        <v>4.6501785845196979</v>
      </c>
      <c r="M946" s="12">
        <v>6.9610603779065459</v>
      </c>
      <c r="N946" s="12"/>
      <c r="O946" s="12"/>
    </row>
    <row r="947" spans="1:15" x14ac:dyDescent="0.35">
      <c r="A947" s="11" t="str">
        <f t="shared" si="14"/>
        <v>DISTRIBUCION VOLUMEN X CRITERIO (Consumiciones)Otras Cervezas&gt;500MIL</v>
      </c>
      <c r="B947" s="11" t="s">
        <v>119</v>
      </c>
      <c r="C947" s="11" t="s">
        <v>148</v>
      </c>
      <c r="D947" s="11" t="s">
        <v>16</v>
      </c>
      <c r="E947" s="12">
        <v>21.334233454648817</v>
      </c>
      <c r="F947" s="12">
        <v>3.7451233892225511</v>
      </c>
      <c r="G947" s="12">
        <v>17.642610186921271</v>
      </c>
      <c r="H947" s="12">
        <v>6.8029430719848847</v>
      </c>
      <c r="I947" s="12">
        <v>4.2396192758087343</v>
      </c>
      <c r="J947" s="12">
        <v>8.9986419622734939</v>
      </c>
      <c r="K947" s="12">
        <v>6.199478666406951</v>
      </c>
      <c r="L947" s="12">
        <v>10.352912214372619</v>
      </c>
      <c r="M947" s="12">
        <v>10.00961106583911</v>
      </c>
      <c r="N947" s="12"/>
      <c r="O947" s="12"/>
    </row>
    <row r="948" spans="1:15" x14ac:dyDescent="0.35">
      <c r="A948" s="11" t="str">
        <f t="shared" si="14"/>
        <v>DISTRIBUCION VOLUMEN X CRITERIO (Consumiciones)Otras CervezasDE 15 A 19 AÑOS</v>
      </c>
      <c r="B948" s="11" t="s">
        <v>119</v>
      </c>
      <c r="C948" s="11" t="s">
        <v>148</v>
      </c>
      <c r="D948" s="11" t="s">
        <v>39</v>
      </c>
      <c r="E948" s="12" t="s">
        <v>223</v>
      </c>
      <c r="F948" s="12" t="s">
        <v>223</v>
      </c>
      <c r="G948" s="12">
        <v>34.654336917768163</v>
      </c>
      <c r="H948" s="12" t="s">
        <v>223</v>
      </c>
      <c r="I948" s="12" t="s">
        <v>223</v>
      </c>
      <c r="J948" s="12" t="s">
        <v>223</v>
      </c>
      <c r="K948" s="12" t="s">
        <v>223</v>
      </c>
      <c r="L948" s="12" t="s">
        <v>223</v>
      </c>
      <c r="M948" s="12" t="s">
        <v>223</v>
      </c>
      <c r="N948" s="12"/>
      <c r="O948" s="12"/>
    </row>
    <row r="949" spans="1:15" x14ac:dyDescent="0.35">
      <c r="A949" s="11" t="str">
        <f t="shared" si="14"/>
        <v>DISTRIBUCION VOLUMEN X CRITERIO (Consumiciones)Otras CervezasDE 20 A 24 AÑOS</v>
      </c>
      <c r="B949" s="11" t="s">
        <v>119</v>
      </c>
      <c r="C949" s="11" t="s">
        <v>148</v>
      </c>
      <c r="D949" s="11" t="s">
        <v>40</v>
      </c>
      <c r="E949" s="12">
        <v>2.0827703827104744</v>
      </c>
      <c r="F949" s="12" t="s">
        <v>223</v>
      </c>
      <c r="G949" s="12" t="s">
        <v>223</v>
      </c>
      <c r="H949" s="12" t="s">
        <v>223</v>
      </c>
      <c r="I949" s="12" t="s">
        <v>223</v>
      </c>
      <c r="J949" s="12" t="s">
        <v>223</v>
      </c>
      <c r="K949" s="12" t="s">
        <v>223</v>
      </c>
      <c r="L949" s="12" t="s">
        <v>223</v>
      </c>
      <c r="M949" s="12" t="s">
        <v>223</v>
      </c>
      <c r="N949" s="12"/>
      <c r="O949" s="12"/>
    </row>
    <row r="950" spans="1:15" x14ac:dyDescent="0.35">
      <c r="A950" s="11" t="str">
        <f t="shared" si="14"/>
        <v>DISTRIBUCION VOLUMEN X CRITERIO (Consumiciones)Otras CervezasDE 25 A 34 AÑOS</v>
      </c>
      <c r="B950" s="11" t="s">
        <v>119</v>
      </c>
      <c r="C950" s="11" t="s">
        <v>148</v>
      </c>
      <c r="D950" s="11" t="s">
        <v>41</v>
      </c>
      <c r="E950" s="12">
        <v>4.2950053161728601</v>
      </c>
      <c r="F950" s="12">
        <v>18.751452013352139</v>
      </c>
      <c r="G950" s="12">
        <v>10.353982343153813</v>
      </c>
      <c r="H950" s="12">
        <v>4.624320007314207</v>
      </c>
      <c r="I950" s="12">
        <v>29.921714298787656</v>
      </c>
      <c r="J950" s="12">
        <v>8.9092190008774459</v>
      </c>
      <c r="K950" s="12">
        <v>3.6370266633530579</v>
      </c>
      <c r="L950" s="12" t="s">
        <v>223</v>
      </c>
      <c r="M950" s="12">
        <v>0.47552876860672955</v>
      </c>
      <c r="N950" s="12"/>
      <c r="O950" s="12"/>
    </row>
    <row r="951" spans="1:15" x14ac:dyDescent="0.35">
      <c r="A951" s="11" t="str">
        <f t="shared" si="14"/>
        <v>DISTRIBUCION VOLUMEN X CRITERIO (Consumiciones)Otras CervezasDE 35 A 49 AÑOS</v>
      </c>
      <c r="B951" s="11" t="s">
        <v>119</v>
      </c>
      <c r="C951" s="11" t="s">
        <v>148</v>
      </c>
      <c r="D951" s="11" t="s">
        <v>42</v>
      </c>
      <c r="E951" s="12">
        <v>11.055516676231578</v>
      </c>
      <c r="F951" s="12">
        <v>8.8882544086954862</v>
      </c>
      <c r="G951" s="12">
        <v>13.341992911373543</v>
      </c>
      <c r="H951" s="12">
        <v>10.670260577589307</v>
      </c>
      <c r="I951" s="12">
        <v>11.932232813300528</v>
      </c>
      <c r="J951" s="12">
        <v>11.211045616232374</v>
      </c>
      <c r="K951" s="12">
        <v>12.35246046618888</v>
      </c>
      <c r="L951" s="12">
        <v>14.273541584896504</v>
      </c>
      <c r="M951" s="12">
        <v>17.046631511779111</v>
      </c>
      <c r="N951" s="12"/>
      <c r="O951" s="12"/>
    </row>
    <row r="952" spans="1:15" x14ac:dyDescent="0.35">
      <c r="A952" s="11" t="str">
        <f t="shared" si="14"/>
        <v>DISTRIBUCION VOLUMEN X CRITERIO (Consumiciones)Otras CervezasDE 50 A 59 AÑOS</v>
      </c>
      <c r="B952" s="11" t="s">
        <v>119</v>
      </c>
      <c r="C952" s="11" t="s">
        <v>148</v>
      </c>
      <c r="D952" s="11" t="s">
        <v>43</v>
      </c>
      <c r="E952" s="12">
        <v>22.820980802409277</v>
      </c>
      <c r="F952" s="12">
        <v>11.615372832351497</v>
      </c>
      <c r="G952" s="12">
        <v>22.744868913428341</v>
      </c>
      <c r="H952" s="12">
        <v>34.248102205287204</v>
      </c>
      <c r="I952" s="12">
        <v>19.754729761114916</v>
      </c>
      <c r="J952" s="12">
        <v>9.3253355955159272</v>
      </c>
      <c r="K952" s="12">
        <v>16.152223364073766</v>
      </c>
      <c r="L952" s="12">
        <v>15.619030149845671</v>
      </c>
      <c r="M952" s="12">
        <v>7.7566258162925186</v>
      </c>
      <c r="N952" s="12"/>
      <c r="O952" s="12"/>
    </row>
    <row r="953" spans="1:15" x14ac:dyDescent="0.35">
      <c r="A953" s="11" t="str">
        <f t="shared" si="14"/>
        <v>DISTRIBUCION VOLUMEN X CRITERIO (Consumiciones)Otras CervezasDE 60 A 75 AÑOS</v>
      </c>
      <c r="B953" s="11" t="s">
        <v>119</v>
      </c>
      <c r="C953" s="11" t="s">
        <v>148</v>
      </c>
      <c r="D953" s="11" t="s">
        <v>44</v>
      </c>
      <c r="E953" s="12">
        <v>59.745732219605607</v>
      </c>
      <c r="F953" s="12">
        <v>60.744918751077037</v>
      </c>
      <c r="G953" s="12">
        <v>18.904814137895546</v>
      </c>
      <c r="H953" s="12">
        <v>50.457317209809283</v>
      </c>
      <c r="I953" s="12">
        <v>38.39133005964328</v>
      </c>
      <c r="J953" s="12">
        <v>70.55439250567062</v>
      </c>
      <c r="K953" s="12">
        <v>67.85830629831878</v>
      </c>
      <c r="L953" s="12">
        <v>70.107434299028228</v>
      </c>
      <c r="M953" s="12">
        <v>74.721215638758437</v>
      </c>
      <c r="N953" s="12"/>
      <c r="O953" s="12"/>
    </row>
    <row r="954" spans="1:15" x14ac:dyDescent="0.35">
      <c r="A954" s="11" t="str">
        <f t="shared" si="14"/>
        <v>DISTRIBUCION VOLUMEN X CRITERIO (Consumiciones)Otras CervezasNIVEL ALTO</v>
      </c>
      <c r="B954" s="11" t="s">
        <v>119</v>
      </c>
      <c r="C954" s="11" t="s">
        <v>148</v>
      </c>
      <c r="D954" s="11" t="s">
        <v>209</v>
      </c>
      <c r="E954" s="12">
        <v>25.409956984875443</v>
      </c>
      <c r="F954" s="12">
        <v>4.8442236994108976</v>
      </c>
      <c r="G954" s="12">
        <v>6.9553726042570441</v>
      </c>
      <c r="H954" s="12">
        <v>6.0705251797851805</v>
      </c>
      <c r="I954" s="12">
        <v>12.118150954410298</v>
      </c>
      <c r="J954" s="12">
        <v>10.36861076017345</v>
      </c>
      <c r="K954" s="12">
        <v>15.453077177969876</v>
      </c>
      <c r="L954" s="12" t="s">
        <v>223</v>
      </c>
      <c r="M954" s="12">
        <v>13.277761755116638</v>
      </c>
      <c r="N954" s="12"/>
      <c r="O954" s="12"/>
    </row>
    <row r="955" spans="1:15" x14ac:dyDescent="0.35">
      <c r="A955" s="11" t="str">
        <f t="shared" si="14"/>
        <v>DISTRIBUCION VOLUMEN X CRITERIO (Consumiciones)Otras CervezasNIVEL MEDIO ALTO</v>
      </c>
      <c r="B955" s="11" t="s">
        <v>119</v>
      </c>
      <c r="C955" s="11" t="s">
        <v>148</v>
      </c>
      <c r="D955" s="11" t="s">
        <v>210</v>
      </c>
      <c r="E955" s="12">
        <v>20.216307967422924</v>
      </c>
      <c r="F955" s="12">
        <v>25.778602269608559</v>
      </c>
      <c r="G955" s="12">
        <v>16.717141068729493</v>
      </c>
      <c r="H955" s="12">
        <v>9.4517526758255599</v>
      </c>
      <c r="I955" s="12">
        <v>23.10899682406308</v>
      </c>
      <c r="J955" s="12">
        <v>15.851125569338201</v>
      </c>
      <c r="K955" s="12">
        <v>40.007287699572139</v>
      </c>
      <c r="L955" s="12">
        <v>7.3489543626724414</v>
      </c>
      <c r="M955" s="12">
        <v>9.0070156116639133</v>
      </c>
      <c r="N955" s="12"/>
      <c r="O955" s="12"/>
    </row>
    <row r="956" spans="1:15" x14ac:dyDescent="0.35">
      <c r="A956" s="11" t="str">
        <f t="shared" si="14"/>
        <v>DISTRIBUCION VOLUMEN X CRITERIO (Consumiciones)Otras CervezasNIVEL MEDIO</v>
      </c>
      <c r="B956" s="11" t="s">
        <v>119</v>
      </c>
      <c r="C956" s="11" t="s">
        <v>148</v>
      </c>
      <c r="D956" s="11" t="s">
        <v>211</v>
      </c>
      <c r="E956" s="12">
        <v>41.801867766721656</v>
      </c>
      <c r="F956" s="12">
        <v>38.576165280605565</v>
      </c>
      <c r="G956" s="12">
        <v>55.282784419733055</v>
      </c>
      <c r="H956" s="12">
        <v>30.154902535502142</v>
      </c>
      <c r="I956" s="12">
        <v>19.428487343049028</v>
      </c>
      <c r="J956" s="12">
        <v>13.201542992998641</v>
      </c>
      <c r="K956" s="12" t="s">
        <v>223</v>
      </c>
      <c r="L956" s="12">
        <v>25.8349456070682</v>
      </c>
      <c r="M956" s="12">
        <v>21.878651535248729</v>
      </c>
      <c r="N956" s="12"/>
      <c r="O956" s="12"/>
    </row>
    <row r="957" spans="1:15" x14ac:dyDescent="0.35">
      <c r="A957" s="11" t="str">
        <f t="shared" si="14"/>
        <v>DISTRIBUCION VOLUMEN X CRITERIO (Consumiciones)Otras CervezasNIVEL MEDIO BAJO</v>
      </c>
      <c r="B957" s="11" t="s">
        <v>119</v>
      </c>
      <c r="C957" s="11" t="s">
        <v>148</v>
      </c>
      <c r="D957" s="11" t="s">
        <v>212</v>
      </c>
      <c r="E957" s="12">
        <v>4.2335104191590904</v>
      </c>
      <c r="F957" s="12">
        <v>8.5222453232405115</v>
      </c>
      <c r="G957" s="12">
        <v>1.2404790614221053</v>
      </c>
      <c r="H957" s="12">
        <v>10.798317463476025</v>
      </c>
      <c r="I957" s="12">
        <v>8.7078526270981413</v>
      </c>
      <c r="J957" s="12">
        <v>10.64138337805513</v>
      </c>
      <c r="K957" s="12">
        <v>4.8278434902147804</v>
      </c>
      <c r="L957" s="12">
        <v>28.20180367498854</v>
      </c>
      <c r="M957" s="12">
        <v>36.238772673074834</v>
      </c>
      <c r="N957" s="12"/>
      <c r="O957" s="12"/>
    </row>
    <row r="958" spans="1:15" x14ac:dyDescent="0.35">
      <c r="A958" s="11" t="str">
        <f t="shared" si="14"/>
        <v>DISTRIBUCION VOLUMEN X CRITERIO (Consumiciones)Otras CervezasHOMBRE</v>
      </c>
      <c r="B958" s="11" t="s">
        <v>119</v>
      </c>
      <c r="C958" s="11" t="s">
        <v>148</v>
      </c>
      <c r="D958" s="11" t="s">
        <v>21</v>
      </c>
      <c r="E958" s="12">
        <v>60.30000845550336</v>
      </c>
      <c r="F958" s="12">
        <v>13.840126548548307</v>
      </c>
      <c r="G958" s="12">
        <v>59.411774399125363</v>
      </c>
      <c r="H958" s="12">
        <v>33.986704456736369</v>
      </c>
      <c r="I958" s="12">
        <v>42.905444988210704</v>
      </c>
      <c r="J958" s="12">
        <v>11.442884137172733</v>
      </c>
      <c r="K958" s="12">
        <v>38.671825148944457</v>
      </c>
      <c r="L958" s="12">
        <v>19.889956095269611</v>
      </c>
      <c r="M958" s="12">
        <v>57.434345443681224</v>
      </c>
      <c r="N958" s="12"/>
      <c r="O958" s="12"/>
    </row>
    <row r="959" spans="1:15" x14ac:dyDescent="0.35">
      <c r="A959" s="11" t="str">
        <f t="shared" si="14"/>
        <v>DISTRIBUCION VOLUMEN X CRITERIO (Consumiciones)Otras CervezasMUJER</v>
      </c>
      <c r="B959" s="11" t="s">
        <v>119</v>
      </c>
      <c r="C959" s="11" t="s">
        <v>148</v>
      </c>
      <c r="D959" s="11" t="s">
        <v>22</v>
      </c>
      <c r="E959" s="12">
        <v>39.700000539712981</v>
      </c>
      <c r="F959" s="12">
        <v>86.159879435023214</v>
      </c>
      <c r="G959" s="12">
        <v>40.588225600874658</v>
      </c>
      <c r="H959" s="12">
        <v>66.013295543263624</v>
      </c>
      <c r="I959" s="12">
        <v>57.094555011789318</v>
      </c>
      <c r="J959" s="12">
        <v>88.557130426234522</v>
      </c>
      <c r="K959" s="12">
        <v>61.328174851055536</v>
      </c>
      <c r="L959" s="12">
        <v>80.110037870959971</v>
      </c>
      <c r="M959" s="12">
        <v>42.565654556318776</v>
      </c>
      <c r="N959" s="12"/>
      <c r="O959" s="12"/>
    </row>
    <row r="960" spans="1:15" x14ac:dyDescent="0.35">
      <c r="A960" s="11" t="str">
        <f t="shared" si="14"/>
        <v>DISTRIBUCION VOLUMEN X CRITERIO (Consumiciones)EspirituosasT.ESPAÑA</v>
      </c>
      <c r="B960" s="11" t="s">
        <v>119</v>
      </c>
      <c r="C960" s="11" t="s">
        <v>149</v>
      </c>
      <c r="D960" s="11" t="s">
        <v>36</v>
      </c>
      <c r="E960" s="12">
        <v>100</v>
      </c>
      <c r="F960" s="12">
        <v>100</v>
      </c>
      <c r="G960" s="12">
        <v>100</v>
      </c>
      <c r="H960" s="12">
        <v>100</v>
      </c>
      <c r="I960" s="12">
        <v>100</v>
      </c>
      <c r="J960" s="12">
        <v>100</v>
      </c>
      <c r="K960" s="12">
        <v>100</v>
      </c>
      <c r="L960" s="12">
        <v>100</v>
      </c>
      <c r="M960" s="12">
        <v>100</v>
      </c>
      <c r="N960" s="12"/>
      <c r="O960" s="12"/>
    </row>
    <row r="961" spans="1:15" x14ac:dyDescent="0.35">
      <c r="A961" s="11" t="str">
        <f t="shared" si="14"/>
        <v>DISTRIBUCION VOLUMEN X CRITERIO (Consumiciones)EspirituosasBCN AM</v>
      </c>
      <c r="B961" s="11" t="s">
        <v>119</v>
      </c>
      <c r="C961" s="11" t="s">
        <v>149</v>
      </c>
      <c r="D961" s="11" t="s">
        <v>1</v>
      </c>
      <c r="E961" s="12">
        <v>4.9677908575998728</v>
      </c>
      <c r="F961" s="12">
        <v>5.5596824535773646</v>
      </c>
      <c r="G961" s="12">
        <v>5.5549958553052097</v>
      </c>
      <c r="H961" s="12">
        <v>5.8516315989136585</v>
      </c>
      <c r="I961" s="12">
        <v>6.67515534413607</v>
      </c>
      <c r="J961" s="12">
        <v>5.2567557005021506</v>
      </c>
      <c r="K961" s="12">
        <v>5.7022572944310932</v>
      </c>
      <c r="L961" s="12">
        <v>7.8780225904672871</v>
      </c>
      <c r="M961" s="12">
        <v>6.2056485232784633</v>
      </c>
      <c r="N961" s="12"/>
      <c r="O961" s="12"/>
    </row>
    <row r="962" spans="1:15" x14ac:dyDescent="0.35">
      <c r="A962" s="11" t="str">
        <f t="shared" si="14"/>
        <v>DISTRIBUCION VOLUMEN X CRITERIO (Consumiciones)EspirituosasREST.CAT ARAGON</v>
      </c>
      <c r="B962" s="11" t="s">
        <v>119</v>
      </c>
      <c r="C962" s="11" t="s">
        <v>149</v>
      </c>
      <c r="D962" s="11" t="s">
        <v>2</v>
      </c>
      <c r="E962" s="12">
        <v>12.621599591103472</v>
      </c>
      <c r="F962" s="12">
        <v>12.120641298095121</v>
      </c>
      <c r="G962" s="12">
        <v>14.782256836249601</v>
      </c>
      <c r="H962" s="12">
        <v>13.630398250453018</v>
      </c>
      <c r="I962" s="12">
        <v>13.08554559242905</v>
      </c>
      <c r="J962" s="12">
        <v>13.84527481008584</v>
      </c>
      <c r="K962" s="12">
        <v>16.402295072325266</v>
      </c>
      <c r="L962" s="12">
        <v>13.847953178143044</v>
      </c>
      <c r="M962" s="12">
        <v>14.92077821191717</v>
      </c>
      <c r="N962" s="12"/>
      <c r="O962" s="12"/>
    </row>
    <row r="963" spans="1:15" x14ac:dyDescent="0.35">
      <c r="A963" s="11" t="str">
        <f t="shared" si="14"/>
        <v>DISTRIBUCION VOLUMEN X CRITERIO (Consumiciones)EspirituosasLEVANTE</v>
      </c>
      <c r="B963" s="11" t="s">
        <v>119</v>
      </c>
      <c r="C963" s="11" t="s">
        <v>149</v>
      </c>
      <c r="D963" s="11" t="s">
        <v>3</v>
      </c>
      <c r="E963" s="12">
        <v>11.789897380351553</v>
      </c>
      <c r="F963" s="12">
        <v>13.20613990453964</v>
      </c>
      <c r="G963" s="12">
        <v>11.484198663211091</v>
      </c>
      <c r="H963" s="12">
        <v>11.72855062202763</v>
      </c>
      <c r="I963" s="12">
        <v>11.828025707163938</v>
      </c>
      <c r="J963" s="12">
        <v>13.147382191058297</v>
      </c>
      <c r="K963" s="12">
        <v>11.960674447648383</v>
      </c>
      <c r="L963" s="12">
        <v>10.228169930260798</v>
      </c>
      <c r="M963" s="12">
        <v>11.928438335052192</v>
      </c>
      <c r="N963" s="12"/>
      <c r="O963" s="12"/>
    </row>
    <row r="964" spans="1:15" x14ac:dyDescent="0.35">
      <c r="A964" s="11" t="str">
        <f t="shared" ref="A964:A1027" si="15">B964&amp;C964&amp;D964</f>
        <v>DISTRIBUCION VOLUMEN X CRITERIO (Consumiciones)EspirituosasANDALUCIA</v>
      </c>
      <c r="B964" s="11" t="s">
        <v>119</v>
      </c>
      <c r="C964" s="11" t="s">
        <v>149</v>
      </c>
      <c r="D964" s="11" t="s">
        <v>4</v>
      </c>
      <c r="E964" s="12">
        <v>17.889599360504373</v>
      </c>
      <c r="F964" s="12">
        <v>17.06168361826813</v>
      </c>
      <c r="G964" s="12">
        <v>16.680321064038033</v>
      </c>
      <c r="H964" s="12">
        <v>16.60156789090879</v>
      </c>
      <c r="I964" s="12">
        <v>16.681505958971279</v>
      </c>
      <c r="J964" s="12">
        <v>19.953973164911901</v>
      </c>
      <c r="K964" s="12">
        <v>16.740938830263449</v>
      </c>
      <c r="L964" s="12">
        <v>18.172757746575556</v>
      </c>
      <c r="M964" s="12">
        <v>17.568841891890692</v>
      </c>
      <c r="N964" s="12"/>
      <c r="O964" s="12"/>
    </row>
    <row r="965" spans="1:15" x14ac:dyDescent="0.35">
      <c r="A965" s="11" t="str">
        <f t="shared" si="15"/>
        <v>DISTRIBUCION VOLUMEN X CRITERIO (Consumiciones)EspirituosasMDD AM</v>
      </c>
      <c r="B965" s="11" t="s">
        <v>119</v>
      </c>
      <c r="C965" s="11" t="s">
        <v>149</v>
      </c>
      <c r="D965" s="11" t="s">
        <v>5</v>
      </c>
      <c r="E965" s="12">
        <v>14.623775234612721</v>
      </c>
      <c r="F965" s="12">
        <v>13.467445927960908</v>
      </c>
      <c r="G965" s="12">
        <v>12.354061800894856</v>
      </c>
      <c r="H965" s="12">
        <v>13.15111025239924</v>
      </c>
      <c r="I965" s="12">
        <v>12.767234128788552</v>
      </c>
      <c r="J965" s="12">
        <v>11.028107542221782</v>
      </c>
      <c r="K965" s="12">
        <v>12.172569977415048</v>
      </c>
      <c r="L965" s="12">
        <v>11.766413718372611</v>
      </c>
      <c r="M965" s="12">
        <v>10.567687556671208</v>
      </c>
      <c r="N965" s="12"/>
      <c r="O965" s="12"/>
    </row>
    <row r="966" spans="1:15" x14ac:dyDescent="0.35">
      <c r="A966" s="11" t="str">
        <f t="shared" si="15"/>
        <v>DISTRIBUCION VOLUMEN X CRITERIO (Consumiciones)EspirituosasRTO CENTRO</v>
      </c>
      <c r="B966" s="11" t="s">
        <v>119</v>
      </c>
      <c r="C966" s="11" t="s">
        <v>149</v>
      </c>
      <c r="D966" s="11" t="s">
        <v>6</v>
      </c>
      <c r="E966" s="12">
        <v>12.823495811138933</v>
      </c>
      <c r="F966" s="12">
        <v>15.415617614677544</v>
      </c>
      <c r="G966" s="12">
        <v>13.367583243448387</v>
      </c>
      <c r="H966" s="12">
        <v>13.836205596162502</v>
      </c>
      <c r="I966" s="12">
        <v>12.861478412872721</v>
      </c>
      <c r="J966" s="12">
        <v>12.033567862886375</v>
      </c>
      <c r="K966" s="12">
        <v>12.922415063687334</v>
      </c>
      <c r="L966" s="12">
        <v>11.644158463416748</v>
      </c>
      <c r="M966" s="12">
        <v>12.096305237465153</v>
      </c>
      <c r="N966" s="12"/>
      <c r="O966" s="12"/>
    </row>
    <row r="967" spans="1:15" x14ac:dyDescent="0.35">
      <c r="A967" s="11" t="str">
        <f t="shared" si="15"/>
        <v>DISTRIBUCION VOLUMEN X CRITERIO (Consumiciones)EspirituosasNORTE-CENTRO</v>
      </c>
      <c r="B967" s="11" t="s">
        <v>119</v>
      </c>
      <c r="C967" s="11" t="s">
        <v>149</v>
      </c>
      <c r="D967" s="11" t="s">
        <v>7</v>
      </c>
      <c r="E967" s="12">
        <v>12.216058339538055</v>
      </c>
      <c r="F967" s="12">
        <v>12.101508917491893</v>
      </c>
      <c r="G967" s="12">
        <v>13.773451232422499</v>
      </c>
      <c r="H967" s="12">
        <v>12.350058316093124</v>
      </c>
      <c r="I967" s="12">
        <v>14.705643871929935</v>
      </c>
      <c r="J967" s="12">
        <v>14.594256385196328</v>
      </c>
      <c r="K967" s="12">
        <v>14.577100749345673</v>
      </c>
      <c r="L967" s="12">
        <v>17.490483794257099</v>
      </c>
      <c r="M967" s="12">
        <v>16.679576653286553</v>
      </c>
      <c r="N967" s="12"/>
      <c r="O967" s="12"/>
    </row>
    <row r="968" spans="1:15" x14ac:dyDescent="0.35">
      <c r="A968" s="11" t="str">
        <f t="shared" si="15"/>
        <v>DISTRIBUCION VOLUMEN X CRITERIO (Consumiciones)EspirituosasNOROESTE</v>
      </c>
      <c r="B968" s="11" t="s">
        <v>119</v>
      </c>
      <c r="C968" s="11" t="s">
        <v>149</v>
      </c>
      <c r="D968" s="11" t="s">
        <v>8</v>
      </c>
      <c r="E968" s="12">
        <v>13.067790542407105</v>
      </c>
      <c r="F968" s="12">
        <v>11.067285942653669</v>
      </c>
      <c r="G968" s="12">
        <v>12.003132864932887</v>
      </c>
      <c r="H968" s="12">
        <v>12.85048870619152</v>
      </c>
      <c r="I968" s="12">
        <v>11.395405407123597</v>
      </c>
      <c r="J968" s="12">
        <v>10.140683881775933</v>
      </c>
      <c r="K968" s="12">
        <v>9.5217450846539791</v>
      </c>
      <c r="L968" s="12">
        <v>8.9720454816613859</v>
      </c>
      <c r="M968" s="12">
        <v>10.032725815019839</v>
      </c>
      <c r="N968" s="12"/>
      <c r="O968" s="12"/>
    </row>
    <row r="969" spans="1:15" x14ac:dyDescent="0.35">
      <c r="A969" s="11" t="str">
        <f t="shared" si="15"/>
        <v>DISTRIBUCION VOLUMEN X CRITERIO (Consumiciones)Espirituosas&lt;2MIL</v>
      </c>
      <c r="B969" s="11" t="s">
        <v>119</v>
      </c>
      <c r="C969" s="11" t="s">
        <v>149</v>
      </c>
      <c r="D969" s="11" t="s">
        <v>9</v>
      </c>
      <c r="E969" s="12">
        <v>10.342094980595817</v>
      </c>
      <c r="F969" s="12">
        <v>10.940973909138506</v>
      </c>
      <c r="G969" s="12">
        <v>10.475995413370885</v>
      </c>
      <c r="H969" s="12">
        <v>8.4925257832875136</v>
      </c>
      <c r="I969" s="12">
        <v>8.987770660940182</v>
      </c>
      <c r="J969" s="12">
        <v>7.0109237186063877</v>
      </c>
      <c r="K969" s="12">
        <v>9.4616693583343743</v>
      </c>
      <c r="L969" s="12">
        <v>9.1822567912776147</v>
      </c>
      <c r="M969" s="12">
        <v>8.3802946146446864</v>
      </c>
      <c r="N969" s="12"/>
      <c r="O969" s="12"/>
    </row>
    <row r="970" spans="1:15" x14ac:dyDescent="0.35">
      <c r="A970" s="11" t="str">
        <f t="shared" si="15"/>
        <v>DISTRIBUCION VOLUMEN X CRITERIO (Consumiciones)Espirituosas2-5MIL</v>
      </c>
      <c r="B970" s="11" t="s">
        <v>119</v>
      </c>
      <c r="C970" s="11" t="s">
        <v>149</v>
      </c>
      <c r="D970" s="11" t="s">
        <v>10</v>
      </c>
      <c r="E970" s="12">
        <v>4.7771927732195136</v>
      </c>
      <c r="F970" s="12">
        <v>5.8472259538407183</v>
      </c>
      <c r="G970" s="12">
        <v>6.1194717636425375</v>
      </c>
      <c r="H970" s="12">
        <v>5.7959504817095446</v>
      </c>
      <c r="I970" s="12">
        <v>5.3901462414766081</v>
      </c>
      <c r="J970" s="12">
        <v>6.1846470947733687</v>
      </c>
      <c r="K970" s="12">
        <v>5.0679506162355841</v>
      </c>
      <c r="L970" s="12">
        <v>4.4218347277360008</v>
      </c>
      <c r="M970" s="12">
        <v>6.2387725383451071</v>
      </c>
      <c r="N970" s="12"/>
      <c r="O970" s="12"/>
    </row>
    <row r="971" spans="1:15" x14ac:dyDescent="0.35">
      <c r="A971" s="11" t="str">
        <f t="shared" si="15"/>
        <v>DISTRIBUCION VOLUMEN X CRITERIO (Consumiciones)Espirituosas5-10MIL</v>
      </c>
      <c r="B971" s="11" t="s">
        <v>119</v>
      </c>
      <c r="C971" s="11" t="s">
        <v>149</v>
      </c>
      <c r="D971" s="11" t="s">
        <v>11</v>
      </c>
      <c r="E971" s="12">
        <v>7.7656828483584199</v>
      </c>
      <c r="F971" s="12">
        <v>6.663200696827416</v>
      </c>
      <c r="G971" s="12">
        <v>6.0301423552852356</v>
      </c>
      <c r="H971" s="12">
        <v>9.625536543360921</v>
      </c>
      <c r="I971" s="12">
        <v>7.7164208452295835</v>
      </c>
      <c r="J971" s="12">
        <v>8.3631485592495878</v>
      </c>
      <c r="K971" s="12">
        <v>7.9810073420667385</v>
      </c>
      <c r="L971" s="12">
        <v>8.4087743584630914</v>
      </c>
      <c r="M971" s="12">
        <v>7.5247206593302947</v>
      </c>
      <c r="N971" s="12"/>
      <c r="O971" s="12"/>
    </row>
    <row r="972" spans="1:15" x14ac:dyDescent="0.35">
      <c r="A972" s="11" t="str">
        <f t="shared" si="15"/>
        <v>DISTRIBUCION VOLUMEN X CRITERIO (Consumiciones)Espirituosas10-30MIL</v>
      </c>
      <c r="B972" s="11" t="s">
        <v>119</v>
      </c>
      <c r="C972" s="11" t="s">
        <v>149</v>
      </c>
      <c r="D972" s="11" t="s">
        <v>12</v>
      </c>
      <c r="E972" s="12">
        <v>15.19694820193201</v>
      </c>
      <c r="F972" s="12">
        <v>15.047347674386751</v>
      </c>
      <c r="G972" s="12">
        <v>15.396979366410996</v>
      </c>
      <c r="H972" s="12">
        <v>15.075488369197036</v>
      </c>
      <c r="I972" s="12">
        <v>15.889407845875686</v>
      </c>
      <c r="J972" s="12">
        <v>16.226067245892299</v>
      </c>
      <c r="K972" s="12">
        <v>17.744873752054861</v>
      </c>
      <c r="L972" s="12">
        <v>19.532745717503115</v>
      </c>
      <c r="M972" s="12">
        <v>20.888439918954056</v>
      </c>
      <c r="N972" s="12"/>
      <c r="O972" s="12"/>
    </row>
    <row r="973" spans="1:15" x14ac:dyDescent="0.35">
      <c r="A973" s="11" t="str">
        <f t="shared" si="15"/>
        <v>DISTRIBUCION VOLUMEN X CRITERIO (Consumiciones)Espirituosas30-100MIL</v>
      </c>
      <c r="B973" s="11" t="s">
        <v>119</v>
      </c>
      <c r="C973" s="11" t="s">
        <v>149</v>
      </c>
      <c r="D973" s="11" t="s">
        <v>13</v>
      </c>
      <c r="E973" s="12">
        <v>19.139806396400054</v>
      </c>
      <c r="F973" s="12">
        <v>19.83778068926814</v>
      </c>
      <c r="G973" s="12">
        <v>20.191311371444552</v>
      </c>
      <c r="H973" s="12">
        <v>19.31032955492978</v>
      </c>
      <c r="I973" s="12">
        <v>19.559514484677273</v>
      </c>
      <c r="J973" s="12">
        <v>20.989046124077049</v>
      </c>
      <c r="K973" s="12">
        <v>19.954610843317099</v>
      </c>
      <c r="L973" s="12">
        <v>18.456503299005803</v>
      </c>
      <c r="M973" s="12">
        <v>20.142938244734193</v>
      </c>
      <c r="N973" s="12"/>
      <c r="O973" s="12"/>
    </row>
    <row r="974" spans="1:15" x14ac:dyDescent="0.35">
      <c r="A974" s="11" t="str">
        <f t="shared" si="15"/>
        <v>DISTRIBUCION VOLUMEN X CRITERIO (Consumiciones)Espirituosas100-200MIL</v>
      </c>
      <c r="B974" s="11" t="s">
        <v>119</v>
      </c>
      <c r="C974" s="11" t="s">
        <v>149</v>
      </c>
      <c r="D974" s="11" t="s">
        <v>14</v>
      </c>
      <c r="E974" s="12">
        <v>9.7748496708421584</v>
      </c>
      <c r="F974" s="12">
        <v>9.4509688038586095</v>
      </c>
      <c r="G974" s="12">
        <v>12.213457399528604</v>
      </c>
      <c r="H974" s="12">
        <v>10.634031050992721</v>
      </c>
      <c r="I974" s="12">
        <v>11.194971794191451</v>
      </c>
      <c r="J974" s="12">
        <v>10.68543733955846</v>
      </c>
      <c r="K974" s="12">
        <v>11.730610378358399</v>
      </c>
      <c r="L974" s="12">
        <v>10.938659902492601</v>
      </c>
      <c r="M974" s="12">
        <v>11.583283428560243</v>
      </c>
      <c r="N974" s="12"/>
      <c r="O974" s="12"/>
    </row>
    <row r="975" spans="1:15" x14ac:dyDescent="0.35">
      <c r="A975" s="11" t="str">
        <f t="shared" si="15"/>
        <v>DISTRIBUCION VOLUMEN X CRITERIO (Consumiciones)Espirituosas200-500MIL</v>
      </c>
      <c r="B975" s="11" t="s">
        <v>119</v>
      </c>
      <c r="C975" s="11" t="s">
        <v>149</v>
      </c>
      <c r="D975" s="11" t="s">
        <v>15</v>
      </c>
      <c r="E975" s="12">
        <v>13.578341823711465</v>
      </c>
      <c r="F975" s="12">
        <v>12.171390363440006</v>
      </c>
      <c r="G975" s="12">
        <v>10.527016044463087</v>
      </c>
      <c r="H975" s="12">
        <v>13.61021067611364</v>
      </c>
      <c r="I975" s="12">
        <v>14.109473491201987</v>
      </c>
      <c r="J975" s="12">
        <v>14.143906098732591</v>
      </c>
      <c r="K975" s="12">
        <v>11.067724053277447</v>
      </c>
      <c r="L975" s="12">
        <v>10.98856584364494</v>
      </c>
      <c r="M975" s="12">
        <v>11.004137053782365</v>
      </c>
      <c r="N975" s="12"/>
      <c r="O975" s="12"/>
    </row>
    <row r="976" spans="1:15" x14ac:dyDescent="0.35">
      <c r="A976" s="11" t="str">
        <f t="shared" si="15"/>
        <v>DISTRIBUCION VOLUMEN X CRITERIO (Consumiciones)Espirituosas&gt;500MIL</v>
      </c>
      <c r="B976" s="11" t="s">
        <v>119</v>
      </c>
      <c r="C976" s="11" t="s">
        <v>149</v>
      </c>
      <c r="D976" s="11" t="s">
        <v>16</v>
      </c>
      <c r="E976" s="12">
        <v>19.425096522701864</v>
      </c>
      <c r="F976" s="12">
        <v>20.041126102400533</v>
      </c>
      <c r="G976" s="12">
        <v>19.045637209372003</v>
      </c>
      <c r="H976" s="12">
        <v>17.455929145144488</v>
      </c>
      <c r="I976" s="12">
        <v>17.152281252603569</v>
      </c>
      <c r="J976" s="12">
        <v>16.396840744134863</v>
      </c>
      <c r="K976" s="12">
        <v>16.991565837159701</v>
      </c>
      <c r="L976" s="12">
        <v>18.070657725491991</v>
      </c>
      <c r="M976" s="12">
        <v>14.237409092486523</v>
      </c>
      <c r="N976" s="12"/>
      <c r="O976" s="12"/>
    </row>
    <row r="977" spans="1:15" x14ac:dyDescent="0.35">
      <c r="A977" s="11" t="str">
        <f t="shared" si="15"/>
        <v>DISTRIBUCION VOLUMEN X CRITERIO (Consumiciones)EspirituosasDE 15 A 19 AÑOS</v>
      </c>
      <c r="B977" s="11" t="s">
        <v>119</v>
      </c>
      <c r="C977" s="11" t="s">
        <v>149</v>
      </c>
      <c r="D977" s="11" t="s">
        <v>39</v>
      </c>
      <c r="E977" s="12">
        <v>2.4441064086722344</v>
      </c>
      <c r="F977" s="12">
        <v>2.3651184908923195</v>
      </c>
      <c r="G977" s="12">
        <v>1.6453408387264303</v>
      </c>
      <c r="H977" s="12">
        <v>0.55201477768955287</v>
      </c>
      <c r="I977" s="12">
        <v>0.69405595166037792</v>
      </c>
      <c r="J977" s="12">
        <v>1.559342521262447</v>
      </c>
      <c r="K977" s="12">
        <v>1.3808251868404855</v>
      </c>
      <c r="L977" s="12">
        <v>0.78865230260308483</v>
      </c>
      <c r="M977" s="12">
        <v>3.0408835769843043</v>
      </c>
      <c r="N977" s="12"/>
      <c r="O977" s="12"/>
    </row>
    <row r="978" spans="1:15" x14ac:dyDescent="0.35">
      <c r="A978" s="11" t="str">
        <f t="shared" si="15"/>
        <v>DISTRIBUCION VOLUMEN X CRITERIO (Consumiciones)EspirituosasDE 20 A 24 AÑOS</v>
      </c>
      <c r="B978" s="11" t="s">
        <v>119</v>
      </c>
      <c r="C978" s="11" t="s">
        <v>149</v>
      </c>
      <c r="D978" s="11" t="s">
        <v>40</v>
      </c>
      <c r="E978" s="12">
        <v>3.557837008938562</v>
      </c>
      <c r="F978" s="12">
        <v>2.7737097813728107</v>
      </c>
      <c r="G978" s="12">
        <v>3.0319378695270056</v>
      </c>
      <c r="H978" s="12">
        <v>3.6319323777239587</v>
      </c>
      <c r="I978" s="12">
        <v>2.9382579485015774</v>
      </c>
      <c r="J978" s="12">
        <v>2.3236735550491043</v>
      </c>
      <c r="K978" s="12">
        <v>1.9518833872449928</v>
      </c>
      <c r="L978" s="12">
        <v>3.2796399777069913</v>
      </c>
      <c r="M978" s="12">
        <v>2.215823090619653</v>
      </c>
      <c r="N978" s="12"/>
      <c r="O978" s="12"/>
    </row>
    <row r="979" spans="1:15" x14ac:dyDescent="0.35">
      <c r="A979" s="11" t="str">
        <f t="shared" si="15"/>
        <v>DISTRIBUCION VOLUMEN X CRITERIO (Consumiciones)EspirituosasDE 25 A 34 AÑOS</v>
      </c>
      <c r="B979" s="11" t="s">
        <v>119</v>
      </c>
      <c r="C979" s="11" t="s">
        <v>149</v>
      </c>
      <c r="D979" s="11" t="s">
        <v>41</v>
      </c>
      <c r="E979" s="12">
        <v>11.222235202741651</v>
      </c>
      <c r="F979" s="12">
        <v>11.296286913040065</v>
      </c>
      <c r="G979" s="12">
        <v>9.1652840614014064</v>
      </c>
      <c r="H979" s="12">
        <v>11.689464076067036</v>
      </c>
      <c r="I979" s="12">
        <v>9.6767867182701508</v>
      </c>
      <c r="J979" s="12">
        <v>11.508650533938367</v>
      </c>
      <c r="K979" s="12">
        <v>9.5022001142559436</v>
      </c>
      <c r="L979" s="12">
        <v>7.7502153302029422</v>
      </c>
      <c r="M979" s="12">
        <v>8.580008622476992</v>
      </c>
      <c r="N979" s="12"/>
      <c r="O979" s="12"/>
    </row>
    <row r="980" spans="1:15" x14ac:dyDescent="0.35">
      <c r="A980" s="11" t="str">
        <f t="shared" si="15"/>
        <v>DISTRIBUCION VOLUMEN X CRITERIO (Consumiciones)EspirituosasDE 35 A 49 AÑOS</v>
      </c>
      <c r="B980" s="11" t="s">
        <v>119</v>
      </c>
      <c r="C980" s="11" t="s">
        <v>149</v>
      </c>
      <c r="D980" s="11" t="s">
        <v>42</v>
      </c>
      <c r="E980" s="12">
        <v>22.821878160506529</v>
      </c>
      <c r="F980" s="12">
        <v>22.47756664505048</v>
      </c>
      <c r="G980" s="12">
        <v>17.840273824504635</v>
      </c>
      <c r="H980" s="12">
        <v>20.485670031690319</v>
      </c>
      <c r="I980" s="12">
        <v>21.688799574305818</v>
      </c>
      <c r="J980" s="12">
        <v>20.949087679628363</v>
      </c>
      <c r="K980" s="12">
        <v>15.466156766602044</v>
      </c>
      <c r="L980" s="12">
        <v>18.099063334047017</v>
      </c>
      <c r="M980" s="12">
        <v>18.309404995697662</v>
      </c>
      <c r="N980" s="12"/>
      <c r="O980" s="12"/>
    </row>
    <row r="981" spans="1:15" x14ac:dyDescent="0.35">
      <c r="A981" s="11" t="str">
        <f t="shared" si="15"/>
        <v>DISTRIBUCION VOLUMEN X CRITERIO (Consumiciones)EspirituosasDE 50 A 59 AÑOS</v>
      </c>
      <c r="B981" s="11" t="s">
        <v>119</v>
      </c>
      <c r="C981" s="11" t="s">
        <v>149</v>
      </c>
      <c r="D981" s="11" t="s">
        <v>43</v>
      </c>
      <c r="E981" s="12">
        <v>24.254185277020383</v>
      </c>
      <c r="F981" s="12">
        <v>23.306943989671922</v>
      </c>
      <c r="G981" s="12">
        <v>25.989530276246402</v>
      </c>
      <c r="H981" s="12">
        <v>23.951882964704161</v>
      </c>
      <c r="I981" s="12">
        <v>25.202349169830544</v>
      </c>
      <c r="J981" s="12">
        <v>25.116244146249443</v>
      </c>
      <c r="K981" s="12">
        <v>21.555168515335719</v>
      </c>
      <c r="L981" s="12">
        <v>20.582739915436928</v>
      </c>
      <c r="M981" s="12">
        <v>21.731356006858828</v>
      </c>
      <c r="N981" s="12"/>
      <c r="O981" s="12"/>
    </row>
    <row r="982" spans="1:15" x14ac:dyDescent="0.35">
      <c r="A982" s="11" t="str">
        <f t="shared" si="15"/>
        <v>DISTRIBUCION VOLUMEN X CRITERIO (Consumiciones)EspirituosasDE 60 A 75 AÑOS</v>
      </c>
      <c r="B982" s="11" t="s">
        <v>119</v>
      </c>
      <c r="C982" s="11" t="s">
        <v>149</v>
      </c>
      <c r="D982" s="11" t="s">
        <v>44</v>
      </c>
      <c r="E982" s="12">
        <v>35.699749808113687</v>
      </c>
      <c r="F982" s="12">
        <v>37.78037701860454</v>
      </c>
      <c r="G982" s="12">
        <v>42.327648734619686</v>
      </c>
      <c r="H982" s="12">
        <v>39.689043956276734</v>
      </c>
      <c r="I982" s="12">
        <v>39.799740376515395</v>
      </c>
      <c r="J982" s="12">
        <v>38.543004641149473</v>
      </c>
      <c r="K982" s="12">
        <v>50.143759591295733</v>
      </c>
      <c r="L982" s="12">
        <v>49.499682112148221</v>
      </c>
      <c r="M982" s="12">
        <v>46.122532605687631</v>
      </c>
      <c r="N982" s="12"/>
      <c r="O982" s="12"/>
    </row>
    <row r="983" spans="1:15" x14ac:dyDescent="0.35">
      <c r="A983" s="11" t="str">
        <f t="shared" si="15"/>
        <v>DISTRIBUCION VOLUMEN X CRITERIO (Consumiciones)EspirituosasNIVEL ALTO</v>
      </c>
      <c r="B983" s="11" t="s">
        <v>119</v>
      </c>
      <c r="C983" s="11" t="s">
        <v>149</v>
      </c>
      <c r="D983" s="11" t="s">
        <v>209</v>
      </c>
      <c r="E983" s="12">
        <v>19.247165120646134</v>
      </c>
      <c r="F983" s="12">
        <v>19.113773369571309</v>
      </c>
      <c r="G983" s="12">
        <v>16.44544982422499</v>
      </c>
      <c r="H983" s="12">
        <v>17.698019563653126</v>
      </c>
      <c r="I983" s="12">
        <v>19.812100319192567</v>
      </c>
      <c r="J983" s="12">
        <v>18.552211854533411</v>
      </c>
      <c r="K983" s="12">
        <v>20.795886786037386</v>
      </c>
      <c r="L983" s="12">
        <v>23.16733976082412</v>
      </c>
      <c r="M983" s="12">
        <v>22.486679207372795</v>
      </c>
      <c r="N983" s="12"/>
      <c r="O983" s="12"/>
    </row>
    <row r="984" spans="1:15" x14ac:dyDescent="0.35">
      <c r="A984" s="11" t="str">
        <f t="shared" si="15"/>
        <v>DISTRIBUCION VOLUMEN X CRITERIO (Consumiciones)EspirituosasNIVEL MEDIO ALTO</v>
      </c>
      <c r="B984" s="11" t="s">
        <v>119</v>
      </c>
      <c r="C984" s="11" t="s">
        <v>149</v>
      </c>
      <c r="D984" s="11" t="s">
        <v>210</v>
      </c>
      <c r="E984" s="12">
        <v>14.298201438885494</v>
      </c>
      <c r="F984" s="12">
        <v>14.141639511601985</v>
      </c>
      <c r="G984" s="12">
        <v>11.959020578659315</v>
      </c>
      <c r="H984" s="12">
        <v>11.523478245240835</v>
      </c>
      <c r="I984" s="12">
        <v>12.872085077270834</v>
      </c>
      <c r="J984" s="12">
        <v>11.938532311102879</v>
      </c>
      <c r="K984" s="12">
        <v>12.216925505855746</v>
      </c>
      <c r="L984" s="12">
        <v>11.74025538897542</v>
      </c>
      <c r="M984" s="12">
        <v>12.642184111684657</v>
      </c>
      <c r="N984" s="12"/>
      <c r="O984" s="12"/>
    </row>
    <row r="985" spans="1:15" x14ac:dyDescent="0.35">
      <c r="A985" s="11" t="str">
        <f t="shared" si="15"/>
        <v>DISTRIBUCION VOLUMEN X CRITERIO (Consumiciones)EspirituosasNIVEL MEDIO</v>
      </c>
      <c r="B985" s="11" t="s">
        <v>119</v>
      </c>
      <c r="C985" s="11" t="s">
        <v>149</v>
      </c>
      <c r="D985" s="11" t="s">
        <v>211</v>
      </c>
      <c r="E985" s="12">
        <v>24.702033532240307</v>
      </c>
      <c r="F985" s="12">
        <v>24.505357705261137</v>
      </c>
      <c r="G985" s="12">
        <v>23.03428174436721</v>
      </c>
      <c r="H985" s="12">
        <v>21.015987018330573</v>
      </c>
      <c r="I985" s="12">
        <v>24.292652035269445</v>
      </c>
      <c r="J985" s="12">
        <v>23.824049290595291</v>
      </c>
      <c r="K985" s="12">
        <v>22.302634864559028</v>
      </c>
      <c r="L985" s="12">
        <v>20.279839372657722</v>
      </c>
      <c r="M985" s="12">
        <v>23.609458741581072</v>
      </c>
      <c r="N985" s="12"/>
      <c r="O985" s="12"/>
    </row>
    <row r="986" spans="1:15" x14ac:dyDescent="0.35">
      <c r="A986" s="11" t="str">
        <f t="shared" si="15"/>
        <v>DISTRIBUCION VOLUMEN X CRITERIO (Consumiciones)EspirituosasNIVEL MEDIO BAJO</v>
      </c>
      <c r="B986" s="11" t="s">
        <v>119</v>
      </c>
      <c r="C986" s="11" t="s">
        <v>149</v>
      </c>
      <c r="D986" s="11" t="s">
        <v>212</v>
      </c>
      <c r="E986" s="12">
        <v>15.292858311394392</v>
      </c>
      <c r="F986" s="12">
        <v>14.224740467412007</v>
      </c>
      <c r="G986" s="12">
        <v>14.323966884887346</v>
      </c>
      <c r="H986" s="12">
        <v>16.619075556730937</v>
      </c>
      <c r="I986" s="12">
        <v>15.231761193683601</v>
      </c>
      <c r="J986" s="12">
        <v>14.349975966465065</v>
      </c>
      <c r="K986" s="12">
        <v>14.079951666568929</v>
      </c>
      <c r="L986" s="12">
        <v>15.027895680484301</v>
      </c>
      <c r="M986" s="12">
        <v>13.899061404671798</v>
      </c>
      <c r="N986" s="12"/>
      <c r="O986" s="12"/>
    </row>
    <row r="987" spans="1:15" x14ac:dyDescent="0.35">
      <c r="A987" s="11" t="str">
        <f t="shared" si="15"/>
        <v>DISTRIBUCION VOLUMEN X CRITERIO (Consumiciones)EspirituosasHOMBRE</v>
      </c>
      <c r="B987" s="11" t="s">
        <v>119</v>
      </c>
      <c r="C987" s="11" t="s">
        <v>149</v>
      </c>
      <c r="D987" s="11" t="s">
        <v>21</v>
      </c>
      <c r="E987" s="12">
        <v>62.772714188992232</v>
      </c>
      <c r="F987" s="12">
        <v>63.993001636329495</v>
      </c>
      <c r="G987" s="12">
        <v>67.981234020453812</v>
      </c>
      <c r="H987" s="12">
        <v>63.983714500840563</v>
      </c>
      <c r="I987" s="12">
        <v>63.268295854779474</v>
      </c>
      <c r="J987" s="12">
        <v>66.244453977165378</v>
      </c>
      <c r="K987" s="12">
        <v>68.515892556258336</v>
      </c>
      <c r="L987" s="12">
        <v>67.885007951282262</v>
      </c>
      <c r="M987" s="12">
        <v>68.984643270597161</v>
      </c>
      <c r="N987" s="12"/>
      <c r="O987" s="12"/>
    </row>
    <row r="988" spans="1:15" x14ac:dyDescent="0.35">
      <c r="A988" s="11" t="str">
        <f t="shared" si="15"/>
        <v>DISTRIBUCION VOLUMEN X CRITERIO (Consumiciones)EspirituosasMUJER</v>
      </c>
      <c r="B988" s="11" t="s">
        <v>119</v>
      </c>
      <c r="C988" s="11" t="s">
        <v>149</v>
      </c>
      <c r="D988" s="11" t="s">
        <v>22</v>
      </c>
      <c r="E988" s="12">
        <v>37.227285811007775</v>
      </c>
      <c r="F988" s="12">
        <v>36.006998363670498</v>
      </c>
      <c r="G988" s="12">
        <v>32.018765979546181</v>
      </c>
      <c r="H988" s="12">
        <v>36.016285499159437</v>
      </c>
      <c r="I988" s="12">
        <v>36.731692992050803</v>
      </c>
      <c r="J988" s="12">
        <v>33.755546022834629</v>
      </c>
      <c r="K988" s="12">
        <v>31.484107443741649</v>
      </c>
      <c r="L988" s="12">
        <v>32.114992048717745</v>
      </c>
      <c r="M988" s="12">
        <v>31.015356729402825</v>
      </c>
      <c r="N988" s="12"/>
      <c r="O988" s="12"/>
    </row>
    <row r="989" spans="1:15" x14ac:dyDescent="0.35">
      <c r="A989" s="11" t="str">
        <f t="shared" si="15"/>
        <v>DISTRIBUCION VOLUMEN X CRITERIO (Consumiciones)WhiskyT.ESPAÑA</v>
      </c>
      <c r="B989" s="11" t="s">
        <v>119</v>
      </c>
      <c r="C989" s="11" t="s">
        <v>150</v>
      </c>
      <c r="D989" s="11" t="s">
        <v>36</v>
      </c>
      <c r="E989" s="12">
        <v>100</v>
      </c>
      <c r="F989" s="12">
        <v>100</v>
      </c>
      <c r="G989" s="12">
        <v>100</v>
      </c>
      <c r="H989" s="12">
        <v>100</v>
      </c>
      <c r="I989" s="12">
        <v>100</v>
      </c>
      <c r="J989" s="12">
        <v>100</v>
      </c>
      <c r="K989" s="12">
        <v>100</v>
      </c>
      <c r="L989" s="12">
        <v>100</v>
      </c>
      <c r="M989" s="12">
        <v>100</v>
      </c>
      <c r="N989" s="12"/>
      <c r="O989" s="12"/>
    </row>
    <row r="990" spans="1:15" x14ac:dyDescent="0.35">
      <c r="A990" s="11" t="str">
        <f t="shared" si="15"/>
        <v>DISTRIBUCION VOLUMEN X CRITERIO (Consumiciones)WhiskyBCN AM</v>
      </c>
      <c r="B990" s="11" t="s">
        <v>119</v>
      </c>
      <c r="C990" s="11" t="s">
        <v>150</v>
      </c>
      <c r="D990" s="11" t="s">
        <v>1</v>
      </c>
      <c r="E990" s="12">
        <v>6.1181632172571447</v>
      </c>
      <c r="F990" s="12">
        <v>5.9249920764062516</v>
      </c>
      <c r="G990" s="12">
        <v>8.3958441586174004</v>
      </c>
      <c r="H990" s="12">
        <v>8.0549995872087408</v>
      </c>
      <c r="I990" s="12">
        <v>5.7114725980926941</v>
      </c>
      <c r="J990" s="12">
        <v>6.5479320842348576</v>
      </c>
      <c r="K990" s="12">
        <v>5.2038178262750066</v>
      </c>
      <c r="L990" s="12">
        <v>4.5168125534909001</v>
      </c>
      <c r="M990" s="12">
        <v>5.6301646647179124</v>
      </c>
      <c r="N990" s="12"/>
      <c r="O990" s="12"/>
    </row>
    <row r="991" spans="1:15" x14ac:dyDescent="0.35">
      <c r="A991" s="11" t="str">
        <f t="shared" si="15"/>
        <v>DISTRIBUCION VOLUMEN X CRITERIO (Consumiciones)WhiskyREST.CAT ARAGON</v>
      </c>
      <c r="B991" s="11" t="s">
        <v>119</v>
      </c>
      <c r="C991" s="11" t="s">
        <v>150</v>
      </c>
      <c r="D991" s="11" t="s">
        <v>2</v>
      </c>
      <c r="E991" s="12">
        <v>5.9559194269026294</v>
      </c>
      <c r="F991" s="12">
        <v>10.675986752852298</v>
      </c>
      <c r="G991" s="12">
        <v>15.87357373175124</v>
      </c>
      <c r="H991" s="12">
        <v>16.819113013189231</v>
      </c>
      <c r="I991" s="12">
        <v>15.818574424162815</v>
      </c>
      <c r="J991" s="12">
        <v>13.148629373296576</v>
      </c>
      <c r="K991" s="12">
        <v>20.010759799876546</v>
      </c>
      <c r="L991" s="12">
        <v>16.768861154134704</v>
      </c>
      <c r="M991" s="12">
        <v>16.182492278438904</v>
      </c>
      <c r="N991" s="12"/>
      <c r="O991" s="12"/>
    </row>
    <row r="992" spans="1:15" x14ac:dyDescent="0.35">
      <c r="A992" s="11" t="str">
        <f t="shared" si="15"/>
        <v>DISTRIBUCION VOLUMEN X CRITERIO (Consumiciones)WhiskyLEVANTE</v>
      </c>
      <c r="B992" s="11" t="s">
        <v>119</v>
      </c>
      <c r="C992" s="11" t="s">
        <v>150</v>
      </c>
      <c r="D992" s="11" t="s">
        <v>3</v>
      </c>
      <c r="E992" s="12">
        <v>9.6153085916708214</v>
      </c>
      <c r="F992" s="12">
        <v>9.5139828818916587</v>
      </c>
      <c r="G992" s="12">
        <v>8.6693780295966221</v>
      </c>
      <c r="H992" s="12">
        <v>11.026967751539374</v>
      </c>
      <c r="I992" s="12">
        <v>9.8297229866278766</v>
      </c>
      <c r="J992" s="12">
        <v>10.39837616374451</v>
      </c>
      <c r="K992" s="12">
        <v>8.0808220354745259</v>
      </c>
      <c r="L992" s="12">
        <v>10.561694937643814</v>
      </c>
      <c r="M992" s="12">
        <v>14.104400234390965</v>
      </c>
      <c r="N992" s="12"/>
      <c r="O992" s="12"/>
    </row>
    <row r="993" spans="1:15" x14ac:dyDescent="0.35">
      <c r="A993" s="11" t="str">
        <f t="shared" si="15"/>
        <v>DISTRIBUCION VOLUMEN X CRITERIO (Consumiciones)WhiskyANDALUCIA</v>
      </c>
      <c r="B993" s="11" t="s">
        <v>119</v>
      </c>
      <c r="C993" s="11" t="s">
        <v>150</v>
      </c>
      <c r="D993" s="11" t="s">
        <v>4</v>
      </c>
      <c r="E993" s="12">
        <v>17.438230732542191</v>
      </c>
      <c r="F993" s="12">
        <v>15.521671323826066</v>
      </c>
      <c r="G993" s="12">
        <v>10.745930286356939</v>
      </c>
      <c r="H993" s="12">
        <v>13.698329826833195</v>
      </c>
      <c r="I993" s="12">
        <v>20.071076156514092</v>
      </c>
      <c r="J993" s="12">
        <v>15.299757273055661</v>
      </c>
      <c r="K993" s="12">
        <v>11.191573383586176</v>
      </c>
      <c r="L993" s="12">
        <v>18.402692209426519</v>
      </c>
      <c r="M993" s="12">
        <v>17.441313602612755</v>
      </c>
      <c r="N993" s="12"/>
      <c r="O993" s="12"/>
    </row>
    <row r="994" spans="1:15" x14ac:dyDescent="0.35">
      <c r="A994" s="11" t="str">
        <f t="shared" si="15"/>
        <v>DISTRIBUCION VOLUMEN X CRITERIO (Consumiciones)WhiskyMDD AM</v>
      </c>
      <c r="B994" s="11" t="s">
        <v>119</v>
      </c>
      <c r="C994" s="11" t="s">
        <v>150</v>
      </c>
      <c r="D994" s="11" t="s">
        <v>5</v>
      </c>
      <c r="E994" s="12">
        <v>29.754892800595815</v>
      </c>
      <c r="F994" s="12">
        <v>26.685546971771558</v>
      </c>
      <c r="G994" s="12">
        <v>19.448987109311048</v>
      </c>
      <c r="H994" s="12">
        <v>19.951589048944037</v>
      </c>
      <c r="I994" s="12">
        <v>18.958734759379574</v>
      </c>
      <c r="J994" s="12">
        <v>13.187182303875353</v>
      </c>
      <c r="K994" s="12">
        <v>16.871459961728533</v>
      </c>
      <c r="L994" s="12">
        <v>15.233384288379639</v>
      </c>
      <c r="M994" s="12">
        <v>12.385130696603865</v>
      </c>
      <c r="N994" s="12"/>
      <c r="O994" s="12"/>
    </row>
    <row r="995" spans="1:15" x14ac:dyDescent="0.35">
      <c r="A995" s="11" t="str">
        <f t="shared" si="15"/>
        <v>DISTRIBUCION VOLUMEN X CRITERIO (Consumiciones)WhiskyRTO CENTRO</v>
      </c>
      <c r="B995" s="11" t="s">
        <v>119</v>
      </c>
      <c r="C995" s="11" t="s">
        <v>150</v>
      </c>
      <c r="D995" s="11" t="s">
        <v>6</v>
      </c>
      <c r="E995" s="12">
        <v>21.227775712711942</v>
      </c>
      <c r="F995" s="12">
        <v>22.757882501165927</v>
      </c>
      <c r="G995" s="12">
        <v>26.85964737452754</v>
      </c>
      <c r="H995" s="12">
        <v>21.540562517787471</v>
      </c>
      <c r="I995" s="12">
        <v>23.585134888197761</v>
      </c>
      <c r="J995" s="12">
        <v>29.963432380589914</v>
      </c>
      <c r="K995" s="12">
        <v>30.058432993153239</v>
      </c>
      <c r="L995" s="12">
        <v>23.965386011464247</v>
      </c>
      <c r="M995" s="12">
        <v>25.284840747551812</v>
      </c>
      <c r="N995" s="12"/>
      <c r="O995" s="12"/>
    </row>
    <row r="996" spans="1:15" x14ac:dyDescent="0.35">
      <c r="A996" s="11" t="str">
        <f t="shared" si="15"/>
        <v>DISTRIBUCION VOLUMEN X CRITERIO (Consumiciones)WhiskyNORTE-CENTRO</v>
      </c>
      <c r="B996" s="11" t="s">
        <v>119</v>
      </c>
      <c r="C996" s="11" t="s">
        <v>150</v>
      </c>
      <c r="D996" s="11" t="s">
        <v>7</v>
      </c>
      <c r="E996" s="12">
        <v>2.7426485717427482</v>
      </c>
      <c r="F996" s="12">
        <v>2.5341422346028644</v>
      </c>
      <c r="G996" s="12">
        <v>3.1129287702240029</v>
      </c>
      <c r="H996" s="12">
        <v>1.2711044610368596</v>
      </c>
      <c r="I996" s="12">
        <v>0.98679070844573258</v>
      </c>
      <c r="J996" s="12">
        <v>2.4788782662384654</v>
      </c>
      <c r="K996" s="12">
        <v>0.84340975355728998</v>
      </c>
      <c r="L996" s="12">
        <v>0.85754545413389982</v>
      </c>
      <c r="M996" s="12">
        <v>2.4381354773013966</v>
      </c>
      <c r="N996" s="12"/>
      <c r="O996" s="12"/>
    </row>
    <row r="997" spans="1:15" x14ac:dyDescent="0.35">
      <c r="A997" s="11" t="str">
        <f t="shared" si="15"/>
        <v>DISTRIBUCION VOLUMEN X CRITERIO (Consumiciones)WhiskyNOROESTE</v>
      </c>
      <c r="B997" s="11" t="s">
        <v>119</v>
      </c>
      <c r="C997" s="11" t="s">
        <v>150</v>
      </c>
      <c r="D997" s="11" t="s">
        <v>8</v>
      </c>
      <c r="E997" s="12">
        <v>7.1470609465767092</v>
      </c>
      <c r="F997" s="12">
        <v>6.3858172783890765</v>
      </c>
      <c r="G997" s="12">
        <v>6.8937265551039575</v>
      </c>
      <c r="H997" s="12">
        <v>7.637345405029504</v>
      </c>
      <c r="I997" s="12">
        <v>5.0384989063119097</v>
      </c>
      <c r="J997" s="12">
        <v>8.9758234819474669</v>
      </c>
      <c r="K997" s="12">
        <v>7.7397250736013614</v>
      </c>
      <c r="L997" s="12">
        <v>9.6936336063253137</v>
      </c>
      <c r="M997" s="12">
        <v>6.533480080989845</v>
      </c>
      <c r="N997" s="12"/>
      <c r="O997" s="12"/>
    </row>
    <row r="998" spans="1:15" x14ac:dyDescent="0.35">
      <c r="A998" s="11" t="str">
        <f t="shared" si="15"/>
        <v>DISTRIBUCION VOLUMEN X CRITERIO (Consumiciones)Whisky&lt;2MIL</v>
      </c>
      <c r="B998" s="11" t="s">
        <v>119</v>
      </c>
      <c r="C998" s="11" t="s">
        <v>150</v>
      </c>
      <c r="D998" s="11" t="s">
        <v>9</v>
      </c>
      <c r="E998" s="12">
        <v>4.2466378966641054</v>
      </c>
      <c r="F998" s="12">
        <v>2.0534321547692169</v>
      </c>
      <c r="G998" s="12">
        <v>5.3673241321384593</v>
      </c>
      <c r="H998" s="12">
        <v>5.0306934393825617</v>
      </c>
      <c r="I998" s="12">
        <v>6.8512710844790368</v>
      </c>
      <c r="J998" s="12">
        <v>4.6527806095234796</v>
      </c>
      <c r="K998" s="12">
        <v>2.7698253517926497</v>
      </c>
      <c r="L998" s="12">
        <v>6.5329283395762845</v>
      </c>
      <c r="M998" s="12">
        <v>5.233876755610269</v>
      </c>
      <c r="N998" s="12"/>
      <c r="O998" s="12"/>
    </row>
    <row r="999" spans="1:15" x14ac:dyDescent="0.35">
      <c r="A999" s="11" t="str">
        <f t="shared" si="15"/>
        <v>DISTRIBUCION VOLUMEN X CRITERIO (Consumiciones)Whisky2-5MIL</v>
      </c>
      <c r="B999" s="11" t="s">
        <v>119</v>
      </c>
      <c r="C999" s="11" t="s">
        <v>150</v>
      </c>
      <c r="D999" s="11" t="s">
        <v>10</v>
      </c>
      <c r="E999" s="12">
        <v>3.9281732622470962</v>
      </c>
      <c r="F999" s="12">
        <v>6.7889595043408706</v>
      </c>
      <c r="G999" s="12">
        <v>13.659263358697121</v>
      </c>
      <c r="H999" s="12">
        <v>7.9066710899001302</v>
      </c>
      <c r="I999" s="12">
        <v>9.6557913000685698</v>
      </c>
      <c r="J999" s="12">
        <v>8.1694514568765282</v>
      </c>
      <c r="K999" s="12">
        <v>7.8082836395753823</v>
      </c>
      <c r="L999" s="12">
        <v>3.9878973155795103</v>
      </c>
      <c r="M999" s="12">
        <v>8.3384602134849111</v>
      </c>
      <c r="N999" s="12"/>
      <c r="O999" s="12"/>
    </row>
    <row r="1000" spans="1:15" x14ac:dyDescent="0.35">
      <c r="A1000" s="11" t="str">
        <f t="shared" si="15"/>
        <v>DISTRIBUCION VOLUMEN X CRITERIO (Consumiciones)Whisky5-10MIL</v>
      </c>
      <c r="B1000" s="11" t="s">
        <v>119</v>
      </c>
      <c r="C1000" s="11" t="s">
        <v>150</v>
      </c>
      <c r="D1000" s="11" t="s">
        <v>11</v>
      </c>
      <c r="E1000" s="12">
        <v>5.373350486497281</v>
      </c>
      <c r="F1000" s="12">
        <v>2.74340690150914</v>
      </c>
      <c r="G1000" s="12">
        <v>2.3655028151670234</v>
      </c>
      <c r="H1000" s="12">
        <v>4.5167561318660798</v>
      </c>
      <c r="I1000" s="12">
        <v>4.2999808220119879</v>
      </c>
      <c r="J1000" s="12">
        <v>3.5914371716977</v>
      </c>
      <c r="K1000" s="12">
        <v>3.94638272045629</v>
      </c>
      <c r="L1000" s="12">
        <v>6.2834084155108734</v>
      </c>
      <c r="M1000" s="12">
        <v>4.0463192344129162</v>
      </c>
      <c r="N1000" s="12"/>
      <c r="O1000" s="12"/>
    </row>
    <row r="1001" spans="1:15" x14ac:dyDescent="0.35">
      <c r="A1001" s="11" t="str">
        <f t="shared" si="15"/>
        <v>DISTRIBUCION VOLUMEN X CRITERIO (Consumiciones)Whisky10-30MIL</v>
      </c>
      <c r="B1001" s="11" t="s">
        <v>119</v>
      </c>
      <c r="C1001" s="11" t="s">
        <v>150</v>
      </c>
      <c r="D1001" s="11" t="s">
        <v>12</v>
      </c>
      <c r="E1001" s="12">
        <v>10.618424629856625</v>
      </c>
      <c r="F1001" s="12">
        <v>12.334640693532696</v>
      </c>
      <c r="G1001" s="12">
        <v>16.639122991835659</v>
      </c>
      <c r="H1001" s="12">
        <v>18.78332592708794</v>
      </c>
      <c r="I1001" s="12">
        <v>18.20510315405533</v>
      </c>
      <c r="J1001" s="12">
        <v>19.940102914906348</v>
      </c>
      <c r="K1001" s="12">
        <v>24.987608444209322</v>
      </c>
      <c r="L1001" s="12">
        <v>19.652683068163181</v>
      </c>
      <c r="M1001" s="12">
        <v>18.24094479147141</v>
      </c>
      <c r="N1001" s="12"/>
      <c r="O1001" s="12"/>
    </row>
    <row r="1002" spans="1:15" x14ac:dyDescent="0.35">
      <c r="A1002" s="11" t="str">
        <f t="shared" si="15"/>
        <v>DISTRIBUCION VOLUMEN X CRITERIO (Consumiciones)Whisky30-100MIL</v>
      </c>
      <c r="B1002" s="11" t="s">
        <v>119</v>
      </c>
      <c r="C1002" s="11" t="s">
        <v>150</v>
      </c>
      <c r="D1002" s="11" t="s">
        <v>13</v>
      </c>
      <c r="E1002" s="12">
        <v>19.63761804887033</v>
      </c>
      <c r="F1002" s="12">
        <v>23.793478508775724</v>
      </c>
      <c r="G1002" s="12">
        <v>23.379739694922733</v>
      </c>
      <c r="H1002" s="12">
        <v>19.719845366421037</v>
      </c>
      <c r="I1002" s="12">
        <v>19.684784437605501</v>
      </c>
      <c r="J1002" s="12">
        <v>27.719423221797562</v>
      </c>
      <c r="K1002" s="12">
        <v>27.248724410834086</v>
      </c>
      <c r="L1002" s="12">
        <v>26.842394056820705</v>
      </c>
      <c r="M1002" s="12">
        <v>30.478128857614244</v>
      </c>
      <c r="N1002" s="12"/>
      <c r="O1002" s="12"/>
    </row>
    <row r="1003" spans="1:15" x14ac:dyDescent="0.35">
      <c r="A1003" s="11" t="str">
        <f t="shared" si="15"/>
        <v>DISTRIBUCION VOLUMEN X CRITERIO (Consumiciones)Whisky100-200MIL</v>
      </c>
      <c r="B1003" s="11" t="s">
        <v>119</v>
      </c>
      <c r="C1003" s="11" t="s">
        <v>150</v>
      </c>
      <c r="D1003" s="11" t="s">
        <v>14</v>
      </c>
      <c r="E1003" s="12">
        <v>1.7097557832899668</v>
      </c>
      <c r="F1003" s="12">
        <v>1.9446174221541319</v>
      </c>
      <c r="G1003" s="12">
        <v>2.3860195460142783</v>
      </c>
      <c r="H1003" s="12">
        <v>3.0793264036267107</v>
      </c>
      <c r="I1003" s="12">
        <v>2.8629877496078469</v>
      </c>
      <c r="J1003" s="12">
        <v>3.0817239750213257</v>
      </c>
      <c r="K1003" s="12">
        <v>2.3657206894378997</v>
      </c>
      <c r="L1003" s="12">
        <v>1.5942746323383887</v>
      </c>
      <c r="M1003" s="12">
        <v>3.7246995388172035</v>
      </c>
      <c r="N1003" s="12"/>
      <c r="O1003" s="12"/>
    </row>
    <row r="1004" spans="1:15" x14ac:dyDescent="0.35">
      <c r="A1004" s="11" t="str">
        <f t="shared" si="15"/>
        <v>DISTRIBUCION VOLUMEN X CRITERIO (Consumiciones)Whisky200-500MIL</v>
      </c>
      <c r="B1004" s="11" t="s">
        <v>119</v>
      </c>
      <c r="C1004" s="11" t="s">
        <v>150</v>
      </c>
      <c r="D1004" s="11" t="s">
        <v>15</v>
      </c>
      <c r="E1004" s="12">
        <v>14.508824277438711</v>
      </c>
      <c r="F1004" s="12">
        <v>12.944124311158541</v>
      </c>
      <c r="G1004" s="12">
        <v>5.1991383667048661</v>
      </c>
      <c r="H1004" s="12">
        <v>9.662465639917599</v>
      </c>
      <c r="I1004" s="12">
        <v>9.4505596896784425</v>
      </c>
      <c r="J1004" s="12">
        <v>12.211033222658415</v>
      </c>
      <c r="K1004" s="12">
        <v>8.1952117787545813</v>
      </c>
      <c r="L1004" s="12">
        <v>9.6318514349113613</v>
      </c>
      <c r="M1004" s="12">
        <v>8.2388448983658513</v>
      </c>
      <c r="N1004" s="12"/>
      <c r="O1004" s="12"/>
    </row>
    <row r="1005" spans="1:15" x14ac:dyDescent="0.35">
      <c r="A1005" s="11" t="str">
        <f t="shared" si="15"/>
        <v>DISTRIBUCION VOLUMEN X CRITERIO (Consumiciones)Whisky&gt;500MIL</v>
      </c>
      <c r="B1005" s="11" t="s">
        <v>119</v>
      </c>
      <c r="C1005" s="11" t="s">
        <v>150</v>
      </c>
      <c r="D1005" s="11" t="s">
        <v>16</v>
      </c>
      <c r="E1005" s="12">
        <v>39.977211567456933</v>
      </c>
      <c r="F1005" s="12">
        <v>37.397357019438957</v>
      </c>
      <c r="G1005" s="12">
        <v>31.00391311775299</v>
      </c>
      <c r="H1005" s="12">
        <v>31.300921807582142</v>
      </c>
      <c r="I1005" s="12">
        <v>28.989528094847817</v>
      </c>
      <c r="J1005" s="12">
        <v>20.634055665324315</v>
      </c>
      <c r="K1005" s="12">
        <v>22.678236071167447</v>
      </c>
      <c r="L1005" s="12">
        <v>25.474570862667118</v>
      </c>
      <c r="M1005" s="12">
        <v>21.698684337178495</v>
      </c>
      <c r="N1005" s="12"/>
      <c r="O1005" s="12"/>
    </row>
    <row r="1006" spans="1:15" x14ac:dyDescent="0.35">
      <c r="A1006" s="11" t="str">
        <f t="shared" si="15"/>
        <v>DISTRIBUCION VOLUMEN X CRITERIO (Consumiciones)WhiskyDE 15 A 19 AÑOS</v>
      </c>
      <c r="B1006" s="11" t="s">
        <v>119</v>
      </c>
      <c r="C1006" s="11" t="s">
        <v>150</v>
      </c>
      <c r="D1006" s="11" t="s">
        <v>39</v>
      </c>
      <c r="E1006" s="12">
        <v>3.2842738902444863</v>
      </c>
      <c r="F1006" s="12">
        <v>0.24501041667485896</v>
      </c>
      <c r="G1006" s="12" t="s">
        <v>223</v>
      </c>
      <c r="H1006" s="12" t="s">
        <v>223</v>
      </c>
      <c r="I1006" s="12" t="s">
        <v>223</v>
      </c>
      <c r="J1006" s="12" t="s">
        <v>223</v>
      </c>
      <c r="K1006" s="12" t="s">
        <v>223</v>
      </c>
      <c r="L1006" s="12" t="s">
        <v>223</v>
      </c>
      <c r="M1006" s="12">
        <v>4.4282642065747684</v>
      </c>
      <c r="N1006" s="12"/>
      <c r="O1006" s="12"/>
    </row>
    <row r="1007" spans="1:15" x14ac:dyDescent="0.35">
      <c r="A1007" s="11" t="str">
        <f t="shared" si="15"/>
        <v>DISTRIBUCION VOLUMEN X CRITERIO (Consumiciones)WhiskyDE 20 A 24 AÑOS</v>
      </c>
      <c r="B1007" s="11" t="s">
        <v>119</v>
      </c>
      <c r="C1007" s="11" t="s">
        <v>150</v>
      </c>
      <c r="D1007" s="11" t="s">
        <v>40</v>
      </c>
      <c r="E1007" s="12">
        <v>0.17936864303586714</v>
      </c>
      <c r="F1007" s="12">
        <v>0.50138369933913685</v>
      </c>
      <c r="G1007" s="12">
        <v>0.55511276683583755</v>
      </c>
      <c r="H1007" s="12">
        <v>0.82788474032062553</v>
      </c>
      <c r="I1007" s="12">
        <v>1.4907873287776567</v>
      </c>
      <c r="J1007" s="12">
        <v>0.77732665494426922</v>
      </c>
      <c r="K1007" s="12">
        <v>0.12504947315723605</v>
      </c>
      <c r="L1007" s="12">
        <v>0.13013757862502168</v>
      </c>
      <c r="M1007" s="12">
        <v>0.69713166591519704</v>
      </c>
      <c r="N1007" s="12"/>
      <c r="O1007" s="12"/>
    </row>
    <row r="1008" spans="1:15" x14ac:dyDescent="0.35">
      <c r="A1008" s="11" t="str">
        <f t="shared" si="15"/>
        <v>DISTRIBUCION VOLUMEN X CRITERIO (Consumiciones)WhiskyDE 25 A 34 AÑOS</v>
      </c>
      <c r="B1008" s="11" t="s">
        <v>119</v>
      </c>
      <c r="C1008" s="11" t="s">
        <v>150</v>
      </c>
      <c r="D1008" s="11" t="s">
        <v>41</v>
      </c>
      <c r="E1008" s="12">
        <v>5.0089204098140021</v>
      </c>
      <c r="F1008" s="12">
        <v>7.111931477233135</v>
      </c>
      <c r="G1008" s="12">
        <v>8.448566257856486</v>
      </c>
      <c r="H1008" s="12">
        <v>12.305173847821802</v>
      </c>
      <c r="I1008" s="12">
        <v>9.2062212669413093</v>
      </c>
      <c r="J1008" s="12">
        <v>11.722273914452858</v>
      </c>
      <c r="K1008" s="12">
        <v>15.989305277334395</v>
      </c>
      <c r="L1008" s="12">
        <v>12.804153047151623</v>
      </c>
      <c r="M1008" s="12">
        <v>13.065396429759549</v>
      </c>
      <c r="N1008" s="12"/>
      <c r="O1008" s="12"/>
    </row>
    <row r="1009" spans="1:15" x14ac:dyDescent="0.35">
      <c r="A1009" s="11" t="str">
        <f t="shared" si="15"/>
        <v>DISTRIBUCION VOLUMEN X CRITERIO (Consumiciones)WhiskyDE 35 A 49 AÑOS</v>
      </c>
      <c r="B1009" s="11" t="s">
        <v>119</v>
      </c>
      <c r="C1009" s="11" t="s">
        <v>150</v>
      </c>
      <c r="D1009" s="11" t="s">
        <v>42</v>
      </c>
      <c r="E1009" s="12">
        <v>23.085768293316406</v>
      </c>
      <c r="F1009" s="12">
        <v>20.977476545769271</v>
      </c>
      <c r="G1009" s="12">
        <v>13.178282641345584</v>
      </c>
      <c r="H1009" s="12">
        <v>14.499829948580489</v>
      </c>
      <c r="I1009" s="12">
        <v>17.988581860156284</v>
      </c>
      <c r="J1009" s="12">
        <v>16.986365607820314</v>
      </c>
      <c r="K1009" s="12">
        <v>10.881859630937763</v>
      </c>
      <c r="L1009" s="12">
        <v>14.628110771913816</v>
      </c>
      <c r="M1009" s="12">
        <v>14.431998757119965</v>
      </c>
      <c r="N1009" s="12"/>
      <c r="O1009" s="12"/>
    </row>
    <row r="1010" spans="1:15" x14ac:dyDescent="0.35">
      <c r="A1010" s="11" t="str">
        <f t="shared" si="15"/>
        <v>DISTRIBUCION VOLUMEN X CRITERIO (Consumiciones)WhiskyDE 50 A 59 AÑOS</v>
      </c>
      <c r="B1010" s="11" t="s">
        <v>119</v>
      </c>
      <c r="C1010" s="11" t="s">
        <v>150</v>
      </c>
      <c r="D1010" s="11" t="s">
        <v>43</v>
      </c>
      <c r="E1010" s="12">
        <v>15.077664840039102</v>
      </c>
      <c r="F1010" s="12">
        <v>14.550462871573291</v>
      </c>
      <c r="G1010" s="12">
        <v>16.973375139690649</v>
      </c>
      <c r="H1010" s="12">
        <v>17.761867864763779</v>
      </c>
      <c r="I1010" s="12">
        <v>20.355046072402335</v>
      </c>
      <c r="J1010" s="12">
        <v>17.460173298718075</v>
      </c>
      <c r="K1010" s="12">
        <v>15.518626076686601</v>
      </c>
      <c r="L1010" s="12">
        <v>18.093781352356757</v>
      </c>
      <c r="M1010" s="12">
        <v>17.602491163899742</v>
      </c>
      <c r="N1010" s="12"/>
      <c r="O1010" s="12"/>
    </row>
    <row r="1011" spans="1:15" x14ac:dyDescent="0.35">
      <c r="A1011" s="11" t="str">
        <f t="shared" si="15"/>
        <v>DISTRIBUCION VOLUMEN X CRITERIO (Consumiciones)WhiskyDE 60 A 75 AÑOS</v>
      </c>
      <c r="B1011" s="11" t="s">
        <v>119</v>
      </c>
      <c r="C1011" s="11" t="s">
        <v>150</v>
      </c>
      <c r="D1011" s="11" t="s">
        <v>44</v>
      </c>
      <c r="E1011" s="12">
        <v>53.36400574500567</v>
      </c>
      <c r="F1011" s="12">
        <v>56.613750954566946</v>
      </c>
      <c r="G1011" s="12">
        <v>60.84468356953213</v>
      </c>
      <c r="H1011" s="12">
        <v>54.605258345205186</v>
      </c>
      <c r="I1011" s="12">
        <v>50.959378850297711</v>
      </c>
      <c r="J1011" s="12">
        <v>53.053857537859926</v>
      </c>
      <c r="K1011" s="12">
        <v>57.485168393487697</v>
      </c>
      <c r="L1011" s="12">
        <v>54.343841278416427</v>
      </c>
      <c r="M1011" s="12">
        <v>49.774685775947233</v>
      </c>
      <c r="N1011" s="12"/>
      <c r="O1011" s="12"/>
    </row>
    <row r="1012" spans="1:15" x14ac:dyDescent="0.35">
      <c r="A1012" s="11" t="str">
        <f t="shared" si="15"/>
        <v>DISTRIBUCION VOLUMEN X CRITERIO (Consumiciones)WhiskyNIVEL ALTO</v>
      </c>
      <c r="B1012" s="11" t="s">
        <v>119</v>
      </c>
      <c r="C1012" s="11" t="s">
        <v>150</v>
      </c>
      <c r="D1012" s="11" t="s">
        <v>209</v>
      </c>
      <c r="E1012" s="12">
        <v>16.583482366623919</v>
      </c>
      <c r="F1012" s="12">
        <v>13.957785923765197</v>
      </c>
      <c r="G1012" s="12">
        <v>12.973426745154423</v>
      </c>
      <c r="H1012" s="12">
        <v>17.614261607010878</v>
      </c>
      <c r="I1012" s="12">
        <v>16.56809904526186</v>
      </c>
      <c r="J1012" s="12">
        <v>18.349712150475053</v>
      </c>
      <c r="K1012" s="12">
        <v>23.766776512035218</v>
      </c>
      <c r="L1012" s="12">
        <v>22.619316122065992</v>
      </c>
      <c r="M1012" s="12">
        <v>24.492876237180692</v>
      </c>
      <c r="N1012" s="12"/>
      <c r="O1012" s="12"/>
    </row>
    <row r="1013" spans="1:15" x14ac:dyDescent="0.35">
      <c r="A1013" s="11" t="str">
        <f t="shared" si="15"/>
        <v>DISTRIBUCION VOLUMEN X CRITERIO (Consumiciones)WhiskyNIVEL MEDIO ALTO</v>
      </c>
      <c r="B1013" s="11" t="s">
        <v>119</v>
      </c>
      <c r="C1013" s="11" t="s">
        <v>150</v>
      </c>
      <c r="D1013" s="11" t="s">
        <v>210</v>
      </c>
      <c r="E1013" s="12">
        <v>9.3949934258947554</v>
      </c>
      <c r="F1013" s="12">
        <v>10.354591634100631</v>
      </c>
      <c r="G1013" s="12">
        <v>8.0999170753582135</v>
      </c>
      <c r="H1013" s="12">
        <v>5.5919629832488029</v>
      </c>
      <c r="I1013" s="12">
        <v>5.5684699403130349</v>
      </c>
      <c r="J1013" s="12">
        <v>4.363059043236535</v>
      </c>
      <c r="K1013" s="12">
        <v>4.5337183367312734</v>
      </c>
      <c r="L1013" s="12">
        <v>3.9600533176517621</v>
      </c>
      <c r="M1013" s="12">
        <v>10.208545475730912</v>
      </c>
      <c r="N1013" s="12"/>
      <c r="O1013" s="12"/>
    </row>
    <row r="1014" spans="1:15" x14ac:dyDescent="0.35">
      <c r="A1014" s="11" t="str">
        <f t="shared" si="15"/>
        <v>DISTRIBUCION VOLUMEN X CRITERIO (Consumiciones)WhiskyNIVEL MEDIO</v>
      </c>
      <c r="B1014" s="11" t="s">
        <v>119</v>
      </c>
      <c r="C1014" s="11" t="s">
        <v>150</v>
      </c>
      <c r="D1014" s="11" t="s">
        <v>211</v>
      </c>
      <c r="E1014" s="12">
        <v>20.510709146607606</v>
      </c>
      <c r="F1014" s="12">
        <v>16.660160013338377</v>
      </c>
      <c r="G1014" s="12">
        <v>12.094265387325699</v>
      </c>
      <c r="H1014" s="12">
        <v>11.817882767515151</v>
      </c>
      <c r="I1014" s="12">
        <v>16.869491982334537</v>
      </c>
      <c r="J1014" s="12">
        <v>14.967197057785322</v>
      </c>
      <c r="K1014" s="12">
        <v>10.715646643429139</v>
      </c>
      <c r="L1014" s="12">
        <v>13.922323986570525</v>
      </c>
      <c r="M1014" s="12">
        <v>13.759484137236921</v>
      </c>
      <c r="N1014" s="12"/>
      <c r="O1014" s="12"/>
    </row>
    <row r="1015" spans="1:15" x14ac:dyDescent="0.35">
      <c r="A1015" s="11" t="str">
        <f t="shared" si="15"/>
        <v>DISTRIBUCION VOLUMEN X CRITERIO (Consumiciones)WhiskyNIVEL MEDIO BAJO</v>
      </c>
      <c r="B1015" s="11" t="s">
        <v>119</v>
      </c>
      <c r="C1015" s="11" t="s">
        <v>150</v>
      </c>
      <c r="D1015" s="11" t="s">
        <v>212</v>
      </c>
      <c r="E1015" s="12">
        <v>10.229024421671005</v>
      </c>
      <c r="F1015" s="12">
        <v>11.805163745095433</v>
      </c>
      <c r="G1015" s="12">
        <v>11.838302287011793</v>
      </c>
      <c r="H1015" s="12">
        <v>17.303698598054062</v>
      </c>
      <c r="I1015" s="12">
        <v>14.546332028868299</v>
      </c>
      <c r="J1015" s="12">
        <v>14.546667375117956</v>
      </c>
      <c r="K1015" s="12">
        <v>11.855584293394539</v>
      </c>
      <c r="L1015" s="12">
        <v>16.957200198774597</v>
      </c>
      <c r="M1015" s="12">
        <v>13.28609207106707</v>
      </c>
      <c r="N1015" s="12"/>
      <c r="O1015" s="12"/>
    </row>
    <row r="1016" spans="1:15" x14ac:dyDescent="0.35">
      <c r="A1016" s="11" t="str">
        <f t="shared" si="15"/>
        <v>DISTRIBUCION VOLUMEN X CRITERIO (Consumiciones)WhiskyHOMBRE</v>
      </c>
      <c r="B1016" s="11" t="s">
        <v>119</v>
      </c>
      <c r="C1016" s="11" t="s">
        <v>150</v>
      </c>
      <c r="D1016" s="11" t="s">
        <v>21</v>
      </c>
      <c r="E1016" s="12">
        <v>77.510758393368278</v>
      </c>
      <c r="F1016" s="12">
        <v>82.6533461159448</v>
      </c>
      <c r="G1016" s="12">
        <v>82.553500629942562</v>
      </c>
      <c r="H1016" s="12">
        <v>83.571337586496014</v>
      </c>
      <c r="I1016" s="12">
        <v>74.385336437996301</v>
      </c>
      <c r="J1016" s="12">
        <v>86.644612001411957</v>
      </c>
      <c r="K1016" s="12">
        <v>84.645459492676267</v>
      </c>
      <c r="L1016" s="12">
        <v>78.48656199465502</v>
      </c>
      <c r="M1016" s="12">
        <v>82.813662561447416</v>
      </c>
      <c r="N1016" s="12"/>
      <c r="O1016" s="12"/>
    </row>
    <row r="1017" spans="1:15" x14ac:dyDescent="0.35">
      <c r="A1017" s="11" t="str">
        <f t="shared" si="15"/>
        <v>DISTRIBUCION VOLUMEN X CRITERIO (Consumiciones)WhiskyMUJER</v>
      </c>
      <c r="B1017" s="11" t="s">
        <v>119</v>
      </c>
      <c r="C1017" s="11" t="s">
        <v>150</v>
      </c>
      <c r="D1017" s="11" t="s">
        <v>22</v>
      </c>
      <c r="E1017" s="12">
        <v>22.489241606631719</v>
      </c>
      <c r="F1017" s="12">
        <v>17.346661748664395</v>
      </c>
      <c r="G1017" s="12">
        <v>17.446517165044952</v>
      </c>
      <c r="H1017" s="12">
        <v>16.428674025072397</v>
      </c>
      <c r="I1017" s="12">
        <v>25.61467260822446</v>
      </c>
      <c r="J1017" s="12">
        <v>13.355387998588039</v>
      </c>
      <c r="K1017" s="12">
        <v>15.354540507323739</v>
      </c>
      <c r="L1017" s="12">
        <v>21.513449613298445</v>
      </c>
      <c r="M1017" s="12">
        <v>17.186295221160034</v>
      </c>
      <c r="N1017" s="12"/>
      <c r="O1017" s="12"/>
    </row>
    <row r="1018" spans="1:15" x14ac:dyDescent="0.35">
      <c r="A1018" s="11" t="str">
        <f t="shared" si="15"/>
        <v>DISTRIBUCION VOLUMEN X CRITERIO (Consumiciones)BrandyT.ESPAÑA</v>
      </c>
      <c r="B1018" s="11" t="s">
        <v>119</v>
      </c>
      <c r="C1018" s="11" t="s">
        <v>151</v>
      </c>
      <c r="D1018" s="11" t="s">
        <v>36</v>
      </c>
      <c r="E1018" s="12">
        <v>100</v>
      </c>
      <c r="F1018" s="12">
        <v>100</v>
      </c>
      <c r="G1018" s="12">
        <v>100</v>
      </c>
      <c r="H1018" s="12">
        <v>100</v>
      </c>
      <c r="I1018" s="12">
        <v>100</v>
      </c>
      <c r="J1018" s="12">
        <v>100</v>
      </c>
      <c r="K1018" s="12">
        <v>100</v>
      </c>
      <c r="L1018" s="12">
        <v>100</v>
      </c>
      <c r="M1018" s="12">
        <v>100</v>
      </c>
      <c r="N1018" s="12"/>
      <c r="O1018" s="12"/>
    </row>
    <row r="1019" spans="1:15" x14ac:dyDescent="0.35">
      <c r="A1019" s="11" t="str">
        <f t="shared" si="15"/>
        <v>DISTRIBUCION VOLUMEN X CRITERIO (Consumiciones)BrandyBCN AM</v>
      </c>
      <c r="B1019" s="11" t="s">
        <v>119</v>
      </c>
      <c r="C1019" s="11" t="s">
        <v>151</v>
      </c>
      <c r="D1019" s="11" t="s">
        <v>1</v>
      </c>
      <c r="E1019" s="12">
        <v>4.8403080225204098</v>
      </c>
      <c r="F1019" s="12">
        <v>3.3735223153471403</v>
      </c>
      <c r="G1019" s="12">
        <v>3.0982979948922904</v>
      </c>
      <c r="H1019" s="12">
        <v>12.278483853352382</v>
      </c>
      <c r="I1019" s="12" t="s">
        <v>223</v>
      </c>
      <c r="J1019" s="12">
        <v>3.3517568552126114</v>
      </c>
      <c r="K1019" s="12">
        <v>3.2659747994580441</v>
      </c>
      <c r="L1019" s="12">
        <v>47.991588539840137</v>
      </c>
      <c r="M1019" s="12">
        <v>8.8492740474694713</v>
      </c>
      <c r="N1019" s="12"/>
      <c r="O1019" s="12"/>
    </row>
    <row r="1020" spans="1:15" x14ac:dyDescent="0.35">
      <c r="A1020" s="11" t="str">
        <f t="shared" si="15"/>
        <v>DISTRIBUCION VOLUMEN X CRITERIO (Consumiciones)BrandyREST.CAT ARAGON</v>
      </c>
      <c r="B1020" s="11" t="s">
        <v>119</v>
      </c>
      <c r="C1020" s="11" t="s">
        <v>151</v>
      </c>
      <c r="D1020" s="11" t="s">
        <v>2</v>
      </c>
      <c r="E1020" s="12">
        <v>18.655814016021157</v>
      </c>
      <c r="F1020" s="12">
        <v>15.600068007077775</v>
      </c>
      <c r="G1020" s="12">
        <v>38.372055267166523</v>
      </c>
      <c r="H1020" s="12">
        <v>30.216086554309641</v>
      </c>
      <c r="I1020" s="12">
        <v>19.800167968772598</v>
      </c>
      <c r="J1020" s="12">
        <v>17.656792290369587</v>
      </c>
      <c r="K1020" s="12">
        <v>23.896351595965417</v>
      </c>
      <c r="L1020" s="12">
        <v>3.6174655995178613</v>
      </c>
      <c r="M1020" s="12">
        <v>10.539488076588047</v>
      </c>
      <c r="N1020" s="12"/>
      <c r="O1020" s="12"/>
    </row>
    <row r="1021" spans="1:15" x14ac:dyDescent="0.35">
      <c r="A1021" s="11" t="str">
        <f t="shared" si="15"/>
        <v>DISTRIBUCION VOLUMEN X CRITERIO (Consumiciones)BrandyLEVANTE</v>
      </c>
      <c r="B1021" s="11" t="s">
        <v>119</v>
      </c>
      <c r="C1021" s="11" t="s">
        <v>151</v>
      </c>
      <c r="D1021" s="11" t="s">
        <v>3</v>
      </c>
      <c r="E1021" s="12">
        <v>51.200147415522764</v>
      </c>
      <c r="F1021" s="12">
        <v>32.973121461900291</v>
      </c>
      <c r="G1021" s="12">
        <v>14.250311643685738</v>
      </c>
      <c r="H1021" s="12">
        <v>32.482721757562608</v>
      </c>
      <c r="I1021" s="12">
        <v>23.730342962654234</v>
      </c>
      <c r="J1021" s="12">
        <v>26.765333156709499</v>
      </c>
      <c r="K1021" s="12">
        <v>36.245551561026737</v>
      </c>
      <c r="L1021" s="12">
        <v>18.932409579401014</v>
      </c>
      <c r="M1021" s="12">
        <v>22.205781514166858</v>
      </c>
      <c r="N1021" s="12"/>
      <c r="O1021" s="12"/>
    </row>
    <row r="1022" spans="1:15" x14ac:dyDescent="0.35">
      <c r="A1022" s="11" t="str">
        <f t="shared" si="15"/>
        <v>DISTRIBUCION VOLUMEN X CRITERIO (Consumiciones)BrandyANDALUCIA</v>
      </c>
      <c r="B1022" s="11" t="s">
        <v>119</v>
      </c>
      <c r="C1022" s="11" t="s">
        <v>151</v>
      </c>
      <c r="D1022" s="11" t="s">
        <v>4</v>
      </c>
      <c r="E1022" s="12">
        <v>1.4481249995057153</v>
      </c>
      <c r="F1022" s="12" t="s">
        <v>223</v>
      </c>
      <c r="G1022" s="12">
        <v>6.5890757417684425</v>
      </c>
      <c r="H1022" s="12">
        <v>2.9773331946041601</v>
      </c>
      <c r="I1022" s="12" t="s">
        <v>223</v>
      </c>
      <c r="J1022" s="12">
        <v>5.9315182474499935</v>
      </c>
      <c r="K1022" s="12">
        <v>3.6851255002570813</v>
      </c>
      <c r="L1022" s="12">
        <v>3.6754089048562886</v>
      </c>
      <c r="M1022" s="12">
        <v>9.2215886242648093</v>
      </c>
      <c r="N1022" s="12"/>
      <c r="O1022" s="12"/>
    </row>
    <row r="1023" spans="1:15" x14ac:dyDescent="0.35">
      <c r="A1023" s="11" t="str">
        <f t="shared" si="15"/>
        <v>DISTRIBUCION VOLUMEN X CRITERIO (Consumiciones)BrandyMDD AM</v>
      </c>
      <c r="B1023" s="11" t="s">
        <v>119</v>
      </c>
      <c r="C1023" s="11" t="s">
        <v>151</v>
      </c>
      <c r="D1023" s="11" t="s">
        <v>5</v>
      </c>
      <c r="E1023" s="12" t="s">
        <v>223</v>
      </c>
      <c r="F1023" s="12">
        <v>5.2281044496359312</v>
      </c>
      <c r="G1023" s="12" t="s">
        <v>223</v>
      </c>
      <c r="H1023" s="12" t="s">
        <v>223</v>
      </c>
      <c r="I1023" s="12">
        <v>8.2890966937215946</v>
      </c>
      <c r="J1023" s="12">
        <v>2.600761690290105</v>
      </c>
      <c r="K1023" s="12" t="s">
        <v>223</v>
      </c>
      <c r="L1023" s="12">
        <v>3.6914551029438374</v>
      </c>
      <c r="M1023" s="12">
        <v>10.612224637766202</v>
      </c>
      <c r="N1023" s="12"/>
      <c r="O1023" s="12"/>
    </row>
    <row r="1024" spans="1:15" x14ac:dyDescent="0.35">
      <c r="A1024" s="11" t="str">
        <f t="shared" si="15"/>
        <v>DISTRIBUCION VOLUMEN X CRITERIO (Consumiciones)BrandyRTO CENTRO</v>
      </c>
      <c r="B1024" s="11" t="s">
        <v>119</v>
      </c>
      <c r="C1024" s="11" t="s">
        <v>151</v>
      </c>
      <c r="D1024" s="11" t="s">
        <v>6</v>
      </c>
      <c r="E1024" s="12">
        <v>3.5548494091911689</v>
      </c>
      <c r="F1024" s="12">
        <v>4.6568554912566835</v>
      </c>
      <c r="G1024" s="12">
        <v>4.2957996219335035</v>
      </c>
      <c r="H1024" s="12">
        <v>1.6766905294444738</v>
      </c>
      <c r="I1024" s="12">
        <v>1.1509798555689899</v>
      </c>
      <c r="J1024" s="12">
        <v>1.4289069744337</v>
      </c>
      <c r="K1024" s="12">
        <v>2.3446127690855252</v>
      </c>
      <c r="L1024" s="12">
        <v>0.80407930706332309</v>
      </c>
      <c r="M1024" s="12">
        <v>1.5854232765138951</v>
      </c>
      <c r="N1024" s="12"/>
      <c r="O1024" s="12"/>
    </row>
    <row r="1025" spans="1:15" x14ac:dyDescent="0.35">
      <c r="A1025" s="11" t="str">
        <f t="shared" si="15"/>
        <v>DISTRIBUCION VOLUMEN X CRITERIO (Consumiciones)BrandyNORTE-CENTRO</v>
      </c>
      <c r="B1025" s="11" t="s">
        <v>119</v>
      </c>
      <c r="C1025" s="11" t="s">
        <v>151</v>
      </c>
      <c r="D1025" s="11" t="s">
        <v>7</v>
      </c>
      <c r="E1025" s="12">
        <v>14.456654379403586</v>
      </c>
      <c r="F1025" s="12">
        <v>34.340688172855522</v>
      </c>
      <c r="G1025" s="12">
        <v>26.521032948819851</v>
      </c>
      <c r="H1025" s="12">
        <v>20.368684110726733</v>
      </c>
      <c r="I1025" s="12">
        <v>37.501279636314145</v>
      </c>
      <c r="J1025" s="12">
        <v>40.470575572923565</v>
      </c>
      <c r="K1025" s="12">
        <v>27.851198006152988</v>
      </c>
      <c r="L1025" s="12">
        <v>17.289490523902177</v>
      </c>
      <c r="M1025" s="12">
        <v>28.556108786179973</v>
      </c>
      <c r="N1025" s="12"/>
      <c r="O1025" s="12"/>
    </row>
    <row r="1026" spans="1:15" x14ac:dyDescent="0.35">
      <c r="A1026" s="11" t="str">
        <f t="shared" si="15"/>
        <v>DISTRIBUCION VOLUMEN X CRITERIO (Consumiciones)BrandyNOROESTE</v>
      </c>
      <c r="B1026" s="11" t="s">
        <v>119</v>
      </c>
      <c r="C1026" s="11" t="s">
        <v>151</v>
      </c>
      <c r="D1026" s="11" t="s">
        <v>8</v>
      </c>
      <c r="E1026" s="12">
        <v>5.8440772413051336</v>
      </c>
      <c r="F1026" s="12">
        <v>3.8276243595475434</v>
      </c>
      <c r="G1026" s="12">
        <v>6.8734091348658346</v>
      </c>
      <c r="H1026" s="12" t="s">
        <v>223</v>
      </c>
      <c r="I1026" s="12">
        <v>9.5281229477085887</v>
      </c>
      <c r="J1026" s="12">
        <v>1.7943237514902639</v>
      </c>
      <c r="K1026" s="12">
        <v>2.7111893527345794</v>
      </c>
      <c r="L1026" s="12">
        <v>3.9981105820394456</v>
      </c>
      <c r="M1026" s="12">
        <v>8.4301098395242668</v>
      </c>
      <c r="N1026" s="12"/>
      <c r="O1026" s="12"/>
    </row>
    <row r="1027" spans="1:15" x14ac:dyDescent="0.35">
      <c r="A1027" s="11" t="str">
        <f t="shared" si="15"/>
        <v>DISTRIBUCION VOLUMEN X CRITERIO (Consumiciones)Brandy&lt;2MIL</v>
      </c>
      <c r="B1027" s="11" t="s">
        <v>119</v>
      </c>
      <c r="C1027" s="11" t="s">
        <v>151</v>
      </c>
      <c r="D1027" s="11" t="s">
        <v>9</v>
      </c>
      <c r="E1027" s="12">
        <v>1.5552464188071837</v>
      </c>
      <c r="F1027" s="12">
        <v>3.8486850390725849</v>
      </c>
      <c r="G1027" s="12" t="s">
        <v>223</v>
      </c>
      <c r="H1027" s="12" t="s">
        <v>223</v>
      </c>
      <c r="I1027" s="12" t="s">
        <v>223</v>
      </c>
      <c r="J1027" s="12" t="s">
        <v>223</v>
      </c>
      <c r="K1027" s="12" t="s">
        <v>223</v>
      </c>
      <c r="L1027" s="12">
        <v>3.6174655995178613</v>
      </c>
      <c r="M1027" s="12">
        <v>2.1315684028325812</v>
      </c>
      <c r="N1027" s="12"/>
      <c r="O1027" s="12"/>
    </row>
    <row r="1028" spans="1:15" x14ac:dyDescent="0.35">
      <c r="A1028" s="11" t="str">
        <f t="shared" ref="A1028:A1091" si="16">B1028&amp;C1028&amp;D1028</f>
        <v>DISTRIBUCION VOLUMEN X CRITERIO (Consumiciones)Brandy2-5MIL</v>
      </c>
      <c r="B1028" s="11" t="s">
        <v>119</v>
      </c>
      <c r="C1028" s="11" t="s">
        <v>151</v>
      </c>
      <c r="D1028" s="11" t="s">
        <v>10</v>
      </c>
      <c r="E1028" s="12">
        <v>5.4877982811539852</v>
      </c>
      <c r="F1028" s="12">
        <v>8.7556279005333515</v>
      </c>
      <c r="G1028" s="12">
        <v>4.6410012973977217</v>
      </c>
      <c r="H1028" s="12">
        <v>1.0924939356990282</v>
      </c>
      <c r="I1028" s="12">
        <v>5.9360951511153015</v>
      </c>
      <c r="J1028" s="12">
        <v>3.2181903232216187</v>
      </c>
      <c r="K1028" s="12">
        <v>10.018114584785877</v>
      </c>
      <c r="L1028" s="12">
        <v>4.4358078474056866</v>
      </c>
      <c r="M1028" s="12">
        <v>6.4205933360525176</v>
      </c>
      <c r="N1028" s="12"/>
      <c r="O1028" s="12"/>
    </row>
    <row r="1029" spans="1:15" x14ac:dyDescent="0.35">
      <c r="A1029" s="11" t="str">
        <f t="shared" si="16"/>
        <v>DISTRIBUCION VOLUMEN X CRITERIO (Consumiciones)Brandy5-10MIL</v>
      </c>
      <c r="B1029" s="11" t="s">
        <v>119</v>
      </c>
      <c r="C1029" s="11" t="s">
        <v>151</v>
      </c>
      <c r="D1029" s="11" t="s">
        <v>11</v>
      </c>
      <c r="E1029" s="12">
        <v>1.5806384262602089</v>
      </c>
      <c r="F1029" s="12">
        <v>11.735593361753576</v>
      </c>
      <c r="G1029" s="12">
        <v>1.3837057293026944</v>
      </c>
      <c r="H1029" s="12">
        <v>21.056379581151237</v>
      </c>
      <c r="I1029" s="12">
        <v>25.42363822172431</v>
      </c>
      <c r="J1029" s="12">
        <v>20.748973373956815</v>
      </c>
      <c r="K1029" s="12">
        <v>21.826055297040359</v>
      </c>
      <c r="L1029" s="12">
        <v>6.1634199330997115</v>
      </c>
      <c r="M1029" s="12">
        <v>5.5785681559026195</v>
      </c>
      <c r="N1029" s="12"/>
      <c r="O1029" s="12"/>
    </row>
    <row r="1030" spans="1:15" x14ac:dyDescent="0.35">
      <c r="A1030" s="11" t="str">
        <f t="shared" si="16"/>
        <v>DISTRIBUCION VOLUMEN X CRITERIO (Consumiciones)Brandy10-30MIL</v>
      </c>
      <c r="B1030" s="11" t="s">
        <v>119</v>
      </c>
      <c r="C1030" s="11" t="s">
        <v>151</v>
      </c>
      <c r="D1030" s="11" t="s">
        <v>12</v>
      </c>
      <c r="E1030" s="12">
        <v>15.276328973872497</v>
      </c>
      <c r="F1030" s="12">
        <v>5.8506853707120392</v>
      </c>
      <c r="G1030" s="12">
        <v>38.525328902322478</v>
      </c>
      <c r="H1030" s="12">
        <v>31.735227666586653</v>
      </c>
      <c r="I1030" s="12">
        <v>8.077275696417697</v>
      </c>
      <c r="J1030" s="12">
        <v>12.813120943171283</v>
      </c>
      <c r="K1030" s="12">
        <v>12.224954943555026</v>
      </c>
      <c r="L1030" s="12">
        <v>4.665799889682928</v>
      </c>
      <c r="M1030" s="12">
        <v>20.013805085320172</v>
      </c>
      <c r="N1030" s="12"/>
      <c r="O1030" s="12"/>
    </row>
    <row r="1031" spans="1:15" x14ac:dyDescent="0.35">
      <c r="A1031" s="11" t="str">
        <f t="shared" si="16"/>
        <v>DISTRIBUCION VOLUMEN X CRITERIO (Consumiciones)Brandy30-100MIL</v>
      </c>
      <c r="B1031" s="11" t="s">
        <v>119</v>
      </c>
      <c r="C1031" s="11" t="s">
        <v>151</v>
      </c>
      <c r="D1031" s="11" t="s">
        <v>13</v>
      </c>
      <c r="E1031" s="12">
        <v>17.22752842533491</v>
      </c>
      <c r="F1031" s="12">
        <v>50.506747183688375</v>
      </c>
      <c r="G1031" s="12">
        <v>30.599809978527293</v>
      </c>
      <c r="H1031" s="12">
        <v>22.091374014983206</v>
      </c>
      <c r="I1031" s="12">
        <v>32.303994301436788</v>
      </c>
      <c r="J1031" s="12">
        <v>41.002326467081737</v>
      </c>
      <c r="K1031" s="12">
        <v>40.587555399741447</v>
      </c>
      <c r="L1031" s="12">
        <v>20.020859797740489</v>
      </c>
      <c r="M1031" s="12">
        <v>29.682909357064801</v>
      </c>
      <c r="N1031" s="12"/>
      <c r="O1031" s="12"/>
    </row>
    <row r="1032" spans="1:15" x14ac:dyDescent="0.35">
      <c r="A1032" s="11" t="str">
        <f t="shared" si="16"/>
        <v>DISTRIBUCION VOLUMEN X CRITERIO (Consumiciones)Brandy100-200MIL</v>
      </c>
      <c r="B1032" s="11" t="s">
        <v>119</v>
      </c>
      <c r="C1032" s="11" t="s">
        <v>151</v>
      </c>
      <c r="D1032" s="11" t="s">
        <v>14</v>
      </c>
      <c r="E1032" s="12">
        <v>0.56893463023141233</v>
      </c>
      <c r="F1032" s="12">
        <v>5.2281044496359312</v>
      </c>
      <c r="G1032" s="12">
        <v>2.9908673929646876</v>
      </c>
      <c r="H1032" s="12">
        <v>2.4437370465601851</v>
      </c>
      <c r="I1032" s="12">
        <v>15.869992974890955</v>
      </c>
      <c r="J1032" s="12">
        <v>4.0473092462577824</v>
      </c>
      <c r="K1032" s="12" t="s">
        <v>223</v>
      </c>
      <c r="L1032" s="12">
        <v>1.9014428676203807</v>
      </c>
      <c r="M1032" s="12">
        <v>12.239558946205435</v>
      </c>
      <c r="N1032" s="12"/>
      <c r="O1032" s="12"/>
    </row>
    <row r="1033" spans="1:15" x14ac:dyDescent="0.35">
      <c r="A1033" s="11" t="str">
        <f t="shared" si="16"/>
        <v>DISTRIBUCION VOLUMEN X CRITERIO (Consumiciones)Brandy200-500MIL</v>
      </c>
      <c r="B1033" s="11" t="s">
        <v>119</v>
      </c>
      <c r="C1033" s="11" t="s">
        <v>151</v>
      </c>
      <c r="D1033" s="11" t="s">
        <v>15</v>
      </c>
      <c r="E1033" s="12">
        <v>42.605822438635521</v>
      </c>
      <c r="F1033" s="12">
        <v>14.074552759009364</v>
      </c>
      <c r="G1033" s="12">
        <v>17.392294106934372</v>
      </c>
      <c r="H1033" s="12">
        <v>18.618395714991344</v>
      </c>
      <c r="I1033" s="12">
        <v>8.3707632719351022</v>
      </c>
      <c r="J1033" s="12">
        <v>13.706078619684728</v>
      </c>
      <c r="K1033" s="12">
        <v>15.343316190196926</v>
      </c>
      <c r="L1033" s="12">
        <v>11.164399278522893</v>
      </c>
      <c r="M1033" s="12">
        <v>11.107822171149049</v>
      </c>
      <c r="N1033" s="12"/>
      <c r="O1033" s="12"/>
    </row>
    <row r="1034" spans="1:15" x14ac:dyDescent="0.35">
      <c r="A1034" s="11" t="str">
        <f t="shared" si="16"/>
        <v>DISTRIBUCION VOLUMEN X CRITERIO (Consumiciones)Brandy&gt;500MIL</v>
      </c>
      <c r="B1034" s="11" t="s">
        <v>119</v>
      </c>
      <c r="C1034" s="11" t="s">
        <v>151</v>
      </c>
      <c r="D1034" s="11" t="s">
        <v>16</v>
      </c>
      <c r="E1034" s="12">
        <v>15.697673223124941</v>
      </c>
      <c r="F1034" s="12" t="s">
        <v>223</v>
      </c>
      <c r="G1034" s="12">
        <v>4.4669636516875348</v>
      </c>
      <c r="H1034" s="12">
        <v>2.9623835394662965</v>
      </c>
      <c r="I1034" s="12">
        <v>4.0182215180624281</v>
      </c>
      <c r="J1034" s="12">
        <v>4.4639695655053657</v>
      </c>
      <c r="K1034" s="12" t="s">
        <v>223</v>
      </c>
      <c r="L1034" s="12">
        <v>48.030814311431854</v>
      </c>
      <c r="M1034" s="12">
        <v>12.825161372681501</v>
      </c>
      <c r="N1034" s="12"/>
      <c r="O1034" s="12"/>
    </row>
    <row r="1035" spans="1:15" x14ac:dyDescent="0.35">
      <c r="A1035" s="11" t="str">
        <f t="shared" si="16"/>
        <v>DISTRIBUCION VOLUMEN X CRITERIO (Consumiciones)BrandyDE 15 A 19 AÑOS</v>
      </c>
      <c r="B1035" s="11" t="s">
        <v>119</v>
      </c>
      <c r="C1035" s="11" t="s">
        <v>151</v>
      </c>
      <c r="D1035" s="11" t="s">
        <v>39</v>
      </c>
      <c r="E1035" s="12" t="s">
        <v>223</v>
      </c>
      <c r="F1035" s="12" t="s">
        <v>223</v>
      </c>
      <c r="G1035" s="12" t="s">
        <v>223</v>
      </c>
      <c r="H1035" s="12" t="s">
        <v>223</v>
      </c>
      <c r="I1035" s="12" t="s">
        <v>223</v>
      </c>
      <c r="J1035" s="12" t="s">
        <v>223</v>
      </c>
      <c r="K1035" s="12" t="s">
        <v>223</v>
      </c>
      <c r="L1035" s="12" t="s">
        <v>223</v>
      </c>
      <c r="M1035" s="12" t="s">
        <v>223</v>
      </c>
      <c r="N1035" s="12"/>
      <c r="O1035" s="12"/>
    </row>
    <row r="1036" spans="1:15" x14ac:dyDescent="0.35">
      <c r="A1036" s="11" t="str">
        <f t="shared" si="16"/>
        <v>DISTRIBUCION VOLUMEN X CRITERIO (Consumiciones)BrandyDE 20 A 24 AÑOS</v>
      </c>
      <c r="B1036" s="11" t="s">
        <v>119</v>
      </c>
      <c r="C1036" s="11" t="s">
        <v>151</v>
      </c>
      <c r="D1036" s="11" t="s">
        <v>40</v>
      </c>
      <c r="E1036" s="12" t="s">
        <v>223</v>
      </c>
      <c r="F1036" s="12" t="s">
        <v>223</v>
      </c>
      <c r="G1036" s="12" t="s">
        <v>223</v>
      </c>
      <c r="H1036" s="12" t="s">
        <v>223</v>
      </c>
      <c r="I1036" s="12" t="s">
        <v>223</v>
      </c>
      <c r="J1036" s="12">
        <v>2.2076235262948738</v>
      </c>
      <c r="K1036" s="12">
        <v>2.2028279065454712</v>
      </c>
      <c r="L1036" s="12" t="s">
        <v>223</v>
      </c>
      <c r="M1036" s="12" t="s">
        <v>223</v>
      </c>
      <c r="N1036" s="12"/>
      <c r="O1036" s="12"/>
    </row>
    <row r="1037" spans="1:15" x14ac:dyDescent="0.35">
      <c r="A1037" s="11" t="str">
        <f t="shared" si="16"/>
        <v>DISTRIBUCION VOLUMEN X CRITERIO (Consumiciones)BrandyDE 25 A 34 AÑOS</v>
      </c>
      <c r="B1037" s="11" t="s">
        <v>119</v>
      </c>
      <c r="C1037" s="11" t="s">
        <v>151</v>
      </c>
      <c r="D1037" s="11" t="s">
        <v>41</v>
      </c>
      <c r="E1037" s="12">
        <v>2.5066451659334117</v>
      </c>
      <c r="F1037" s="12">
        <v>6.8378663513992883</v>
      </c>
      <c r="G1037" s="12">
        <v>1.6881014934897174</v>
      </c>
      <c r="H1037" s="12" t="s">
        <v>223</v>
      </c>
      <c r="I1037" s="12" t="s">
        <v>223</v>
      </c>
      <c r="J1037" s="12">
        <v>5.7534300900781554</v>
      </c>
      <c r="K1037" s="12" t="s">
        <v>223</v>
      </c>
      <c r="L1037" s="12">
        <v>1.1668957001453863</v>
      </c>
      <c r="M1037" s="12">
        <v>0.54121359250041856</v>
      </c>
      <c r="N1037" s="12"/>
      <c r="O1037" s="12"/>
    </row>
    <row r="1038" spans="1:15" x14ac:dyDescent="0.35">
      <c r="A1038" s="11" t="str">
        <f t="shared" si="16"/>
        <v>DISTRIBUCION VOLUMEN X CRITERIO (Consumiciones)BrandyDE 35 A 49 AÑOS</v>
      </c>
      <c r="B1038" s="11" t="s">
        <v>119</v>
      </c>
      <c r="C1038" s="11" t="s">
        <v>151</v>
      </c>
      <c r="D1038" s="11" t="s">
        <v>42</v>
      </c>
      <c r="E1038" s="12">
        <v>6.1979749346159965</v>
      </c>
      <c r="F1038" s="12">
        <v>0.77921392004130807</v>
      </c>
      <c r="G1038" s="12">
        <v>3.6755588057164563</v>
      </c>
      <c r="H1038" s="12">
        <v>4.3343255189366454</v>
      </c>
      <c r="I1038" s="12">
        <v>4.045019051803953</v>
      </c>
      <c r="J1038" s="12">
        <v>5.3880124850973639</v>
      </c>
      <c r="K1038" s="12">
        <v>2.4184201429403247</v>
      </c>
      <c r="L1038" s="12" t="s">
        <v>223</v>
      </c>
      <c r="M1038" s="12">
        <v>4.5343597891682768</v>
      </c>
      <c r="N1038" s="12"/>
      <c r="O1038" s="12"/>
    </row>
    <row r="1039" spans="1:15" x14ac:dyDescent="0.35">
      <c r="A1039" s="11" t="str">
        <f t="shared" si="16"/>
        <v>DISTRIBUCION VOLUMEN X CRITERIO (Consumiciones)BrandyDE 50 A 59 AÑOS</v>
      </c>
      <c r="B1039" s="11" t="s">
        <v>119</v>
      </c>
      <c r="C1039" s="11" t="s">
        <v>151</v>
      </c>
      <c r="D1039" s="11" t="s">
        <v>43</v>
      </c>
      <c r="E1039" s="12">
        <v>55.400105816507228</v>
      </c>
      <c r="F1039" s="12">
        <v>30.137945220718649</v>
      </c>
      <c r="G1039" s="12">
        <v>17.07000583052513</v>
      </c>
      <c r="H1039" s="12">
        <v>13.940219060617624</v>
      </c>
      <c r="I1039" s="12">
        <v>13.422573765531389</v>
      </c>
      <c r="J1039" s="12">
        <v>17.666868128228906</v>
      </c>
      <c r="K1039" s="12">
        <v>20.835811243636744</v>
      </c>
      <c r="L1039" s="12">
        <v>21.869709824540436</v>
      </c>
      <c r="M1039" s="12">
        <v>26.468915924779051</v>
      </c>
      <c r="N1039" s="12"/>
      <c r="O1039" s="12"/>
    </row>
    <row r="1040" spans="1:15" x14ac:dyDescent="0.35">
      <c r="A1040" s="11" t="str">
        <f t="shared" si="16"/>
        <v>DISTRIBUCION VOLUMEN X CRITERIO (Consumiciones)BrandyDE 60 A 75 AÑOS</v>
      </c>
      <c r="B1040" s="11" t="s">
        <v>119</v>
      </c>
      <c r="C1040" s="11" t="s">
        <v>151</v>
      </c>
      <c r="D1040" s="11" t="s">
        <v>44</v>
      </c>
      <c r="E1040" s="12">
        <v>35.895252729836535</v>
      </c>
      <c r="F1040" s="12">
        <v>62.244973458348809</v>
      </c>
      <c r="G1040" s="12">
        <v>77.566313399902015</v>
      </c>
      <c r="H1040" s="12">
        <v>81.725446353179535</v>
      </c>
      <c r="I1040" s="12">
        <v>82.532404667408983</v>
      </c>
      <c r="J1040" s="12">
        <v>68.984037620876947</v>
      </c>
      <c r="K1040" s="12">
        <v>74.54293831709056</v>
      </c>
      <c r="L1040" s="12">
        <v>76.963405732158108</v>
      </c>
      <c r="M1040" s="12">
        <v>68.455499796061247</v>
      </c>
      <c r="N1040" s="12"/>
      <c r="O1040" s="12"/>
    </row>
    <row r="1041" spans="1:15" x14ac:dyDescent="0.35">
      <c r="A1041" s="11" t="str">
        <f t="shared" si="16"/>
        <v>DISTRIBUCION VOLUMEN X CRITERIO (Consumiciones)BrandyNIVEL ALTO</v>
      </c>
      <c r="B1041" s="11" t="s">
        <v>119</v>
      </c>
      <c r="C1041" s="11" t="s">
        <v>151</v>
      </c>
      <c r="D1041" s="11" t="s">
        <v>209</v>
      </c>
      <c r="E1041" s="12">
        <v>5.1934124874550491</v>
      </c>
      <c r="F1041" s="12">
        <v>1.2978123602863851</v>
      </c>
      <c r="G1041" s="12">
        <v>26.511002469149748</v>
      </c>
      <c r="H1041" s="12">
        <v>22.396124831773879</v>
      </c>
      <c r="I1041" s="12">
        <v>41.108608990680729</v>
      </c>
      <c r="J1041" s="12">
        <v>40.461335938534909</v>
      </c>
      <c r="K1041" s="12">
        <v>10.008273442286111</v>
      </c>
      <c r="L1041" s="12">
        <v>54.216519331897651</v>
      </c>
      <c r="M1041" s="12">
        <v>18.853713278149716</v>
      </c>
      <c r="N1041" s="12"/>
      <c r="O1041" s="12"/>
    </row>
    <row r="1042" spans="1:15" x14ac:dyDescent="0.35">
      <c r="A1042" s="11" t="str">
        <f t="shared" si="16"/>
        <v>DISTRIBUCION VOLUMEN X CRITERIO (Consumiciones)BrandyNIVEL MEDIO ALTO</v>
      </c>
      <c r="B1042" s="11" t="s">
        <v>119</v>
      </c>
      <c r="C1042" s="11" t="s">
        <v>151</v>
      </c>
      <c r="D1042" s="11" t="s">
        <v>210</v>
      </c>
      <c r="E1042" s="12">
        <v>21.54254843794115</v>
      </c>
      <c r="F1042" s="12">
        <v>42.942324120893076</v>
      </c>
      <c r="G1042" s="12">
        <v>6.2610543509411425</v>
      </c>
      <c r="H1042" s="12">
        <v>1.7226910376647437</v>
      </c>
      <c r="I1042" s="12">
        <v>9.4324212429437626</v>
      </c>
      <c r="J1042" s="12">
        <v>10.779383030865015</v>
      </c>
      <c r="K1042" s="12">
        <v>12.729307522200822</v>
      </c>
      <c r="L1042" s="12">
        <v>8.4339184294451321</v>
      </c>
      <c r="M1042" s="12">
        <v>15.933125809976978</v>
      </c>
      <c r="N1042" s="12"/>
      <c r="O1042" s="12"/>
    </row>
    <row r="1043" spans="1:15" x14ac:dyDescent="0.35">
      <c r="A1043" s="11" t="str">
        <f t="shared" si="16"/>
        <v>DISTRIBUCION VOLUMEN X CRITERIO (Consumiciones)BrandyNIVEL MEDIO</v>
      </c>
      <c r="B1043" s="11" t="s">
        <v>119</v>
      </c>
      <c r="C1043" s="11" t="s">
        <v>151</v>
      </c>
      <c r="D1043" s="11" t="s">
        <v>211</v>
      </c>
      <c r="E1043" s="12">
        <v>16.593530957655204</v>
      </c>
      <c r="F1043" s="12">
        <v>19.128919065280499</v>
      </c>
      <c r="G1043" s="12">
        <v>17.031338013753263</v>
      </c>
      <c r="H1043" s="12">
        <v>0.9751945665314059</v>
      </c>
      <c r="I1043" s="12">
        <v>15.49484259404352</v>
      </c>
      <c r="J1043" s="12">
        <v>7.1840169227712272</v>
      </c>
      <c r="K1043" s="12">
        <v>47.248668201626799</v>
      </c>
      <c r="L1043" s="12">
        <v>18.093566886867851</v>
      </c>
      <c r="M1043" s="12">
        <v>35.874205111857357</v>
      </c>
      <c r="N1043" s="12"/>
      <c r="O1043" s="12"/>
    </row>
    <row r="1044" spans="1:15" x14ac:dyDescent="0.35">
      <c r="A1044" s="11" t="str">
        <f t="shared" si="16"/>
        <v>DISTRIBUCION VOLUMEN X CRITERIO (Consumiciones)BrandyNIVEL MEDIO BAJO</v>
      </c>
      <c r="B1044" s="11" t="s">
        <v>119</v>
      </c>
      <c r="C1044" s="11" t="s">
        <v>151</v>
      </c>
      <c r="D1044" s="11" t="s">
        <v>212</v>
      </c>
      <c r="E1044" s="12">
        <v>5.6306268402226101</v>
      </c>
      <c r="F1044" s="12" t="s">
        <v>223</v>
      </c>
      <c r="G1044" s="12">
        <v>1.9487909072042984</v>
      </c>
      <c r="H1044" s="12">
        <v>12.729285660367864</v>
      </c>
      <c r="I1044" s="12">
        <v>7.9318084009035799</v>
      </c>
      <c r="J1044" s="12">
        <v>3.5147246324016423</v>
      </c>
      <c r="K1044" s="12">
        <v>0.93612290769675088</v>
      </c>
      <c r="L1044" s="12">
        <v>7.5736773424842809</v>
      </c>
      <c r="M1044" s="12">
        <v>11.260694809656759</v>
      </c>
      <c r="N1044" s="12"/>
      <c r="O1044" s="12"/>
    </row>
    <row r="1045" spans="1:15" x14ac:dyDescent="0.35">
      <c r="A1045" s="11" t="str">
        <f t="shared" si="16"/>
        <v>DISTRIBUCION VOLUMEN X CRITERIO (Consumiciones)BrandyHOMBRE</v>
      </c>
      <c r="B1045" s="11" t="s">
        <v>119</v>
      </c>
      <c r="C1045" s="11" t="s">
        <v>151</v>
      </c>
      <c r="D1045" s="11" t="s">
        <v>21</v>
      </c>
      <c r="E1045" s="12">
        <v>79.826217344575085</v>
      </c>
      <c r="F1045" s="12">
        <v>84.04453466576831</v>
      </c>
      <c r="G1045" s="12">
        <v>89.842745231463383</v>
      </c>
      <c r="H1045" s="12">
        <v>75.72248543740379</v>
      </c>
      <c r="I1045" s="12">
        <v>84.769284402220563</v>
      </c>
      <c r="J1045" s="12">
        <v>74.746704861571075</v>
      </c>
      <c r="K1045" s="12">
        <v>79.986227658031524</v>
      </c>
      <c r="L1045" s="12">
        <v>99.019442301314527</v>
      </c>
      <c r="M1045" s="12">
        <v>84.031116049178095</v>
      </c>
      <c r="N1045" s="12"/>
      <c r="O1045" s="12"/>
    </row>
    <row r="1046" spans="1:15" x14ac:dyDescent="0.35">
      <c r="A1046" s="11" t="str">
        <f t="shared" si="16"/>
        <v>DISTRIBUCION VOLUMEN X CRITERIO (Consumiciones)BrandyMUJER</v>
      </c>
      <c r="B1046" s="11" t="s">
        <v>119</v>
      </c>
      <c r="C1046" s="11" t="s">
        <v>151</v>
      </c>
      <c r="D1046" s="11" t="s">
        <v>22</v>
      </c>
      <c r="E1046" s="12">
        <v>20.173766838308737</v>
      </c>
      <c r="F1046" s="12">
        <v>15.9554653342317</v>
      </c>
      <c r="G1046" s="12">
        <v>10.15721241605385</v>
      </c>
      <c r="H1046" s="12">
        <v>24.277514562596217</v>
      </c>
      <c r="I1046" s="12">
        <v>15.230703021501157</v>
      </c>
      <c r="J1046" s="12">
        <v>25.2532620214598</v>
      </c>
      <c r="K1046" s="12">
        <v>20.013772341968473</v>
      </c>
      <c r="L1046" s="12">
        <v>0.98058454192871281</v>
      </c>
      <c r="M1046" s="12">
        <v>15.968883950821896</v>
      </c>
      <c r="N1046" s="12"/>
      <c r="O1046" s="12"/>
    </row>
    <row r="1047" spans="1:15" x14ac:dyDescent="0.35">
      <c r="A1047" s="11" t="str">
        <f t="shared" si="16"/>
        <v>DISTRIBUCION VOLUMEN X CRITERIO (Consumiciones)GinebraT.ESPAÑA</v>
      </c>
      <c r="B1047" s="11" t="s">
        <v>119</v>
      </c>
      <c r="C1047" s="11" t="s">
        <v>152</v>
      </c>
      <c r="D1047" s="11" t="s">
        <v>36</v>
      </c>
      <c r="E1047" s="12">
        <v>100</v>
      </c>
      <c r="F1047" s="12">
        <v>100</v>
      </c>
      <c r="G1047" s="12">
        <v>100</v>
      </c>
      <c r="H1047" s="12">
        <v>100</v>
      </c>
      <c r="I1047" s="12">
        <v>100</v>
      </c>
      <c r="J1047" s="12">
        <v>100</v>
      </c>
      <c r="K1047" s="12">
        <v>100</v>
      </c>
      <c r="L1047" s="12">
        <v>100</v>
      </c>
      <c r="M1047" s="12">
        <v>100</v>
      </c>
      <c r="N1047" s="12"/>
      <c r="O1047" s="12"/>
    </row>
    <row r="1048" spans="1:15" x14ac:dyDescent="0.35">
      <c r="A1048" s="11" t="str">
        <f t="shared" si="16"/>
        <v>DISTRIBUCION VOLUMEN X CRITERIO (Consumiciones)GinebraBCN AM</v>
      </c>
      <c r="B1048" s="11" t="s">
        <v>119</v>
      </c>
      <c r="C1048" s="11" t="s">
        <v>152</v>
      </c>
      <c r="D1048" s="11" t="s">
        <v>1</v>
      </c>
      <c r="E1048" s="12">
        <v>5.0660922965157527</v>
      </c>
      <c r="F1048" s="12">
        <v>4.732463095032327</v>
      </c>
      <c r="G1048" s="12">
        <v>5.3245283407935693</v>
      </c>
      <c r="H1048" s="12">
        <v>4.1649323576594117</v>
      </c>
      <c r="I1048" s="12">
        <v>5.1727756822414364</v>
      </c>
      <c r="J1048" s="12">
        <v>5.4534419070984361</v>
      </c>
      <c r="K1048" s="12">
        <v>4.8633422782960549</v>
      </c>
      <c r="L1048" s="12">
        <v>5.0000420037945794</v>
      </c>
      <c r="M1048" s="12">
        <v>4.2358881880114208</v>
      </c>
      <c r="N1048" s="12"/>
      <c r="O1048" s="12"/>
    </row>
    <row r="1049" spans="1:15" x14ac:dyDescent="0.35">
      <c r="A1049" s="11" t="str">
        <f t="shared" si="16"/>
        <v>DISTRIBUCION VOLUMEN X CRITERIO (Consumiciones)GinebraREST.CAT ARAGON</v>
      </c>
      <c r="B1049" s="11" t="s">
        <v>119</v>
      </c>
      <c r="C1049" s="11" t="s">
        <v>152</v>
      </c>
      <c r="D1049" s="11" t="s">
        <v>2</v>
      </c>
      <c r="E1049" s="12">
        <v>8.6419640475420216</v>
      </c>
      <c r="F1049" s="12">
        <v>7.5363663918677561</v>
      </c>
      <c r="G1049" s="12">
        <v>5.3781617626481557</v>
      </c>
      <c r="H1049" s="12">
        <v>9.591631763821626</v>
      </c>
      <c r="I1049" s="12">
        <v>8.9961857613704606</v>
      </c>
      <c r="J1049" s="12">
        <v>8.6699378100919979</v>
      </c>
      <c r="K1049" s="12">
        <v>12.509279813420255</v>
      </c>
      <c r="L1049" s="12">
        <v>8.0193858190917933</v>
      </c>
      <c r="M1049" s="12">
        <v>10.919550864597005</v>
      </c>
      <c r="N1049" s="12"/>
      <c r="O1049" s="12"/>
    </row>
    <row r="1050" spans="1:15" x14ac:dyDescent="0.35">
      <c r="A1050" s="11" t="str">
        <f t="shared" si="16"/>
        <v>DISTRIBUCION VOLUMEN X CRITERIO (Consumiciones)GinebraLEVANTE</v>
      </c>
      <c r="B1050" s="11" t="s">
        <v>119</v>
      </c>
      <c r="C1050" s="11" t="s">
        <v>152</v>
      </c>
      <c r="D1050" s="11" t="s">
        <v>3</v>
      </c>
      <c r="E1050" s="12">
        <v>9.9755422422327467</v>
      </c>
      <c r="F1050" s="12">
        <v>14.967422426296526</v>
      </c>
      <c r="G1050" s="12">
        <v>13.544598657010336</v>
      </c>
      <c r="H1050" s="12">
        <v>12.926375068711367</v>
      </c>
      <c r="I1050" s="12">
        <v>14.582889732617325</v>
      </c>
      <c r="J1050" s="12">
        <v>15.424821709885746</v>
      </c>
      <c r="K1050" s="12">
        <v>12.144037315949197</v>
      </c>
      <c r="L1050" s="12">
        <v>13.838819337407937</v>
      </c>
      <c r="M1050" s="12">
        <v>15.198672057054107</v>
      </c>
      <c r="N1050" s="12"/>
      <c r="O1050" s="12"/>
    </row>
    <row r="1051" spans="1:15" x14ac:dyDescent="0.35">
      <c r="A1051" s="11" t="str">
        <f t="shared" si="16"/>
        <v>DISTRIBUCION VOLUMEN X CRITERIO (Consumiciones)GinebraANDALUCIA</v>
      </c>
      <c r="B1051" s="11" t="s">
        <v>119</v>
      </c>
      <c r="C1051" s="11" t="s">
        <v>152</v>
      </c>
      <c r="D1051" s="11" t="s">
        <v>4</v>
      </c>
      <c r="E1051" s="12">
        <v>22.420940997331662</v>
      </c>
      <c r="F1051" s="12">
        <v>29.38762052199268</v>
      </c>
      <c r="G1051" s="12">
        <v>26.94259963796133</v>
      </c>
      <c r="H1051" s="12">
        <v>29.95318718461235</v>
      </c>
      <c r="I1051" s="12">
        <v>22.200913560925585</v>
      </c>
      <c r="J1051" s="12">
        <v>30.517728938605003</v>
      </c>
      <c r="K1051" s="12">
        <v>25.014077779026639</v>
      </c>
      <c r="L1051" s="12">
        <v>25.938638863476989</v>
      </c>
      <c r="M1051" s="12">
        <v>21.466835280991397</v>
      </c>
      <c r="N1051" s="12"/>
      <c r="O1051" s="12"/>
    </row>
    <row r="1052" spans="1:15" x14ac:dyDescent="0.35">
      <c r="A1052" s="11" t="str">
        <f t="shared" si="16"/>
        <v>DISTRIBUCION VOLUMEN X CRITERIO (Consumiciones)GinebraMDD AM</v>
      </c>
      <c r="B1052" s="11" t="s">
        <v>119</v>
      </c>
      <c r="C1052" s="11" t="s">
        <v>152</v>
      </c>
      <c r="D1052" s="11" t="s">
        <v>5</v>
      </c>
      <c r="E1052" s="12">
        <v>14.745680669979594</v>
      </c>
      <c r="F1052" s="12">
        <v>11.889248774426918</v>
      </c>
      <c r="G1052" s="12">
        <v>12.713308971577462</v>
      </c>
      <c r="H1052" s="12">
        <v>12.978816772106583</v>
      </c>
      <c r="I1052" s="12">
        <v>13.407607064956931</v>
      </c>
      <c r="J1052" s="12">
        <v>9.1259614700760228</v>
      </c>
      <c r="K1052" s="12">
        <v>10.517786894458807</v>
      </c>
      <c r="L1052" s="12">
        <v>9.7736137857877665</v>
      </c>
      <c r="M1052" s="12">
        <v>9.7333389968008408</v>
      </c>
      <c r="N1052" s="12"/>
      <c r="O1052" s="12"/>
    </row>
    <row r="1053" spans="1:15" x14ac:dyDescent="0.35">
      <c r="A1053" s="11" t="str">
        <f t="shared" si="16"/>
        <v>DISTRIBUCION VOLUMEN X CRITERIO (Consumiciones)GinebraRTO CENTRO</v>
      </c>
      <c r="B1053" s="11" t="s">
        <v>119</v>
      </c>
      <c r="C1053" s="11" t="s">
        <v>152</v>
      </c>
      <c r="D1053" s="11" t="s">
        <v>6</v>
      </c>
      <c r="E1053" s="12">
        <v>11.919814391847899</v>
      </c>
      <c r="F1053" s="12">
        <v>13.304770028131191</v>
      </c>
      <c r="G1053" s="12">
        <v>12.6712429650643</v>
      </c>
      <c r="H1053" s="12">
        <v>10.29780314993365</v>
      </c>
      <c r="I1053" s="12">
        <v>12.689118644831018</v>
      </c>
      <c r="J1053" s="12">
        <v>10.786383550797655</v>
      </c>
      <c r="K1053" s="12">
        <v>12.337606777565471</v>
      </c>
      <c r="L1053" s="12">
        <v>8.5216444129613738</v>
      </c>
      <c r="M1053" s="12">
        <v>9.8517208880597416</v>
      </c>
      <c r="N1053" s="12"/>
      <c r="O1053" s="12"/>
    </row>
    <row r="1054" spans="1:15" x14ac:dyDescent="0.35">
      <c r="A1054" s="11" t="str">
        <f t="shared" si="16"/>
        <v>DISTRIBUCION VOLUMEN X CRITERIO (Consumiciones)GinebraNORTE-CENTRO</v>
      </c>
      <c r="B1054" s="11" t="s">
        <v>119</v>
      </c>
      <c r="C1054" s="11" t="s">
        <v>152</v>
      </c>
      <c r="D1054" s="11" t="s">
        <v>7</v>
      </c>
      <c r="E1054" s="12">
        <v>11.419279669777701</v>
      </c>
      <c r="F1054" s="12">
        <v>9.0139052757883871</v>
      </c>
      <c r="G1054" s="12">
        <v>12.792072266335557</v>
      </c>
      <c r="H1054" s="12">
        <v>9.0548879270580578</v>
      </c>
      <c r="I1054" s="12">
        <v>12.083683504118653</v>
      </c>
      <c r="J1054" s="12">
        <v>13.228147777974286</v>
      </c>
      <c r="K1054" s="12">
        <v>13.879200854220523</v>
      </c>
      <c r="L1054" s="12">
        <v>22.646032599216166</v>
      </c>
      <c r="M1054" s="12">
        <v>20.199347047055426</v>
      </c>
      <c r="N1054" s="12"/>
      <c r="O1054" s="12"/>
    </row>
    <row r="1055" spans="1:15" x14ac:dyDescent="0.35">
      <c r="A1055" s="11" t="str">
        <f t="shared" si="16"/>
        <v>DISTRIBUCION VOLUMEN X CRITERIO (Consumiciones)GinebraNOROESTE</v>
      </c>
      <c r="B1055" s="11" t="s">
        <v>119</v>
      </c>
      <c r="C1055" s="11" t="s">
        <v>152</v>
      </c>
      <c r="D1055" s="11" t="s">
        <v>8</v>
      </c>
      <c r="E1055" s="12">
        <v>15.810677576780657</v>
      </c>
      <c r="F1055" s="12">
        <v>9.168226031497916</v>
      </c>
      <c r="G1055" s="12">
        <v>10.633479297662657</v>
      </c>
      <c r="H1055" s="12">
        <v>11.032382933317145</v>
      </c>
      <c r="I1055" s="12">
        <v>10.866839833682471</v>
      </c>
      <c r="J1055" s="12">
        <v>6.7936038991895362</v>
      </c>
      <c r="K1055" s="12">
        <v>8.7346788243228044</v>
      </c>
      <c r="L1055" s="12">
        <v>6.2618338571942171</v>
      </c>
      <c r="M1055" s="12">
        <v>8.3946508829752364</v>
      </c>
      <c r="N1055" s="12"/>
      <c r="O1055" s="12"/>
    </row>
    <row r="1056" spans="1:15" x14ac:dyDescent="0.35">
      <c r="A1056" s="11" t="str">
        <f t="shared" si="16"/>
        <v>DISTRIBUCION VOLUMEN X CRITERIO (Consumiciones)Ginebra&lt;2MIL</v>
      </c>
      <c r="B1056" s="11" t="s">
        <v>119</v>
      </c>
      <c r="C1056" s="11" t="s">
        <v>152</v>
      </c>
      <c r="D1056" s="11" t="s">
        <v>9</v>
      </c>
      <c r="E1056" s="12">
        <v>10.076089450610572</v>
      </c>
      <c r="F1056" s="12">
        <v>7.8286690163601786</v>
      </c>
      <c r="G1056" s="12">
        <v>7.3069021538207739</v>
      </c>
      <c r="H1056" s="12">
        <v>6.6470172502651126</v>
      </c>
      <c r="I1056" s="12">
        <v>6.2023398224249302</v>
      </c>
      <c r="J1056" s="12">
        <v>5.4933545982831529</v>
      </c>
      <c r="K1056" s="12">
        <v>7.288285377093402</v>
      </c>
      <c r="L1056" s="12">
        <v>5.3861437312896232</v>
      </c>
      <c r="M1056" s="12">
        <v>5.2482470236305376</v>
      </c>
      <c r="N1056" s="12"/>
      <c r="O1056" s="12"/>
    </row>
    <row r="1057" spans="1:15" x14ac:dyDescent="0.35">
      <c r="A1057" s="11" t="str">
        <f t="shared" si="16"/>
        <v>DISTRIBUCION VOLUMEN X CRITERIO (Consumiciones)Ginebra2-5MIL</v>
      </c>
      <c r="B1057" s="11" t="s">
        <v>119</v>
      </c>
      <c r="C1057" s="11" t="s">
        <v>152</v>
      </c>
      <c r="D1057" s="11" t="s">
        <v>10</v>
      </c>
      <c r="E1057" s="12">
        <v>7.0232966933176364</v>
      </c>
      <c r="F1057" s="12">
        <v>7.0850899672095</v>
      </c>
      <c r="G1057" s="12">
        <v>5.4272984226720462</v>
      </c>
      <c r="H1057" s="12">
        <v>8.1720499644647582</v>
      </c>
      <c r="I1057" s="12">
        <v>7.1741183162946243</v>
      </c>
      <c r="J1057" s="12">
        <v>8.0077074953283613</v>
      </c>
      <c r="K1057" s="12">
        <v>5.3862559008654598</v>
      </c>
      <c r="L1057" s="12">
        <v>4.8272198827453394</v>
      </c>
      <c r="M1057" s="12">
        <v>6.1139542932938804</v>
      </c>
      <c r="N1057" s="12"/>
      <c r="O1057" s="12"/>
    </row>
    <row r="1058" spans="1:15" x14ac:dyDescent="0.35">
      <c r="A1058" s="11" t="str">
        <f t="shared" si="16"/>
        <v>DISTRIBUCION VOLUMEN X CRITERIO (Consumiciones)Ginebra5-10MIL</v>
      </c>
      <c r="B1058" s="11" t="s">
        <v>119</v>
      </c>
      <c r="C1058" s="11" t="s">
        <v>152</v>
      </c>
      <c r="D1058" s="11" t="s">
        <v>11</v>
      </c>
      <c r="E1058" s="12">
        <v>7.8160393918681699</v>
      </c>
      <c r="F1058" s="12">
        <v>9.0167359300202161</v>
      </c>
      <c r="G1058" s="12">
        <v>5.4283751121244661</v>
      </c>
      <c r="H1058" s="12">
        <v>12.752268877396483</v>
      </c>
      <c r="I1058" s="12">
        <v>9.5993464193438545</v>
      </c>
      <c r="J1058" s="12">
        <v>10.043692170969694</v>
      </c>
      <c r="K1058" s="12">
        <v>9.1021622457007965</v>
      </c>
      <c r="L1058" s="12">
        <v>8.2772250442285706</v>
      </c>
      <c r="M1058" s="12">
        <v>6.9369836904752384</v>
      </c>
      <c r="N1058" s="12"/>
      <c r="O1058" s="12"/>
    </row>
    <row r="1059" spans="1:15" x14ac:dyDescent="0.35">
      <c r="A1059" s="11" t="str">
        <f t="shared" si="16"/>
        <v>DISTRIBUCION VOLUMEN X CRITERIO (Consumiciones)Ginebra10-30MIL</v>
      </c>
      <c r="B1059" s="11" t="s">
        <v>119</v>
      </c>
      <c r="C1059" s="11" t="s">
        <v>152</v>
      </c>
      <c r="D1059" s="11" t="s">
        <v>12</v>
      </c>
      <c r="E1059" s="12">
        <v>14.598354401950459</v>
      </c>
      <c r="F1059" s="12">
        <v>14.503076144598836</v>
      </c>
      <c r="G1059" s="12">
        <v>16.658963402868913</v>
      </c>
      <c r="H1059" s="12">
        <v>13.633232743630877</v>
      </c>
      <c r="I1059" s="12">
        <v>15.800891321538801</v>
      </c>
      <c r="J1059" s="12">
        <v>17.379338298371835</v>
      </c>
      <c r="K1059" s="12">
        <v>21.946512869506574</v>
      </c>
      <c r="L1059" s="12">
        <v>29.380273167050515</v>
      </c>
      <c r="M1059" s="12">
        <v>27.267581597038959</v>
      </c>
      <c r="N1059" s="12"/>
      <c r="O1059" s="12"/>
    </row>
    <row r="1060" spans="1:15" x14ac:dyDescent="0.35">
      <c r="A1060" s="11" t="str">
        <f t="shared" si="16"/>
        <v>DISTRIBUCION VOLUMEN X CRITERIO (Consumiciones)Ginebra30-100MIL</v>
      </c>
      <c r="B1060" s="11" t="s">
        <v>119</v>
      </c>
      <c r="C1060" s="11" t="s">
        <v>152</v>
      </c>
      <c r="D1060" s="11" t="s">
        <v>13</v>
      </c>
      <c r="E1060" s="12">
        <v>19.477743967451275</v>
      </c>
      <c r="F1060" s="12">
        <v>19.481219986923879</v>
      </c>
      <c r="G1060" s="12">
        <v>21.905092255053152</v>
      </c>
      <c r="H1060" s="12">
        <v>19.61438487736217</v>
      </c>
      <c r="I1060" s="12">
        <v>22.674254096021766</v>
      </c>
      <c r="J1060" s="12">
        <v>20.295422518146854</v>
      </c>
      <c r="K1060" s="12">
        <v>16.133324435202876</v>
      </c>
      <c r="L1060" s="12">
        <v>17.362660050475746</v>
      </c>
      <c r="M1060" s="12">
        <v>23.822188708699965</v>
      </c>
      <c r="N1060" s="12"/>
      <c r="O1060" s="12"/>
    </row>
    <row r="1061" spans="1:15" x14ac:dyDescent="0.35">
      <c r="A1061" s="11" t="str">
        <f t="shared" si="16"/>
        <v>DISTRIBUCION VOLUMEN X CRITERIO (Consumiciones)Ginebra100-200MIL</v>
      </c>
      <c r="B1061" s="11" t="s">
        <v>119</v>
      </c>
      <c r="C1061" s="11" t="s">
        <v>152</v>
      </c>
      <c r="D1061" s="11" t="s">
        <v>14</v>
      </c>
      <c r="E1061" s="12">
        <v>9.9086472545123012</v>
      </c>
      <c r="F1061" s="12">
        <v>10.012775519099401</v>
      </c>
      <c r="G1061" s="12">
        <v>13.892549043867364</v>
      </c>
      <c r="H1061" s="12">
        <v>14.674715602578074</v>
      </c>
      <c r="I1061" s="12">
        <v>10.71922360646578</v>
      </c>
      <c r="J1061" s="12">
        <v>10.130409360773847</v>
      </c>
      <c r="K1061" s="12">
        <v>10.953151343149376</v>
      </c>
      <c r="L1061" s="12">
        <v>10.52088264922916</v>
      </c>
      <c r="M1061" s="12">
        <v>9.0025329998616375</v>
      </c>
      <c r="N1061" s="12"/>
      <c r="O1061" s="12"/>
    </row>
    <row r="1062" spans="1:15" x14ac:dyDescent="0.35">
      <c r="A1062" s="11" t="str">
        <f t="shared" si="16"/>
        <v>DISTRIBUCION VOLUMEN X CRITERIO (Consumiciones)Ginebra200-500MIL</v>
      </c>
      <c r="B1062" s="11" t="s">
        <v>119</v>
      </c>
      <c r="C1062" s="11" t="s">
        <v>152</v>
      </c>
      <c r="D1062" s="11" t="s">
        <v>15</v>
      </c>
      <c r="E1062" s="12">
        <v>13.571752891107232</v>
      </c>
      <c r="F1062" s="12">
        <v>13.400342183511563</v>
      </c>
      <c r="G1062" s="12">
        <v>11.4616317073997</v>
      </c>
      <c r="H1062" s="12">
        <v>9.4100687806561591</v>
      </c>
      <c r="I1062" s="12">
        <v>11.241467817907209</v>
      </c>
      <c r="J1062" s="12">
        <v>10.619790627519523</v>
      </c>
      <c r="K1062" s="12">
        <v>10.829338541081263</v>
      </c>
      <c r="L1062" s="12">
        <v>7.5276566510161018</v>
      </c>
      <c r="M1062" s="12">
        <v>9.8921950548676438</v>
      </c>
      <c r="N1062" s="12"/>
      <c r="O1062" s="12"/>
    </row>
    <row r="1063" spans="1:15" x14ac:dyDescent="0.35">
      <c r="A1063" s="11" t="str">
        <f t="shared" si="16"/>
        <v>DISTRIBUCION VOLUMEN X CRITERIO (Consumiciones)Ginebra&gt;500MIL</v>
      </c>
      <c r="B1063" s="11" t="s">
        <v>119</v>
      </c>
      <c r="C1063" s="11" t="s">
        <v>152</v>
      </c>
      <c r="D1063" s="11" t="s">
        <v>16</v>
      </c>
      <c r="E1063" s="12">
        <v>17.528063787194398</v>
      </c>
      <c r="F1063" s="12">
        <v>18.672110039804508</v>
      </c>
      <c r="G1063" s="12">
        <v>17.919183483495427</v>
      </c>
      <c r="H1063" s="12">
        <v>15.096275101508052</v>
      </c>
      <c r="I1063" s="12">
        <v>16.588372384746908</v>
      </c>
      <c r="J1063" s="12">
        <v>18.030302553493328</v>
      </c>
      <c r="K1063" s="12">
        <v>18.360971394852196</v>
      </c>
      <c r="L1063" s="12">
        <v>16.717937400107502</v>
      </c>
      <c r="M1063" s="12">
        <v>11.71632083767731</v>
      </c>
      <c r="N1063" s="12"/>
      <c r="O1063" s="12"/>
    </row>
    <row r="1064" spans="1:15" x14ac:dyDescent="0.35">
      <c r="A1064" s="11" t="str">
        <f t="shared" si="16"/>
        <v>DISTRIBUCION VOLUMEN X CRITERIO (Consumiciones)GinebraDE 15 A 19 AÑOS</v>
      </c>
      <c r="B1064" s="11" t="s">
        <v>119</v>
      </c>
      <c r="C1064" s="11" t="s">
        <v>152</v>
      </c>
      <c r="D1064" s="11" t="s">
        <v>39</v>
      </c>
      <c r="E1064" s="12">
        <v>0.99304334289265594</v>
      </c>
      <c r="F1064" s="12">
        <v>0.79001117231670259</v>
      </c>
      <c r="G1064" s="12">
        <v>1.9199979968568326</v>
      </c>
      <c r="H1064" s="12">
        <v>0.57119263136986553</v>
      </c>
      <c r="I1064" s="12">
        <v>0.30760881102448684</v>
      </c>
      <c r="J1064" s="12">
        <v>2.1115906354498204</v>
      </c>
      <c r="K1064" s="12">
        <v>3.4678655726649432</v>
      </c>
      <c r="L1064" s="12">
        <v>0.73848864651671076</v>
      </c>
      <c r="M1064" s="12">
        <v>4.0008377445997638</v>
      </c>
      <c r="N1064" s="12"/>
      <c r="O1064" s="12"/>
    </row>
    <row r="1065" spans="1:15" x14ac:dyDescent="0.35">
      <c r="A1065" s="11" t="str">
        <f t="shared" si="16"/>
        <v>DISTRIBUCION VOLUMEN X CRITERIO (Consumiciones)GinebraDE 20 A 24 AÑOS</v>
      </c>
      <c r="B1065" s="11" t="s">
        <v>119</v>
      </c>
      <c r="C1065" s="11" t="s">
        <v>152</v>
      </c>
      <c r="D1065" s="11" t="s">
        <v>40</v>
      </c>
      <c r="E1065" s="12">
        <v>3.2138268019404044</v>
      </c>
      <c r="F1065" s="12">
        <v>4.5195196154318245</v>
      </c>
      <c r="G1065" s="12">
        <v>5.5442702004468778</v>
      </c>
      <c r="H1065" s="12">
        <v>4.7523949169755522</v>
      </c>
      <c r="I1065" s="12">
        <v>2.0258918844158416</v>
      </c>
      <c r="J1065" s="12">
        <v>2.8816132242140977</v>
      </c>
      <c r="K1065" s="12">
        <v>1.9755521524109247</v>
      </c>
      <c r="L1065" s="12">
        <v>2.4682490469054241</v>
      </c>
      <c r="M1065" s="12">
        <v>1.2148247149796894</v>
      </c>
      <c r="N1065" s="12"/>
      <c r="O1065" s="12"/>
    </row>
    <row r="1066" spans="1:15" x14ac:dyDescent="0.35">
      <c r="A1066" s="11" t="str">
        <f t="shared" si="16"/>
        <v>DISTRIBUCION VOLUMEN X CRITERIO (Consumiciones)GinebraDE 25 A 34 AÑOS</v>
      </c>
      <c r="B1066" s="11" t="s">
        <v>119</v>
      </c>
      <c r="C1066" s="11" t="s">
        <v>152</v>
      </c>
      <c r="D1066" s="11" t="s">
        <v>41</v>
      </c>
      <c r="E1066" s="12">
        <v>14.143670374451393</v>
      </c>
      <c r="F1066" s="12">
        <v>18.62442103100944</v>
      </c>
      <c r="G1066" s="12">
        <v>16.663823970848377</v>
      </c>
      <c r="H1066" s="12">
        <v>12.297813708222995</v>
      </c>
      <c r="I1066" s="12">
        <v>11.296583818824354</v>
      </c>
      <c r="J1066" s="12">
        <v>14.285709790079951</v>
      </c>
      <c r="K1066" s="12">
        <v>10.766030684500393</v>
      </c>
      <c r="L1066" s="12">
        <v>8.4117297376186695</v>
      </c>
      <c r="M1066" s="12">
        <v>8.7138769953734787</v>
      </c>
      <c r="N1066" s="12"/>
      <c r="O1066" s="12"/>
    </row>
    <row r="1067" spans="1:15" x14ac:dyDescent="0.35">
      <c r="A1067" s="11" t="str">
        <f t="shared" si="16"/>
        <v>DISTRIBUCION VOLUMEN X CRITERIO (Consumiciones)GinebraDE 35 A 49 AÑOS</v>
      </c>
      <c r="B1067" s="11" t="s">
        <v>119</v>
      </c>
      <c r="C1067" s="11" t="s">
        <v>152</v>
      </c>
      <c r="D1067" s="11" t="s">
        <v>42</v>
      </c>
      <c r="E1067" s="12">
        <v>29.284481870935362</v>
      </c>
      <c r="F1067" s="12">
        <v>25.141996137284224</v>
      </c>
      <c r="G1067" s="12">
        <v>21.873218712302982</v>
      </c>
      <c r="H1067" s="12">
        <v>24.002277950926391</v>
      </c>
      <c r="I1067" s="12">
        <v>24.86829825958419</v>
      </c>
      <c r="J1067" s="12">
        <v>25.373230709390416</v>
      </c>
      <c r="K1067" s="12">
        <v>14.314565302911095</v>
      </c>
      <c r="L1067" s="12">
        <v>18.025102606727014</v>
      </c>
      <c r="M1067" s="12">
        <v>19.000295649826121</v>
      </c>
      <c r="N1067" s="12"/>
      <c r="O1067" s="12"/>
    </row>
    <row r="1068" spans="1:15" x14ac:dyDescent="0.35">
      <c r="A1068" s="11" t="str">
        <f t="shared" si="16"/>
        <v>DISTRIBUCION VOLUMEN X CRITERIO (Consumiciones)GinebraDE 50 A 59 AÑOS</v>
      </c>
      <c r="B1068" s="11" t="s">
        <v>119</v>
      </c>
      <c r="C1068" s="11" t="s">
        <v>152</v>
      </c>
      <c r="D1068" s="11" t="s">
        <v>43</v>
      </c>
      <c r="E1068" s="12">
        <v>20.766472804578743</v>
      </c>
      <c r="F1068" s="12">
        <v>18.385963462015376</v>
      </c>
      <c r="G1068" s="12">
        <v>22.115208717207739</v>
      </c>
      <c r="H1068" s="12">
        <v>23.434492743485698</v>
      </c>
      <c r="I1068" s="12">
        <v>25.12503911421074</v>
      </c>
      <c r="J1068" s="12">
        <v>23.470166655862158</v>
      </c>
      <c r="K1068" s="12">
        <v>25.824083960885691</v>
      </c>
      <c r="L1068" s="12">
        <v>20.944843322286573</v>
      </c>
      <c r="M1068" s="12">
        <v>21.761875303062098</v>
      </c>
      <c r="N1068" s="12"/>
      <c r="O1068" s="12"/>
    </row>
    <row r="1069" spans="1:15" x14ac:dyDescent="0.35">
      <c r="A1069" s="11" t="str">
        <f t="shared" si="16"/>
        <v>DISTRIBUCION VOLUMEN X CRITERIO (Consumiciones)GinebraDE 60 A 75 AÑOS</v>
      </c>
      <c r="B1069" s="11" t="s">
        <v>119</v>
      </c>
      <c r="C1069" s="11" t="s">
        <v>152</v>
      </c>
      <c r="D1069" s="11" t="s">
        <v>44</v>
      </c>
      <c r="E1069" s="12">
        <v>31.59849467021148</v>
      </c>
      <c r="F1069" s="12">
        <v>32.538113631979876</v>
      </c>
      <c r="G1069" s="12">
        <v>31.883462727544543</v>
      </c>
      <c r="H1069" s="12">
        <v>34.941846921961705</v>
      </c>
      <c r="I1069" s="12">
        <v>36.376592769718044</v>
      </c>
      <c r="J1069" s="12">
        <v>31.877705978501336</v>
      </c>
      <c r="K1069" s="12">
        <v>43.65191216140272</v>
      </c>
      <c r="L1069" s="12">
        <v>49.411590911517933</v>
      </c>
      <c r="M1069" s="12">
        <v>45.308272769978117</v>
      </c>
      <c r="N1069" s="12"/>
      <c r="O1069" s="12"/>
    </row>
    <row r="1070" spans="1:15" x14ac:dyDescent="0.35">
      <c r="A1070" s="11" t="str">
        <f t="shared" si="16"/>
        <v>DISTRIBUCION VOLUMEN X CRITERIO (Consumiciones)GinebraNIVEL ALTO</v>
      </c>
      <c r="B1070" s="11" t="s">
        <v>119</v>
      </c>
      <c r="C1070" s="11" t="s">
        <v>152</v>
      </c>
      <c r="D1070" s="11" t="s">
        <v>209</v>
      </c>
      <c r="E1070" s="12">
        <v>21.415752693272232</v>
      </c>
      <c r="F1070" s="12">
        <v>19.224670028381691</v>
      </c>
      <c r="G1070" s="12">
        <v>20.222915957833838</v>
      </c>
      <c r="H1070" s="12">
        <v>18.741425514238188</v>
      </c>
      <c r="I1070" s="12">
        <v>20.111187744076123</v>
      </c>
      <c r="J1070" s="12">
        <v>21.833818697001529</v>
      </c>
      <c r="K1070" s="12">
        <v>28.001966955153424</v>
      </c>
      <c r="L1070" s="12">
        <v>35.434301437740054</v>
      </c>
      <c r="M1070" s="12">
        <v>26.803074926413473</v>
      </c>
      <c r="N1070" s="12"/>
      <c r="O1070" s="12"/>
    </row>
    <row r="1071" spans="1:15" x14ac:dyDescent="0.35">
      <c r="A1071" s="11" t="str">
        <f t="shared" si="16"/>
        <v>DISTRIBUCION VOLUMEN X CRITERIO (Consumiciones)GinebraNIVEL MEDIO ALTO</v>
      </c>
      <c r="B1071" s="11" t="s">
        <v>119</v>
      </c>
      <c r="C1071" s="11" t="s">
        <v>152</v>
      </c>
      <c r="D1071" s="11" t="s">
        <v>210</v>
      </c>
      <c r="E1071" s="12">
        <v>18.081653154698056</v>
      </c>
      <c r="F1071" s="12">
        <v>20.019207116214638</v>
      </c>
      <c r="G1071" s="12">
        <v>15.146133712752214</v>
      </c>
      <c r="H1071" s="12">
        <v>18.777779024242495</v>
      </c>
      <c r="I1071" s="12">
        <v>18.845821775208506</v>
      </c>
      <c r="J1071" s="12">
        <v>16.025315276588056</v>
      </c>
      <c r="K1071" s="12">
        <v>17.42748257839721</v>
      </c>
      <c r="L1071" s="12">
        <v>13.399872564758816</v>
      </c>
      <c r="M1071" s="12">
        <v>14.075042907074694</v>
      </c>
      <c r="N1071" s="12"/>
      <c r="O1071" s="12"/>
    </row>
    <row r="1072" spans="1:15" x14ac:dyDescent="0.35">
      <c r="A1072" s="11" t="str">
        <f t="shared" si="16"/>
        <v>DISTRIBUCION VOLUMEN X CRITERIO (Consumiciones)GinebraNIVEL MEDIO</v>
      </c>
      <c r="B1072" s="11" t="s">
        <v>119</v>
      </c>
      <c r="C1072" s="11" t="s">
        <v>152</v>
      </c>
      <c r="D1072" s="11" t="s">
        <v>211</v>
      </c>
      <c r="E1072" s="12">
        <v>28.216703922889753</v>
      </c>
      <c r="F1072" s="12">
        <v>24.201498743740622</v>
      </c>
      <c r="G1072" s="12">
        <v>30.701210576006766</v>
      </c>
      <c r="H1072" s="12">
        <v>28.243470192959336</v>
      </c>
      <c r="I1072" s="12">
        <v>27.051590322926007</v>
      </c>
      <c r="J1072" s="12">
        <v>25.321255781722929</v>
      </c>
      <c r="K1072" s="12">
        <v>23.961482803192087</v>
      </c>
      <c r="L1072" s="12">
        <v>20.63106073819889</v>
      </c>
      <c r="M1072" s="12">
        <v>25.506593664009742</v>
      </c>
      <c r="N1072" s="12"/>
      <c r="O1072" s="12"/>
    </row>
    <row r="1073" spans="1:15" x14ac:dyDescent="0.35">
      <c r="A1073" s="11" t="str">
        <f t="shared" si="16"/>
        <v>DISTRIBUCION VOLUMEN X CRITERIO (Consumiciones)GinebraNIVEL MEDIO BAJO</v>
      </c>
      <c r="B1073" s="11" t="s">
        <v>119</v>
      </c>
      <c r="C1073" s="11" t="s">
        <v>152</v>
      </c>
      <c r="D1073" s="11" t="s">
        <v>212</v>
      </c>
      <c r="E1073" s="12">
        <v>15.946166176538551</v>
      </c>
      <c r="F1073" s="12">
        <v>20.294982978499551</v>
      </c>
      <c r="G1073" s="12">
        <v>19.952661013678817</v>
      </c>
      <c r="H1073" s="12">
        <v>14.654067547975878</v>
      </c>
      <c r="I1073" s="12">
        <v>16.664344703143243</v>
      </c>
      <c r="J1073" s="12">
        <v>17.558273536151777</v>
      </c>
      <c r="K1073" s="12">
        <v>17.088871248735529</v>
      </c>
      <c r="L1073" s="12">
        <v>15.423095679660554</v>
      </c>
      <c r="M1073" s="12">
        <v>15.636519776786484</v>
      </c>
      <c r="N1073" s="12"/>
      <c r="O1073" s="12"/>
    </row>
    <row r="1074" spans="1:15" x14ac:dyDescent="0.35">
      <c r="A1074" s="11" t="str">
        <f t="shared" si="16"/>
        <v>DISTRIBUCION VOLUMEN X CRITERIO (Consumiciones)GinebraHOMBRE</v>
      </c>
      <c r="B1074" s="11" t="s">
        <v>119</v>
      </c>
      <c r="C1074" s="11" t="s">
        <v>152</v>
      </c>
      <c r="D1074" s="11" t="s">
        <v>21</v>
      </c>
      <c r="E1074" s="12">
        <v>57.171397274579583</v>
      </c>
      <c r="F1074" s="12">
        <v>60.404652042454799</v>
      </c>
      <c r="G1074" s="12">
        <v>64.134759983680269</v>
      </c>
      <c r="H1074" s="12">
        <v>62.046750785437744</v>
      </c>
      <c r="I1074" s="12">
        <v>63.93704231778522</v>
      </c>
      <c r="J1074" s="12">
        <v>62.250190862155662</v>
      </c>
      <c r="K1074" s="12">
        <v>67.937296279644826</v>
      </c>
      <c r="L1074" s="12">
        <v>71.381390895143568</v>
      </c>
      <c r="M1074" s="12">
        <v>71.296691539662703</v>
      </c>
      <c r="N1074" s="12"/>
      <c r="O1074" s="12"/>
    </row>
    <row r="1075" spans="1:15" x14ac:dyDescent="0.35">
      <c r="A1075" s="11" t="str">
        <f t="shared" si="16"/>
        <v>DISTRIBUCION VOLUMEN X CRITERIO (Consumiciones)GinebraMUJER</v>
      </c>
      <c r="B1075" s="11" t="s">
        <v>119</v>
      </c>
      <c r="C1075" s="11" t="s">
        <v>152</v>
      </c>
      <c r="D1075" s="11" t="s">
        <v>22</v>
      </c>
      <c r="E1075" s="12">
        <v>42.828562185460591</v>
      </c>
      <c r="F1075" s="12">
        <v>39.595373007582637</v>
      </c>
      <c r="G1075" s="12">
        <v>35.865225287325849</v>
      </c>
      <c r="H1075" s="12">
        <v>37.953262412423946</v>
      </c>
      <c r="I1075" s="12">
        <v>36.062948492385537</v>
      </c>
      <c r="J1075" s="12">
        <v>37.749828019508527</v>
      </c>
      <c r="K1075" s="12">
        <v>32.062710745195005</v>
      </c>
      <c r="L1075" s="12">
        <v>28.618580627707551</v>
      </c>
      <c r="M1075" s="12">
        <v>28.703295843701753</v>
      </c>
      <c r="N1075" s="12"/>
      <c r="O1075" s="12"/>
    </row>
    <row r="1076" spans="1:15" x14ac:dyDescent="0.35">
      <c r="A1076" s="11" t="str">
        <f t="shared" si="16"/>
        <v>DISTRIBUCION VOLUMEN X CRITERIO (Consumiciones)RonT.ESPAÑA</v>
      </c>
      <c r="B1076" s="11" t="s">
        <v>119</v>
      </c>
      <c r="C1076" s="11" t="s">
        <v>153</v>
      </c>
      <c r="D1076" s="11" t="s">
        <v>36</v>
      </c>
      <c r="E1076" s="12">
        <v>100</v>
      </c>
      <c r="F1076" s="12">
        <v>100</v>
      </c>
      <c r="G1076" s="12">
        <v>100</v>
      </c>
      <c r="H1076" s="12">
        <v>100</v>
      </c>
      <c r="I1076" s="12">
        <v>100</v>
      </c>
      <c r="J1076" s="12">
        <v>100</v>
      </c>
      <c r="K1076" s="12">
        <v>100</v>
      </c>
      <c r="L1076" s="12">
        <v>100</v>
      </c>
      <c r="M1076" s="12">
        <v>100</v>
      </c>
      <c r="N1076" s="12"/>
      <c r="O1076" s="12"/>
    </row>
    <row r="1077" spans="1:15" x14ac:dyDescent="0.35">
      <c r="A1077" s="11" t="str">
        <f t="shared" si="16"/>
        <v>DISTRIBUCION VOLUMEN X CRITERIO (Consumiciones)RonBCN AM</v>
      </c>
      <c r="B1077" s="11" t="s">
        <v>119</v>
      </c>
      <c r="C1077" s="11" t="s">
        <v>153</v>
      </c>
      <c r="D1077" s="11" t="s">
        <v>1</v>
      </c>
      <c r="E1077" s="12">
        <v>1.9449012551406741</v>
      </c>
      <c r="F1077" s="12">
        <v>1.9659236381191145</v>
      </c>
      <c r="G1077" s="12">
        <v>2.4906351807359361</v>
      </c>
      <c r="H1077" s="12">
        <v>1.5782736606035468</v>
      </c>
      <c r="I1077" s="12">
        <v>2.1826319548929316</v>
      </c>
      <c r="J1077" s="12">
        <v>3.6205181924260104</v>
      </c>
      <c r="K1077" s="12">
        <v>1.9478102586618398</v>
      </c>
      <c r="L1077" s="12">
        <v>1.9746847691704299</v>
      </c>
      <c r="M1077" s="12">
        <v>5.1079919521767181</v>
      </c>
      <c r="N1077" s="12"/>
      <c r="O1077" s="12"/>
    </row>
    <row r="1078" spans="1:15" x14ac:dyDescent="0.35">
      <c r="A1078" s="11" t="str">
        <f t="shared" si="16"/>
        <v>DISTRIBUCION VOLUMEN X CRITERIO (Consumiciones)RonREST.CAT ARAGON</v>
      </c>
      <c r="B1078" s="11" t="s">
        <v>119</v>
      </c>
      <c r="C1078" s="11" t="s">
        <v>153</v>
      </c>
      <c r="D1078" s="11" t="s">
        <v>2</v>
      </c>
      <c r="E1078" s="12">
        <v>6.9825389025660485</v>
      </c>
      <c r="F1078" s="12">
        <v>5.0060023030838083</v>
      </c>
      <c r="G1078" s="12">
        <v>7.9138190421903163</v>
      </c>
      <c r="H1078" s="12">
        <v>3.0078965071931356</v>
      </c>
      <c r="I1078" s="12">
        <v>3.0588838736151005</v>
      </c>
      <c r="J1078" s="12">
        <v>12.454231639616701</v>
      </c>
      <c r="K1078" s="12">
        <v>7.7037609395493218</v>
      </c>
      <c r="L1078" s="12">
        <v>7.1159282886106494</v>
      </c>
      <c r="M1078" s="12">
        <v>9.8222318497775287</v>
      </c>
      <c r="N1078" s="12"/>
      <c r="O1078" s="12"/>
    </row>
    <row r="1079" spans="1:15" x14ac:dyDescent="0.35">
      <c r="A1079" s="11" t="str">
        <f t="shared" si="16"/>
        <v>DISTRIBUCION VOLUMEN X CRITERIO (Consumiciones)RonLEVANTE</v>
      </c>
      <c r="B1079" s="11" t="s">
        <v>119</v>
      </c>
      <c r="C1079" s="11" t="s">
        <v>153</v>
      </c>
      <c r="D1079" s="11" t="s">
        <v>3</v>
      </c>
      <c r="E1079" s="12">
        <v>9.1906592409493886</v>
      </c>
      <c r="F1079" s="12">
        <v>6.2736044272124012</v>
      </c>
      <c r="G1079" s="12">
        <v>5.5644642381751748</v>
      </c>
      <c r="H1079" s="12">
        <v>10.05164449399013</v>
      </c>
      <c r="I1079" s="12">
        <v>8.6009010395294769</v>
      </c>
      <c r="J1079" s="12">
        <v>4.7913209651103461</v>
      </c>
      <c r="K1079" s="12">
        <v>7.4239975527551056</v>
      </c>
      <c r="L1079" s="12">
        <v>6.0149957468243578</v>
      </c>
      <c r="M1079" s="12">
        <v>5.6759812921711505</v>
      </c>
      <c r="N1079" s="12"/>
      <c r="O1079" s="12"/>
    </row>
    <row r="1080" spans="1:15" x14ac:dyDescent="0.35">
      <c r="A1080" s="11" t="str">
        <f t="shared" si="16"/>
        <v>DISTRIBUCION VOLUMEN X CRITERIO (Consumiciones)RonANDALUCIA</v>
      </c>
      <c r="B1080" s="11" t="s">
        <v>119</v>
      </c>
      <c r="C1080" s="11" t="s">
        <v>153</v>
      </c>
      <c r="D1080" s="11" t="s">
        <v>4</v>
      </c>
      <c r="E1080" s="12">
        <v>31.699001571929664</v>
      </c>
      <c r="F1080" s="12">
        <v>26.876802011500718</v>
      </c>
      <c r="G1080" s="12">
        <v>33.252886907020162</v>
      </c>
      <c r="H1080" s="12">
        <v>31.271797069792239</v>
      </c>
      <c r="I1080" s="12">
        <v>30.391846760589065</v>
      </c>
      <c r="J1080" s="12">
        <v>37.723711527678851</v>
      </c>
      <c r="K1080" s="12">
        <v>32.606815755227991</v>
      </c>
      <c r="L1080" s="12">
        <v>32.729601999524412</v>
      </c>
      <c r="M1080" s="12">
        <v>26.450709137612993</v>
      </c>
      <c r="N1080" s="12"/>
      <c r="O1080" s="12"/>
    </row>
    <row r="1081" spans="1:15" x14ac:dyDescent="0.35">
      <c r="A1081" s="11" t="str">
        <f t="shared" si="16"/>
        <v>DISTRIBUCION VOLUMEN X CRITERIO (Consumiciones)RonMDD AM</v>
      </c>
      <c r="B1081" s="11" t="s">
        <v>119</v>
      </c>
      <c r="C1081" s="11" t="s">
        <v>153</v>
      </c>
      <c r="D1081" s="11" t="s">
        <v>5</v>
      </c>
      <c r="E1081" s="12">
        <v>14.717578847146623</v>
      </c>
      <c r="F1081" s="12">
        <v>13.240802707845964</v>
      </c>
      <c r="G1081" s="12">
        <v>13.313774609961776</v>
      </c>
      <c r="H1081" s="12">
        <v>14.356738425987366</v>
      </c>
      <c r="I1081" s="12">
        <v>15.604948403471179</v>
      </c>
      <c r="J1081" s="12">
        <v>9.3611340526451379</v>
      </c>
      <c r="K1081" s="12">
        <v>15.209292072705216</v>
      </c>
      <c r="L1081" s="12">
        <v>10.603242364443108</v>
      </c>
      <c r="M1081" s="12">
        <v>10.256798481851447</v>
      </c>
      <c r="N1081" s="12"/>
      <c r="O1081" s="12"/>
    </row>
    <row r="1082" spans="1:15" x14ac:dyDescent="0.35">
      <c r="A1082" s="11" t="str">
        <f t="shared" si="16"/>
        <v>DISTRIBUCION VOLUMEN X CRITERIO (Consumiciones)RonRTO CENTRO</v>
      </c>
      <c r="B1082" s="11" t="s">
        <v>119</v>
      </c>
      <c r="C1082" s="11" t="s">
        <v>153</v>
      </c>
      <c r="D1082" s="11" t="s">
        <v>6</v>
      </c>
      <c r="E1082" s="12">
        <v>17.056489202409352</v>
      </c>
      <c r="F1082" s="12">
        <v>24.963724363034721</v>
      </c>
      <c r="G1082" s="12">
        <v>17.890091137901308</v>
      </c>
      <c r="H1082" s="12">
        <v>19.895164347817254</v>
      </c>
      <c r="I1082" s="12">
        <v>17.208553701424034</v>
      </c>
      <c r="J1082" s="12">
        <v>11.53840981072603</v>
      </c>
      <c r="K1082" s="12">
        <v>16.336838048058201</v>
      </c>
      <c r="L1082" s="12">
        <v>22.734124537237673</v>
      </c>
      <c r="M1082" s="12">
        <v>21.734353392913423</v>
      </c>
      <c r="N1082" s="12"/>
      <c r="O1082" s="12"/>
    </row>
    <row r="1083" spans="1:15" x14ac:dyDescent="0.35">
      <c r="A1083" s="11" t="str">
        <f t="shared" si="16"/>
        <v>DISTRIBUCION VOLUMEN X CRITERIO (Consumiciones)RonNORTE-CENTRO</v>
      </c>
      <c r="B1083" s="11" t="s">
        <v>119</v>
      </c>
      <c r="C1083" s="11" t="s">
        <v>153</v>
      </c>
      <c r="D1083" s="11" t="s">
        <v>7</v>
      </c>
      <c r="E1083" s="12">
        <v>5.6972730293495921</v>
      </c>
      <c r="F1083" s="12">
        <v>10.140009719436254</v>
      </c>
      <c r="G1083" s="12">
        <v>8.4322809499051843</v>
      </c>
      <c r="H1083" s="12">
        <v>8.3608275833142471</v>
      </c>
      <c r="I1083" s="12">
        <v>14.841069013206887</v>
      </c>
      <c r="J1083" s="12">
        <v>10.973350356372524</v>
      </c>
      <c r="K1083" s="12">
        <v>15.124021295914508</v>
      </c>
      <c r="L1083" s="12">
        <v>14.115389221330869</v>
      </c>
      <c r="M1083" s="12">
        <v>14.151708189438089</v>
      </c>
      <c r="N1083" s="12"/>
      <c r="O1083" s="12"/>
    </row>
    <row r="1084" spans="1:15" x14ac:dyDescent="0.35">
      <c r="A1084" s="11" t="str">
        <f t="shared" si="16"/>
        <v>DISTRIBUCION VOLUMEN X CRITERIO (Consumiciones)RonNOROESTE</v>
      </c>
      <c r="B1084" s="11" t="s">
        <v>119</v>
      </c>
      <c r="C1084" s="11" t="s">
        <v>153</v>
      </c>
      <c r="D1084" s="11" t="s">
        <v>8</v>
      </c>
      <c r="E1084" s="12">
        <v>12.71157452330425</v>
      </c>
      <c r="F1084" s="12">
        <v>11.533126236460655</v>
      </c>
      <c r="G1084" s="12">
        <v>11.142047934110145</v>
      </c>
      <c r="H1084" s="12">
        <v>11.477644312453695</v>
      </c>
      <c r="I1084" s="12">
        <v>8.1112136962567813</v>
      </c>
      <c r="J1084" s="12">
        <v>9.5373155626947916</v>
      </c>
      <c r="K1084" s="12">
        <v>3.6474508773171648</v>
      </c>
      <c r="L1084" s="12">
        <v>4.7120416512684207</v>
      </c>
      <c r="M1084" s="12">
        <v>6.8002174831860041</v>
      </c>
      <c r="N1084" s="12"/>
      <c r="O1084" s="12"/>
    </row>
    <row r="1085" spans="1:15" x14ac:dyDescent="0.35">
      <c r="A1085" s="11" t="str">
        <f t="shared" si="16"/>
        <v>DISTRIBUCION VOLUMEN X CRITERIO (Consumiciones)Ron&lt;2MIL</v>
      </c>
      <c r="B1085" s="11" t="s">
        <v>119</v>
      </c>
      <c r="C1085" s="11" t="s">
        <v>153</v>
      </c>
      <c r="D1085" s="11" t="s">
        <v>9</v>
      </c>
      <c r="E1085" s="12">
        <v>7.2961450848817151</v>
      </c>
      <c r="F1085" s="12">
        <v>15.778730786773668</v>
      </c>
      <c r="G1085" s="12">
        <v>10.115640418008502</v>
      </c>
      <c r="H1085" s="12">
        <v>11.479307304154464</v>
      </c>
      <c r="I1085" s="12">
        <v>12.472909922643201</v>
      </c>
      <c r="J1085" s="12">
        <v>10.324844229088685</v>
      </c>
      <c r="K1085" s="12">
        <v>7.6804896733756358</v>
      </c>
      <c r="L1085" s="12">
        <v>12.104743757748448</v>
      </c>
      <c r="M1085" s="12">
        <v>12.71358983209587</v>
      </c>
      <c r="N1085" s="12"/>
      <c r="O1085" s="12"/>
    </row>
    <row r="1086" spans="1:15" x14ac:dyDescent="0.35">
      <c r="A1086" s="11" t="str">
        <f t="shared" si="16"/>
        <v>DISTRIBUCION VOLUMEN X CRITERIO (Consumiciones)Ron2-5MIL</v>
      </c>
      <c r="B1086" s="11" t="s">
        <v>119</v>
      </c>
      <c r="C1086" s="11" t="s">
        <v>153</v>
      </c>
      <c r="D1086" s="11" t="s">
        <v>10</v>
      </c>
      <c r="E1086" s="12">
        <v>4.7475615202888308</v>
      </c>
      <c r="F1086" s="12">
        <v>6.6806609400385186</v>
      </c>
      <c r="G1086" s="12">
        <v>4.8581199465719012</v>
      </c>
      <c r="H1086" s="12">
        <v>9.5499354628146875</v>
      </c>
      <c r="I1086" s="12">
        <v>5.4634701895165589</v>
      </c>
      <c r="J1086" s="12">
        <v>9.3017144271519996</v>
      </c>
      <c r="K1086" s="12">
        <v>6.970635206237966</v>
      </c>
      <c r="L1086" s="12">
        <v>3.9442465119327399</v>
      </c>
      <c r="M1086" s="12">
        <v>5.5554869341046693</v>
      </c>
      <c r="N1086" s="12"/>
      <c r="O1086" s="12"/>
    </row>
    <row r="1087" spans="1:15" x14ac:dyDescent="0.35">
      <c r="A1087" s="11" t="str">
        <f t="shared" si="16"/>
        <v>DISTRIBUCION VOLUMEN X CRITERIO (Consumiciones)Ron5-10MIL</v>
      </c>
      <c r="B1087" s="11" t="s">
        <v>119</v>
      </c>
      <c r="C1087" s="11" t="s">
        <v>153</v>
      </c>
      <c r="D1087" s="11" t="s">
        <v>11</v>
      </c>
      <c r="E1087" s="12">
        <v>9.3547879220780299</v>
      </c>
      <c r="F1087" s="12">
        <v>8.0632484505629325</v>
      </c>
      <c r="G1087" s="12">
        <v>8.4987651555149597</v>
      </c>
      <c r="H1087" s="12">
        <v>9.2347469254314536</v>
      </c>
      <c r="I1087" s="12">
        <v>8.982839784799161</v>
      </c>
      <c r="J1087" s="12">
        <v>8.2133954143872447</v>
      </c>
      <c r="K1087" s="12">
        <v>6.7797098450622721</v>
      </c>
      <c r="L1087" s="12">
        <v>12.214959168484432</v>
      </c>
      <c r="M1087" s="12">
        <v>7.8455343243526823</v>
      </c>
      <c r="N1087" s="12"/>
      <c r="O1087" s="12"/>
    </row>
    <row r="1088" spans="1:15" x14ac:dyDescent="0.35">
      <c r="A1088" s="11" t="str">
        <f t="shared" si="16"/>
        <v>DISTRIBUCION VOLUMEN X CRITERIO (Consumiciones)Ron10-30MIL</v>
      </c>
      <c r="B1088" s="11" t="s">
        <v>119</v>
      </c>
      <c r="C1088" s="11" t="s">
        <v>153</v>
      </c>
      <c r="D1088" s="11" t="s">
        <v>12</v>
      </c>
      <c r="E1088" s="12">
        <v>19.045871012274638</v>
      </c>
      <c r="F1088" s="12">
        <v>13.701327603336761</v>
      </c>
      <c r="G1088" s="12">
        <v>12.881795730100274</v>
      </c>
      <c r="H1088" s="12">
        <v>12.133125189032185</v>
      </c>
      <c r="I1088" s="12">
        <v>17.052519795133662</v>
      </c>
      <c r="J1088" s="12">
        <v>19.666440618891027</v>
      </c>
      <c r="K1088" s="12">
        <v>18.265452482084143</v>
      </c>
      <c r="L1088" s="12">
        <v>16.934771143464296</v>
      </c>
      <c r="M1088" s="12">
        <v>20.28354406341499</v>
      </c>
      <c r="N1088" s="12"/>
      <c r="O1088" s="12"/>
    </row>
    <row r="1089" spans="1:15" x14ac:dyDescent="0.35">
      <c r="A1089" s="11" t="str">
        <f t="shared" si="16"/>
        <v>DISTRIBUCION VOLUMEN X CRITERIO (Consumiciones)Ron30-100MIL</v>
      </c>
      <c r="B1089" s="11" t="s">
        <v>119</v>
      </c>
      <c r="C1089" s="11" t="s">
        <v>153</v>
      </c>
      <c r="D1089" s="11" t="s">
        <v>13</v>
      </c>
      <c r="E1089" s="12">
        <v>17.343065983757004</v>
      </c>
      <c r="F1089" s="12">
        <v>18.712096610093973</v>
      </c>
      <c r="G1089" s="12">
        <v>20.533535174098457</v>
      </c>
      <c r="H1089" s="12">
        <v>15.4201700085427</v>
      </c>
      <c r="I1089" s="12">
        <v>13.292204288818979</v>
      </c>
      <c r="J1089" s="12">
        <v>16.950205084685834</v>
      </c>
      <c r="K1089" s="12">
        <v>26.026875144476051</v>
      </c>
      <c r="L1089" s="12">
        <v>19.949709929646744</v>
      </c>
      <c r="M1089" s="12">
        <v>19.508942613890174</v>
      </c>
      <c r="N1089" s="12"/>
      <c r="O1089" s="12"/>
    </row>
    <row r="1090" spans="1:15" x14ac:dyDescent="0.35">
      <c r="A1090" s="11" t="str">
        <f t="shared" si="16"/>
        <v>DISTRIBUCION VOLUMEN X CRITERIO (Consumiciones)Ron100-200MIL</v>
      </c>
      <c r="B1090" s="11" t="s">
        <v>119</v>
      </c>
      <c r="C1090" s="11" t="s">
        <v>153</v>
      </c>
      <c r="D1090" s="11" t="s">
        <v>14</v>
      </c>
      <c r="E1090" s="12">
        <v>10.854634209398929</v>
      </c>
      <c r="F1090" s="12">
        <v>12.21297002729802</v>
      </c>
      <c r="G1090" s="12">
        <v>17.088079334132807</v>
      </c>
      <c r="H1090" s="12">
        <v>8.6927148511548697</v>
      </c>
      <c r="I1090" s="12">
        <v>12.58923957810909</v>
      </c>
      <c r="J1090" s="12">
        <v>10.023896028125899</v>
      </c>
      <c r="K1090" s="12">
        <v>15.471560760460893</v>
      </c>
      <c r="L1090" s="12">
        <v>14.18575620227616</v>
      </c>
      <c r="M1090" s="12">
        <v>9.9277046182910116</v>
      </c>
      <c r="N1090" s="12"/>
      <c r="O1090" s="12"/>
    </row>
    <row r="1091" spans="1:15" x14ac:dyDescent="0.35">
      <c r="A1091" s="11" t="str">
        <f t="shared" si="16"/>
        <v>DISTRIBUCION VOLUMEN X CRITERIO (Consumiciones)Ron200-500MIL</v>
      </c>
      <c r="B1091" s="11" t="s">
        <v>119</v>
      </c>
      <c r="C1091" s="11" t="s">
        <v>153</v>
      </c>
      <c r="D1091" s="11" t="s">
        <v>15</v>
      </c>
      <c r="E1091" s="12">
        <v>14.443804550392485</v>
      </c>
      <c r="F1091" s="12">
        <v>10.273429192574827</v>
      </c>
      <c r="G1091" s="12">
        <v>10.634686884530486</v>
      </c>
      <c r="H1091" s="12">
        <v>18.637729628023987</v>
      </c>
      <c r="I1091" s="12">
        <v>11.575261402148969</v>
      </c>
      <c r="J1091" s="12">
        <v>13.538705314522117</v>
      </c>
      <c r="K1091" s="12">
        <v>7.0052880091435092</v>
      </c>
      <c r="L1091" s="12">
        <v>8.2834087032429462</v>
      </c>
      <c r="M1091" s="12">
        <v>11.853409098265837</v>
      </c>
      <c r="N1091" s="12"/>
      <c r="O1091" s="12"/>
    </row>
    <row r="1092" spans="1:15" x14ac:dyDescent="0.35">
      <c r="A1092" s="11" t="str">
        <f t="shared" ref="A1092:A1155" si="17">B1092&amp;C1092&amp;D1092</f>
        <v>DISTRIBUCION VOLUMEN X CRITERIO (Consumiciones)Ron&gt;500MIL</v>
      </c>
      <c r="B1092" s="11" t="s">
        <v>119</v>
      </c>
      <c r="C1092" s="11" t="s">
        <v>153</v>
      </c>
      <c r="D1092" s="11" t="s">
        <v>16</v>
      </c>
      <c r="E1092" s="12">
        <v>16.914145461084175</v>
      </c>
      <c r="F1092" s="12">
        <v>14.577535240994708</v>
      </c>
      <c r="G1092" s="12">
        <v>15.389374477442583</v>
      </c>
      <c r="H1092" s="12">
        <v>14.852264077183786</v>
      </c>
      <c r="I1092" s="12">
        <v>18.571596832778614</v>
      </c>
      <c r="J1092" s="12">
        <v>11.980786254779836</v>
      </c>
      <c r="K1092" s="12">
        <v>11.799987229183197</v>
      </c>
      <c r="L1092" s="12">
        <v>12.382399436158273</v>
      </c>
      <c r="M1092" s="12">
        <v>12.311784405148444</v>
      </c>
      <c r="N1092" s="12"/>
      <c r="O1092" s="12"/>
    </row>
    <row r="1093" spans="1:15" x14ac:dyDescent="0.35">
      <c r="A1093" s="11" t="str">
        <f t="shared" si="17"/>
        <v>DISTRIBUCION VOLUMEN X CRITERIO (Consumiciones)RonDE 15 A 19 AÑOS</v>
      </c>
      <c r="B1093" s="11" t="s">
        <v>119</v>
      </c>
      <c r="C1093" s="11" t="s">
        <v>153</v>
      </c>
      <c r="D1093" s="11" t="s">
        <v>39</v>
      </c>
      <c r="E1093" s="12">
        <v>8.9695118565922876</v>
      </c>
      <c r="F1093" s="12">
        <v>1.5908973988565425</v>
      </c>
      <c r="G1093" s="12">
        <v>5.6802961495860069</v>
      </c>
      <c r="H1093" s="12" t="s">
        <v>223</v>
      </c>
      <c r="I1093" s="12">
        <v>2.3537952704448397</v>
      </c>
      <c r="J1093" s="12">
        <v>4.8430546505225616</v>
      </c>
      <c r="K1093" s="12" t="s">
        <v>223</v>
      </c>
      <c r="L1093" s="12">
        <v>2.2678845263671152</v>
      </c>
      <c r="M1093" s="12">
        <v>1.0063857683541002</v>
      </c>
      <c r="N1093" s="12"/>
      <c r="O1093" s="12"/>
    </row>
    <row r="1094" spans="1:15" x14ac:dyDescent="0.35">
      <c r="A1094" s="11" t="str">
        <f t="shared" si="17"/>
        <v>DISTRIBUCION VOLUMEN X CRITERIO (Consumiciones)RonDE 20 A 24 AÑOS</v>
      </c>
      <c r="B1094" s="11" t="s">
        <v>119</v>
      </c>
      <c r="C1094" s="11" t="s">
        <v>153</v>
      </c>
      <c r="D1094" s="11" t="s">
        <v>40</v>
      </c>
      <c r="E1094" s="12">
        <v>8.6588962352408902</v>
      </c>
      <c r="F1094" s="12">
        <v>4.6634668163472091</v>
      </c>
      <c r="G1094" s="12">
        <v>6.1753857836161989</v>
      </c>
      <c r="H1094" s="12">
        <v>7.0259285801589852</v>
      </c>
      <c r="I1094" s="12">
        <v>4.8619868842991538</v>
      </c>
      <c r="J1094" s="12">
        <v>3.5189750690771695</v>
      </c>
      <c r="K1094" s="12">
        <v>2.7726614761711241</v>
      </c>
      <c r="L1094" s="12">
        <v>9.3069794286298606</v>
      </c>
      <c r="M1094" s="12">
        <v>5.7164999182536986</v>
      </c>
      <c r="N1094" s="12"/>
      <c r="O1094" s="12"/>
    </row>
    <row r="1095" spans="1:15" x14ac:dyDescent="0.35">
      <c r="A1095" s="11" t="str">
        <f t="shared" si="17"/>
        <v>DISTRIBUCION VOLUMEN X CRITERIO (Consumiciones)RonDE 25 A 34 AÑOS</v>
      </c>
      <c r="B1095" s="11" t="s">
        <v>119</v>
      </c>
      <c r="C1095" s="11" t="s">
        <v>153</v>
      </c>
      <c r="D1095" s="11" t="s">
        <v>41</v>
      </c>
      <c r="E1095" s="12">
        <v>15.405648174465133</v>
      </c>
      <c r="F1095" s="12">
        <v>16.914460233679865</v>
      </c>
      <c r="G1095" s="12">
        <v>13.99351715644104</v>
      </c>
      <c r="H1095" s="12">
        <v>19.73074935552928</v>
      </c>
      <c r="I1095" s="12">
        <v>15.843088420796667</v>
      </c>
      <c r="J1095" s="12">
        <v>19.011201993261501</v>
      </c>
      <c r="K1095" s="12">
        <v>11.698749631436536</v>
      </c>
      <c r="L1095" s="12">
        <v>7.7774798210063292</v>
      </c>
      <c r="M1095" s="12">
        <v>9.2328507715340375</v>
      </c>
      <c r="N1095" s="12"/>
      <c r="O1095" s="12"/>
    </row>
    <row r="1096" spans="1:15" x14ac:dyDescent="0.35">
      <c r="A1096" s="11" t="str">
        <f t="shared" si="17"/>
        <v>DISTRIBUCION VOLUMEN X CRITERIO (Consumiciones)RonDE 35 A 49 AÑOS</v>
      </c>
      <c r="B1096" s="11" t="s">
        <v>119</v>
      </c>
      <c r="C1096" s="11" t="s">
        <v>153</v>
      </c>
      <c r="D1096" s="11" t="s">
        <v>42</v>
      </c>
      <c r="E1096" s="12">
        <v>29.111756161143919</v>
      </c>
      <c r="F1096" s="12">
        <v>35.004760962040457</v>
      </c>
      <c r="G1096" s="12">
        <v>27.759574706111621</v>
      </c>
      <c r="H1096" s="12">
        <v>32.400993010847294</v>
      </c>
      <c r="I1096" s="12">
        <v>29.581424109788902</v>
      </c>
      <c r="J1096" s="12">
        <v>26.621577081028651</v>
      </c>
      <c r="K1096" s="12">
        <v>34.574610527211981</v>
      </c>
      <c r="L1096" s="12">
        <v>27.755616885467589</v>
      </c>
      <c r="M1096" s="12">
        <v>30.747605131345402</v>
      </c>
      <c r="N1096" s="12"/>
      <c r="O1096" s="12"/>
    </row>
    <row r="1097" spans="1:15" x14ac:dyDescent="0.35">
      <c r="A1097" s="11" t="str">
        <f t="shared" si="17"/>
        <v>DISTRIBUCION VOLUMEN X CRITERIO (Consumiciones)RonDE 50 A 59 AÑOS</v>
      </c>
      <c r="B1097" s="11" t="s">
        <v>119</v>
      </c>
      <c r="C1097" s="11" t="s">
        <v>153</v>
      </c>
      <c r="D1097" s="11" t="s">
        <v>43</v>
      </c>
      <c r="E1097" s="12">
        <v>11.941030678730558</v>
      </c>
      <c r="F1097" s="12">
        <v>12.361483105130217</v>
      </c>
      <c r="G1097" s="12">
        <v>19.089314970507857</v>
      </c>
      <c r="H1097" s="12">
        <v>13.565773697467895</v>
      </c>
      <c r="I1097" s="12">
        <v>19.204594674691101</v>
      </c>
      <c r="J1097" s="12">
        <v>24.049020796395357</v>
      </c>
      <c r="K1097" s="12">
        <v>19.251923831152638</v>
      </c>
      <c r="L1097" s="12">
        <v>16.296089651932732</v>
      </c>
      <c r="M1097" s="12">
        <v>16.344225201763336</v>
      </c>
      <c r="N1097" s="12"/>
      <c r="O1097" s="12"/>
    </row>
    <row r="1098" spans="1:15" x14ac:dyDescent="0.35">
      <c r="A1098" s="11" t="str">
        <f t="shared" si="17"/>
        <v>DISTRIBUCION VOLUMEN X CRITERIO (Consumiciones)RonDE 60 A 75 AÑOS</v>
      </c>
      <c r="B1098" s="11" t="s">
        <v>119</v>
      </c>
      <c r="C1098" s="11" t="s">
        <v>153</v>
      </c>
      <c r="D1098" s="11" t="s">
        <v>44</v>
      </c>
      <c r="E1098" s="12">
        <v>25.913173466622808</v>
      </c>
      <c r="F1098" s="12">
        <v>29.464934928925473</v>
      </c>
      <c r="G1098" s="12">
        <v>27.301905474537207</v>
      </c>
      <c r="H1098" s="12">
        <v>27.276553717581088</v>
      </c>
      <c r="I1098" s="12">
        <v>28.15514863447773</v>
      </c>
      <c r="J1098" s="12">
        <v>21.956153045709641</v>
      </c>
      <c r="K1098" s="12">
        <v>31.702051234075046</v>
      </c>
      <c r="L1098" s="12">
        <v>36.595942823868427</v>
      </c>
      <c r="M1098" s="12">
        <v>36.952442354470264</v>
      </c>
      <c r="N1098" s="12"/>
      <c r="O1098" s="12"/>
    </row>
    <row r="1099" spans="1:15" x14ac:dyDescent="0.35">
      <c r="A1099" s="11" t="str">
        <f t="shared" si="17"/>
        <v>DISTRIBUCION VOLUMEN X CRITERIO (Consumiciones)RonNIVEL ALTO</v>
      </c>
      <c r="B1099" s="11" t="s">
        <v>119</v>
      </c>
      <c r="C1099" s="11" t="s">
        <v>153</v>
      </c>
      <c r="D1099" s="11" t="s">
        <v>209</v>
      </c>
      <c r="E1099" s="12">
        <v>16.464691244674952</v>
      </c>
      <c r="F1099" s="12">
        <v>21.57447288364558</v>
      </c>
      <c r="G1099" s="12">
        <v>17.651242712992136</v>
      </c>
      <c r="H1099" s="12">
        <v>20.994082371010009</v>
      </c>
      <c r="I1099" s="12">
        <v>23.753457499354095</v>
      </c>
      <c r="J1099" s="12">
        <v>17.687449170821399</v>
      </c>
      <c r="K1099" s="12">
        <v>27.932647306174392</v>
      </c>
      <c r="L1099" s="12">
        <v>26.970091888495766</v>
      </c>
      <c r="M1099" s="12">
        <v>27.512845884225246</v>
      </c>
      <c r="N1099" s="12"/>
      <c r="O1099" s="12"/>
    </row>
    <row r="1100" spans="1:15" x14ac:dyDescent="0.35">
      <c r="A1100" s="11" t="str">
        <f t="shared" si="17"/>
        <v>DISTRIBUCION VOLUMEN X CRITERIO (Consumiciones)RonNIVEL MEDIO ALTO</v>
      </c>
      <c r="B1100" s="11" t="s">
        <v>119</v>
      </c>
      <c r="C1100" s="11" t="s">
        <v>153</v>
      </c>
      <c r="D1100" s="11" t="s">
        <v>210</v>
      </c>
      <c r="E1100" s="12">
        <v>10.57029475545597</v>
      </c>
      <c r="F1100" s="12">
        <v>12.460687039205247</v>
      </c>
      <c r="G1100" s="12">
        <v>16.425281794059934</v>
      </c>
      <c r="H1100" s="12">
        <v>11.436251384051468</v>
      </c>
      <c r="I1100" s="12">
        <v>10.571598732503533</v>
      </c>
      <c r="J1100" s="12">
        <v>17.931381871726092</v>
      </c>
      <c r="K1100" s="12">
        <v>14.052190071333426</v>
      </c>
      <c r="L1100" s="12">
        <v>13.548116129709676</v>
      </c>
      <c r="M1100" s="12">
        <v>11.847808628771803</v>
      </c>
      <c r="N1100" s="12"/>
      <c r="O1100" s="12"/>
    </row>
    <row r="1101" spans="1:15" x14ac:dyDescent="0.35">
      <c r="A1101" s="11" t="str">
        <f t="shared" si="17"/>
        <v>DISTRIBUCION VOLUMEN X CRITERIO (Consumiciones)RonNIVEL MEDIO</v>
      </c>
      <c r="B1101" s="11" t="s">
        <v>119</v>
      </c>
      <c r="C1101" s="11" t="s">
        <v>153</v>
      </c>
      <c r="D1101" s="11" t="s">
        <v>211</v>
      </c>
      <c r="E1101" s="12">
        <v>28.470662422926146</v>
      </c>
      <c r="F1101" s="12">
        <v>28.207310614533863</v>
      </c>
      <c r="G1101" s="12">
        <v>23.914718341281269</v>
      </c>
      <c r="H1101" s="12">
        <v>27.419145015825457</v>
      </c>
      <c r="I1101" s="12">
        <v>24.235921138619126</v>
      </c>
      <c r="J1101" s="12">
        <v>23.35695469446928</v>
      </c>
      <c r="K1101" s="12">
        <v>16.536937277634753</v>
      </c>
      <c r="L1101" s="12">
        <v>16.772628901761077</v>
      </c>
      <c r="M1101" s="12">
        <v>24.102159962356627</v>
      </c>
      <c r="N1101" s="12"/>
      <c r="O1101" s="12"/>
    </row>
    <row r="1102" spans="1:15" x14ac:dyDescent="0.35">
      <c r="A1102" s="11" t="str">
        <f t="shared" si="17"/>
        <v>DISTRIBUCION VOLUMEN X CRITERIO (Consumiciones)RonNIVEL MEDIO BAJO</v>
      </c>
      <c r="B1102" s="11" t="s">
        <v>119</v>
      </c>
      <c r="C1102" s="11" t="s">
        <v>153</v>
      </c>
      <c r="D1102" s="11" t="s">
        <v>212</v>
      </c>
      <c r="E1102" s="12">
        <v>24.641874316890082</v>
      </c>
      <c r="F1102" s="12">
        <v>14.267567444665586</v>
      </c>
      <c r="G1102" s="12">
        <v>14.558725051325272</v>
      </c>
      <c r="H1102" s="12">
        <v>18.984500261982635</v>
      </c>
      <c r="I1102" s="12">
        <v>18.646189531755798</v>
      </c>
      <c r="J1102" s="12">
        <v>22.049681891426349</v>
      </c>
      <c r="K1102" s="12">
        <v>10.772306071269407</v>
      </c>
      <c r="L1102" s="12">
        <v>13.057290395989696</v>
      </c>
      <c r="M1102" s="12">
        <v>9.3537911119418773</v>
      </c>
      <c r="N1102" s="12"/>
      <c r="O1102" s="12"/>
    </row>
    <row r="1103" spans="1:15" x14ac:dyDescent="0.35">
      <c r="A1103" s="11" t="str">
        <f t="shared" si="17"/>
        <v>DISTRIBUCION VOLUMEN X CRITERIO (Consumiciones)RonHOMBRE</v>
      </c>
      <c r="B1103" s="11" t="s">
        <v>119</v>
      </c>
      <c r="C1103" s="11" t="s">
        <v>153</v>
      </c>
      <c r="D1103" s="11" t="s">
        <v>21</v>
      </c>
      <c r="E1103" s="12">
        <v>64.954462100916729</v>
      </c>
      <c r="F1103" s="12">
        <v>68.963293051567661</v>
      </c>
      <c r="G1103" s="12">
        <v>68.218214362897839</v>
      </c>
      <c r="H1103" s="12">
        <v>69.668882787429681</v>
      </c>
      <c r="I1103" s="12">
        <v>67.445800848037209</v>
      </c>
      <c r="J1103" s="12">
        <v>69.611333580849333</v>
      </c>
      <c r="K1103" s="12">
        <v>78.242438612218095</v>
      </c>
      <c r="L1103" s="12">
        <v>75.75121993567565</v>
      </c>
      <c r="M1103" s="12">
        <v>77.291524578302642</v>
      </c>
      <c r="N1103" s="12"/>
      <c r="O1103" s="12"/>
    </row>
    <row r="1104" spans="1:15" x14ac:dyDescent="0.35">
      <c r="A1104" s="11" t="str">
        <f t="shared" si="17"/>
        <v>DISTRIBUCION VOLUMEN X CRITERIO (Consumiciones)RonMUJER</v>
      </c>
      <c r="B1104" s="11" t="s">
        <v>119</v>
      </c>
      <c r="C1104" s="11" t="s">
        <v>153</v>
      </c>
      <c r="D1104" s="11" t="s">
        <v>22</v>
      </c>
      <c r="E1104" s="12">
        <v>35.045554471878873</v>
      </c>
      <c r="F1104" s="12">
        <v>31.036706948432325</v>
      </c>
      <c r="G1104" s="12">
        <v>31.78178563710215</v>
      </c>
      <c r="H1104" s="12">
        <v>30.331117212570319</v>
      </c>
      <c r="I1104" s="12">
        <v>32.554246645085797</v>
      </c>
      <c r="J1104" s="12">
        <v>30.388650633691473</v>
      </c>
      <c r="K1104" s="12">
        <v>21.757544888018579</v>
      </c>
      <c r="L1104" s="12">
        <v>24.24878006432435</v>
      </c>
      <c r="M1104" s="12">
        <v>22.708475421697369</v>
      </c>
      <c r="N1104" s="12"/>
      <c r="O1104" s="12"/>
    </row>
    <row r="1105" spans="1:15" x14ac:dyDescent="0.35">
      <c r="A1105" s="11" t="str">
        <f t="shared" si="17"/>
        <v>DISTRIBUCION VOLUMEN X CRITERIO (Consumiciones)AnisT.ESPAÑA</v>
      </c>
      <c r="B1105" s="11" t="s">
        <v>119</v>
      </c>
      <c r="C1105" s="11" t="s">
        <v>154</v>
      </c>
      <c r="D1105" s="11" t="s">
        <v>36</v>
      </c>
      <c r="E1105" s="12">
        <v>100</v>
      </c>
      <c r="F1105" s="12">
        <v>100</v>
      </c>
      <c r="G1105" s="12">
        <v>100</v>
      </c>
      <c r="H1105" s="12">
        <v>100</v>
      </c>
      <c r="I1105" s="12">
        <v>100</v>
      </c>
      <c r="J1105" s="12">
        <v>100</v>
      </c>
      <c r="K1105" s="12">
        <v>100</v>
      </c>
      <c r="L1105" s="12">
        <v>100</v>
      </c>
      <c r="M1105" s="12">
        <v>100</v>
      </c>
      <c r="N1105" s="12"/>
      <c r="O1105" s="12"/>
    </row>
    <row r="1106" spans="1:15" x14ac:dyDescent="0.35">
      <c r="A1106" s="11" t="str">
        <f t="shared" si="17"/>
        <v>DISTRIBUCION VOLUMEN X CRITERIO (Consumiciones)AnisBCN AM</v>
      </c>
      <c r="B1106" s="11" t="s">
        <v>119</v>
      </c>
      <c r="C1106" s="11" t="s">
        <v>154</v>
      </c>
      <c r="D1106" s="11" t="s">
        <v>1</v>
      </c>
      <c r="E1106" s="12">
        <v>1.6634690758426904</v>
      </c>
      <c r="F1106" s="12">
        <v>0.6980715980931137</v>
      </c>
      <c r="G1106" s="12">
        <v>1.922843852686382</v>
      </c>
      <c r="H1106" s="12" t="s">
        <v>223</v>
      </c>
      <c r="I1106" s="12" t="s">
        <v>223</v>
      </c>
      <c r="J1106" s="12">
        <v>1.9857661918019089</v>
      </c>
      <c r="K1106" s="12">
        <v>2.5035043320950758</v>
      </c>
      <c r="L1106" s="12">
        <v>7.9827205338040317</v>
      </c>
      <c r="M1106" s="12">
        <v>0.93362472021358967</v>
      </c>
      <c r="N1106" s="12"/>
      <c r="O1106" s="12"/>
    </row>
    <row r="1107" spans="1:15" x14ac:dyDescent="0.35">
      <c r="A1107" s="11" t="str">
        <f t="shared" si="17"/>
        <v>DISTRIBUCION VOLUMEN X CRITERIO (Consumiciones)AnisREST.CAT ARAGON</v>
      </c>
      <c r="B1107" s="11" t="s">
        <v>119</v>
      </c>
      <c r="C1107" s="11" t="s">
        <v>154</v>
      </c>
      <c r="D1107" s="11" t="s">
        <v>2</v>
      </c>
      <c r="E1107" s="12">
        <v>5.913289285880972</v>
      </c>
      <c r="F1107" s="12">
        <v>17.66187142283631</v>
      </c>
      <c r="G1107" s="12">
        <v>5.2436368735178105</v>
      </c>
      <c r="H1107" s="12">
        <v>48.583681200171505</v>
      </c>
      <c r="I1107" s="12">
        <v>5.0871796483126666</v>
      </c>
      <c r="J1107" s="12">
        <v>4.5185407009600151</v>
      </c>
      <c r="K1107" s="12">
        <v>3.0381430291338245</v>
      </c>
      <c r="L1107" s="12">
        <v>5.9202230518688896</v>
      </c>
      <c r="M1107" s="12">
        <v>27.865694060700431</v>
      </c>
      <c r="N1107" s="12"/>
      <c r="O1107" s="12"/>
    </row>
    <row r="1108" spans="1:15" x14ac:dyDescent="0.35">
      <c r="A1108" s="11" t="str">
        <f t="shared" si="17"/>
        <v>DISTRIBUCION VOLUMEN X CRITERIO (Consumiciones)AnisLEVANTE</v>
      </c>
      <c r="B1108" s="11" t="s">
        <v>119</v>
      </c>
      <c r="C1108" s="11" t="s">
        <v>154</v>
      </c>
      <c r="D1108" s="11" t="s">
        <v>3</v>
      </c>
      <c r="E1108" s="12">
        <v>28.677750865904567</v>
      </c>
      <c r="F1108" s="12">
        <v>9.3751674460895718</v>
      </c>
      <c r="G1108" s="12">
        <v>19.971599445052632</v>
      </c>
      <c r="H1108" s="12">
        <v>15.07485732104707</v>
      </c>
      <c r="I1108" s="12">
        <v>13.549358822602079</v>
      </c>
      <c r="J1108" s="12">
        <v>18.614756286555284</v>
      </c>
      <c r="K1108" s="12">
        <v>18.368322463581592</v>
      </c>
      <c r="L1108" s="12">
        <v>16.439458128362343</v>
      </c>
      <c r="M1108" s="12">
        <v>4.0248708434000031</v>
      </c>
      <c r="N1108" s="12"/>
      <c r="O1108" s="12"/>
    </row>
    <row r="1109" spans="1:15" x14ac:dyDescent="0.35">
      <c r="A1109" s="11" t="str">
        <f t="shared" si="17"/>
        <v>DISTRIBUCION VOLUMEN X CRITERIO (Consumiciones)AnisANDALUCIA</v>
      </c>
      <c r="B1109" s="11" t="s">
        <v>119</v>
      </c>
      <c r="C1109" s="11" t="s">
        <v>154</v>
      </c>
      <c r="D1109" s="11" t="s">
        <v>4</v>
      </c>
      <c r="E1109" s="12">
        <v>33.184383704539655</v>
      </c>
      <c r="F1109" s="12">
        <v>65.047618576561916</v>
      </c>
      <c r="G1109" s="12">
        <v>69.656798322965074</v>
      </c>
      <c r="H1109" s="12">
        <v>22.170731807832507</v>
      </c>
      <c r="I1109" s="12">
        <v>41.373535200425152</v>
      </c>
      <c r="J1109" s="12">
        <v>68.766741322941556</v>
      </c>
      <c r="K1109" s="12">
        <v>65.116530331890957</v>
      </c>
      <c r="L1109" s="12">
        <v>61.880361641260272</v>
      </c>
      <c r="M1109" s="12">
        <v>51.032643510859323</v>
      </c>
      <c r="N1109" s="12"/>
      <c r="O1109" s="12"/>
    </row>
    <row r="1110" spans="1:15" x14ac:dyDescent="0.35">
      <c r="A1110" s="11" t="str">
        <f t="shared" si="17"/>
        <v>DISTRIBUCION VOLUMEN X CRITERIO (Consumiciones)AnisMDD AM</v>
      </c>
      <c r="B1110" s="11" t="s">
        <v>119</v>
      </c>
      <c r="C1110" s="11" t="s">
        <v>154</v>
      </c>
      <c r="D1110" s="11" t="s">
        <v>5</v>
      </c>
      <c r="E1110" s="12">
        <v>2.78915920754558</v>
      </c>
      <c r="F1110" s="12">
        <v>0.47392770615550378</v>
      </c>
      <c r="G1110" s="12">
        <v>1.4430164333048543</v>
      </c>
      <c r="H1110" s="12">
        <v>2.0395805785978598</v>
      </c>
      <c r="I1110" s="12">
        <v>20.550915244100306</v>
      </c>
      <c r="J1110" s="12">
        <v>1.4985585907299095</v>
      </c>
      <c r="K1110" s="12">
        <v>4.9553310555174708</v>
      </c>
      <c r="L1110" s="12">
        <v>0.93039291118667367</v>
      </c>
      <c r="M1110" s="12">
        <v>1.4461654981573238</v>
      </c>
      <c r="N1110" s="12"/>
      <c r="O1110" s="12"/>
    </row>
    <row r="1111" spans="1:15" x14ac:dyDescent="0.35">
      <c r="A1111" s="11" t="str">
        <f t="shared" si="17"/>
        <v>DISTRIBUCION VOLUMEN X CRITERIO (Consumiciones)AnisRTO CENTRO</v>
      </c>
      <c r="B1111" s="11" t="s">
        <v>119</v>
      </c>
      <c r="C1111" s="11" t="s">
        <v>154</v>
      </c>
      <c r="D1111" s="11" t="s">
        <v>6</v>
      </c>
      <c r="E1111" s="12">
        <v>25.884031187894674</v>
      </c>
      <c r="F1111" s="12">
        <v>4.6598756715361018</v>
      </c>
      <c r="G1111" s="12">
        <v>1.7621233616990515</v>
      </c>
      <c r="H1111" s="12">
        <v>12.131156724078114</v>
      </c>
      <c r="I1111" s="12">
        <v>17.05895386588988</v>
      </c>
      <c r="J1111" s="12">
        <v>0.81347800009014226</v>
      </c>
      <c r="K1111" s="12">
        <v>3.8598592306184698</v>
      </c>
      <c r="L1111" s="12">
        <v>6.8468341817094363</v>
      </c>
      <c r="M1111" s="12">
        <v>5.2854739550056911</v>
      </c>
      <c r="N1111" s="12"/>
      <c r="O1111" s="12"/>
    </row>
    <row r="1112" spans="1:15" x14ac:dyDescent="0.35">
      <c r="A1112" s="11" t="str">
        <f t="shared" si="17"/>
        <v>DISTRIBUCION VOLUMEN X CRITERIO (Consumiciones)AnisNORTE-CENTRO</v>
      </c>
      <c r="B1112" s="11" t="s">
        <v>119</v>
      </c>
      <c r="C1112" s="11" t="s">
        <v>154</v>
      </c>
      <c r="D1112" s="11" t="s">
        <v>7</v>
      </c>
      <c r="E1112" s="12">
        <v>0.46941719663020293</v>
      </c>
      <c r="F1112" s="12">
        <v>2.0834621380176199</v>
      </c>
      <c r="G1112" s="12" t="s">
        <v>223</v>
      </c>
      <c r="H1112" s="12" t="s">
        <v>223</v>
      </c>
      <c r="I1112" s="12" t="s">
        <v>223</v>
      </c>
      <c r="J1112" s="12">
        <v>1.6779633398397549</v>
      </c>
      <c r="K1112" s="12">
        <v>2.1583129440815174</v>
      </c>
      <c r="L1112" s="12" t="s">
        <v>223</v>
      </c>
      <c r="M1112" s="12">
        <v>7.4958191765288298</v>
      </c>
      <c r="N1112" s="12"/>
      <c r="O1112" s="12"/>
    </row>
    <row r="1113" spans="1:15" x14ac:dyDescent="0.35">
      <c r="A1113" s="11" t="str">
        <f t="shared" si="17"/>
        <v>DISTRIBUCION VOLUMEN X CRITERIO (Consumiciones)AnisNOROESTE</v>
      </c>
      <c r="B1113" s="11" t="s">
        <v>119</v>
      </c>
      <c r="C1113" s="11" t="s">
        <v>154</v>
      </c>
      <c r="D1113" s="11" t="s">
        <v>8</v>
      </c>
      <c r="E1113" s="12">
        <v>1.4185061756560136</v>
      </c>
      <c r="F1113" s="12" t="s">
        <v>223</v>
      </c>
      <c r="G1113" s="12" t="s">
        <v>223</v>
      </c>
      <c r="H1113" s="12" t="s">
        <v>223</v>
      </c>
      <c r="I1113" s="12">
        <v>2.3800637195602579</v>
      </c>
      <c r="J1113" s="12">
        <v>2.1241518827596009</v>
      </c>
      <c r="K1113" s="12" t="s">
        <v>223</v>
      </c>
      <c r="L1113" s="12" t="s">
        <v>223</v>
      </c>
      <c r="M1113" s="12">
        <v>1.9157336221815091</v>
      </c>
      <c r="N1113" s="12"/>
      <c r="O1113" s="12"/>
    </row>
    <row r="1114" spans="1:15" x14ac:dyDescent="0.35">
      <c r="A1114" s="11" t="str">
        <f t="shared" si="17"/>
        <v>DISTRIBUCION VOLUMEN X CRITERIO (Consumiciones)Anis&lt;2MIL</v>
      </c>
      <c r="B1114" s="11" t="s">
        <v>119</v>
      </c>
      <c r="C1114" s="11" t="s">
        <v>154</v>
      </c>
      <c r="D1114" s="11" t="s">
        <v>9</v>
      </c>
      <c r="E1114" s="12">
        <v>2.8837253774623961</v>
      </c>
      <c r="F1114" s="12">
        <v>0.72950126001894366</v>
      </c>
      <c r="G1114" s="12">
        <v>1.3201877345484347</v>
      </c>
      <c r="H1114" s="12">
        <v>1.1971302569434599</v>
      </c>
      <c r="I1114" s="12">
        <v>15.459417921112777</v>
      </c>
      <c r="J1114" s="12">
        <v>2.4914416866308642</v>
      </c>
      <c r="K1114" s="12">
        <v>2.5558051338465191</v>
      </c>
      <c r="L1114" s="12">
        <v>1.4901421051916159</v>
      </c>
      <c r="M1114" s="12">
        <v>3.1528156350358176</v>
      </c>
      <c r="N1114" s="12"/>
      <c r="O1114" s="12"/>
    </row>
    <row r="1115" spans="1:15" x14ac:dyDescent="0.35">
      <c r="A1115" s="11" t="str">
        <f t="shared" si="17"/>
        <v>DISTRIBUCION VOLUMEN X CRITERIO (Consumiciones)Anis2-5MIL</v>
      </c>
      <c r="B1115" s="11" t="s">
        <v>119</v>
      </c>
      <c r="C1115" s="11" t="s">
        <v>154</v>
      </c>
      <c r="D1115" s="11" t="s">
        <v>10</v>
      </c>
      <c r="E1115" s="12">
        <v>7.6603878057834622</v>
      </c>
      <c r="F1115" s="12">
        <v>8.7499639346884006</v>
      </c>
      <c r="G1115" s="12">
        <v>13.152217742813422</v>
      </c>
      <c r="H1115" s="12">
        <v>19.937535840498128</v>
      </c>
      <c r="I1115" s="12">
        <v>8.9486001686981034</v>
      </c>
      <c r="J1115" s="12">
        <v>13.088646236734355</v>
      </c>
      <c r="K1115" s="12">
        <v>23.171887940852653</v>
      </c>
      <c r="L1115" s="12">
        <v>50.859362725390525</v>
      </c>
      <c r="M1115" s="12">
        <v>47.654194574788121</v>
      </c>
      <c r="N1115" s="12"/>
      <c r="O1115" s="12"/>
    </row>
    <row r="1116" spans="1:15" x14ac:dyDescent="0.35">
      <c r="A1116" s="11" t="str">
        <f t="shared" si="17"/>
        <v>DISTRIBUCION VOLUMEN X CRITERIO (Consumiciones)Anis5-10MIL</v>
      </c>
      <c r="B1116" s="11" t="s">
        <v>119</v>
      </c>
      <c r="C1116" s="11" t="s">
        <v>154</v>
      </c>
      <c r="D1116" s="11" t="s">
        <v>11</v>
      </c>
      <c r="E1116" s="12">
        <v>12.257263679111853</v>
      </c>
      <c r="F1116" s="12">
        <v>2.9047719147259414</v>
      </c>
      <c r="G1116" s="12">
        <v>3.1493637526704443</v>
      </c>
      <c r="H1116" s="12">
        <v>5.3723740944383485</v>
      </c>
      <c r="I1116" s="12">
        <v>10.674556761169748</v>
      </c>
      <c r="J1116" s="12">
        <v>12.900439616826093</v>
      </c>
      <c r="K1116" s="12">
        <v>12.153732700747199</v>
      </c>
      <c r="L1116" s="12">
        <v>9.6518818960535455</v>
      </c>
      <c r="M1116" s="12">
        <v>1.5707448136379216</v>
      </c>
      <c r="N1116" s="12"/>
      <c r="O1116" s="12"/>
    </row>
    <row r="1117" spans="1:15" x14ac:dyDescent="0.35">
      <c r="A1117" s="11" t="str">
        <f t="shared" si="17"/>
        <v>DISTRIBUCION VOLUMEN X CRITERIO (Consumiciones)Anis10-30MIL</v>
      </c>
      <c r="B1117" s="11" t="s">
        <v>119</v>
      </c>
      <c r="C1117" s="11" t="s">
        <v>154</v>
      </c>
      <c r="D1117" s="11" t="s">
        <v>12</v>
      </c>
      <c r="E1117" s="12">
        <v>30.80493325712866</v>
      </c>
      <c r="F1117" s="12">
        <v>42.43547606623487</v>
      </c>
      <c r="G1117" s="12">
        <v>26.02201500239066</v>
      </c>
      <c r="H1117" s="12">
        <v>9.6343425885322329</v>
      </c>
      <c r="I1117" s="12">
        <v>2.2838716702575059</v>
      </c>
      <c r="J1117" s="12">
        <v>23.248024671240806</v>
      </c>
      <c r="K1117" s="12">
        <v>20.355789057271444</v>
      </c>
      <c r="L1117" s="12">
        <v>10.968046384560946</v>
      </c>
      <c r="M1117" s="12">
        <v>24.919349583863994</v>
      </c>
      <c r="N1117" s="12"/>
      <c r="O1117" s="12"/>
    </row>
    <row r="1118" spans="1:15" x14ac:dyDescent="0.35">
      <c r="A1118" s="11" t="str">
        <f t="shared" si="17"/>
        <v>DISTRIBUCION VOLUMEN X CRITERIO (Consumiciones)Anis30-100MIL</v>
      </c>
      <c r="B1118" s="11" t="s">
        <v>119</v>
      </c>
      <c r="C1118" s="11" t="s">
        <v>154</v>
      </c>
      <c r="D1118" s="11" t="s">
        <v>13</v>
      </c>
      <c r="E1118" s="12">
        <v>14.947293975125678</v>
      </c>
      <c r="F1118" s="12">
        <v>30.185808485364081</v>
      </c>
      <c r="G1118" s="12">
        <v>35.218203527730388</v>
      </c>
      <c r="H1118" s="12">
        <v>41.124003811589759</v>
      </c>
      <c r="I1118" s="12">
        <v>15.712267342614799</v>
      </c>
      <c r="J1118" s="12">
        <v>30.124188286361136</v>
      </c>
      <c r="K1118" s="12">
        <v>16.685272141192069</v>
      </c>
      <c r="L1118" s="12">
        <v>22.736634724031724</v>
      </c>
      <c r="M1118" s="12">
        <v>11.879470764700157</v>
      </c>
      <c r="N1118" s="12"/>
      <c r="O1118" s="12"/>
    </row>
    <row r="1119" spans="1:15" x14ac:dyDescent="0.35">
      <c r="A1119" s="11" t="str">
        <f t="shared" si="17"/>
        <v>DISTRIBUCION VOLUMEN X CRITERIO (Consumiciones)Anis100-200MIL</v>
      </c>
      <c r="B1119" s="11" t="s">
        <v>119</v>
      </c>
      <c r="C1119" s="11" t="s">
        <v>154</v>
      </c>
      <c r="D1119" s="11" t="s">
        <v>14</v>
      </c>
      <c r="E1119" s="12">
        <v>3.4226444392182747</v>
      </c>
      <c r="F1119" s="12">
        <v>1.0504155960421309</v>
      </c>
      <c r="G1119" s="12">
        <v>1.0780645121958654</v>
      </c>
      <c r="H1119" s="12">
        <v>3.4876290467805027</v>
      </c>
      <c r="I1119" s="12" t="s">
        <v>223</v>
      </c>
      <c r="J1119" s="12">
        <v>0.85832931738046625</v>
      </c>
      <c r="K1119" s="12">
        <v>4.528158166403391</v>
      </c>
      <c r="L1119" s="12" t="s">
        <v>223</v>
      </c>
      <c r="M1119" s="12">
        <v>2.1119001781324442</v>
      </c>
      <c r="N1119" s="12"/>
      <c r="O1119" s="12"/>
    </row>
    <row r="1120" spans="1:15" x14ac:dyDescent="0.35">
      <c r="A1120" s="11" t="str">
        <f t="shared" si="17"/>
        <v>DISTRIBUCION VOLUMEN X CRITERIO (Consumiciones)Anis200-500MIL</v>
      </c>
      <c r="B1120" s="11" t="s">
        <v>119</v>
      </c>
      <c r="C1120" s="11" t="s">
        <v>154</v>
      </c>
      <c r="D1120" s="11" t="s">
        <v>15</v>
      </c>
      <c r="E1120" s="12">
        <v>12.488546303480913</v>
      </c>
      <c r="F1120" s="12">
        <v>1.646753668563496</v>
      </c>
      <c r="G1120" s="12">
        <v>2.8445006475256851</v>
      </c>
      <c r="H1120" s="12">
        <v>12.963990306485579</v>
      </c>
      <c r="I1120" s="12">
        <v>21.507339776076829</v>
      </c>
      <c r="J1120" s="12">
        <v>3.4588708642908403</v>
      </c>
      <c r="K1120" s="12">
        <v>0.68340775523143493</v>
      </c>
      <c r="L1120" s="12">
        <v>2.091493343185574</v>
      </c>
      <c r="M1120" s="12" t="s">
        <v>223</v>
      </c>
      <c r="N1120" s="12"/>
      <c r="O1120" s="12"/>
    </row>
    <row r="1121" spans="1:15" x14ac:dyDescent="0.35">
      <c r="A1121" s="11" t="str">
        <f t="shared" si="17"/>
        <v>DISTRIBUCION VOLUMEN X CRITERIO (Consumiciones)Anis&gt;500MIL</v>
      </c>
      <c r="B1121" s="11" t="s">
        <v>119</v>
      </c>
      <c r="C1121" s="11" t="s">
        <v>154</v>
      </c>
      <c r="D1121" s="11" t="s">
        <v>16</v>
      </c>
      <c r="E1121" s="12">
        <v>15.535204027113453</v>
      </c>
      <c r="F1121" s="12">
        <v>12.297306766182196</v>
      </c>
      <c r="G1121" s="12">
        <v>17.215456660195759</v>
      </c>
      <c r="H1121" s="12">
        <v>6.282997870595521</v>
      </c>
      <c r="I1121" s="12">
        <v>25.413949610515406</v>
      </c>
      <c r="J1121" s="12">
        <v>13.830005581885569</v>
      </c>
      <c r="K1121" s="12">
        <v>19.865938975849915</v>
      </c>
      <c r="L1121" s="12">
        <v>2.2024339232228094</v>
      </c>
      <c r="M1121" s="12">
        <v>8.7115566067673402</v>
      </c>
      <c r="N1121" s="12"/>
      <c r="O1121" s="12"/>
    </row>
    <row r="1122" spans="1:15" x14ac:dyDescent="0.35">
      <c r="A1122" s="11" t="str">
        <f t="shared" si="17"/>
        <v>DISTRIBUCION VOLUMEN X CRITERIO (Consumiciones)AnisDE 15 A 19 AÑOS</v>
      </c>
      <c r="B1122" s="11" t="s">
        <v>119</v>
      </c>
      <c r="C1122" s="11" t="s">
        <v>154</v>
      </c>
      <c r="D1122" s="11" t="s">
        <v>39</v>
      </c>
      <c r="E1122" s="12" t="s">
        <v>223</v>
      </c>
      <c r="F1122" s="12" t="s">
        <v>223</v>
      </c>
      <c r="G1122" s="12" t="s">
        <v>223</v>
      </c>
      <c r="H1122" s="12">
        <v>3.4876290467805027</v>
      </c>
      <c r="I1122" s="12" t="s">
        <v>223</v>
      </c>
      <c r="J1122" s="12" t="s">
        <v>223</v>
      </c>
      <c r="K1122" s="12" t="s">
        <v>223</v>
      </c>
      <c r="L1122" s="12" t="s">
        <v>223</v>
      </c>
      <c r="M1122" s="12">
        <v>25.821901405173037</v>
      </c>
      <c r="N1122" s="12"/>
      <c r="O1122" s="12"/>
    </row>
    <row r="1123" spans="1:15" x14ac:dyDescent="0.35">
      <c r="A1123" s="11" t="str">
        <f t="shared" si="17"/>
        <v>DISTRIBUCION VOLUMEN X CRITERIO (Consumiciones)AnisDE 20 A 24 AÑOS</v>
      </c>
      <c r="B1123" s="11" t="s">
        <v>119</v>
      </c>
      <c r="C1123" s="11" t="s">
        <v>154</v>
      </c>
      <c r="D1123" s="11" t="s">
        <v>40</v>
      </c>
      <c r="E1123" s="12">
        <v>11.994071388396398</v>
      </c>
      <c r="F1123" s="12">
        <v>1.5764506292675569</v>
      </c>
      <c r="G1123" s="12" t="s">
        <v>223</v>
      </c>
      <c r="H1123" s="12">
        <v>1.3027802228983254</v>
      </c>
      <c r="I1123" s="12" t="s">
        <v>223</v>
      </c>
      <c r="J1123" s="12">
        <v>2.1241518827596009</v>
      </c>
      <c r="K1123" s="12">
        <v>0.69376709829561212</v>
      </c>
      <c r="L1123" s="12">
        <v>1.446017649047703</v>
      </c>
      <c r="M1123" s="12" t="s">
        <v>223</v>
      </c>
      <c r="N1123" s="12"/>
      <c r="O1123" s="12"/>
    </row>
    <row r="1124" spans="1:15" x14ac:dyDescent="0.35">
      <c r="A1124" s="11" t="str">
        <f t="shared" si="17"/>
        <v>DISTRIBUCION VOLUMEN X CRITERIO (Consumiciones)AnisDE 25 A 34 AÑOS</v>
      </c>
      <c r="B1124" s="11" t="s">
        <v>119</v>
      </c>
      <c r="C1124" s="11" t="s">
        <v>154</v>
      </c>
      <c r="D1124" s="11" t="s">
        <v>41</v>
      </c>
      <c r="E1124" s="12">
        <v>22.923972437770189</v>
      </c>
      <c r="F1124" s="12">
        <v>10.616646758614664</v>
      </c>
      <c r="G1124" s="12">
        <v>5.1817809699734454</v>
      </c>
      <c r="H1124" s="12">
        <v>8.7841346163385836</v>
      </c>
      <c r="I1124" s="12">
        <v>9.6604205751012646</v>
      </c>
      <c r="J1124" s="12">
        <v>1.8245649769617205</v>
      </c>
      <c r="K1124" s="12">
        <v>10.754182167465528</v>
      </c>
      <c r="L1124" s="12">
        <v>1.8191835334661688</v>
      </c>
      <c r="M1124" s="12">
        <v>10.432299093259315</v>
      </c>
      <c r="N1124" s="12"/>
      <c r="O1124" s="12"/>
    </row>
    <row r="1125" spans="1:15" x14ac:dyDescent="0.35">
      <c r="A1125" s="11" t="str">
        <f t="shared" si="17"/>
        <v>DISTRIBUCION VOLUMEN X CRITERIO (Consumiciones)AnisDE 35 A 49 AÑOS</v>
      </c>
      <c r="B1125" s="11" t="s">
        <v>119</v>
      </c>
      <c r="C1125" s="11" t="s">
        <v>154</v>
      </c>
      <c r="D1125" s="11" t="s">
        <v>42</v>
      </c>
      <c r="E1125" s="12">
        <v>21.239993736166564</v>
      </c>
      <c r="F1125" s="12">
        <v>20.178240952552891</v>
      </c>
      <c r="G1125" s="12">
        <v>12.521404926072336</v>
      </c>
      <c r="H1125" s="12">
        <v>22.469773400286986</v>
      </c>
      <c r="I1125" s="12">
        <v>1.0486873348028958</v>
      </c>
      <c r="J1125" s="12">
        <v>42.404778579427457</v>
      </c>
      <c r="K1125" s="12">
        <v>7.1629970529289615</v>
      </c>
      <c r="L1125" s="12">
        <v>17.388760925952297</v>
      </c>
      <c r="M1125" s="12">
        <v>2.8400599134301707</v>
      </c>
      <c r="N1125" s="12"/>
      <c r="O1125" s="12"/>
    </row>
    <row r="1126" spans="1:15" x14ac:dyDescent="0.35">
      <c r="A1126" s="11" t="str">
        <f t="shared" si="17"/>
        <v>DISTRIBUCION VOLUMEN X CRITERIO (Consumiciones)AnisDE 50 A 59 AÑOS</v>
      </c>
      <c r="B1126" s="11" t="s">
        <v>119</v>
      </c>
      <c r="C1126" s="11" t="s">
        <v>154</v>
      </c>
      <c r="D1126" s="11" t="s">
        <v>43</v>
      </c>
      <c r="E1126" s="12">
        <v>22.336062385782412</v>
      </c>
      <c r="F1126" s="12">
        <v>42.775083527261671</v>
      </c>
      <c r="G1126" s="12">
        <v>48.429077430485698</v>
      </c>
      <c r="H1126" s="12">
        <v>19.858730627051699</v>
      </c>
      <c r="I1126" s="12">
        <v>46.86475601887642</v>
      </c>
      <c r="J1126" s="12">
        <v>24.370928430519395</v>
      </c>
      <c r="K1126" s="12">
        <v>40.963440694146769</v>
      </c>
      <c r="L1126" s="12">
        <v>16.455855399337224</v>
      </c>
      <c r="M1126" s="12">
        <v>30.514096157670483</v>
      </c>
      <c r="N1126" s="12"/>
      <c r="O1126" s="12"/>
    </row>
    <row r="1127" spans="1:15" x14ac:dyDescent="0.35">
      <c r="A1127" s="11" t="str">
        <f t="shared" si="17"/>
        <v>DISTRIBUCION VOLUMEN X CRITERIO (Consumiciones)AnisDE 60 A 75 AÑOS</v>
      </c>
      <c r="B1127" s="11" t="s">
        <v>119</v>
      </c>
      <c r="C1127" s="11" t="s">
        <v>154</v>
      </c>
      <c r="D1127" s="11" t="s">
        <v>44</v>
      </c>
      <c r="E1127" s="12">
        <v>21.505922763390732</v>
      </c>
      <c r="F1127" s="12">
        <v>24.853583078403098</v>
      </c>
      <c r="G1127" s="12">
        <v>33.867744511708146</v>
      </c>
      <c r="H1127" s="12">
        <v>44.096943081206014</v>
      </c>
      <c r="I1127" s="12">
        <v>42.426137696441998</v>
      </c>
      <c r="J1127" s="12">
        <v>29.275542326987551</v>
      </c>
      <c r="K1127" s="12">
        <v>40.425620551282016</v>
      </c>
      <c r="L1127" s="12">
        <v>62.890171470879288</v>
      </c>
      <c r="M1127" s="12">
        <v>30.391679818567241</v>
      </c>
      <c r="N1127" s="12"/>
      <c r="O1127" s="12"/>
    </row>
    <row r="1128" spans="1:15" x14ac:dyDescent="0.35">
      <c r="A1128" s="11" t="str">
        <f t="shared" si="17"/>
        <v>DISTRIBUCION VOLUMEN X CRITERIO (Consumiciones)AnisNIVEL ALTO</v>
      </c>
      <c r="B1128" s="11" t="s">
        <v>119</v>
      </c>
      <c r="C1128" s="11" t="s">
        <v>154</v>
      </c>
      <c r="D1128" s="11" t="s">
        <v>209</v>
      </c>
      <c r="E1128" s="12">
        <v>3.856740814813898</v>
      </c>
      <c r="F1128" s="12">
        <v>15.577584934839257</v>
      </c>
      <c r="G1128" s="12">
        <v>17.654746446011512</v>
      </c>
      <c r="H1128" s="12">
        <v>18.959285804667168</v>
      </c>
      <c r="I1128" s="12">
        <v>26.614937637500603</v>
      </c>
      <c r="J1128" s="12">
        <v>20.750286895050152</v>
      </c>
      <c r="K1128" s="12">
        <v>24.062229893217218</v>
      </c>
      <c r="L1128" s="12">
        <v>13.408755065060671</v>
      </c>
      <c r="M1128" s="12">
        <v>14.731722384182177</v>
      </c>
      <c r="N1128" s="12"/>
      <c r="O1128" s="12"/>
    </row>
    <row r="1129" spans="1:15" x14ac:dyDescent="0.35">
      <c r="A1129" s="11" t="str">
        <f t="shared" si="17"/>
        <v>DISTRIBUCION VOLUMEN X CRITERIO (Consumiciones)AnisNIVEL MEDIO ALTO</v>
      </c>
      <c r="B1129" s="11" t="s">
        <v>119</v>
      </c>
      <c r="C1129" s="11" t="s">
        <v>154</v>
      </c>
      <c r="D1129" s="11" t="s">
        <v>210</v>
      </c>
      <c r="E1129" s="12">
        <v>10.716841002081622</v>
      </c>
      <c r="F1129" s="12">
        <v>1.7154030618006935</v>
      </c>
      <c r="G1129" s="12">
        <v>6.145853092229081</v>
      </c>
      <c r="H1129" s="12">
        <v>18.206309087692667</v>
      </c>
      <c r="I1129" s="12">
        <v>3.8943989953957439</v>
      </c>
      <c r="J1129" s="12">
        <v>12.215358506134875</v>
      </c>
      <c r="K1129" s="12">
        <v>9.9580349457776851</v>
      </c>
      <c r="L1129" s="12">
        <v>3.3572304066388488</v>
      </c>
      <c r="M1129" s="12">
        <v>0.41207010209823947</v>
      </c>
      <c r="N1129" s="12"/>
      <c r="O1129" s="12"/>
    </row>
    <row r="1130" spans="1:15" x14ac:dyDescent="0.35">
      <c r="A1130" s="11" t="str">
        <f t="shared" si="17"/>
        <v>DISTRIBUCION VOLUMEN X CRITERIO (Consumiciones)AnisNIVEL MEDIO</v>
      </c>
      <c r="B1130" s="11" t="s">
        <v>119</v>
      </c>
      <c r="C1130" s="11" t="s">
        <v>154</v>
      </c>
      <c r="D1130" s="11" t="s">
        <v>211</v>
      </c>
      <c r="E1130" s="12">
        <v>41.642546100667161</v>
      </c>
      <c r="F1130" s="12">
        <v>23.680673197167202</v>
      </c>
      <c r="G1130" s="12">
        <v>35.573493512114872</v>
      </c>
      <c r="H1130" s="12">
        <v>33.064335306338286</v>
      </c>
      <c r="I1130" s="12">
        <v>51.877728003831194</v>
      </c>
      <c r="J1130" s="12">
        <v>38.165804536928853</v>
      </c>
      <c r="K1130" s="12">
        <v>16.666677956396356</v>
      </c>
      <c r="L1130" s="12">
        <v>14.881239795331686</v>
      </c>
      <c r="M1130" s="12">
        <v>11.16263365222285</v>
      </c>
      <c r="N1130" s="12"/>
      <c r="O1130" s="12"/>
    </row>
    <row r="1131" spans="1:15" x14ac:dyDescent="0.35">
      <c r="A1131" s="11" t="str">
        <f t="shared" si="17"/>
        <v>DISTRIBUCION VOLUMEN X CRITERIO (Consumiciones)AnisNIVEL MEDIO BAJO</v>
      </c>
      <c r="B1131" s="11" t="s">
        <v>119</v>
      </c>
      <c r="C1131" s="11" t="s">
        <v>154</v>
      </c>
      <c r="D1131" s="11" t="s">
        <v>212</v>
      </c>
      <c r="E1131" s="12">
        <v>28.314752860769723</v>
      </c>
      <c r="F1131" s="12">
        <v>16.96553475170991</v>
      </c>
      <c r="G1131" s="12">
        <v>11.785089403832201</v>
      </c>
      <c r="H1131" s="12">
        <v>10.145190554303021</v>
      </c>
      <c r="I1131" s="12">
        <v>1.0486873348028958</v>
      </c>
      <c r="J1131" s="12">
        <v>11.748378306227094</v>
      </c>
      <c r="K1131" s="12">
        <v>2.9846793852245437</v>
      </c>
      <c r="L1131" s="12">
        <v>12.367424267936549</v>
      </c>
      <c r="M1131" s="12">
        <v>14.970428321789278</v>
      </c>
      <c r="N1131" s="12"/>
      <c r="O1131" s="12"/>
    </row>
    <row r="1132" spans="1:15" x14ac:dyDescent="0.35">
      <c r="A1132" s="11" t="str">
        <f t="shared" si="17"/>
        <v>DISTRIBUCION VOLUMEN X CRITERIO (Consumiciones)AnisHOMBRE</v>
      </c>
      <c r="B1132" s="11" t="s">
        <v>119</v>
      </c>
      <c r="C1132" s="11" t="s">
        <v>154</v>
      </c>
      <c r="D1132" s="11" t="s">
        <v>21</v>
      </c>
      <c r="E1132" s="12">
        <v>62.914892377552903</v>
      </c>
      <c r="F1132" s="12">
        <v>68.937462337510311</v>
      </c>
      <c r="G1132" s="12">
        <v>50.527382890167971</v>
      </c>
      <c r="H1132" s="12">
        <v>75.856069901735424</v>
      </c>
      <c r="I1132" s="12">
        <v>65.615463667878174</v>
      </c>
      <c r="J1132" s="12">
        <v>64.191970058904488</v>
      </c>
      <c r="K1132" s="12">
        <v>67.520994381327327</v>
      </c>
      <c r="L1132" s="12">
        <v>79.980156730479678</v>
      </c>
      <c r="M1132" s="12">
        <v>83.116327679073891</v>
      </c>
      <c r="N1132" s="12"/>
      <c r="O1132" s="12"/>
    </row>
    <row r="1133" spans="1:15" x14ac:dyDescent="0.35">
      <c r="A1133" s="11" t="str">
        <f t="shared" si="17"/>
        <v>DISTRIBUCION VOLUMEN X CRITERIO (Consumiciones)AnisMUJER</v>
      </c>
      <c r="B1133" s="11" t="s">
        <v>119</v>
      </c>
      <c r="C1133" s="11" t="s">
        <v>154</v>
      </c>
      <c r="D1133" s="11" t="s">
        <v>22</v>
      </c>
      <c r="E1133" s="12">
        <v>37.085096266693952</v>
      </c>
      <c r="F1133" s="12">
        <v>31.062529418989893</v>
      </c>
      <c r="G1133" s="12">
        <v>49.472625818987169</v>
      </c>
      <c r="H1133" s="12">
        <v>24.143930098264594</v>
      </c>
      <c r="I1133" s="12">
        <v>34.384536332121819</v>
      </c>
      <c r="J1133" s="12">
        <v>35.807986603474639</v>
      </c>
      <c r="K1133" s="12">
        <v>32.479005618672666</v>
      </c>
      <c r="L1133" s="12">
        <v>20.019831023612188</v>
      </c>
      <c r="M1133" s="12">
        <v>16.883697707972804</v>
      </c>
      <c r="N1133" s="12"/>
      <c r="O1133" s="12"/>
    </row>
    <row r="1134" spans="1:15" x14ac:dyDescent="0.35">
      <c r="A1134" s="11" t="str">
        <f t="shared" si="17"/>
        <v>DISTRIBUCION VOLUMEN X CRITERIO (Consumiciones)Otras EspirituosasT.ESPAÑA</v>
      </c>
      <c r="B1134" s="11" t="s">
        <v>119</v>
      </c>
      <c r="C1134" s="11" t="s">
        <v>155</v>
      </c>
      <c r="D1134" s="11" t="s">
        <v>36</v>
      </c>
      <c r="E1134" s="12">
        <v>100</v>
      </c>
      <c r="F1134" s="12">
        <v>100</v>
      </c>
      <c r="G1134" s="12">
        <v>100</v>
      </c>
      <c r="H1134" s="12">
        <v>100</v>
      </c>
      <c r="I1134" s="12">
        <v>100</v>
      </c>
      <c r="J1134" s="12">
        <v>100</v>
      </c>
      <c r="K1134" s="12">
        <v>100</v>
      </c>
      <c r="L1134" s="12">
        <v>100</v>
      </c>
      <c r="M1134" s="12">
        <v>100</v>
      </c>
      <c r="N1134" s="12"/>
      <c r="O1134" s="12"/>
    </row>
    <row r="1135" spans="1:15" x14ac:dyDescent="0.35">
      <c r="A1135" s="11" t="str">
        <f t="shared" si="17"/>
        <v>DISTRIBUCION VOLUMEN X CRITERIO (Consumiciones)Otras EspirituosasBCN AM</v>
      </c>
      <c r="B1135" s="11" t="s">
        <v>119</v>
      </c>
      <c r="C1135" s="11" t="s">
        <v>155</v>
      </c>
      <c r="D1135" s="11" t="s">
        <v>1</v>
      </c>
      <c r="E1135" s="12">
        <v>5.4173864452066836</v>
      </c>
      <c r="F1135" s="12">
        <v>7.0850674357992087</v>
      </c>
      <c r="G1135" s="12">
        <v>5.5595277785993336</v>
      </c>
      <c r="H1135" s="12">
        <v>6.8490949762169597</v>
      </c>
      <c r="I1135" s="12">
        <v>8.8549154058944559</v>
      </c>
      <c r="J1135" s="12">
        <v>5.2820393370525718</v>
      </c>
      <c r="K1135" s="12">
        <v>7.2338239466590997</v>
      </c>
      <c r="L1135" s="12">
        <v>9.7455761681529687</v>
      </c>
      <c r="M1135" s="12">
        <v>7.8127297378693115</v>
      </c>
      <c r="N1135" s="12"/>
      <c r="O1135" s="12"/>
    </row>
    <row r="1136" spans="1:15" x14ac:dyDescent="0.35">
      <c r="A1136" s="11" t="str">
        <f t="shared" si="17"/>
        <v>DISTRIBUCION VOLUMEN X CRITERIO (Consumiciones)Otras EspirituosasREST.CAT ARAGON</v>
      </c>
      <c r="B1136" s="11" t="s">
        <v>119</v>
      </c>
      <c r="C1136" s="11" t="s">
        <v>155</v>
      </c>
      <c r="D1136" s="11" t="s">
        <v>2</v>
      </c>
      <c r="E1136" s="12">
        <v>18.518746717462705</v>
      </c>
      <c r="F1136" s="12">
        <v>16.757349812171736</v>
      </c>
      <c r="G1136" s="12">
        <v>19.509942246110082</v>
      </c>
      <c r="H1136" s="12">
        <v>15.605330299871428</v>
      </c>
      <c r="I1136" s="12">
        <v>16.672597888414185</v>
      </c>
      <c r="J1136" s="12">
        <v>17.232088610172251</v>
      </c>
      <c r="K1136" s="12">
        <v>19.506667612427293</v>
      </c>
      <c r="L1136" s="12">
        <v>17.566024268379728</v>
      </c>
      <c r="M1136" s="12">
        <v>17.699105369732944</v>
      </c>
      <c r="N1136" s="12"/>
      <c r="O1136" s="12"/>
    </row>
    <row r="1137" spans="1:15" x14ac:dyDescent="0.35">
      <c r="A1137" s="11" t="str">
        <f t="shared" si="17"/>
        <v>DISTRIBUCION VOLUMEN X CRITERIO (Consumiciones)Otras EspirituosasLEVANTE</v>
      </c>
      <c r="B1137" s="11" t="s">
        <v>119</v>
      </c>
      <c r="C1137" s="11" t="s">
        <v>155</v>
      </c>
      <c r="D1137" s="11" t="s">
        <v>3</v>
      </c>
      <c r="E1137" s="12">
        <v>12.767582361590311</v>
      </c>
      <c r="F1137" s="12">
        <v>15.418212603133464</v>
      </c>
      <c r="G1137" s="12">
        <v>12.529760864480014</v>
      </c>
      <c r="H1137" s="12">
        <v>11.004530133703975</v>
      </c>
      <c r="I1137" s="12">
        <v>11.518191220994487</v>
      </c>
      <c r="J1137" s="12">
        <v>13.821424441096225</v>
      </c>
      <c r="K1137" s="12">
        <v>12.919176478933181</v>
      </c>
      <c r="L1137" s="12">
        <v>8.7909489443570532</v>
      </c>
      <c r="M1137" s="12">
        <v>10.942691987683524</v>
      </c>
      <c r="N1137" s="12"/>
      <c r="O1137" s="12"/>
    </row>
    <row r="1138" spans="1:15" x14ac:dyDescent="0.35">
      <c r="A1138" s="11" t="str">
        <f t="shared" si="17"/>
        <v>DISTRIBUCION VOLUMEN X CRITERIO (Consumiciones)Otras EspirituosasANDALUCIA</v>
      </c>
      <c r="B1138" s="11" t="s">
        <v>119</v>
      </c>
      <c r="C1138" s="11" t="s">
        <v>155</v>
      </c>
      <c r="D1138" s="11" t="s">
        <v>4</v>
      </c>
      <c r="E1138" s="12">
        <v>11.967549214262755</v>
      </c>
      <c r="F1138" s="12">
        <v>7.157474355547536</v>
      </c>
      <c r="G1138" s="12">
        <v>8.8061776227875121</v>
      </c>
      <c r="H1138" s="12">
        <v>8.238369410694375</v>
      </c>
      <c r="I1138" s="12">
        <v>10.08627513515788</v>
      </c>
      <c r="J1138" s="12">
        <v>11.008494522946615</v>
      </c>
      <c r="K1138" s="12">
        <v>9.4490601503759404</v>
      </c>
      <c r="L1138" s="12">
        <v>11.179562640586669</v>
      </c>
      <c r="M1138" s="12">
        <v>12.627407758665887</v>
      </c>
      <c r="N1138" s="12"/>
      <c r="O1138" s="12"/>
    </row>
    <row r="1139" spans="1:15" x14ac:dyDescent="0.35">
      <c r="A1139" s="11" t="str">
        <f t="shared" si="17"/>
        <v>DISTRIBUCION VOLUMEN X CRITERIO (Consumiciones)Otras EspirituosasMDD AM</v>
      </c>
      <c r="B1139" s="11" t="s">
        <v>119</v>
      </c>
      <c r="C1139" s="11" t="s">
        <v>155</v>
      </c>
      <c r="D1139" s="11" t="s">
        <v>5</v>
      </c>
      <c r="E1139" s="12">
        <v>10.155158608842498</v>
      </c>
      <c r="F1139" s="12">
        <v>9.6445077883032795</v>
      </c>
      <c r="G1139" s="12">
        <v>10.295353473702889</v>
      </c>
      <c r="H1139" s="12">
        <v>11.713614795632799</v>
      </c>
      <c r="I1139" s="12">
        <v>10.296251016037333</v>
      </c>
      <c r="J1139" s="12">
        <v>12.363396180315185</v>
      </c>
      <c r="K1139" s="12">
        <v>11.734590012767768</v>
      </c>
      <c r="L1139" s="12">
        <v>12.517558788865877</v>
      </c>
      <c r="M1139" s="12">
        <v>10.851726664862658</v>
      </c>
      <c r="N1139" s="12"/>
      <c r="O1139" s="12"/>
    </row>
    <row r="1140" spans="1:15" x14ac:dyDescent="0.35">
      <c r="A1140" s="11" t="str">
        <f t="shared" si="17"/>
        <v>DISTRIBUCION VOLUMEN X CRITERIO (Consumiciones)Otras EspirituosasRTO CENTRO</v>
      </c>
      <c r="B1140" s="11" t="s">
        <v>119</v>
      </c>
      <c r="C1140" s="11" t="s">
        <v>155</v>
      </c>
      <c r="D1140" s="11" t="s">
        <v>6</v>
      </c>
      <c r="E1140" s="12">
        <v>9.3933411946252043</v>
      </c>
      <c r="F1140" s="12">
        <v>11.505894098889112</v>
      </c>
      <c r="G1140" s="12">
        <v>8.4130384515074361</v>
      </c>
      <c r="H1140" s="12">
        <v>12.611139042945357</v>
      </c>
      <c r="I1140" s="12">
        <v>9.4773703292736133</v>
      </c>
      <c r="J1140" s="12">
        <v>7.9478437919941358</v>
      </c>
      <c r="K1140" s="12">
        <v>8.6744573698396934</v>
      </c>
      <c r="L1140" s="12">
        <v>8.0480231532880069</v>
      </c>
      <c r="M1140" s="12">
        <v>7.8693961592471497</v>
      </c>
      <c r="N1140" s="12"/>
      <c r="O1140" s="12"/>
    </row>
    <row r="1141" spans="1:15" x14ac:dyDescent="0.35">
      <c r="A1141" s="11" t="str">
        <f t="shared" si="17"/>
        <v>DISTRIBUCION VOLUMEN X CRITERIO (Consumiciones)Otras EspirituosasNORTE-CENTRO</v>
      </c>
      <c r="B1141" s="11" t="s">
        <v>119</v>
      </c>
      <c r="C1141" s="11" t="s">
        <v>155</v>
      </c>
      <c r="D1141" s="11" t="s">
        <v>7</v>
      </c>
      <c r="E1141" s="12">
        <v>17.73152232461312</v>
      </c>
      <c r="F1141" s="12">
        <v>17.995301961397345</v>
      </c>
      <c r="G1141" s="12">
        <v>19.419540469398235</v>
      </c>
      <c r="H1141" s="12">
        <v>17.873202198224568</v>
      </c>
      <c r="I1141" s="12">
        <v>19.015472559793935</v>
      </c>
      <c r="J1141" s="12">
        <v>19.348825996660828</v>
      </c>
      <c r="K1141" s="12">
        <v>18.340771740672434</v>
      </c>
      <c r="L1141" s="12">
        <v>20.909945439922563</v>
      </c>
      <c r="M1141" s="12">
        <v>19.277647126864558</v>
      </c>
      <c r="N1141" s="12"/>
      <c r="O1141" s="12"/>
    </row>
    <row r="1142" spans="1:15" x14ac:dyDescent="0.35">
      <c r="A1142" s="11" t="str">
        <f t="shared" si="17"/>
        <v>DISTRIBUCION VOLUMEN X CRITERIO (Consumiciones)Otras EspirituosasNOROESTE</v>
      </c>
      <c r="B1142" s="11" t="s">
        <v>119</v>
      </c>
      <c r="C1142" s="11" t="s">
        <v>155</v>
      </c>
      <c r="D1142" s="11" t="s">
        <v>8</v>
      </c>
      <c r="E1142" s="12">
        <v>14.048722092133891</v>
      </c>
      <c r="F1142" s="12">
        <v>14.4361758621943</v>
      </c>
      <c r="G1142" s="12">
        <v>15.466659093414497</v>
      </c>
      <c r="H1142" s="12">
        <v>16.104722378058131</v>
      </c>
      <c r="I1142" s="12">
        <v>14.078935303615209</v>
      </c>
      <c r="J1142" s="12">
        <v>12.99590015066987</v>
      </c>
      <c r="K1142" s="12">
        <v>12.141438501915164</v>
      </c>
      <c r="L1142" s="12">
        <v>11.242350832071288</v>
      </c>
      <c r="M1142" s="12">
        <v>12.919302248107378</v>
      </c>
      <c r="N1142" s="12"/>
      <c r="O1142" s="12"/>
    </row>
    <row r="1143" spans="1:15" x14ac:dyDescent="0.35">
      <c r="A1143" s="11" t="str">
        <f t="shared" si="17"/>
        <v>DISTRIBUCION VOLUMEN X CRITERIO (Consumiciones)Otras Espirituosas&lt;2MIL</v>
      </c>
      <c r="B1143" s="11" t="s">
        <v>119</v>
      </c>
      <c r="C1143" s="11" t="s">
        <v>155</v>
      </c>
      <c r="D1143" s="11" t="s">
        <v>9</v>
      </c>
      <c r="E1143" s="12">
        <v>13.731920988417471</v>
      </c>
      <c r="F1143" s="12">
        <v>15.391631341314788</v>
      </c>
      <c r="G1143" s="12">
        <v>14.788239097877787</v>
      </c>
      <c r="H1143" s="12">
        <v>10.1691860318397</v>
      </c>
      <c r="I1143" s="12">
        <v>10.146194206538519</v>
      </c>
      <c r="J1143" s="12">
        <v>8.3042847253328986</v>
      </c>
      <c r="K1143" s="12">
        <v>13.160934175060293</v>
      </c>
      <c r="L1143" s="12">
        <v>11.519812081332043</v>
      </c>
      <c r="M1143" s="12">
        <v>10.283797607093847</v>
      </c>
      <c r="N1143" s="12"/>
      <c r="O1143" s="12"/>
    </row>
    <row r="1144" spans="1:15" x14ac:dyDescent="0.35">
      <c r="A1144" s="11" t="str">
        <f t="shared" si="17"/>
        <v>DISTRIBUCION VOLUMEN X CRITERIO (Consumiciones)Otras Espirituosas2-5MIL</v>
      </c>
      <c r="B1144" s="11" t="s">
        <v>119</v>
      </c>
      <c r="C1144" s="11" t="s">
        <v>155</v>
      </c>
      <c r="D1144" s="11" t="s">
        <v>10</v>
      </c>
      <c r="E1144" s="12">
        <v>3.7491911940092923</v>
      </c>
      <c r="F1144" s="12">
        <v>4.4082629640744466</v>
      </c>
      <c r="G1144" s="12">
        <v>3.680731629934153</v>
      </c>
      <c r="H1144" s="12">
        <v>3.1360861611888993</v>
      </c>
      <c r="I1144" s="12">
        <v>3.4300866649391262</v>
      </c>
      <c r="J1144" s="12">
        <v>3.8270472777619413</v>
      </c>
      <c r="K1144" s="12">
        <v>3.0777135054617677</v>
      </c>
      <c r="L1144" s="12">
        <v>3.2140077783017995</v>
      </c>
      <c r="M1144" s="12">
        <v>4.7260590070880637</v>
      </c>
      <c r="N1144" s="12"/>
      <c r="O1144" s="12"/>
    </row>
    <row r="1145" spans="1:15" x14ac:dyDescent="0.35">
      <c r="A1145" s="11" t="str">
        <f t="shared" si="17"/>
        <v>DISTRIBUCION VOLUMEN X CRITERIO (Consumiciones)Otras Espirituosas5-10MIL</v>
      </c>
      <c r="B1145" s="11" t="s">
        <v>119</v>
      </c>
      <c r="C1145" s="11" t="s">
        <v>155</v>
      </c>
      <c r="D1145" s="11" t="s">
        <v>11</v>
      </c>
      <c r="E1145" s="12">
        <v>8.1891659751641406</v>
      </c>
      <c r="F1145" s="12">
        <v>6.6876544127178343</v>
      </c>
      <c r="G1145" s="12">
        <v>7.4451936287887559</v>
      </c>
      <c r="H1145" s="12">
        <v>9.3570393722390364</v>
      </c>
      <c r="I1145" s="12">
        <v>7.0139664990066644</v>
      </c>
      <c r="J1145" s="12">
        <v>8.3759253980535071</v>
      </c>
      <c r="K1145" s="12">
        <v>8.1690026954177881</v>
      </c>
      <c r="L1145" s="12">
        <v>8.394147493500995</v>
      </c>
      <c r="M1145" s="12">
        <v>8.9520344357302903</v>
      </c>
      <c r="N1145" s="12"/>
      <c r="O1145" s="12"/>
    </row>
    <row r="1146" spans="1:15" x14ac:dyDescent="0.35">
      <c r="A1146" s="11" t="str">
        <f t="shared" si="17"/>
        <v>DISTRIBUCION VOLUMEN X CRITERIO (Consumiciones)Otras Espirituosas10-30MIL</v>
      </c>
      <c r="B1146" s="11" t="s">
        <v>119</v>
      </c>
      <c r="C1146" s="11" t="s">
        <v>155</v>
      </c>
      <c r="D1146" s="11" t="s">
        <v>12</v>
      </c>
      <c r="E1146" s="12">
        <v>15.697315626389303</v>
      </c>
      <c r="F1146" s="12">
        <v>15.970204798586792</v>
      </c>
      <c r="G1146" s="12">
        <v>13.427718909559236</v>
      </c>
      <c r="H1146" s="12">
        <v>14.970283332330375</v>
      </c>
      <c r="I1146" s="12">
        <v>15.342748428049052</v>
      </c>
      <c r="J1146" s="12">
        <v>13.614490369344789</v>
      </c>
      <c r="K1146" s="12">
        <v>13.730447581217192</v>
      </c>
      <c r="L1146" s="12">
        <v>16.276355270956547</v>
      </c>
      <c r="M1146" s="12">
        <v>18.103081964006488</v>
      </c>
      <c r="N1146" s="12"/>
      <c r="O1146" s="12"/>
    </row>
    <row r="1147" spans="1:15" x14ac:dyDescent="0.35">
      <c r="A1147" s="11" t="str">
        <f t="shared" si="17"/>
        <v>DISTRIBUCION VOLUMEN X CRITERIO (Consumiciones)Otras Espirituosas30-100MIL</v>
      </c>
      <c r="B1147" s="11" t="s">
        <v>119</v>
      </c>
      <c r="C1147" s="11" t="s">
        <v>155</v>
      </c>
      <c r="D1147" s="11" t="s">
        <v>13</v>
      </c>
      <c r="E1147" s="12">
        <v>19.410311282521615</v>
      </c>
      <c r="F1147" s="12">
        <v>17.562674556129274</v>
      </c>
      <c r="G1147" s="12">
        <v>17.049453112606642</v>
      </c>
      <c r="H1147" s="12">
        <v>19.273577110304</v>
      </c>
      <c r="I1147" s="12">
        <v>19.295887789612166</v>
      </c>
      <c r="J1147" s="12">
        <v>18.921454575070243</v>
      </c>
      <c r="K1147" s="12">
        <v>18.192619520499363</v>
      </c>
      <c r="L1147" s="12">
        <v>16.149395601409065</v>
      </c>
      <c r="M1147" s="12">
        <v>15.395735124741124</v>
      </c>
      <c r="N1147" s="12"/>
      <c r="O1147" s="12"/>
    </row>
    <row r="1148" spans="1:15" x14ac:dyDescent="0.35">
      <c r="A1148" s="11" t="str">
        <f t="shared" si="17"/>
        <v>DISTRIBUCION VOLUMEN X CRITERIO (Consumiciones)Otras Espirituosas100-200MIL</v>
      </c>
      <c r="B1148" s="11" t="s">
        <v>119</v>
      </c>
      <c r="C1148" s="11" t="s">
        <v>155</v>
      </c>
      <c r="D1148" s="11" t="s">
        <v>14</v>
      </c>
      <c r="E1148" s="12">
        <v>12.472651775005794</v>
      </c>
      <c r="F1148" s="12">
        <v>11.890074388291636</v>
      </c>
      <c r="G1148" s="12">
        <v>14.890320039362987</v>
      </c>
      <c r="H1148" s="12">
        <v>11.52655023297738</v>
      </c>
      <c r="I1148" s="12">
        <v>13.148329269184003</v>
      </c>
      <c r="J1148" s="12">
        <v>14.145372806124525</v>
      </c>
      <c r="K1148" s="12">
        <v>14.302404596396654</v>
      </c>
      <c r="L1148" s="12">
        <v>13.764189672349858</v>
      </c>
      <c r="M1148" s="12">
        <v>15.843167808827058</v>
      </c>
      <c r="N1148" s="12"/>
      <c r="O1148" s="12"/>
    </row>
    <row r="1149" spans="1:15" x14ac:dyDescent="0.35">
      <c r="A1149" s="11" t="str">
        <f t="shared" si="17"/>
        <v>DISTRIBUCION VOLUMEN X CRITERIO (Consumiciones)Otras Espirituosas200-500MIL</v>
      </c>
      <c r="B1149" s="11" t="s">
        <v>119</v>
      </c>
      <c r="C1149" s="11" t="s">
        <v>155</v>
      </c>
      <c r="D1149" s="11" t="s">
        <v>15</v>
      </c>
      <c r="E1149" s="12">
        <v>12.238575650376323</v>
      </c>
      <c r="F1149" s="12">
        <v>12.119768784193541</v>
      </c>
      <c r="G1149" s="12">
        <v>12.057482328331401</v>
      </c>
      <c r="H1149" s="12">
        <v>15.647399524662731</v>
      </c>
      <c r="I1149" s="12">
        <v>17.26401688559918</v>
      </c>
      <c r="J1149" s="12">
        <v>17.12322514965183</v>
      </c>
      <c r="K1149" s="12">
        <v>12.999503475670307</v>
      </c>
      <c r="L1149" s="12">
        <v>13.694286505665126</v>
      </c>
      <c r="M1149" s="12">
        <v>12.505094053375949</v>
      </c>
      <c r="N1149" s="12"/>
      <c r="O1149" s="12"/>
    </row>
    <row r="1150" spans="1:15" x14ac:dyDescent="0.35">
      <c r="A1150" s="11" t="str">
        <f t="shared" si="17"/>
        <v>DISTRIBUCION VOLUMEN X CRITERIO (Consumiciones)Otras Espirituosas&gt;500MIL</v>
      </c>
      <c r="B1150" s="11" t="s">
        <v>119</v>
      </c>
      <c r="C1150" s="11" t="s">
        <v>155</v>
      </c>
      <c r="D1150" s="11" t="s">
        <v>16</v>
      </c>
      <c r="E1150" s="12">
        <v>14.510874227168937</v>
      </c>
      <c r="F1150" s="12">
        <v>15.969719105153274</v>
      </c>
      <c r="G1150" s="12">
        <v>16.660864614449768</v>
      </c>
      <c r="H1150" s="12">
        <v>15.919883734548787</v>
      </c>
      <c r="I1150" s="12">
        <v>14.358776901457112</v>
      </c>
      <c r="J1150" s="12">
        <v>15.688215987294866</v>
      </c>
      <c r="K1150" s="12">
        <v>16.367360618527449</v>
      </c>
      <c r="L1150" s="12">
        <v>16.98780071429664</v>
      </c>
      <c r="M1150" s="12">
        <v>14.191037052170582</v>
      </c>
      <c r="N1150" s="12"/>
      <c r="O1150" s="12"/>
    </row>
    <row r="1151" spans="1:15" x14ac:dyDescent="0.35">
      <c r="A1151" s="11" t="str">
        <f t="shared" si="17"/>
        <v>DISTRIBUCION VOLUMEN X CRITERIO (Consumiciones)Otras EspirituosasDE 15 A 19 AÑOS</v>
      </c>
      <c r="B1151" s="11" t="s">
        <v>119</v>
      </c>
      <c r="C1151" s="11" t="s">
        <v>155</v>
      </c>
      <c r="D1151" s="11" t="s">
        <v>39</v>
      </c>
      <c r="E1151" s="12">
        <v>1.3205395847401349</v>
      </c>
      <c r="F1151" s="12">
        <v>4.4083433768945666</v>
      </c>
      <c r="G1151" s="12">
        <v>1.3414618079548726</v>
      </c>
      <c r="H1151" s="12">
        <v>0.75895819219129446</v>
      </c>
      <c r="I1151" s="12">
        <v>0.68115009889060907</v>
      </c>
      <c r="J1151" s="12">
        <v>1.2091144683796882</v>
      </c>
      <c r="K1151" s="12">
        <v>1.0635114909916301</v>
      </c>
      <c r="L1151" s="12">
        <v>0.80270167260503467</v>
      </c>
      <c r="M1151" s="12">
        <v>2.0101986863019983</v>
      </c>
      <c r="N1151" s="12"/>
      <c r="O1151" s="12"/>
    </row>
    <row r="1152" spans="1:15" x14ac:dyDescent="0.35">
      <c r="A1152" s="11" t="str">
        <f t="shared" si="17"/>
        <v>DISTRIBUCION VOLUMEN X CRITERIO (Consumiciones)Otras EspirituosasDE 20 A 24 AÑOS</v>
      </c>
      <c r="B1152" s="11" t="s">
        <v>119</v>
      </c>
      <c r="C1152" s="11" t="s">
        <v>155</v>
      </c>
      <c r="D1152" s="11" t="s">
        <v>40</v>
      </c>
      <c r="E1152" s="12">
        <v>3.425158149707217</v>
      </c>
      <c r="F1152" s="12">
        <v>2.3917812308114907</v>
      </c>
      <c r="G1152" s="12">
        <v>2.3485738311424682</v>
      </c>
      <c r="H1152" s="12">
        <v>3.3467244370333411</v>
      </c>
      <c r="I1152" s="12">
        <v>3.3596273828428669</v>
      </c>
      <c r="J1152" s="12">
        <v>2.289483894612534</v>
      </c>
      <c r="K1152" s="12">
        <v>2.26550539083558</v>
      </c>
      <c r="L1152" s="12">
        <v>3.5622656346372357</v>
      </c>
      <c r="M1152" s="12">
        <v>2.5024327087715519</v>
      </c>
      <c r="N1152" s="12"/>
      <c r="O1152" s="12"/>
    </row>
    <row r="1153" spans="1:15" x14ac:dyDescent="0.35">
      <c r="A1153" s="11" t="str">
        <f t="shared" si="17"/>
        <v>DISTRIBUCION VOLUMEN X CRITERIO (Consumiciones)Otras EspirituosasDE 25 A 34 AÑOS</v>
      </c>
      <c r="B1153" s="11" t="s">
        <v>119</v>
      </c>
      <c r="C1153" s="11" t="s">
        <v>155</v>
      </c>
      <c r="D1153" s="11" t="s">
        <v>41</v>
      </c>
      <c r="E1153" s="12">
        <v>10.55636893423503</v>
      </c>
      <c r="F1153" s="12">
        <v>7.8059555021185574</v>
      </c>
      <c r="G1153" s="12">
        <v>5.3966177138816365</v>
      </c>
      <c r="H1153" s="12">
        <v>10.027008681731738</v>
      </c>
      <c r="I1153" s="12">
        <v>7.7439940289119384</v>
      </c>
      <c r="J1153" s="12">
        <v>9.0457531457425571</v>
      </c>
      <c r="K1153" s="12">
        <v>6.9660058164278613</v>
      </c>
      <c r="L1153" s="12">
        <v>6.4306128805787539</v>
      </c>
      <c r="M1153" s="12">
        <v>7.2132571637072527</v>
      </c>
      <c r="N1153" s="12"/>
      <c r="O1153" s="12"/>
    </row>
    <row r="1154" spans="1:15" x14ac:dyDescent="0.35">
      <c r="A1154" s="11" t="str">
        <f t="shared" si="17"/>
        <v>DISTRIBUCION VOLUMEN X CRITERIO (Consumiciones)Otras EspirituosasDE 35 A 49 AÑOS</v>
      </c>
      <c r="B1154" s="11" t="s">
        <v>119</v>
      </c>
      <c r="C1154" s="11" t="s">
        <v>155</v>
      </c>
      <c r="D1154" s="11" t="s">
        <v>42</v>
      </c>
      <c r="E1154" s="12">
        <v>17.965847054199237</v>
      </c>
      <c r="F1154" s="12">
        <v>18.835400425287325</v>
      </c>
      <c r="G1154" s="12">
        <v>16.32499200103247</v>
      </c>
      <c r="H1154" s="12">
        <v>18.495469542761263</v>
      </c>
      <c r="I1154" s="12">
        <v>19.70135479026996</v>
      </c>
      <c r="J1154" s="12">
        <v>18.548037626745938</v>
      </c>
      <c r="K1154" s="12">
        <v>13.767566321464036</v>
      </c>
      <c r="L1154" s="12">
        <v>17.973364735566054</v>
      </c>
      <c r="M1154" s="12">
        <v>16.857330535003147</v>
      </c>
      <c r="N1154" s="12"/>
      <c r="O1154" s="12"/>
    </row>
    <row r="1155" spans="1:15" x14ac:dyDescent="0.35">
      <c r="A1155" s="11" t="str">
        <f t="shared" si="17"/>
        <v>DISTRIBUCION VOLUMEN X CRITERIO (Consumiciones)Otras EspirituosasDE 50 A 59 AÑOS</v>
      </c>
      <c r="B1155" s="11" t="s">
        <v>119</v>
      </c>
      <c r="C1155" s="11" t="s">
        <v>155</v>
      </c>
      <c r="D1155" s="11" t="s">
        <v>43</v>
      </c>
      <c r="E1155" s="12">
        <v>31.711421158073556</v>
      </c>
      <c r="F1155" s="12">
        <v>31.554473091779656</v>
      </c>
      <c r="G1155" s="12">
        <v>32.332801413195746</v>
      </c>
      <c r="H1155" s="12">
        <v>28.353745141316743</v>
      </c>
      <c r="I1155" s="12">
        <v>27.855214403256635</v>
      </c>
      <c r="J1155" s="12">
        <v>28.931784827136863</v>
      </c>
      <c r="K1155" s="12">
        <v>20.859458788480637</v>
      </c>
      <c r="L1155" s="12">
        <v>21.98960875122421</v>
      </c>
      <c r="M1155" s="12">
        <v>23.759412566953859</v>
      </c>
      <c r="N1155" s="12"/>
      <c r="O1155" s="12"/>
    </row>
    <row r="1156" spans="1:15" x14ac:dyDescent="0.35">
      <c r="A1156" s="11" t="str">
        <f t="shared" ref="A1156:A1219" si="18">B1156&amp;C1156&amp;D1156</f>
        <v>DISTRIBUCION VOLUMEN X CRITERIO (Consumiciones)Otras EspirituosasDE 60 A 75 AÑOS</v>
      </c>
      <c r="B1156" s="11" t="s">
        <v>119</v>
      </c>
      <c r="C1156" s="11" t="s">
        <v>155</v>
      </c>
      <c r="D1156" s="11" t="s">
        <v>44</v>
      </c>
      <c r="E1156" s="12">
        <v>35.020666686823823</v>
      </c>
      <c r="F1156" s="12">
        <v>35.00402224926237</v>
      </c>
      <c r="G1156" s="12">
        <v>42.255554241066022</v>
      </c>
      <c r="H1156" s="12">
        <v>39.018097887382723</v>
      </c>
      <c r="I1156" s="12">
        <v>40.65865796695082</v>
      </c>
      <c r="J1156" s="12">
        <v>39.975827666245877</v>
      </c>
      <c r="K1156" s="12">
        <v>55.077954319761666</v>
      </c>
      <c r="L1156" s="12">
        <v>49.24145446236858</v>
      </c>
      <c r="M1156" s="12">
        <v>47.657370220071094</v>
      </c>
      <c r="N1156" s="12"/>
      <c r="O1156" s="12"/>
    </row>
    <row r="1157" spans="1:15" x14ac:dyDescent="0.35">
      <c r="A1157" s="11" t="str">
        <f t="shared" si="18"/>
        <v>DISTRIBUCION VOLUMEN X CRITERIO (Consumiciones)Otras EspirituosasNIVEL ALTO</v>
      </c>
      <c r="B1157" s="11" t="s">
        <v>119</v>
      </c>
      <c r="C1157" s="11" t="s">
        <v>155</v>
      </c>
      <c r="D1157" s="11" t="s">
        <v>209</v>
      </c>
      <c r="E1157" s="12">
        <v>20.387026404757986</v>
      </c>
      <c r="F1157" s="12">
        <v>21.051098487370524</v>
      </c>
      <c r="G1157" s="12">
        <v>15.225651546153371</v>
      </c>
      <c r="H1157" s="12">
        <v>16.398084285981433</v>
      </c>
      <c r="I1157" s="12">
        <v>19.112489452037497</v>
      </c>
      <c r="J1157" s="12">
        <v>16.151484301828397</v>
      </c>
      <c r="K1157" s="12">
        <v>15.077120868208258</v>
      </c>
      <c r="L1157" s="12">
        <v>16.083661823210768</v>
      </c>
      <c r="M1157" s="12">
        <v>18.651956076529174</v>
      </c>
      <c r="N1157" s="12"/>
      <c r="O1157" s="12"/>
    </row>
    <row r="1158" spans="1:15" x14ac:dyDescent="0.35">
      <c r="A1158" s="11" t="str">
        <f t="shared" si="18"/>
        <v>DISTRIBUCION VOLUMEN X CRITERIO (Consumiciones)Otras EspirituosasNIVEL MEDIO ALTO</v>
      </c>
      <c r="B1158" s="11" t="s">
        <v>119</v>
      </c>
      <c r="C1158" s="11" t="s">
        <v>155</v>
      </c>
      <c r="D1158" s="11" t="s">
        <v>210</v>
      </c>
      <c r="E1158" s="12">
        <v>14.708898153716252</v>
      </c>
      <c r="F1158" s="12">
        <v>12.921233712785348</v>
      </c>
      <c r="G1158" s="12">
        <v>11.41532992044052</v>
      </c>
      <c r="H1158" s="12">
        <v>9.7748553961391949</v>
      </c>
      <c r="I1158" s="12">
        <v>12.45122024145698</v>
      </c>
      <c r="J1158" s="12">
        <v>11.01827421916358</v>
      </c>
      <c r="K1158" s="12">
        <v>11.223925379486452</v>
      </c>
      <c r="L1158" s="12">
        <v>13.167150166010662</v>
      </c>
      <c r="M1158" s="12">
        <v>12.975712409271543</v>
      </c>
      <c r="N1158" s="12"/>
      <c r="O1158" s="12"/>
    </row>
    <row r="1159" spans="1:15" x14ac:dyDescent="0.35">
      <c r="A1159" s="11" t="str">
        <f t="shared" si="18"/>
        <v>DISTRIBUCION VOLUMEN X CRITERIO (Consumiciones)Otras EspirituosasNIVEL MEDIO</v>
      </c>
      <c r="B1159" s="11" t="s">
        <v>119</v>
      </c>
      <c r="C1159" s="11" t="s">
        <v>155</v>
      </c>
      <c r="D1159" s="11" t="s">
        <v>211</v>
      </c>
      <c r="E1159" s="12">
        <v>23.028702674071063</v>
      </c>
      <c r="F1159" s="12">
        <v>26.99706686197333</v>
      </c>
      <c r="G1159" s="12">
        <v>23.264200520000109</v>
      </c>
      <c r="H1159" s="12">
        <v>19.087609330483637</v>
      </c>
      <c r="I1159" s="12">
        <v>24.72285159321298</v>
      </c>
      <c r="J1159" s="12">
        <v>26.063245510445089</v>
      </c>
      <c r="K1159" s="12">
        <v>25.121634274365157</v>
      </c>
      <c r="L1159" s="12">
        <v>22.792878385024313</v>
      </c>
      <c r="M1159" s="12">
        <v>25.283855206866647</v>
      </c>
      <c r="N1159" s="12"/>
      <c r="O1159" s="12"/>
    </row>
    <row r="1160" spans="1:15" x14ac:dyDescent="0.35">
      <c r="A1160" s="11" t="str">
        <f t="shared" si="18"/>
        <v>DISTRIBUCION VOLUMEN X CRITERIO (Consumiciones)Otras EspirituosasNIVEL MEDIO BAJO</v>
      </c>
      <c r="B1160" s="11" t="s">
        <v>119</v>
      </c>
      <c r="C1160" s="11" t="s">
        <v>155</v>
      </c>
      <c r="D1160" s="11" t="s">
        <v>212</v>
      </c>
      <c r="E1160" s="12">
        <v>14.102998601317157</v>
      </c>
      <c r="F1160" s="12">
        <v>12.326381484208369</v>
      </c>
      <c r="G1160" s="12">
        <v>13.32654205305937</v>
      </c>
      <c r="H1160" s="12">
        <v>17.172875622238227</v>
      </c>
      <c r="I1160" s="12">
        <v>14.157434292561167</v>
      </c>
      <c r="J1160" s="12">
        <v>11.562229914077452</v>
      </c>
      <c r="K1160" s="12">
        <v>14.582681940700809</v>
      </c>
      <c r="L1160" s="12">
        <v>15.0310002659165</v>
      </c>
      <c r="M1160" s="12">
        <v>14.160368111919414</v>
      </c>
      <c r="N1160" s="12"/>
      <c r="O1160" s="12"/>
    </row>
    <row r="1161" spans="1:15" x14ac:dyDescent="0.35">
      <c r="A1161" s="11" t="str">
        <f t="shared" si="18"/>
        <v>DISTRIBUCION VOLUMEN X CRITERIO (Consumiciones)Otras EspirituosasHOMBRE</v>
      </c>
      <c r="B1161" s="11" t="s">
        <v>119</v>
      </c>
      <c r="C1161" s="11" t="s">
        <v>155</v>
      </c>
      <c r="D1161" s="11" t="s">
        <v>21</v>
      </c>
      <c r="E1161" s="12">
        <v>59.898833460435419</v>
      </c>
      <c r="F1161" s="12">
        <v>56.127440810535489</v>
      </c>
      <c r="G1161" s="12">
        <v>63.809478037120591</v>
      </c>
      <c r="H1161" s="12">
        <v>57.766257783437467</v>
      </c>
      <c r="I1161" s="12">
        <v>58.852270940335629</v>
      </c>
      <c r="J1161" s="12">
        <v>60.905680661318563</v>
      </c>
      <c r="K1161" s="12">
        <v>62.259043836005112</v>
      </c>
      <c r="L1161" s="12">
        <v>60.329879673596444</v>
      </c>
      <c r="M1161" s="12">
        <v>61.253079530709961</v>
      </c>
      <c r="N1161" s="12"/>
      <c r="O1161" s="12"/>
    </row>
    <row r="1162" spans="1:15" x14ac:dyDescent="0.35">
      <c r="A1162" s="11" t="str">
        <f t="shared" si="18"/>
        <v>DISTRIBUCION VOLUMEN X CRITERIO (Consumiciones)Otras EspirituosasMUJER</v>
      </c>
      <c r="B1162" s="11" t="s">
        <v>119</v>
      </c>
      <c r="C1162" s="11" t="s">
        <v>155</v>
      </c>
      <c r="D1162" s="11" t="s">
        <v>22</v>
      </c>
      <c r="E1162" s="12">
        <v>40.101166539564588</v>
      </c>
      <c r="F1162" s="12">
        <v>43.872559189464511</v>
      </c>
      <c r="G1162" s="12">
        <v>36.190521962879416</v>
      </c>
      <c r="H1162" s="12">
        <v>42.233742216562518</v>
      </c>
      <c r="I1162" s="12">
        <v>41.147729059664364</v>
      </c>
      <c r="J1162" s="12">
        <v>39.09431933868143</v>
      </c>
      <c r="K1162" s="12">
        <v>37.740956163994895</v>
      </c>
      <c r="L1162" s="12">
        <v>39.670120326403548</v>
      </c>
      <c r="M1162" s="12">
        <v>38.746920469290032</v>
      </c>
      <c r="N1162" s="12"/>
      <c r="O1162" s="12"/>
    </row>
    <row r="1163" spans="1:15" x14ac:dyDescent="0.35">
      <c r="A1163" s="11" t="str">
        <f t="shared" si="18"/>
        <v>DISTRIBUCION VOLUMEN X CRITERIO (Consumiciones)T.Zumo+Horchata+MostoT.ESPAÑA</v>
      </c>
      <c r="B1163" s="11" t="s">
        <v>119</v>
      </c>
      <c r="C1163" s="11" t="s">
        <v>156</v>
      </c>
      <c r="D1163" s="11" t="s">
        <v>36</v>
      </c>
      <c r="E1163" s="12">
        <v>100</v>
      </c>
      <c r="F1163" s="12">
        <v>100</v>
      </c>
      <c r="G1163" s="12">
        <v>100</v>
      </c>
      <c r="H1163" s="12">
        <v>100</v>
      </c>
      <c r="I1163" s="12">
        <v>100</v>
      </c>
      <c r="J1163" s="12">
        <v>100</v>
      </c>
      <c r="K1163" s="12">
        <v>100</v>
      </c>
      <c r="L1163" s="12">
        <v>100</v>
      </c>
      <c r="M1163" s="12">
        <v>100</v>
      </c>
      <c r="N1163" s="12"/>
      <c r="O1163" s="12"/>
    </row>
    <row r="1164" spans="1:15" x14ac:dyDescent="0.35">
      <c r="A1164" s="11" t="str">
        <f t="shared" si="18"/>
        <v>DISTRIBUCION VOLUMEN X CRITERIO (Consumiciones)T.Zumo+Horchata+MostoBCN AM</v>
      </c>
      <c r="B1164" s="11" t="s">
        <v>119</v>
      </c>
      <c r="C1164" s="11" t="s">
        <v>156</v>
      </c>
      <c r="D1164" s="11" t="s">
        <v>1</v>
      </c>
      <c r="E1164" s="12">
        <v>13.496407540828361</v>
      </c>
      <c r="F1164" s="12">
        <v>10.56227188990556</v>
      </c>
      <c r="G1164" s="12">
        <v>10.909177223225447</v>
      </c>
      <c r="H1164" s="12">
        <v>11.131587768193931</v>
      </c>
      <c r="I1164" s="12">
        <v>12.550832648621125</v>
      </c>
      <c r="J1164" s="12">
        <v>12.651245272359191</v>
      </c>
      <c r="K1164" s="12">
        <v>13.770787535896719</v>
      </c>
      <c r="L1164" s="12">
        <v>11.297561137616849</v>
      </c>
      <c r="M1164" s="12">
        <v>12.303108966830548</v>
      </c>
      <c r="N1164" s="12"/>
      <c r="O1164" s="12"/>
    </row>
    <row r="1165" spans="1:15" x14ac:dyDescent="0.35">
      <c r="A1165" s="11" t="str">
        <f t="shared" si="18"/>
        <v>DISTRIBUCION VOLUMEN X CRITERIO (Consumiciones)T.Zumo+Horchata+MostoREST.CAT ARAGON</v>
      </c>
      <c r="B1165" s="11" t="s">
        <v>119</v>
      </c>
      <c r="C1165" s="11" t="s">
        <v>156</v>
      </c>
      <c r="D1165" s="11" t="s">
        <v>2</v>
      </c>
      <c r="E1165" s="12">
        <v>8.8939536136269624</v>
      </c>
      <c r="F1165" s="12">
        <v>6.5187020821522088</v>
      </c>
      <c r="G1165" s="12">
        <v>6.6691151332531327</v>
      </c>
      <c r="H1165" s="12">
        <v>9.8927583636127228</v>
      </c>
      <c r="I1165" s="12">
        <v>10.162763368720944</v>
      </c>
      <c r="J1165" s="12">
        <v>8.68417335770493</v>
      </c>
      <c r="K1165" s="12">
        <v>9.4317477890162404</v>
      </c>
      <c r="L1165" s="12">
        <v>10.274049849700873</v>
      </c>
      <c r="M1165" s="12">
        <v>11.178052382482297</v>
      </c>
      <c r="N1165" s="12"/>
      <c r="O1165" s="12"/>
    </row>
    <row r="1166" spans="1:15" x14ac:dyDescent="0.35">
      <c r="A1166" s="11" t="str">
        <f t="shared" si="18"/>
        <v>DISTRIBUCION VOLUMEN X CRITERIO (Consumiciones)T.Zumo+Horchata+MostoLEVANTE</v>
      </c>
      <c r="B1166" s="11" t="s">
        <v>119</v>
      </c>
      <c r="C1166" s="11" t="s">
        <v>156</v>
      </c>
      <c r="D1166" s="11" t="s">
        <v>3</v>
      </c>
      <c r="E1166" s="12">
        <v>13.069416605980274</v>
      </c>
      <c r="F1166" s="12">
        <v>11.65941473516704</v>
      </c>
      <c r="G1166" s="12">
        <v>9.7069200216240308</v>
      </c>
      <c r="H1166" s="12">
        <v>11.902116279388867</v>
      </c>
      <c r="I1166" s="12">
        <v>12.919838698987185</v>
      </c>
      <c r="J1166" s="12">
        <v>8.64006247630501</v>
      </c>
      <c r="K1166" s="12">
        <v>8.8208404279651322</v>
      </c>
      <c r="L1166" s="12">
        <v>10.83228596169128</v>
      </c>
      <c r="M1166" s="12">
        <v>11.642660503809939</v>
      </c>
      <c r="N1166" s="12"/>
      <c r="O1166" s="12"/>
    </row>
    <row r="1167" spans="1:15" x14ac:dyDescent="0.35">
      <c r="A1167" s="11" t="str">
        <f t="shared" si="18"/>
        <v>DISTRIBUCION VOLUMEN X CRITERIO (Consumiciones)T.Zumo+Horchata+MostoANDALUCIA</v>
      </c>
      <c r="B1167" s="11" t="s">
        <v>119</v>
      </c>
      <c r="C1167" s="11" t="s">
        <v>156</v>
      </c>
      <c r="D1167" s="11" t="s">
        <v>4</v>
      </c>
      <c r="E1167" s="12">
        <v>19.115321800964537</v>
      </c>
      <c r="F1167" s="12">
        <v>20.329507760421507</v>
      </c>
      <c r="G1167" s="12">
        <v>23.345538865665663</v>
      </c>
      <c r="H1167" s="12">
        <v>19.192910800545455</v>
      </c>
      <c r="I1167" s="12">
        <v>19.78511784589714</v>
      </c>
      <c r="J1167" s="12">
        <v>20.236541039515192</v>
      </c>
      <c r="K1167" s="12">
        <v>16.873324290325044</v>
      </c>
      <c r="L1167" s="12">
        <v>17.999341998063358</v>
      </c>
      <c r="M1167" s="12">
        <v>18.402177248727249</v>
      </c>
      <c r="N1167" s="12"/>
      <c r="O1167" s="12"/>
    </row>
    <row r="1168" spans="1:15" x14ac:dyDescent="0.35">
      <c r="A1168" s="11" t="str">
        <f t="shared" si="18"/>
        <v>DISTRIBUCION VOLUMEN X CRITERIO (Consumiciones)T.Zumo+Horchata+MostoMDD AM</v>
      </c>
      <c r="B1168" s="11" t="s">
        <v>119</v>
      </c>
      <c r="C1168" s="11" t="s">
        <v>156</v>
      </c>
      <c r="D1168" s="11" t="s">
        <v>5</v>
      </c>
      <c r="E1168" s="12">
        <v>15.493369245120592</v>
      </c>
      <c r="F1168" s="12">
        <v>15.925577717187148</v>
      </c>
      <c r="G1168" s="12">
        <v>16.069949844462265</v>
      </c>
      <c r="H1168" s="12">
        <v>15.181003339499197</v>
      </c>
      <c r="I1168" s="12">
        <v>15.8867105513713</v>
      </c>
      <c r="J1168" s="12">
        <v>14.915028425727616</v>
      </c>
      <c r="K1168" s="12">
        <v>18.363538463493352</v>
      </c>
      <c r="L1168" s="12">
        <v>15.978186301728137</v>
      </c>
      <c r="M1168" s="12">
        <v>14.57887520665099</v>
      </c>
      <c r="N1168" s="12"/>
      <c r="O1168" s="12"/>
    </row>
    <row r="1169" spans="1:15" x14ac:dyDescent="0.35">
      <c r="A1169" s="11" t="str">
        <f t="shared" si="18"/>
        <v>DISTRIBUCION VOLUMEN X CRITERIO (Consumiciones)T.Zumo+Horchata+MostoRTO CENTRO</v>
      </c>
      <c r="B1169" s="11" t="s">
        <v>119</v>
      </c>
      <c r="C1169" s="11" t="s">
        <v>156</v>
      </c>
      <c r="D1169" s="11" t="s">
        <v>6</v>
      </c>
      <c r="E1169" s="12">
        <v>7.1301226761425047</v>
      </c>
      <c r="F1169" s="12">
        <v>8.8853568740409496</v>
      </c>
      <c r="G1169" s="12">
        <v>8.4532008609868363</v>
      </c>
      <c r="H1169" s="12">
        <v>8.0379315098835704</v>
      </c>
      <c r="I1169" s="12">
        <v>7.1912919335816881</v>
      </c>
      <c r="J1169" s="12">
        <v>7.4303728672444596</v>
      </c>
      <c r="K1169" s="12">
        <v>8.2289853299956786</v>
      </c>
      <c r="L1169" s="12">
        <v>7.8821124837359005</v>
      </c>
      <c r="M1169" s="12">
        <v>8.1840024010662606</v>
      </c>
      <c r="N1169" s="12"/>
      <c r="O1169" s="12"/>
    </row>
    <row r="1170" spans="1:15" x14ac:dyDescent="0.35">
      <c r="A1170" s="11" t="str">
        <f t="shared" si="18"/>
        <v>DISTRIBUCION VOLUMEN X CRITERIO (Consumiciones)T.Zumo+Horchata+MostoNORTE-CENTRO</v>
      </c>
      <c r="B1170" s="11" t="s">
        <v>119</v>
      </c>
      <c r="C1170" s="11" t="s">
        <v>156</v>
      </c>
      <c r="D1170" s="11" t="s">
        <v>7</v>
      </c>
      <c r="E1170" s="12">
        <v>12.836184751346186</v>
      </c>
      <c r="F1170" s="12">
        <v>14.839752875244139</v>
      </c>
      <c r="G1170" s="12">
        <v>13.645949523561033</v>
      </c>
      <c r="H1170" s="12">
        <v>11.837858199022651</v>
      </c>
      <c r="I1170" s="12">
        <v>12.546260419285844</v>
      </c>
      <c r="J1170" s="12">
        <v>14.743135990035508</v>
      </c>
      <c r="K1170" s="12">
        <v>12.938404565554396</v>
      </c>
      <c r="L1170" s="12">
        <v>14.367396177015667</v>
      </c>
      <c r="M1170" s="12">
        <v>13.754577370040488</v>
      </c>
      <c r="N1170" s="12"/>
      <c r="O1170" s="12"/>
    </row>
    <row r="1171" spans="1:15" x14ac:dyDescent="0.35">
      <c r="A1171" s="11" t="str">
        <f t="shared" si="18"/>
        <v>DISTRIBUCION VOLUMEN X CRITERIO (Consumiciones)T.Zumo+Horchata+MostoNOROESTE</v>
      </c>
      <c r="B1171" s="11" t="s">
        <v>119</v>
      </c>
      <c r="C1171" s="11" t="s">
        <v>156</v>
      </c>
      <c r="D1171" s="11" t="s">
        <v>8</v>
      </c>
      <c r="E1171" s="12">
        <v>9.9652358965297356</v>
      </c>
      <c r="F1171" s="12">
        <v>11.279422996685689</v>
      </c>
      <c r="G1171" s="12">
        <v>11.200155887341587</v>
      </c>
      <c r="H1171" s="12">
        <v>12.823846807743248</v>
      </c>
      <c r="I1171" s="12">
        <v>8.9571908458624261</v>
      </c>
      <c r="J1171" s="12">
        <v>12.699452960645049</v>
      </c>
      <c r="K1171" s="12">
        <v>11.572363656001421</v>
      </c>
      <c r="L1171" s="12">
        <v>11.369062630921455</v>
      </c>
      <c r="M1171" s="12">
        <v>9.9565391707681883</v>
      </c>
      <c r="N1171" s="12"/>
      <c r="O1171" s="12"/>
    </row>
    <row r="1172" spans="1:15" x14ac:dyDescent="0.35">
      <c r="A1172" s="11" t="str">
        <f t="shared" si="18"/>
        <v>DISTRIBUCION VOLUMEN X CRITERIO (Consumiciones)T.Zumo+Horchata+Mosto&lt;2MIL</v>
      </c>
      <c r="B1172" s="11" t="s">
        <v>119</v>
      </c>
      <c r="C1172" s="11" t="s">
        <v>156</v>
      </c>
      <c r="D1172" s="11" t="s">
        <v>9</v>
      </c>
      <c r="E1172" s="12">
        <v>3.2534975377027262</v>
      </c>
      <c r="F1172" s="12">
        <v>4.1731377275556296</v>
      </c>
      <c r="G1172" s="12">
        <v>5.0508087483858333</v>
      </c>
      <c r="H1172" s="12">
        <v>3.9673296224882701</v>
      </c>
      <c r="I1172" s="12">
        <v>3.7426800670369196</v>
      </c>
      <c r="J1172" s="12">
        <v>2.8679201023540943</v>
      </c>
      <c r="K1172" s="12">
        <v>4.6017727578845715</v>
      </c>
      <c r="L1172" s="12">
        <v>3.7744195001053424</v>
      </c>
      <c r="M1172" s="12">
        <v>6.4127345606849699</v>
      </c>
      <c r="N1172" s="12"/>
      <c r="O1172" s="12"/>
    </row>
    <row r="1173" spans="1:15" x14ac:dyDescent="0.35">
      <c r="A1173" s="11" t="str">
        <f t="shared" si="18"/>
        <v>DISTRIBUCION VOLUMEN X CRITERIO (Consumiciones)T.Zumo+Horchata+Mosto2-5MIL</v>
      </c>
      <c r="B1173" s="11" t="s">
        <v>119</v>
      </c>
      <c r="C1173" s="11" t="s">
        <v>156</v>
      </c>
      <c r="D1173" s="11" t="s">
        <v>10</v>
      </c>
      <c r="E1173" s="12">
        <v>4.3780834314222208</v>
      </c>
      <c r="F1173" s="12">
        <v>4.6849568280204101</v>
      </c>
      <c r="G1173" s="12">
        <v>5.4505699860930523</v>
      </c>
      <c r="H1173" s="12">
        <v>5.4918557644748107</v>
      </c>
      <c r="I1173" s="12">
        <v>4.1766147197168708</v>
      </c>
      <c r="J1173" s="12">
        <v>5.4860952226771484</v>
      </c>
      <c r="K1173" s="12">
        <v>4.7950591184019924</v>
      </c>
      <c r="L1173" s="12">
        <v>3.4986260490581613</v>
      </c>
      <c r="M1173" s="12">
        <v>4.3024398541001263</v>
      </c>
      <c r="N1173" s="12"/>
      <c r="O1173" s="12"/>
    </row>
    <row r="1174" spans="1:15" x14ac:dyDescent="0.35">
      <c r="A1174" s="11" t="str">
        <f t="shared" si="18"/>
        <v>DISTRIBUCION VOLUMEN X CRITERIO (Consumiciones)T.Zumo+Horchata+Mosto5-10MIL</v>
      </c>
      <c r="B1174" s="11" t="s">
        <v>119</v>
      </c>
      <c r="C1174" s="11" t="s">
        <v>156</v>
      </c>
      <c r="D1174" s="11" t="s">
        <v>11</v>
      </c>
      <c r="E1174" s="12">
        <v>6.0718847663476199</v>
      </c>
      <c r="F1174" s="12">
        <v>5.9507296057619934</v>
      </c>
      <c r="G1174" s="12">
        <v>5.3967859091974626</v>
      </c>
      <c r="H1174" s="12">
        <v>5.7050812528708512</v>
      </c>
      <c r="I1174" s="12">
        <v>5.7558391660994337</v>
      </c>
      <c r="J1174" s="12">
        <v>6.9741116495512099</v>
      </c>
      <c r="K1174" s="12">
        <v>5.5717148148618767</v>
      </c>
      <c r="L1174" s="12">
        <v>7.639734598966502</v>
      </c>
      <c r="M1174" s="12">
        <v>6.2812586338940921</v>
      </c>
      <c r="N1174" s="12"/>
      <c r="O1174" s="12"/>
    </row>
    <row r="1175" spans="1:15" x14ac:dyDescent="0.35">
      <c r="A1175" s="11" t="str">
        <f t="shared" si="18"/>
        <v>DISTRIBUCION VOLUMEN X CRITERIO (Consumiciones)T.Zumo+Horchata+Mosto10-30MIL</v>
      </c>
      <c r="B1175" s="11" t="s">
        <v>119</v>
      </c>
      <c r="C1175" s="11" t="s">
        <v>156</v>
      </c>
      <c r="D1175" s="11" t="s">
        <v>12</v>
      </c>
      <c r="E1175" s="12">
        <v>17.138563509639937</v>
      </c>
      <c r="F1175" s="12">
        <v>16.060270966722438</v>
      </c>
      <c r="G1175" s="12">
        <v>15.659255148495937</v>
      </c>
      <c r="H1175" s="12">
        <v>14.712362680982105</v>
      </c>
      <c r="I1175" s="12">
        <v>17.736843268060358</v>
      </c>
      <c r="J1175" s="12">
        <v>18.352753244200251</v>
      </c>
      <c r="K1175" s="12">
        <v>15.239344551322779</v>
      </c>
      <c r="L1175" s="12">
        <v>16.885073492450797</v>
      </c>
      <c r="M1175" s="12">
        <v>14.83365326551311</v>
      </c>
      <c r="N1175" s="12"/>
      <c r="O1175" s="12"/>
    </row>
    <row r="1176" spans="1:15" x14ac:dyDescent="0.35">
      <c r="A1176" s="11" t="str">
        <f t="shared" si="18"/>
        <v>DISTRIBUCION VOLUMEN X CRITERIO (Consumiciones)T.Zumo+Horchata+Mosto30-100MIL</v>
      </c>
      <c r="B1176" s="11" t="s">
        <v>119</v>
      </c>
      <c r="C1176" s="11" t="s">
        <v>156</v>
      </c>
      <c r="D1176" s="11" t="s">
        <v>13</v>
      </c>
      <c r="E1176" s="12">
        <v>21.961552660490067</v>
      </c>
      <c r="F1176" s="12">
        <v>20.896426754567749</v>
      </c>
      <c r="G1176" s="12">
        <v>22.93450192411937</v>
      </c>
      <c r="H1176" s="12">
        <v>23.060470352552063</v>
      </c>
      <c r="I1176" s="12">
        <v>20.320154946602965</v>
      </c>
      <c r="J1176" s="12">
        <v>23.327342303908736</v>
      </c>
      <c r="K1176" s="12">
        <v>22.205877214160459</v>
      </c>
      <c r="L1176" s="12">
        <v>21.83619211304072</v>
      </c>
      <c r="M1176" s="12">
        <v>24.756721050637481</v>
      </c>
      <c r="N1176" s="12"/>
      <c r="O1176" s="12"/>
    </row>
    <row r="1177" spans="1:15" x14ac:dyDescent="0.35">
      <c r="A1177" s="11" t="str">
        <f t="shared" si="18"/>
        <v>DISTRIBUCION VOLUMEN X CRITERIO (Consumiciones)T.Zumo+Horchata+Mosto100-200MIL</v>
      </c>
      <c r="B1177" s="11" t="s">
        <v>119</v>
      </c>
      <c r="C1177" s="11" t="s">
        <v>156</v>
      </c>
      <c r="D1177" s="11" t="s">
        <v>14</v>
      </c>
      <c r="E1177" s="12">
        <v>9.662845816399436</v>
      </c>
      <c r="F1177" s="12">
        <v>9.4681335482806741</v>
      </c>
      <c r="G1177" s="12">
        <v>8.7389906405034026</v>
      </c>
      <c r="H1177" s="12">
        <v>10.270701334035513</v>
      </c>
      <c r="I1177" s="12">
        <v>11.31003523330889</v>
      </c>
      <c r="J1177" s="12">
        <v>8.7548061078765258</v>
      </c>
      <c r="K1177" s="12">
        <v>10.847182425220463</v>
      </c>
      <c r="L1177" s="12">
        <v>11.004871359237576</v>
      </c>
      <c r="M1177" s="12">
        <v>10.49672508241291</v>
      </c>
      <c r="N1177" s="12"/>
      <c r="O1177" s="12"/>
    </row>
    <row r="1178" spans="1:15" x14ac:dyDescent="0.35">
      <c r="A1178" s="11" t="str">
        <f t="shared" si="18"/>
        <v>DISTRIBUCION VOLUMEN X CRITERIO (Consumiciones)T.Zumo+Horchata+Mosto200-500MIL</v>
      </c>
      <c r="B1178" s="11" t="s">
        <v>119</v>
      </c>
      <c r="C1178" s="11" t="s">
        <v>156</v>
      </c>
      <c r="D1178" s="11" t="s">
        <v>15</v>
      </c>
      <c r="E1178" s="12">
        <v>15.100671344472133</v>
      </c>
      <c r="F1178" s="12">
        <v>16.317514696770385</v>
      </c>
      <c r="G1178" s="12">
        <v>16.627442133816547</v>
      </c>
      <c r="H1178" s="12">
        <v>16.593802291977166</v>
      </c>
      <c r="I1178" s="12">
        <v>16.871246400658165</v>
      </c>
      <c r="J1178" s="12">
        <v>15.604117951695674</v>
      </c>
      <c r="K1178" s="12">
        <v>13.105217095733055</v>
      </c>
      <c r="L1178" s="12">
        <v>11.800700830874476</v>
      </c>
      <c r="M1178" s="12">
        <v>12.85079371079031</v>
      </c>
      <c r="N1178" s="12"/>
      <c r="O1178" s="12"/>
    </row>
    <row r="1179" spans="1:15" x14ac:dyDescent="0.35">
      <c r="A1179" s="11" t="str">
        <f t="shared" si="18"/>
        <v>DISTRIBUCION VOLUMEN X CRITERIO (Consumiciones)T.Zumo+Horchata+Mosto&gt;500MIL</v>
      </c>
      <c r="B1179" s="11" t="s">
        <v>119</v>
      </c>
      <c r="C1179" s="11" t="s">
        <v>156</v>
      </c>
      <c r="D1179" s="11" t="s">
        <v>16</v>
      </c>
      <c r="E1179" s="12">
        <v>22.432925194604174</v>
      </c>
      <c r="F1179" s="12">
        <v>22.448833337722842</v>
      </c>
      <c r="G1179" s="12">
        <v>20.141656549568381</v>
      </c>
      <c r="H1179" s="12">
        <v>20.19841630245369</v>
      </c>
      <c r="I1179" s="12">
        <v>20.086592510844049</v>
      </c>
      <c r="J1179" s="12">
        <v>18.632860025489407</v>
      </c>
      <c r="K1179" s="12">
        <v>23.633820109786779</v>
      </c>
      <c r="L1179" s="12">
        <v>23.560385515792916</v>
      </c>
      <c r="M1179" s="12">
        <v>20.065655842969548</v>
      </c>
      <c r="N1179" s="12"/>
      <c r="O1179" s="12"/>
    </row>
    <row r="1180" spans="1:15" x14ac:dyDescent="0.35">
      <c r="A1180" s="11" t="str">
        <f t="shared" si="18"/>
        <v>DISTRIBUCION VOLUMEN X CRITERIO (Consumiciones)T.Zumo+Horchata+MostoDE 15 A 19 AÑOS</v>
      </c>
      <c r="B1180" s="11" t="s">
        <v>119</v>
      </c>
      <c r="C1180" s="11" t="s">
        <v>156</v>
      </c>
      <c r="D1180" s="11" t="s">
        <v>39</v>
      </c>
      <c r="E1180" s="12">
        <v>0.93386470486196049</v>
      </c>
      <c r="F1180" s="12">
        <v>0.70471481819807402</v>
      </c>
      <c r="G1180" s="12">
        <v>1.0953234901541835</v>
      </c>
      <c r="H1180" s="12">
        <v>3.4010554934467794</v>
      </c>
      <c r="I1180" s="12">
        <v>1.5573278233726555</v>
      </c>
      <c r="J1180" s="12">
        <v>2.0408243502307344</v>
      </c>
      <c r="K1180" s="12">
        <v>0.90893391509314081</v>
      </c>
      <c r="L1180" s="12">
        <v>1.8475182567861208</v>
      </c>
      <c r="M1180" s="12">
        <v>2.8678342616316272</v>
      </c>
      <c r="N1180" s="12"/>
      <c r="O1180" s="12"/>
    </row>
    <row r="1181" spans="1:15" x14ac:dyDescent="0.35">
      <c r="A1181" s="11" t="str">
        <f t="shared" si="18"/>
        <v>DISTRIBUCION VOLUMEN X CRITERIO (Consumiciones)T.Zumo+Horchata+MostoDE 20 A 24 AÑOS</v>
      </c>
      <c r="B1181" s="11" t="s">
        <v>119</v>
      </c>
      <c r="C1181" s="11" t="s">
        <v>156</v>
      </c>
      <c r="D1181" s="11" t="s">
        <v>40</v>
      </c>
      <c r="E1181" s="12">
        <v>2.5681362275721495</v>
      </c>
      <c r="F1181" s="12">
        <v>2.8785653789694452</v>
      </c>
      <c r="G1181" s="12">
        <v>4.0596471484871079</v>
      </c>
      <c r="H1181" s="12">
        <v>3.8634072300713052</v>
      </c>
      <c r="I1181" s="12">
        <v>2.8274283261495539</v>
      </c>
      <c r="J1181" s="12">
        <v>3.4703200382588903</v>
      </c>
      <c r="K1181" s="12">
        <v>2.8315943543673283</v>
      </c>
      <c r="L1181" s="12">
        <v>2.7477614269024544</v>
      </c>
      <c r="M1181" s="12">
        <v>2.2498508333085847</v>
      </c>
      <c r="N1181" s="12"/>
      <c r="O1181" s="12"/>
    </row>
    <row r="1182" spans="1:15" x14ac:dyDescent="0.35">
      <c r="A1182" s="11" t="str">
        <f t="shared" si="18"/>
        <v>DISTRIBUCION VOLUMEN X CRITERIO (Consumiciones)T.Zumo+Horchata+MostoDE 25 A 34 AÑOS</v>
      </c>
      <c r="B1182" s="11" t="s">
        <v>119</v>
      </c>
      <c r="C1182" s="11" t="s">
        <v>156</v>
      </c>
      <c r="D1182" s="11" t="s">
        <v>41</v>
      </c>
      <c r="E1182" s="12">
        <v>8.0336658853251617</v>
      </c>
      <c r="F1182" s="12">
        <v>7.9795284835261713</v>
      </c>
      <c r="G1182" s="12">
        <v>9.1527434663294738</v>
      </c>
      <c r="H1182" s="12">
        <v>7.4526599362679029</v>
      </c>
      <c r="I1182" s="12">
        <v>7.6784184673458018</v>
      </c>
      <c r="J1182" s="12">
        <v>6.5337668569974872</v>
      </c>
      <c r="K1182" s="12">
        <v>6.5927938130575114</v>
      </c>
      <c r="L1182" s="12">
        <v>5.8287520553911705</v>
      </c>
      <c r="M1182" s="12">
        <v>6.6112275046279922</v>
      </c>
      <c r="N1182" s="12"/>
      <c r="O1182" s="12"/>
    </row>
    <row r="1183" spans="1:15" x14ac:dyDescent="0.35">
      <c r="A1183" s="11" t="str">
        <f t="shared" si="18"/>
        <v>DISTRIBUCION VOLUMEN X CRITERIO (Consumiciones)T.Zumo+Horchata+MostoDE 35 A 49 AÑOS</v>
      </c>
      <c r="B1183" s="11" t="s">
        <v>119</v>
      </c>
      <c r="C1183" s="11" t="s">
        <v>156</v>
      </c>
      <c r="D1183" s="11" t="s">
        <v>42</v>
      </c>
      <c r="E1183" s="12">
        <v>26.734030246286334</v>
      </c>
      <c r="F1183" s="12">
        <v>27.697008110427117</v>
      </c>
      <c r="G1183" s="12">
        <v>25.072112615724084</v>
      </c>
      <c r="H1183" s="12">
        <v>24.39140877730944</v>
      </c>
      <c r="I1183" s="12">
        <v>26.000456591700761</v>
      </c>
      <c r="J1183" s="12">
        <v>26.087045582758396</v>
      </c>
      <c r="K1183" s="12">
        <v>19.478481028742788</v>
      </c>
      <c r="L1183" s="12">
        <v>20.080461666889807</v>
      </c>
      <c r="M1183" s="12">
        <v>23.295742427146809</v>
      </c>
      <c r="N1183" s="12"/>
      <c r="O1183" s="12"/>
    </row>
    <row r="1184" spans="1:15" x14ac:dyDescent="0.35">
      <c r="A1184" s="11" t="str">
        <f t="shared" si="18"/>
        <v>DISTRIBUCION VOLUMEN X CRITERIO (Consumiciones)T.Zumo+Horchata+MostoDE 50 A 59 AÑOS</v>
      </c>
      <c r="B1184" s="11" t="s">
        <v>119</v>
      </c>
      <c r="C1184" s="11" t="s">
        <v>156</v>
      </c>
      <c r="D1184" s="11" t="s">
        <v>43</v>
      </c>
      <c r="E1184" s="12">
        <v>25.856547478728086</v>
      </c>
      <c r="F1184" s="12">
        <v>25.059916802625942</v>
      </c>
      <c r="G1184" s="12">
        <v>25.726162319350454</v>
      </c>
      <c r="H1184" s="12">
        <v>22.806002604430407</v>
      </c>
      <c r="I1184" s="12">
        <v>27.648563261621785</v>
      </c>
      <c r="J1184" s="12">
        <v>27.72027977226379</v>
      </c>
      <c r="K1184" s="12">
        <v>32.913118027141735</v>
      </c>
      <c r="L1184" s="12">
        <v>31.723075975698901</v>
      </c>
      <c r="M1184" s="12">
        <v>29.63795916567447</v>
      </c>
      <c r="N1184" s="12"/>
      <c r="O1184" s="12"/>
    </row>
    <row r="1185" spans="1:15" x14ac:dyDescent="0.35">
      <c r="A1185" s="11" t="str">
        <f t="shared" si="18"/>
        <v>DISTRIBUCION VOLUMEN X CRITERIO (Consumiciones)T.Zumo+Horchata+MostoDE 60 A 75 AÑOS</v>
      </c>
      <c r="B1185" s="11" t="s">
        <v>119</v>
      </c>
      <c r="C1185" s="11" t="s">
        <v>156</v>
      </c>
      <c r="D1185" s="11" t="s">
        <v>44</v>
      </c>
      <c r="E1185" s="12">
        <v>35.873764757306326</v>
      </c>
      <c r="F1185" s="12">
        <v>35.680265366632611</v>
      </c>
      <c r="G1185" s="12">
        <v>34.894019792098682</v>
      </c>
      <c r="H1185" s="12">
        <v>38.08548229333622</v>
      </c>
      <c r="I1185" s="12">
        <v>34.287785330360926</v>
      </c>
      <c r="J1185" s="12">
        <v>34.147773311120275</v>
      </c>
      <c r="K1185" s="12">
        <v>37.275069728582686</v>
      </c>
      <c r="L1185" s="12">
        <v>37.772424737136525</v>
      </c>
      <c r="M1185" s="12">
        <v>35.337386707560384</v>
      </c>
      <c r="N1185" s="12"/>
      <c r="O1185" s="12"/>
    </row>
    <row r="1186" spans="1:15" x14ac:dyDescent="0.35">
      <c r="A1186" s="11" t="str">
        <f t="shared" si="18"/>
        <v>DISTRIBUCION VOLUMEN X CRITERIO (Consumiciones)T.Zumo+Horchata+MostoNIVEL ALTO</v>
      </c>
      <c r="B1186" s="11" t="s">
        <v>119</v>
      </c>
      <c r="C1186" s="11" t="s">
        <v>156</v>
      </c>
      <c r="D1186" s="11" t="s">
        <v>209</v>
      </c>
      <c r="E1186" s="12">
        <v>28.329984630606887</v>
      </c>
      <c r="F1186" s="12">
        <v>28.823769747593975</v>
      </c>
      <c r="G1186" s="12">
        <v>26.183292012392968</v>
      </c>
      <c r="H1186" s="12">
        <v>28.089944977650639</v>
      </c>
      <c r="I1186" s="12">
        <v>25.034039226908188</v>
      </c>
      <c r="J1186" s="12">
        <v>23.583149073386529</v>
      </c>
      <c r="K1186" s="12">
        <v>25.931031442984576</v>
      </c>
      <c r="L1186" s="12">
        <v>27.903523493125405</v>
      </c>
      <c r="M1186" s="12">
        <v>26.006436441490209</v>
      </c>
      <c r="N1186" s="12"/>
      <c r="O1186" s="12"/>
    </row>
    <row r="1187" spans="1:15" x14ac:dyDescent="0.35">
      <c r="A1187" s="11" t="str">
        <f t="shared" si="18"/>
        <v>DISTRIBUCION VOLUMEN X CRITERIO (Consumiciones)T.Zumo+Horchata+MostoNIVEL MEDIO ALTO</v>
      </c>
      <c r="B1187" s="11" t="s">
        <v>119</v>
      </c>
      <c r="C1187" s="11" t="s">
        <v>156</v>
      </c>
      <c r="D1187" s="11" t="s">
        <v>210</v>
      </c>
      <c r="E1187" s="12">
        <v>12.17781995611171</v>
      </c>
      <c r="F1187" s="12">
        <v>9.5324860656180821</v>
      </c>
      <c r="G1187" s="12">
        <v>12.987086301455058</v>
      </c>
      <c r="H1187" s="12">
        <v>12.30515939885094</v>
      </c>
      <c r="I1187" s="12">
        <v>13.93174690511835</v>
      </c>
      <c r="J1187" s="12">
        <v>13.867629361220255</v>
      </c>
      <c r="K1187" s="12">
        <v>13.263861533965285</v>
      </c>
      <c r="L1187" s="12">
        <v>11.682371187126133</v>
      </c>
      <c r="M1187" s="12">
        <v>14.65718209495731</v>
      </c>
      <c r="N1187" s="12"/>
      <c r="O1187" s="12"/>
    </row>
    <row r="1188" spans="1:15" x14ac:dyDescent="0.35">
      <c r="A1188" s="11" t="str">
        <f t="shared" si="18"/>
        <v>DISTRIBUCION VOLUMEN X CRITERIO (Consumiciones)T.Zumo+Horchata+MostoNIVEL MEDIO</v>
      </c>
      <c r="B1188" s="11" t="s">
        <v>119</v>
      </c>
      <c r="C1188" s="11" t="s">
        <v>156</v>
      </c>
      <c r="D1188" s="11" t="s">
        <v>211</v>
      </c>
      <c r="E1188" s="12">
        <v>20.538175413257143</v>
      </c>
      <c r="F1188" s="12">
        <v>23.436854135680196</v>
      </c>
      <c r="G1188" s="12">
        <v>20.743927808999</v>
      </c>
      <c r="H1188" s="12">
        <v>22.260349605251722</v>
      </c>
      <c r="I1188" s="12">
        <v>22.793141866408</v>
      </c>
      <c r="J1188" s="12">
        <v>20.674709403410755</v>
      </c>
      <c r="K1188" s="12">
        <v>20.442986956466491</v>
      </c>
      <c r="L1188" s="12">
        <v>19.902648924831063</v>
      </c>
      <c r="M1188" s="12">
        <v>24.118499099600154</v>
      </c>
      <c r="N1188" s="12"/>
      <c r="O1188" s="12"/>
    </row>
    <row r="1189" spans="1:15" x14ac:dyDescent="0.35">
      <c r="A1189" s="11" t="str">
        <f t="shared" si="18"/>
        <v>DISTRIBUCION VOLUMEN X CRITERIO (Consumiciones)T.Zumo+Horchata+MostoNIVEL MEDIO BAJO</v>
      </c>
      <c r="B1189" s="11" t="s">
        <v>119</v>
      </c>
      <c r="C1189" s="11" t="s">
        <v>156</v>
      </c>
      <c r="D1189" s="11" t="s">
        <v>212</v>
      </c>
      <c r="E1189" s="12">
        <v>14.009743653403001</v>
      </c>
      <c r="F1189" s="12">
        <v>17.393605224163</v>
      </c>
      <c r="G1189" s="12">
        <v>12.520373732173329</v>
      </c>
      <c r="H1189" s="12">
        <v>12.419438093813072</v>
      </c>
      <c r="I1189" s="12">
        <v>13.288369220669505</v>
      </c>
      <c r="J1189" s="12">
        <v>13.333694006520199</v>
      </c>
      <c r="K1189" s="12">
        <v>13.0926730984269</v>
      </c>
      <c r="L1189" s="12">
        <v>12.800974479419105</v>
      </c>
      <c r="M1189" s="12">
        <v>11.410347443647389</v>
      </c>
      <c r="N1189" s="12"/>
      <c r="O1189" s="12"/>
    </row>
    <row r="1190" spans="1:15" x14ac:dyDescent="0.35">
      <c r="A1190" s="11" t="str">
        <f t="shared" si="18"/>
        <v>DISTRIBUCION VOLUMEN X CRITERIO (Consumiciones)T.Zumo+Horchata+MostoHOMBRE</v>
      </c>
      <c r="B1190" s="11" t="s">
        <v>119</v>
      </c>
      <c r="C1190" s="11" t="s">
        <v>156</v>
      </c>
      <c r="D1190" s="11" t="s">
        <v>21</v>
      </c>
      <c r="E1190" s="12">
        <v>54.223004597069988</v>
      </c>
      <c r="F1190" s="12">
        <v>55.129869409786572</v>
      </c>
      <c r="G1190" s="12">
        <v>53.830776856985871</v>
      </c>
      <c r="H1190" s="12">
        <v>53.743754365491888</v>
      </c>
      <c r="I1190" s="12">
        <v>50.198259691264049</v>
      </c>
      <c r="J1190" s="12">
        <v>56.38461748130625</v>
      </c>
      <c r="K1190" s="12">
        <v>54.900180118935673</v>
      </c>
      <c r="L1190" s="12">
        <v>54.901509010855655</v>
      </c>
      <c r="M1190" s="12">
        <v>54.294763281685206</v>
      </c>
      <c r="N1190" s="12"/>
      <c r="O1190" s="12"/>
    </row>
    <row r="1191" spans="1:15" x14ac:dyDescent="0.35">
      <c r="A1191" s="11" t="str">
        <f t="shared" si="18"/>
        <v>DISTRIBUCION VOLUMEN X CRITERIO (Consumiciones)T.Zumo+Horchata+MostoMUJER</v>
      </c>
      <c r="B1191" s="11" t="s">
        <v>119</v>
      </c>
      <c r="C1191" s="11" t="s">
        <v>156</v>
      </c>
      <c r="D1191" s="11" t="s">
        <v>22</v>
      </c>
      <c r="E1191" s="12">
        <v>45.776995402930005</v>
      </c>
      <c r="F1191" s="12">
        <v>44.870130590213428</v>
      </c>
      <c r="G1191" s="12">
        <v>46.169259943614122</v>
      </c>
      <c r="H1191" s="12">
        <v>46.256278304232232</v>
      </c>
      <c r="I1191" s="12">
        <v>49.801740308735944</v>
      </c>
      <c r="J1191" s="12">
        <v>43.615423817150258</v>
      </c>
      <c r="K1191" s="12">
        <v>45.09978017230425</v>
      </c>
      <c r="L1191" s="12">
        <v>45.098490989144359</v>
      </c>
      <c r="M1191" s="12">
        <v>45.705236718314794</v>
      </c>
      <c r="N1191" s="12"/>
      <c r="O1191" s="12"/>
    </row>
    <row r="1192" spans="1:15" x14ac:dyDescent="0.35">
      <c r="A1192" s="11" t="str">
        <f t="shared" si="18"/>
        <v>DISTRIBUCION VOLUMEN X CRITERIO (Consumiciones)Agua EnvasadaT.ESPAÑA</v>
      </c>
      <c r="B1192" s="11" t="s">
        <v>119</v>
      </c>
      <c r="C1192" s="11" t="s">
        <v>157</v>
      </c>
      <c r="D1192" s="11" t="s">
        <v>36</v>
      </c>
      <c r="E1192" s="12">
        <v>100</v>
      </c>
      <c r="F1192" s="12">
        <v>100</v>
      </c>
      <c r="G1192" s="12">
        <v>100</v>
      </c>
      <c r="H1192" s="12">
        <v>100</v>
      </c>
      <c r="I1192" s="12">
        <v>100</v>
      </c>
      <c r="J1192" s="12">
        <v>100</v>
      </c>
      <c r="K1192" s="12">
        <v>100</v>
      </c>
      <c r="L1192" s="12">
        <v>100</v>
      </c>
      <c r="M1192" s="12">
        <v>100</v>
      </c>
      <c r="N1192" s="12"/>
      <c r="O1192" s="12"/>
    </row>
    <row r="1193" spans="1:15" x14ac:dyDescent="0.35">
      <c r="A1193" s="11" t="str">
        <f t="shared" si="18"/>
        <v>DISTRIBUCION VOLUMEN X CRITERIO (Consumiciones)Agua EnvasadaBCN AM</v>
      </c>
      <c r="B1193" s="11" t="s">
        <v>119</v>
      </c>
      <c r="C1193" s="11" t="s">
        <v>157</v>
      </c>
      <c r="D1193" s="11" t="s">
        <v>1</v>
      </c>
      <c r="E1193" s="12">
        <v>11.351416070512863</v>
      </c>
      <c r="F1193" s="12">
        <v>11.674273269435886</v>
      </c>
      <c r="G1193" s="12">
        <v>11.695803630416405</v>
      </c>
      <c r="H1193" s="12">
        <v>10.626609357310235</v>
      </c>
      <c r="I1193" s="12">
        <v>11.549906413933805</v>
      </c>
      <c r="J1193" s="12">
        <v>12.725436264426254</v>
      </c>
      <c r="K1193" s="12">
        <v>13.069501187075938</v>
      </c>
      <c r="L1193" s="12">
        <v>12.412103876213431</v>
      </c>
      <c r="M1193" s="12">
        <v>12.273687649332569</v>
      </c>
      <c r="N1193" s="12"/>
      <c r="O1193" s="12"/>
    </row>
    <row r="1194" spans="1:15" x14ac:dyDescent="0.35">
      <c r="A1194" s="11" t="str">
        <f t="shared" si="18"/>
        <v>DISTRIBUCION VOLUMEN X CRITERIO (Consumiciones)Agua EnvasadaREST.CAT ARAGON</v>
      </c>
      <c r="B1194" s="11" t="s">
        <v>119</v>
      </c>
      <c r="C1194" s="11" t="s">
        <v>157</v>
      </c>
      <c r="D1194" s="11" t="s">
        <v>2</v>
      </c>
      <c r="E1194" s="12">
        <v>14.96831134121854</v>
      </c>
      <c r="F1194" s="12">
        <v>14.077091976918373</v>
      </c>
      <c r="G1194" s="12">
        <v>16.978287417975288</v>
      </c>
      <c r="H1194" s="12">
        <v>17.507885521708221</v>
      </c>
      <c r="I1194" s="12">
        <v>15.374649233780941</v>
      </c>
      <c r="J1194" s="12">
        <v>16.942052265047362</v>
      </c>
      <c r="K1194" s="12">
        <v>15.670430761938045</v>
      </c>
      <c r="L1194" s="12">
        <v>16.837048694790425</v>
      </c>
      <c r="M1194" s="12">
        <v>16.588728376686657</v>
      </c>
      <c r="N1194" s="12"/>
      <c r="O1194" s="12"/>
    </row>
    <row r="1195" spans="1:15" x14ac:dyDescent="0.35">
      <c r="A1195" s="11" t="str">
        <f t="shared" si="18"/>
        <v>DISTRIBUCION VOLUMEN X CRITERIO (Consumiciones)Agua EnvasadaLEVANTE</v>
      </c>
      <c r="B1195" s="11" t="s">
        <v>119</v>
      </c>
      <c r="C1195" s="11" t="s">
        <v>157</v>
      </c>
      <c r="D1195" s="11" t="s">
        <v>3</v>
      </c>
      <c r="E1195" s="12">
        <v>15.214013796841375</v>
      </c>
      <c r="F1195" s="12">
        <v>15.763883413688612</v>
      </c>
      <c r="G1195" s="12">
        <v>16.262499095244916</v>
      </c>
      <c r="H1195" s="12">
        <v>14.90655854242911</v>
      </c>
      <c r="I1195" s="12">
        <v>16.138677496731436</v>
      </c>
      <c r="J1195" s="12">
        <v>16.589302014606595</v>
      </c>
      <c r="K1195" s="12">
        <v>17.070457275309224</v>
      </c>
      <c r="L1195" s="12">
        <v>14.79844703709543</v>
      </c>
      <c r="M1195" s="12">
        <v>14.816070768483423</v>
      </c>
      <c r="N1195" s="12"/>
      <c r="O1195" s="12"/>
    </row>
    <row r="1196" spans="1:15" x14ac:dyDescent="0.35">
      <c r="A1196" s="11" t="str">
        <f t="shared" si="18"/>
        <v>DISTRIBUCION VOLUMEN X CRITERIO (Consumiciones)Agua EnvasadaANDALUCIA</v>
      </c>
      <c r="B1196" s="11" t="s">
        <v>119</v>
      </c>
      <c r="C1196" s="11" t="s">
        <v>157</v>
      </c>
      <c r="D1196" s="11" t="s">
        <v>4</v>
      </c>
      <c r="E1196" s="12">
        <v>14.54350770888875</v>
      </c>
      <c r="F1196" s="12">
        <v>14.414710594549723</v>
      </c>
      <c r="G1196" s="12">
        <v>11.418324870985776</v>
      </c>
      <c r="H1196" s="12">
        <v>12.748242542323792</v>
      </c>
      <c r="I1196" s="12">
        <v>13.32138629365569</v>
      </c>
      <c r="J1196" s="12">
        <v>12.925894407086663</v>
      </c>
      <c r="K1196" s="12">
        <v>13.102626832335066</v>
      </c>
      <c r="L1196" s="12">
        <v>14.945339422059057</v>
      </c>
      <c r="M1196" s="12">
        <v>13.725124708778894</v>
      </c>
      <c r="N1196" s="12"/>
      <c r="O1196" s="12"/>
    </row>
    <row r="1197" spans="1:15" x14ac:dyDescent="0.35">
      <c r="A1197" s="11" t="str">
        <f t="shared" si="18"/>
        <v>DISTRIBUCION VOLUMEN X CRITERIO (Consumiciones)Agua EnvasadaMDD AM</v>
      </c>
      <c r="B1197" s="11" t="s">
        <v>119</v>
      </c>
      <c r="C1197" s="11" t="s">
        <v>157</v>
      </c>
      <c r="D1197" s="11" t="s">
        <v>5</v>
      </c>
      <c r="E1197" s="12">
        <v>13.315949380691821</v>
      </c>
      <c r="F1197" s="12">
        <v>13.092939396599046</v>
      </c>
      <c r="G1197" s="12">
        <v>13.059935596838054</v>
      </c>
      <c r="H1197" s="12">
        <v>12.662252178720939</v>
      </c>
      <c r="I1197" s="12">
        <v>12.635040067118075</v>
      </c>
      <c r="J1197" s="12">
        <v>11.485888256306621</v>
      </c>
      <c r="K1197" s="12">
        <v>11.386866240042421</v>
      </c>
      <c r="L1197" s="12">
        <v>10.286675938647267</v>
      </c>
      <c r="M1197" s="12">
        <v>12.086697857863255</v>
      </c>
      <c r="N1197" s="12"/>
      <c r="O1197" s="12"/>
    </row>
    <row r="1198" spans="1:15" x14ac:dyDescent="0.35">
      <c r="A1198" s="11" t="str">
        <f t="shared" si="18"/>
        <v>DISTRIBUCION VOLUMEN X CRITERIO (Consumiciones)Agua EnvasadaRTO CENTRO</v>
      </c>
      <c r="B1198" s="11" t="s">
        <v>119</v>
      </c>
      <c r="C1198" s="11" t="s">
        <v>157</v>
      </c>
      <c r="D1198" s="11" t="s">
        <v>6</v>
      </c>
      <c r="E1198" s="12">
        <v>8.9363030118729778</v>
      </c>
      <c r="F1198" s="12">
        <v>9.5279170751372675</v>
      </c>
      <c r="G1198" s="12">
        <v>7.9503793811321222</v>
      </c>
      <c r="H1198" s="12">
        <v>8.1124048866538541</v>
      </c>
      <c r="I1198" s="12">
        <v>8.034493446485822</v>
      </c>
      <c r="J1198" s="12">
        <v>8.9804855950389726</v>
      </c>
      <c r="K1198" s="12">
        <v>7.4021363349683247</v>
      </c>
      <c r="L1198" s="12">
        <v>8.3069649654271505</v>
      </c>
      <c r="M1198" s="12">
        <v>8.0665513338213781</v>
      </c>
      <c r="N1198" s="12"/>
      <c r="O1198" s="12"/>
    </row>
    <row r="1199" spans="1:15" x14ac:dyDescent="0.35">
      <c r="A1199" s="11" t="str">
        <f t="shared" si="18"/>
        <v>DISTRIBUCION VOLUMEN X CRITERIO (Consumiciones)Agua EnvasadaNORTE-CENTRO</v>
      </c>
      <c r="B1199" s="11" t="s">
        <v>119</v>
      </c>
      <c r="C1199" s="11" t="s">
        <v>157</v>
      </c>
      <c r="D1199" s="11" t="s">
        <v>7</v>
      </c>
      <c r="E1199" s="12">
        <v>9.1368700085543999</v>
      </c>
      <c r="F1199" s="12">
        <v>8.5658033122936885</v>
      </c>
      <c r="G1199" s="12">
        <v>8.8149171398343267</v>
      </c>
      <c r="H1199" s="12">
        <v>8.4461572891709018</v>
      </c>
      <c r="I1199" s="12">
        <v>9.3421880841349303</v>
      </c>
      <c r="J1199" s="12">
        <v>8.7341151959694283</v>
      </c>
      <c r="K1199" s="12">
        <v>8.5349514524105068</v>
      </c>
      <c r="L1199" s="12">
        <v>7.7145600126128979</v>
      </c>
      <c r="M1199" s="12">
        <v>9.0278138754175572</v>
      </c>
      <c r="N1199" s="12"/>
      <c r="O1199" s="12"/>
    </row>
    <row r="1200" spans="1:15" x14ac:dyDescent="0.35">
      <c r="A1200" s="11" t="str">
        <f t="shared" si="18"/>
        <v>DISTRIBUCION VOLUMEN X CRITERIO (Consumiciones)Agua EnvasadaNOROESTE</v>
      </c>
      <c r="B1200" s="11" t="s">
        <v>119</v>
      </c>
      <c r="C1200" s="11" t="s">
        <v>157</v>
      </c>
      <c r="D1200" s="11" t="s">
        <v>8</v>
      </c>
      <c r="E1200" s="12">
        <v>12.533628681419277</v>
      </c>
      <c r="F1200" s="12">
        <v>12.88340327540117</v>
      </c>
      <c r="G1200" s="12">
        <v>13.819883667746213</v>
      </c>
      <c r="H1200" s="12">
        <v>14.989869934967484</v>
      </c>
      <c r="I1200" s="12">
        <v>13.603663113397433</v>
      </c>
      <c r="J1200" s="12">
        <v>11.616795850635542</v>
      </c>
      <c r="K1200" s="12">
        <v>13.762994564758909</v>
      </c>
      <c r="L1200" s="12">
        <v>14.698824860920293</v>
      </c>
      <c r="M1200" s="12">
        <v>13.415312668421189</v>
      </c>
      <c r="N1200" s="12"/>
      <c r="O1200" s="12"/>
    </row>
    <row r="1201" spans="1:15" x14ac:dyDescent="0.35">
      <c r="A1201" s="11" t="str">
        <f t="shared" si="18"/>
        <v>DISTRIBUCION VOLUMEN X CRITERIO (Consumiciones)Agua Envasada&lt;2MIL</v>
      </c>
      <c r="B1201" s="11" t="s">
        <v>119</v>
      </c>
      <c r="C1201" s="11" t="s">
        <v>157</v>
      </c>
      <c r="D1201" s="11" t="s">
        <v>9</v>
      </c>
      <c r="E1201" s="12">
        <v>5.2278129744197352</v>
      </c>
      <c r="F1201" s="12">
        <v>5.044623584733043</v>
      </c>
      <c r="G1201" s="12">
        <v>6.5211366187877973</v>
      </c>
      <c r="H1201" s="12">
        <v>6.0987217292856961</v>
      </c>
      <c r="I1201" s="12">
        <v>6.1708216445837296</v>
      </c>
      <c r="J1201" s="12">
        <v>5.5305831708326387</v>
      </c>
      <c r="K1201" s="12">
        <v>4.9671306506622308</v>
      </c>
      <c r="L1201" s="12">
        <v>4.8529443230703402</v>
      </c>
      <c r="M1201" s="12">
        <v>5.008509590250787</v>
      </c>
      <c r="N1201" s="12"/>
      <c r="O1201" s="12"/>
    </row>
    <row r="1202" spans="1:15" x14ac:dyDescent="0.35">
      <c r="A1202" s="11" t="str">
        <f t="shared" si="18"/>
        <v>DISTRIBUCION VOLUMEN X CRITERIO (Consumiciones)Agua Envasada2-5MIL</v>
      </c>
      <c r="B1202" s="11" t="s">
        <v>119</v>
      </c>
      <c r="C1202" s="11" t="s">
        <v>157</v>
      </c>
      <c r="D1202" s="11" t="s">
        <v>10</v>
      </c>
      <c r="E1202" s="12">
        <v>3.8392255639888191</v>
      </c>
      <c r="F1202" s="12">
        <v>4.2457659139898514</v>
      </c>
      <c r="G1202" s="12">
        <v>4.2806265371211394</v>
      </c>
      <c r="H1202" s="12">
        <v>4.4023643400647687</v>
      </c>
      <c r="I1202" s="12">
        <v>5.4653100870883593</v>
      </c>
      <c r="J1202" s="12">
        <v>4.2722873439409161</v>
      </c>
      <c r="K1202" s="12">
        <v>5.0562734251660091</v>
      </c>
      <c r="L1202" s="12">
        <v>4.7067149597963915</v>
      </c>
      <c r="M1202" s="12">
        <v>4.6137122444092142</v>
      </c>
      <c r="N1202" s="12"/>
      <c r="O1202" s="12"/>
    </row>
    <row r="1203" spans="1:15" x14ac:dyDescent="0.35">
      <c r="A1203" s="11" t="str">
        <f t="shared" si="18"/>
        <v>DISTRIBUCION VOLUMEN X CRITERIO (Consumiciones)Agua Envasada5-10MIL</v>
      </c>
      <c r="B1203" s="11" t="s">
        <v>119</v>
      </c>
      <c r="C1203" s="11" t="s">
        <v>157</v>
      </c>
      <c r="D1203" s="11" t="s">
        <v>11</v>
      </c>
      <c r="E1203" s="12">
        <v>9.1684204419396877</v>
      </c>
      <c r="F1203" s="12">
        <v>8.5593694354403222</v>
      </c>
      <c r="G1203" s="12">
        <v>7.995470834546091</v>
      </c>
      <c r="H1203" s="12">
        <v>9.1198428161449137</v>
      </c>
      <c r="I1203" s="12">
        <v>8.6190049214113547</v>
      </c>
      <c r="J1203" s="12">
        <v>9.2215569764996488</v>
      </c>
      <c r="K1203" s="12">
        <v>8.8894191563123925</v>
      </c>
      <c r="L1203" s="12">
        <v>9.9361542489695704</v>
      </c>
      <c r="M1203" s="12">
        <v>8.7515042258697502</v>
      </c>
      <c r="N1203" s="12"/>
      <c r="O1203" s="12"/>
    </row>
    <row r="1204" spans="1:15" x14ac:dyDescent="0.35">
      <c r="A1204" s="11" t="str">
        <f t="shared" si="18"/>
        <v>DISTRIBUCION VOLUMEN X CRITERIO (Consumiciones)Agua Envasada10-30MIL</v>
      </c>
      <c r="B1204" s="11" t="s">
        <v>119</v>
      </c>
      <c r="C1204" s="11" t="s">
        <v>157</v>
      </c>
      <c r="D1204" s="11" t="s">
        <v>12</v>
      </c>
      <c r="E1204" s="12">
        <v>17.423934175119506</v>
      </c>
      <c r="F1204" s="12">
        <v>18.465806733777331</v>
      </c>
      <c r="G1204" s="12">
        <v>18.435828609356786</v>
      </c>
      <c r="H1204" s="12">
        <v>18.616242331692163</v>
      </c>
      <c r="I1204" s="12">
        <v>16.708226818932641</v>
      </c>
      <c r="J1204" s="12">
        <v>18.152368992530874</v>
      </c>
      <c r="K1204" s="12">
        <v>18.363932173975918</v>
      </c>
      <c r="L1204" s="12">
        <v>18.897701806346991</v>
      </c>
      <c r="M1204" s="12">
        <v>16.1378796083334</v>
      </c>
      <c r="N1204" s="12"/>
      <c r="O1204" s="12"/>
    </row>
    <row r="1205" spans="1:15" x14ac:dyDescent="0.35">
      <c r="A1205" s="11" t="str">
        <f t="shared" si="18"/>
        <v>DISTRIBUCION VOLUMEN X CRITERIO (Consumiciones)Agua Envasada30-100MIL</v>
      </c>
      <c r="B1205" s="11" t="s">
        <v>119</v>
      </c>
      <c r="C1205" s="11" t="s">
        <v>157</v>
      </c>
      <c r="D1205" s="11" t="s">
        <v>13</v>
      </c>
      <c r="E1205" s="12">
        <v>20.067274884367645</v>
      </c>
      <c r="F1205" s="12">
        <v>18.807739396004006</v>
      </c>
      <c r="G1205" s="12">
        <v>19.132374523944826</v>
      </c>
      <c r="H1205" s="12">
        <v>19.307877623022037</v>
      </c>
      <c r="I1205" s="12">
        <v>20.116925530718678</v>
      </c>
      <c r="J1205" s="12">
        <v>20.000633168533636</v>
      </c>
      <c r="K1205" s="12">
        <v>18.980038645247074</v>
      </c>
      <c r="L1205" s="12">
        <v>18.190753170116444</v>
      </c>
      <c r="M1205" s="12">
        <v>22.756971121840909</v>
      </c>
      <c r="N1205" s="12"/>
      <c r="O1205" s="12"/>
    </row>
    <row r="1206" spans="1:15" x14ac:dyDescent="0.35">
      <c r="A1206" s="11" t="str">
        <f t="shared" si="18"/>
        <v>DISTRIBUCION VOLUMEN X CRITERIO (Consumiciones)Agua Envasada100-200MIL</v>
      </c>
      <c r="B1206" s="11" t="s">
        <v>119</v>
      </c>
      <c r="C1206" s="11" t="s">
        <v>157</v>
      </c>
      <c r="D1206" s="11" t="s">
        <v>14</v>
      </c>
      <c r="E1206" s="12">
        <v>9.8131737757999637</v>
      </c>
      <c r="F1206" s="12">
        <v>8.783677440373209</v>
      </c>
      <c r="G1206" s="12">
        <v>7.351801887126606</v>
      </c>
      <c r="H1206" s="12">
        <v>8.4356520365445888</v>
      </c>
      <c r="I1206" s="12">
        <v>9.2241920499767431</v>
      </c>
      <c r="J1206" s="12">
        <v>8.6171674602630191</v>
      </c>
      <c r="K1206" s="12">
        <v>9.1989989193792656</v>
      </c>
      <c r="L1206" s="12">
        <v>9.6653077772021891</v>
      </c>
      <c r="M1206" s="12">
        <v>10.4262494379757</v>
      </c>
      <c r="N1206" s="12"/>
      <c r="O1206" s="12"/>
    </row>
    <row r="1207" spans="1:15" x14ac:dyDescent="0.35">
      <c r="A1207" s="11" t="str">
        <f t="shared" si="18"/>
        <v>DISTRIBUCION VOLUMEN X CRITERIO (Consumiciones)Agua Envasada200-500MIL</v>
      </c>
      <c r="B1207" s="11" t="s">
        <v>119</v>
      </c>
      <c r="C1207" s="11" t="s">
        <v>157</v>
      </c>
      <c r="D1207" s="11" t="s">
        <v>15</v>
      </c>
      <c r="E1207" s="12">
        <v>14.1380595256961</v>
      </c>
      <c r="F1207" s="12">
        <v>14.777380422865624</v>
      </c>
      <c r="G1207" s="12">
        <v>14.85085016177791</v>
      </c>
      <c r="H1207" s="12">
        <v>14.869954714199205</v>
      </c>
      <c r="I1207" s="12">
        <v>15.612595593260146</v>
      </c>
      <c r="J1207" s="12">
        <v>15.319580510771026</v>
      </c>
      <c r="K1207" s="12">
        <v>15.285384303280827</v>
      </c>
      <c r="L1207" s="12">
        <v>14.670368420459919</v>
      </c>
      <c r="M1207" s="12">
        <v>14.332489534756601</v>
      </c>
      <c r="N1207" s="12"/>
      <c r="O1207" s="12"/>
    </row>
    <row r="1208" spans="1:15" x14ac:dyDescent="0.35">
      <c r="A1208" s="11" t="str">
        <f t="shared" si="18"/>
        <v>DISTRIBUCION VOLUMEN X CRITERIO (Consumiciones)Agua Envasada&gt;500MIL</v>
      </c>
      <c r="B1208" s="11" t="s">
        <v>119</v>
      </c>
      <c r="C1208" s="11" t="s">
        <v>157</v>
      </c>
      <c r="D1208" s="11" t="s">
        <v>16</v>
      </c>
      <c r="E1208" s="12">
        <v>20.322100216137798</v>
      </c>
      <c r="F1208" s="12">
        <v>21.315672031453847</v>
      </c>
      <c r="G1208" s="12">
        <v>21.431930847451362</v>
      </c>
      <c r="H1208" s="12">
        <v>19.149331244569652</v>
      </c>
      <c r="I1208" s="12">
        <v>18.08292750326649</v>
      </c>
      <c r="J1208" s="12">
        <v>18.88579674837807</v>
      </c>
      <c r="K1208" s="12">
        <v>19.258790588556668</v>
      </c>
      <c r="L1208" s="12">
        <v>19.080018694114735</v>
      </c>
      <c r="M1208" s="12">
        <v>17.972671475368553</v>
      </c>
      <c r="N1208" s="12"/>
      <c r="O1208" s="12"/>
    </row>
    <row r="1209" spans="1:15" x14ac:dyDescent="0.35">
      <c r="A1209" s="11" t="str">
        <f t="shared" si="18"/>
        <v>DISTRIBUCION VOLUMEN X CRITERIO (Consumiciones)Agua EnvasadaDE 15 A 19 AÑOS</v>
      </c>
      <c r="B1209" s="11" t="s">
        <v>119</v>
      </c>
      <c r="C1209" s="11" t="s">
        <v>157</v>
      </c>
      <c r="D1209" s="11" t="s">
        <v>39</v>
      </c>
      <c r="E1209" s="12">
        <v>3.8965233003240702</v>
      </c>
      <c r="F1209" s="12">
        <v>2.6840572250577561</v>
      </c>
      <c r="G1209" s="12">
        <v>2.4746052572815462</v>
      </c>
      <c r="H1209" s="12">
        <v>2.4267416603038359</v>
      </c>
      <c r="I1209" s="12">
        <v>3.1637986441119614</v>
      </c>
      <c r="J1209" s="12">
        <v>3.8824590456793406</v>
      </c>
      <c r="K1209" s="12">
        <v>1.6761729153861913</v>
      </c>
      <c r="L1209" s="12">
        <v>2.7550951316471095</v>
      </c>
      <c r="M1209" s="12">
        <v>3.6827213844025013</v>
      </c>
      <c r="N1209" s="12"/>
      <c r="O1209" s="12"/>
    </row>
    <row r="1210" spans="1:15" x14ac:dyDescent="0.35">
      <c r="A1210" s="11" t="str">
        <f t="shared" si="18"/>
        <v>DISTRIBUCION VOLUMEN X CRITERIO (Consumiciones)Agua EnvasadaDE 20 A 24 AÑOS</v>
      </c>
      <c r="B1210" s="11" t="s">
        <v>119</v>
      </c>
      <c r="C1210" s="11" t="s">
        <v>157</v>
      </c>
      <c r="D1210" s="11" t="s">
        <v>40</v>
      </c>
      <c r="E1210" s="12">
        <v>2.3906639063119948</v>
      </c>
      <c r="F1210" s="12">
        <v>2.3071949338240434</v>
      </c>
      <c r="G1210" s="12">
        <v>3.0347087150629788</v>
      </c>
      <c r="H1210" s="12">
        <v>2.9286116742581818</v>
      </c>
      <c r="I1210" s="12">
        <v>3.9477635813900029</v>
      </c>
      <c r="J1210" s="12">
        <v>3.1546250323179774</v>
      </c>
      <c r="K1210" s="12">
        <v>2.4723726655177543</v>
      </c>
      <c r="L1210" s="12">
        <v>2.80795597873826</v>
      </c>
      <c r="M1210" s="12">
        <v>2.2873157549289052</v>
      </c>
      <c r="N1210" s="12"/>
      <c r="O1210" s="12"/>
    </row>
    <row r="1211" spans="1:15" x14ac:dyDescent="0.35">
      <c r="A1211" s="11" t="str">
        <f t="shared" si="18"/>
        <v>DISTRIBUCION VOLUMEN X CRITERIO (Consumiciones)Agua EnvasadaDE 25 A 34 AÑOS</v>
      </c>
      <c r="B1211" s="11" t="s">
        <v>119</v>
      </c>
      <c r="C1211" s="11" t="s">
        <v>157</v>
      </c>
      <c r="D1211" s="11" t="s">
        <v>41</v>
      </c>
      <c r="E1211" s="12">
        <v>7.8147421473373706</v>
      </c>
      <c r="F1211" s="12">
        <v>8.2810763690025482</v>
      </c>
      <c r="G1211" s="12">
        <v>8.2937859110768208</v>
      </c>
      <c r="H1211" s="12">
        <v>7.8711460993654727</v>
      </c>
      <c r="I1211" s="12">
        <v>6.7781373323137277</v>
      </c>
      <c r="J1211" s="12">
        <v>8.5627225040910968</v>
      </c>
      <c r="K1211" s="12">
        <v>7.6244935343528928</v>
      </c>
      <c r="L1211" s="12">
        <v>6.7943935955764774</v>
      </c>
      <c r="M1211" s="12">
        <v>6.5598880758117071</v>
      </c>
      <c r="N1211" s="12"/>
      <c r="O1211" s="12"/>
    </row>
    <row r="1212" spans="1:15" x14ac:dyDescent="0.35">
      <c r="A1212" s="11" t="str">
        <f t="shared" si="18"/>
        <v>DISTRIBUCION VOLUMEN X CRITERIO (Consumiciones)Agua EnvasadaDE 35 A 49 AÑOS</v>
      </c>
      <c r="B1212" s="11" t="s">
        <v>119</v>
      </c>
      <c r="C1212" s="11" t="s">
        <v>157</v>
      </c>
      <c r="D1212" s="11" t="s">
        <v>42</v>
      </c>
      <c r="E1212" s="12">
        <v>30.223633116312971</v>
      </c>
      <c r="F1212" s="12">
        <v>30.080389989631417</v>
      </c>
      <c r="G1212" s="12">
        <v>27.857324358162895</v>
      </c>
      <c r="H1212" s="12">
        <v>26.936349753824278</v>
      </c>
      <c r="I1212" s="12">
        <v>26.273204095629982</v>
      </c>
      <c r="J1212" s="12">
        <v>26.29362738484059</v>
      </c>
      <c r="K1212" s="12">
        <v>26.9662275891713</v>
      </c>
      <c r="L1212" s="12">
        <v>25.705407216378752</v>
      </c>
      <c r="M1212" s="12">
        <v>25.27601401519518</v>
      </c>
      <c r="N1212" s="12"/>
      <c r="O1212" s="12"/>
    </row>
    <row r="1213" spans="1:15" x14ac:dyDescent="0.35">
      <c r="A1213" s="11" t="str">
        <f t="shared" si="18"/>
        <v>DISTRIBUCION VOLUMEN X CRITERIO (Consumiciones)Agua EnvasadaDE 50 A 59 AÑOS</v>
      </c>
      <c r="B1213" s="11" t="s">
        <v>119</v>
      </c>
      <c r="C1213" s="11" t="s">
        <v>157</v>
      </c>
      <c r="D1213" s="11" t="s">
        <v>43</v>
      </c>
      <c r="E1213" s="12">
        <v>22.244975117481854</v>
      </c>
      <c r="F1213" s="12">
        <v>23.483352994467609</v>
      </c>
      <c r="G1213" s="12">
        <v>22.950618082473625</v>
      </c>
      <c r="H1213" s="12">
        <v>23.8124851899634</v>
      </c>
      <c r="I1213" s="12">
        <v>25.417349043455385</v>
      </c>
      <c r="J1213" s="12">
        <v>23.505839095292615</v>
      </c>
      <c r="K1213" s="12">
        <v>24.755848006073975</v>
      </c>
      <c r="L1213" s="12">
        <v>26.439348296132799</v>
      </c>
      <c r="M1213" s="12">
        <v>26.011126911361167</v>
      </c>
      <c r="N1213" s="12"/>
      <c r="O1213" s="12"/>
    </row>
    <row r="1214" spans="1:15" x14ac:dyDescent="0.35">
      <c r="A1214" s="11" t="str">
        <f t="shared" si="18"/>
        <v>DISTRIBUCION VOLUMEN X CRITERIO (Consumiciones)Agua EnvasadaDE 60 A 75 AÑOS</v>
      </c>
      <c r="B1214" s="11" t="s">
        <v>119</v>
      </c>
      <c r="C1214" s="11" t="s">
        <v>157</v>
      </c>
      <c r="D1214" s="11" t="s">
        <v>44</v>
      </c>
      <c r="E1214" s="12">
        <v>33.429469420843375</v>
      </c>
      <c r="F1214" s="12">
        <v>33.163957496247527</v>
      </c>
      <c r="G1214" s="12">
        <v>35.388983086084949</v>
      </c>
      <c r="H1214" s="12">
        <v>36.024650483136298</v>
      </c>
      <c r="I1214" s="12">
        <v>34.419747718022755</v>
      </c>
      <c r="J1214" s="12">
        <v>34.600700555756141</v>
      </c>
      <c r="K1214" s="12">
        <v>36.504846724594373</v>
      </c>
      <c r="L1214" s="12">
        <v>35.497765996981919</v>
      </c>
      <c r="M1214" s="12">
        <v>36.182922373224976</v>
      </c>
      <c r="N1214" s="12"/>
      <c r="O1214" s="12"/>
    </row>
    <row r="1215" spans="1:15" x14ac:dyDescent="0.35">
      <c r="A1215" s="11" t="str">
        <f t="shared" si="18"/>
        <v>DISTRIBUCION VOLUMEN X CRITERIO (Consumiciones)Agua EnvasadaNIVEL ALTO</v>
      </c>
      <c r="B1215" s="11" t="s">
        <v>119</v>
      </c>
      <c r="C1215" s="11" t="s">
        <v>157</v>
      </c>
      <c r="D1215" s="11" t="s">
        <v>209</v>
      </c>
      <c r="E1215" s="12">
        <v>25.494035087446061</v>
      </c>
      <c r="F1215" s="12">
        <v>24.413550265313738</v>
      </c>
      <c r="G1215" s="12">
        <v>24.642117388699724</v>
      </c>
      <c r="H1215" s="12">
        <v>25.435178115373475</v>
      </c>
      <c r="I1215" s="12">
        <v>25.989545579588402</v>
      </c>
      <c r="J1215" s="12">
        <v>24.882030903147072</v>
      </c>
      <c r="K1215" s="12">
        <v>25.547513166299098</v>
      </c>
      <c r="L1215" s="12">
        <v>26.740586781233809</v>
      </c>
      <c r="M1215" s="12">
        <v>27.424450534842954</v>
      </c>
      <c r="N1215" s="12"/>
      <c r="O1215" s="12"/>
    </row>
    <row r="1216" spans="1:15" x14ac:dyDescent="0.35">
      <c r="A1216" s="11" t="str">
        <f t="shared" si="18"/>
        <v>DISTRIBUCION VOLUMEN X CRITERIO (Consumiciones)Agua EnvasadaNIVEL MEDIO ALTO</v>
      </c>
      <c r="B1216" s="11" t="s">
        <v>119</v>
      </c>
      <c r="C1216" s="11" t="s">
        <v>157</v>
      </c>
      <c r="D1216" s="11" t="s">
        <v>210</v>
      </c>
      <c r="E1216" s="12">
        <v>15.039020445288248</v>
      </c>
      <c r="F1216" s="12">
        <v>14.828115074908176</v>
      </c>
      <c r="G1216" s="12">
        <v>14.679008296026625</v>
      </c>
      <c r="H1216" s="12">
        <v>14.743240041073168</v>
      </c>
      <c r="I1216" s="12">
        <v>15.503914598720955</v>
      </c>
      <c r="J1216" s="12">
        <v>15.489993298966354</v>
      </c>
      <c r="K1216" s="12">
        <v>18.154163201851116</v>
      </c>
      <c r="L1216" s="12">
        <v>16.347581026599698</v>
      </c>
      <c r="M1216" s="12">
        <v>16.549279268970686</v>
      </c>
      <c r="N1216" s="12"/>
      <c r="O1216" s="12"/>
    </row>
    <row r="1217" spans="1:15" x14ac:dyDescent="0.35">
      <c r="A1217" s="11" t="str">
        <f t="shared" si="18"/>
        <v>DISTRIBUCION VOLUMEN X CRITERIO (Consumiciones)Agua EnvasadaNIVEL MEDIO</v>
      </c>
      <c r="B1217" s="11" t="s">
        <v>119</v>
      </c>
      <c r="C1217" s="11" t="s">
        <v>157</v>
      </c>
      <c r="D1217" s="11" t="s">
        <v>211</v>
      </c>
      <c r="E1217" s="12">
        <v>28.107417875619728</v>
      </c>
      <c r="F1217" s="12">
        <v>30.107851114883005</v>
      </c>
      <c r="G1217" s="12">
        <v>30.176900794182465</v>
      </c>
      <c r="H1217" s="12">
        <v>26.99757773623654</v>
      </c>
      <c r="I1217" s="12">
        <v>26.368740303749128</v>
      </c>
      <c r="J1217" s="12">
        <v>27.142638548958626</v>
      </c>
      <c r="K1217" s="12">
        <v>23.723160233156982</v>
      </c>
      <c r="L1217" s="12">
        <v>23.173994628257397</v>
      </c>
      <c r="M1217" s="12">
        <v>23.206781979661205</v>
      </c>
      <c r="N1217" s="12"/>
      <c r="O1217" s="12"/>
    </row>
    <row r="1218" spans="1:15" x14ac:dyDescent="0.35">
      <c r="A1218" s="11" t="str">
        <f t="shared" si="18"/>
        <v>DISTRIBUCION VOLUMEN X CRITERIO (Consumiciones)Agua EnvasadaNIVEL MEDIO BAJO</v>
      </c>
      <c r="B1218" s="11" t="s">
        <v>119</v>
      </c>
      <c r="C1218" s="11" t="s">
        <v>157</v>
      </c>
      <c r="D1218" s="11" t="s">
        <v>212</v>
      </c>
      <c r="E1218" s="12">
        <v>12.228960439891615</v>
      </c>
      <c r="F1218" s="12">
        <v>12.697386135255712</v>
      </c>
      <c r="G1218" s="12">
        <v>10.730310604345597</v>
      </c>
      <c r="H1218" s="12">
        <v>11.111200337010612</v>
      </c>
      <c r="I1218" s="12">
        <v>12.119729585852093</v>
      </c>
      <c r="J1218" s="12">
        <v>12.062041471031408</v>
      </c>
      <c r="K1218" s="12">
        <v>12.226536670804359</v>
      </c>
      <c r="L1218" s="12">
        <v>11.808521869861934</v>
      </c>
      <c r="M1218" s="12">
        <v>13.008770769376705</v>
      </c>
      <c r="N1218" s="12"/>
      <c r="O1218" s="12"/>
    </row>
    <row r="1219" spans="1:15" x14ac:dyDescent="0.35">
      <c r="A1219" s="11" t="str">
        <f t="shared" si="18"/>
        <v>DISTRIBUCION VOLUMEN X CRITERIO (Consumiciones)Agua EnvasadaHOMBRE</v>
      </c>
      <c r="B1219" s="11" t="s">
        <v>119</v>
      </c>
      <c r="C1219" s="11" t="s">
        <v>157</v>
      </c>
      <c r="D1219" s="11" t="s">
        <v>21</v>
      </c>
      <c r="E1219" s="12">
        <v>56.250922313823047</v>
      </c>
      <c r="F1219" s="12">
        <v>55.451018486424886</v>
      </c>
      <c r="G1219" s="12">
        <v>54.888580373821704</v>
      </c>
      <c r="H1219" s="12">
        <v>55.439772517837874</v>
      </c>
      <c r="I1219" s="12">
        <v>54.120753617824455</v>
      </c>
      <c r="J1219" s="12">
        <v>52.971120730917697</v>
      </c>
      <c r="K1219" s="12">
        <v>54.520786884719065</v>
      </c>
      <c r="L1219" s="12">
        <v>54.806977634631416</v>
      </c>
      <c r="M1219" s="12">
        <v>54.775047780041234</v>
      </c>
      <c r="N1219" s="12"/>
      <c r="O1219" s="12"/>
    </row>
    <row r="1220" spans="1:15" x14ac:dyDescent="0.35">
      <c r="A1220" s="11" t="str">
        <f t="shared" ref="A1220:A1283" si="19">B1220&amp;C1220&amp;D1220</f>
        <v>DISTRIBUCION VOLUMEN X CRITERIO (Consumiciones)Agua EnvasadaMUJER</v>
      </c>
      <c r="B1220" s="11" t="s">
        <v>119</v>
      </c>
      <c r="C1220" s="11" t="s">
        <v>157</v>
      </c>
      <c r="D1220" s="11" t="s">
        <v>22</v>
      </c>
      <c r="E1220" s="12">
        <v>43.749077686176953</v>
      </c>
      <c r="F1220" s="12">
        <v>44.549011265606794</v>
      </c>
      <c r="G1220" s="12">
        <v>45.11144272630812</v>
      </c>
      <c r="H1220" s="12">
        <v>44.560214317685158</v>
      </c>
      <c r="I1220" s="12">
        <v>45.879246382175538</v>
      </c>
      <c r="J1220" s="12">
        <v>47.028856655920386</v>
      </c>
      <c r="K1220" s="12">
        <v>45.479180977861333</v>
      </c>
      <c r="L1220" s="12">
        <v>45.192980134687723</v>
      </c>
      <c r="M1220" s="12">
        <v>45.224909682641837</v>
      </c>
      <c r="N1220" s="12"/>
      <c r="O1220" s="12"/>
    </row>
    <row r="1221" spans="1:15" x14ac:dyDescent="0.35">
      <c r="A1221" s="11" t="str">
        <f t="shared" si="19"/>
        <v>DISTRIBUCION VOLUMEN X CRITERIO (Consumiciones)Bebidas RefrescantesT.ESPAÑA</v>
      </c>
      <c r="B1221" s="11" t="s">
        <v>119</v>
      </c>
      <c r="C1221" s="11" t="s">
        <v>158</v>
      </c>
      <c r="D1221" s="11" t="s">
        <v>36</v>
      </c>
      <c r="E1221" s="12">
        <v>100</v>
      </c>
      <c r="F1221" s="12">
        <v>100</v>
      </c>
      <c r="G1221" s="12">
        <v>100</v>
      </c>
      <c r="H1221" s="12">
        <v>100</v>
      </c>
      <c r="I1221" s="12">
        <v>100</v>
      </c>
      <c r="J1221" s="12">
        <v>100</v>
      </c>
      <c r="K1221" s="12">
        <v>100</v>
      </c>
      <c r="L1221" s="12">
        <v>100</v>
      </c>
      <c r="M1221" s="12">
        <v>100</v>
      </c>
      <c r="N1221" s="12"/>
      <c r="O1221" s="12"/>
    </row>
    <row r="1222" spans="1:15" x14ac:dyDescent="0.35">
      <c r="A1222" s="11" t="str">
        <f t="shared" si="19"/>
        <v>DISTRIBUCION VOLUMEN X CRITERIO (Consumiciones)Bebidas RefrescantesBCN AM</v>
      </c>
      <c r="B1222" s="11" t="s">
        <v>119</v>
      </c>
      <c r="C1222" s="11" t="s">
        <v>158</v>
      </c>
      <c r="D1222" s="11" t="s">
        <v>1</v>
      </c>
      <c r="E1222" s="12">
        <v>9.41141857798792</v>
      </c>
      <c r="F1222" s="12">
        <v>9.7770795270464355</v>
      </c>
      <c r="G1222" s="12">
        <v>10.392523284473434</v>
      </c>
      <c r="H1222" s="12">
        <v>9.7301705133396332</v>
      </c>
      <c r="I1222" s="12">
        <v>9.7944155235726722</v>
      </c>
      <c r="J1222" s="12">
        <v>9.611296933236952</v>
      </c>
      <c r="K1222" s="12">
        <v>9.4268578038486659</v>
      </c>
      <c r="L1222" s="12">
        <v>9.5971382694465621</v>
      </c>
      <c r="M1222" s="12">
        <v>9.8401642752439322</v>
      </c>
      <c r="N1222" s="12"/>
      <c r="O1222" s="12"/>
    </row>
    <row r="1223" spans="1:15" x14ac:dyDescent="0.35">
      <c r="A1223" s="11" t="str">
        <f t="shared" si="19"/>
        <v>DISTRIBUCION VOLUMEN X CRITERIO (Consumiciones)Bebidas RefrescantesREST.CAT ARAGON</v>
      </c>
      <c r="B1223" s="11" t="s">
        <v>119</v>
      </c>
      <c r="C1223" s="11" t="s">
        <v>158</v>
      </c>
      <c r="D1223" s="11" t="s">
        <v>2</v>
      </c>
      <c r="E1223" s="12">
        <v>11.603203893096879</v>
      </c>
      <c r="F1223" s="12">
        <v>10.312614526276548</v>
      </c>
      <c r="G1223" s="12">
        <v>11.063371057145059</v>
      </c>
      <c r="H1223" s="12">
        <v>11.725803952150288</v>
      </c>
      <c r="I1223" s="12">
        <v>13.358411794781555</v>
      </c>
      <c r="J1223" s="12">
        <v>11.975861736199748</v>
      </c>
      <c r="K1223" s="12">
        <v>12.656827724816525</v>
      </c>
      <c r="L1223" s="12">
        <v>13.811445682295831</v>
      </c>
      <c r="M1223" s="12">
        <v>13.070207750206531</v>
      </c>
      <c r="N1223" s="12"/>
      <c r="O1223" s="12"/>
    </row>
    <row r="1224" spans="1:15" x14ac:dyDescent="0.35">
      <c r="A1224" s="11" t="str">
        <f t="shared" si="19"/>
        <v>DISTRIBUCION VOLUMEN X CRITERIO (Consumiciones)Bebidas RefrescantesLEVANTE</v>
      </c>
      <c r="B1224" s="11" t="s">
        <v>119</v>
      </c>
      <c r="C1224" s="11" t="s">
        <v>158</v>
      </c>
      <c r="D1224" s="11" t="s">
        <v>3</v>
      </c>
      <c r="E1224" s="12">
        <v>15.359038991102668</v>
      </c>
      <c r="F1224" s="12">
        <v>17.311321476777785</v>
      </c>
      <c r="G1224" s="12">
        <v>16.514596613323164</v>
      </c>
      <c r="H1224" s="12">
        <v>15.354140526453481</v>
      </c>
      <c r="I1224" s="12">
        <v>14.636912363590868</v>
      </c>
      <c r="J1224" s="12">
        <v>17.629544928998143</v>
      </c>
      <c r="K1224" s="12">
        <v>15.320389195838887</v>
      </c>
      <c r="L1224" s="12">
        <v>15.525636336207876</v>
      </c>
      <c r="M1224" s="12">
        <v>14.761341303091422</v>
      </c>
      <c r="N1224" s="12"/>
      <c r="O1224" s="12"/>
    </row>
    <row r="1225" spans="1:15" x14ac:dyDescent="0.35">
      <c r="A1225" s="11" t="str">
        <f t="shared" si="19"/>
        <v>DISTRIBUCION VOLUMEN X CRITERIO (Consumiciones)Bebidas RefrescantesANDALUCIA</v>
      </c>
      <c r="B1225" s="11" t="s">
        <v>119</v>
      </c>
      <c r="C1225" s="11" t="s">
        <v>158</v>
      </c>
      <c r="D1225" s="11" t="s">
        <v>4</v>
      </c>
      <c r="E1225" s="12">
        <v>21.638936336117549</v>
      </c>
      <c r="F1225" s="12">
        <v>21.913456629264878</v>
      </c>
      <c r="G1225" s="12">
        <v>21.054728857526893</v>
      </c>
      <c r="H1225" s="12">
        <v>21.182454105700607</v>
      </c>
      <c r="I1225" s="12">
        <v>21.949194591692088</v>
      </c>
      <c r="J1225" s="12">
        <v>20.301405106598374</v>
      </c>
      <c r="K1225" s="12">
        <v>20.79502770385621</v>
      </c>
      <c r="L1225" s="12">
        <v>20.719011868081001</v>
      </c>
      <c r="M1225" s="12">
        <v>22.108273694402062</v>
      </c>
      <c r="N1225" s="12"/>
      <c r="O1225" s="12"/>
    </row>
    <row r="1226" spans="1:15" x14ac:dyDescent="0.35">
      <c r="A1226" s="11" t="str">
        <f t="shared" si="19"/>
        <v>DISTRIBUCION VOLUMEN X CRITERIO (Consumiciones)Bebidas RefrescantesMDD AM</v>
      </c>
      <c r="B1226" s="11" t="s">
        <v>119</v>
      </c>
      <c r="C1226" s="11" t="s">
        <v>158</v>
      </c>
      <c r="D1226" s="11" t="s">
        <v>5</v>
      </c>
      <c r="E1226" s="12">
        <v>16.568448004325663</v>
      </c>
      <c r="F1226" s="12">
        <v>15.782335467105128</v>
      </c>
      <c r="G1226" s="12">
        <v>16.600447853338494</v>
      </c>
      <c r="H1226" s="12">
        <v>16.584405186218294</v>
      </c>
      <c r="I1226" s="12">
        <v>15.280873985136695</v>
      </c>
      <c r="J1226" s="12">
        <v>15.006172491082664</v>
      </c>
      <c r="K1226" s="12">
        <v>17.169568952091968</v>
      </c>
      <c r="L1226" s="12">
        <v>16.679756066815045</v>
      </c>
      <c r="M1226" s="12">
        <v>15.506270723078542</v>
      </c>
      <c r="N1226" s="12"/>
      <c r="O1226" s="12"/>
    </row>
    <row r="1227" spans="1:15" x14ac:dyDescent="0.35">
      <c r="A1227" s="11" t="str">
        <f t="shared" si="19"/>
        <v>DISTRIBUCION VOLUMEN X CRITERIO (Consumiciones)Bebidas RefrescantesRTO CENTRO</v>
      </c>
      <c r="B1227" s="11" t="s">
        <v>119</v>
      </c>
      <c r="C1227" s="11" t="s">
        <v>158</v>
      </c>
      <c r="D1227" s="11" t="s">
        <v>6</v>
      </c>
      <c r="E1227" s="12">
        <v>10.017975555828338</v>
      </c>
      <c r="F1227" s="12">
        <v>11.454644668016744</v>
      </c>
      <c r="G1227" s="12">
        <v>10.671090344042303</v>
      </c>
      <c r="H1227" s="12">
        <v>10.796549575174671</v>
      </c>
      <c r="I1227" s="12">
        <v>10.048037261730073</v>
      </c>
      <c r="J1227" s="12">
        <v>11.082375444046095</v>
      </c>
      <c r="K1227" s="12">
        <v>11.224459512799996</v>
      </c>
      <c r="L1227" s="12">
        <v>10.438496971500486</v>
      </c>
      <c r="M1227" s="12">
        <v>9.8938816752133292</v>
      </c>
      <c r="N1227" s="12"/>
      <c r="O1227" s="12"/>
    </row>
    <row r="1228" spans="1:15" x14ac:dyDescent="0.35">
      <c r="A1228" s="11" t="str">
        <f t="shared" si="19"/>
        <v>DISTRIBUCION VOLUMEN X CRITERIO (Consumiciones)Bebidas RefrescantesNORTE-CENTRO</v>
      </c>
      <c r="B1228" s="11" t="s">
        <v>119</v>
      </c>
      <c r="C1228" s="11" t="s">
        <v>158</v>
      </c>
      <c r="D1228" s="11" t="s">
        <v>7</v>
      </c>
      <c r="E1228" s="12">
        <v>8.1992836614273994</v>
      </c>
      <c r="F1228" s="12">
        <v>7.301628107798547</v>
      </c>
      <c r="G1228" s="12">
        <v>7.1871709233978631</v>
      </c>
      <c r="H1228" s="12">
        <v>7.1652802980692476</v>
      </c>
      <c r="I1228" s="12">
        <v>7.3072474034780068</v>
      </c>
      <c r="J1228" s="12">
        <v>7.4827934983093929</v>
      </c>
      <c r="K1228" s="12">
        <v>7.077181954147842</v>
      </c>
      <c r="L1228" s="12">
        <v>6.9572248983783949</v>
      </c>
      <c r="M1228" s="12">
        <v>8.0714864255770529</v>
      </c>
      <c r="N1228" s="12"/>
      <c r="O1228" s="12"/>
    </row>
    <row r="1229" spans="1:15" x14ac:dyDescent="0.35">
      <c r="A1229" s="11" t="str">
        <f t="shared" si="19"/>
        <v>DISTRIBUCION VOLUMEN X CRITERIO (Consumiciones)Bebidas RefrescantesNOROESTE</v>
      </c>
      <c r="B1229" s="11" t="s">
        <v>119</v>
      </c>
      <c r="C1229" s="11" t="s">
        <v>158</v>
      </c>
      <c r="D1229" s="11" t="s">
        <v>8</v>
      </c>
      <c r="E1229" s="12">
        <v>7.2017074044678973</v>
      </c>
      <c r="F1229" s="12">
        <v>6.1469286022369038</v>
      </c>
      <c r="G1229" s="12">
        <v>6.5160567978486297</v>
      </c>
      <c r="H1229" s="12">
        <v>7.4611791798096743</v>
      </c>
      <c r="I1229" s="12">
        <v>7.6249146282549836</v>
      </c>
      <c r="J1229" s="12">
        <v>6.9105407575594802</v>
      </c>
      <c r="K1229" s="12">
        <v>6.3297165362197187</v>
      </c>
      <c r="L1229" s="12">
        <v>6.2712940403345296</v>
      </c>
      <c r="M1229" s="12">
        <v>6.7483637256611768</v>
      </c>
      <c r="N1229" s="12"/>
      <c r="O1229" s="12"/>
    </row>
    <row r="1230" spans="1:15" x14ac:dyDescent="0.35">
      <c r="A1230" s="11" t="str">
        <f t="shared" si="19"/>
        <v>DISTRIBUCION VOLUMEN X CRITERIO (Consumiciones)Bebidas Refrescantes&lt;2MIL</v>
      </c>
      <c r="B1230" s="11" t="s">
        <v>119</v>
      </c>
      <c r="C1230" s="11" t="s">
        <v>158</v>
      </c>
      <c r="D1230" s="11" t="s">
        <v>9</v>
      </c>
      <c r="E1230" s="12">
        <v>5.3542208264978672</v>
      </c>
      <c r="F1230" s="12">
        <v>5.0777405490778023</v>
      </c>
      <c r="G1230" s="12">
        <v>5.3908015033717422</v>
      </c>
      <c r="H1230" s="12">
        <v>5.6436907731504391</v>
      </c>
      <c r="I1230" s="12">
        <v>5.8397521053748509</v>
      </c>
      <c r="J1230" s="12">
        <v>5.0136832656301502</v>
      </c>
      <c r="K1230" s="12">
        <v>5.4527526085308491</v>
      </c>
      <c r="L1230" s="12">
        <v>5.6504506068364941</v>
      </c>
      <c r="M1230" s="12">
        <v>6.2118570876284966</v>
      </c>
      <c r="N1230" s="12"/>
      <c r="O1230" s="12"/>
    </row>
    <row r="1231" spans="1:15" x14ac:dyDescent="0.35">
      <c r="A1231" s="11" t="str">
        <f t="shared" si="19"/>
        <v>DISTRIBUCION VOLUMEN X CRITERIO (Consumiciones)Bebidas Refrescantes2-5MIL</v>
      </c>
      <c r="B1231" s="11" t="s">
        <v>119</v>
      </c>
      <c r="C1231" s="11" t="s">
        <v>158</v>
      </c>
      <c r="D1231" s="11" t="s">
        <v>10</v>
      </c>
      <c r="E1231" s="12">
        <v>5.9196705856393343</v>
      </c>
      <c r="F1231" s="12">
        <v>5.8044100551707123</v>
      </c>
      <c r="G1231" s="12">
        <v>5.693901565489039</v>
      </c>
      <c r="H1231" s="12">
        <v>5.3891038426738245</v>
      </c>
      <c r="I1231" s="12">
        <v>5.5135055394399206</v>
      </c>
      <c r="J1231" s="12">
        <v>5.3495423434709064</v>
      </c>
      <c r="K1231" s="12">
        <v>5.6400242121027215</v>
      </c>
      <c r="L1231" s="12">
        <v>5.6105500482534723</v>
      </c>
      <c r="M1231" s="12">
        <v>5.2620476376309604</v>
      </c>
      <c r="N1231" s="12"/>
      <c r="O1231" s="12"/>
    </row>
    <row r="1232" spans="1:15" x14ac:dyDescent="0.35">
      <c r="A1232" s="11" t="str">
        <f t="shared" si="19"/>
        <v>DISTRIBUCION VOLUMEN X CRITERIO (Consumiciones)Bebidas Refrescantes5-10MIL</v>
      </c>
      <c r="B1232" s="11" t="s">
        <v>119</v>
      </c>
      <c r="C1232" s="11" t="s">
        <v>158</v>
      </c>
      <c r="D1232" s="11" t="s">
        <v>11</v>
      </c>
      <c r="E1232" s="12">
        <v>7.8306505839198044</v>
      </c>
      <c r="F1232" s="12">
        <v>7.2299746162497431</v>
      </c>
      <c r="G1232" s="12">
        <v>8.0506013391842188</v>
      </c>
      <c r="H1232" s="12">
        <v>7.8344697556691978</v>
      </c>
      <c r="I1232" s="12">
        <v>8.4425701470647105</v>
      </c>
      <c r="J1232" s="12">
        <v>7.9042890619452271</v>
      </c>
      <c r="K1232" s="12">
        <v>7.9319612488821978</v>
      </c>
      <c r="L1232" s="12">
        <v>7.3967964654073235</v>
      </c>
      <c r="M1232" s="12">
        <v>8.0438482680270411</v>
      </c>
      <c r="N1232" s="12"/>
      <c r="O1232" s="12"/>
    </row>
    <row r="1233" spans="1:15" x14ac:dyDescent="0.35">
      <c r="A1233" s="11" t="str">
        <f t="shared" si="19"/>
        <v>DISTRIBUCION VOLUMEN X CRITERIO (Consumiciones)Bebidas Refrescantes10-30MIL</v>
      </c>
      <c r="B1233" s="11" t="s">
        <v>119</v>
      </c>
      <c r="C1233" s="11" t="s">
        <v>158</v>
      </c>
      <c r="D1233" s="11" t="s">
        <v>12</v>
      </c>
      <c r="E1233" s="12">
        <v>16.721021560230533</v>
      </c>
      <c r="F1233" s="12">
        <v>15.995085331361942</v>
      </c>
      <c r="G1233" s="12">
        <v>15.83911620310168</v>
      </c>
      <c r="H1233" s="12">
        <v>16.435716320990984</v>
      </c>
      <c r="I1233" s="12">
        <v>16.014782748576213</v>
      </c>
      <c r="J1233" s="12">
        <v>15.34340626826484</v>
      </c>
      <c r="K1233" s="12">
        <v>15.959855119165271</v>
      </c>
      <c r="L1233" s="12">
        <v>17.137046060884099</v>
      </c>
      <c r="M1233" s="12">
        <v>15.950921284952743</v>
      </c>
      <c r="N1233" s="12"/>
      <c r="O1233" s="12"/>
    </row>
    <row r="1234" spans="1:15" x14ac:dyDescent="0.35">
      <c r="A1234" s="11" t="str">
        <f t="shared" si="19"/>
        <v>DISTRIBUCION VOLUMEN X CRITERIO (Consumiciones)Bebidas Refrescantes30-100MIL</v>
      </c>
      <c r="B1234" s="11" t="s">
        <v>119</v>
      </c>
      <c r="C1234" s="11" t="s">
        <v>158</v>
      </c>
      <c r="D1234" s="11" t="s">
        <v>13</v>
      </c>
      <c r="E1234" s="12">
        <v>20.291845598076115</v>
      </c>
      <c r="F1234" s="12">
        <v>22.290552544543125</v>
      </c>
      <c r="G1234" s="12">
        <v>20.104239101173192</v>
      </c>
      <c r="H1234" s="12">
        <v>20.937731721013314</v>
      </c>
      <c r="I1234" s="12">
        <v>20.873119146859036</v>
      </c>
      <c r="J1234" s="12">
        <v>21.228667124292848</v>
      </c>
      <c r="K1234" s="12">
        <v>21.872515247650046</v>
      </c>
      <c r="L1234" s="12">
        <v>21.968588746091676</v>
      </c>
      <c r="M1234" s="12">
        <v>22.259790860325637</v>
      </c>
      <c r="N1234" s="12"/>
      <c r="O1234" s="12"/>
    </row>
    <row r="1235" spans="1:15" x14ac:dyDescent="0.35">
      <c r="A1235" s="11" t="str">
        <f t="shared" si="19"/>
        <v>DISTRIBUCION VOLUMEN X CRITERIO (Consumiciones)Bebidas Refrescantes100-200MIL</v>
      </c>
      <c r="B1235" s="11" t="s">
        <v>119</v>
      </c>
      <c r="C1235" s="11" t="s">
        <v>158</v>
      </c>
      <c r="D1235" s="11" t="s">
        <v>14</v>
      </c>
      <c r="E1235" s="12">
        <v>10.139674591251167</v>
      </c>
      <c r="F1235" s="12">
        <v>9.4029596066104002</v>
      </c>
      <c r="G1235" s="12">
        <v>9.4202258862654187</v>
      </c>
      <c r="H1235" s="12">
        <v>9.1563897095457811</v>
      </c>
      <c r="I1235" s="12">
        <v>8.8388863672808906</v>
      </c>
      <c r="J1235" s="12">
        <v>8.8069703629388343</v>
      </c>
      <c r="K1235" s="12">
        <v>9.2940095614298848</v>
      </c>
      <c r="L1235" s="12">
        <v>9.9238111770334143</v>
      </c>
      <c r="M1235" s="12">
        <v>9.5403859383769714</v>
      </c>
      <c r="N1235" s="12"/>
      <c r="O1235" s="12"/>
    </row>
    <row r="1236" spans="1:15" x14ac:dyDescent="0.35">
      <c r="A1236" s="11" t="str">
        <f t="shared" si="19"/>
        <v>DISTRIBUCION VOLUMEN X CRITERIO (Consumiciones)Bebidas Refrescantes200-500MIL</v>
      </c>
      <c r="B1236" s="11" t="s">
        <v>119</v>
      </c>
      <c r="C1236" s="11" t="s">
        <v>158</v>
      </c>
      <c r="D1236" s="11" t="s">
        <v>15</v>
      </c>
      <c r="E1236" s="12">
        <v>13.496012030750773</v>
      </c>
      <c r="F1236" s="12">
        <v>13.71668889283087</v>
      </c>
      <c r="G1236" s="12">
        <v>15.046055266319582</v>
      </c>
      <c r="H1236" s="12">
        <v>13.629390514372744</v>
      </c>
      <c r="I1236" s="12">
        <v>14.473914951238983</v>
      </c>
      <c r="J1236" s="12">
        <v>14.074303864999063</v>
      </c>
      <c r="K1236" s="12">
        <v>12.364813311171554</v>
      </c>
      <c r="L1236" s="12">
        <v>12.248967251701272</v>
      </c>
      <c r="M1236" s="12">
        <v>13.475301492361446</v>
      </c>
      <c r="N1236" s="12"/>
      <c r="O1236" s="12"/>
    </row>
    <row r="1237" spans="1:15" x14ac:dyDescent="0.35">
      <c r="A1237" s="11" t="str">
        <f t="shared" si="19"/>
        <v>DISTRIBUCION VOLUMEN X CRITERIO (Consumiciones)Bebidas Refrescantes&gt;500MIL</v>
      </c>
      <c r="B1237" s="11" t="s">
        <v>119</v>
      </c>
      <c r="C1237" s="11" t="s">
        <v>158</v>
      </c>
      <c r="D1237" s="11" t="s">
        <v>16</v>
      </c>
      <c r="E1237" s="12">
        <v>20.246914163117854</v>
      </c>
      <c r="F1237" s="12">
        <v>20.482597408678377</v>
      </c>
      <c r="G1237" s="12">
        <v>20.455040109889588</v>
      </c>
      <c r="H1237" s="12">
        <v>20.973486533728583</v>
      </c>
      <c r="I1237" s="12">
        <v>20.003476546402329</v>
      </c>
      <c r="J1237" s="12">
        <v>22.279124052504411</v>
      </c>
      <c r="K1237" s="12">
        <v>21.484093177417318</v>
      </c>
      <c r="L1237" s="12">
        <v>20.063793776851973</v>
      </c>
      <c r="M1237" s="12">
        <v>19.255837003170754</v>
      </c>
      <c r="N1237" s="12"/>
      <c r="O1237" s="12"/>
    </row>
    <row r="1238" spans="1:15" x14ac:dyDescent="0.35">
      <c r="A1238" s="11" t="str">
        <f t="shared" si="19"/>
        <v>DISTRIBUCION VOLUMEN X CRITERIO (Consumiciones)Bebidas RefrescantesDE 15 A 19 AÑOS</v>
      </c>
      <c r="B1238" s="11" t="s">
        <v>119</v>
      </c>
      <c r="C1238" s="11" t="s">
        <v>158</v>
      </c>
      <c r="D1238" s="11" t="s">
        <v>39</v>
      </c>
      <c r="E1238" s="12">
        <v>4.4753766691498811</v>
      </c>
      <c r="F1238" s="12">
        <v>3.6038577177316165</v>
      </c>
      <c r="G1238" s="12">
        <v>4.6428607440567644</v>
      </c>
      <c r="H1238" s="12">
        <v>3.4948915149909436</v>
      </c>
      <c r="I1238" s="12">
        <v>5.6571113247555029</v>
      </c>
      <c r="J1238" s="12">
        <v>7.2595641747889239</v>
      </c>
      <c r="K1238" s="12">
        <v>3.9459116121127118</v>
      </c>
      <c r="L1238" s="12">
        <v>3.3362855778947429</v>
      </c>
      <c r="M1238" s="12">
        <v>3.9327518423483214</v>
      </c>
      <c r="N1238" s="12"/>
      <c r="O1238" s="12"/>
    </row>
    <row r="1239" spans="1:15" x14ac:dyDescent="0.35">
      <c r="A1239" s="11" t="str">
        <f t="shared" si="19"/>
        <v>DISTRIBUCION VOLUMEN X CRITERIO (Consumiciones)Bebidas RefrescantesDE 20 A 24 AÑOS</v>
      </c>
      <c r="B1239" s="11" t="s">
        <v>119</v>
      </c>
      <c r="C1239" s="11" t="s">
        <v>158</v>
      </c>
      <c r="D1239" s="11" t="s">
        <v>40</v>
      </c>
      <c r="E1239" s="12">
        <v>4.4482592734138198</v>
      </c>
      <c r="F1239" s="12">
        <v>5.5163103426851299</v>
      </c>
      <c r="G1239" s="12">
        <v>5.4283620154161243</v>
      </c>
      <c r="H1239" s="12">
        <v>4.3624537391127571</v>
      </c>
      <c r="I1239" s="12">
        <v>5.2800608609600452</v>
      </c>
      <c r="J1239" s="12">
        <v>4.5890286246997967</v>
      </c>
      <c r="K1239" s="12">
        <v>5.4774691300587577</v>
      </c>
      <c r="L1239" s="12">
        <v>5.1299909279339042</v>
      </c>
      <c r="M1239" s="12">
        <v>4.9669199773409867</v>
      </c>
      <c r="N1239" s="12"/>
      <c r="O1239" s="12"/>
    </row>
    <row r="1240" spans="1:15" x14ac:dyDescent="0.35">
      <c r="A1240" s="11" t="str">
        <f t="shared" si="19"/>
        <v>DISTRIBUCION VOLUMEN X CRITERIO (Consumiciones)Bebidas RefrescantesDE 25 A 34 AÑOS</v>
      </c>
      <c r="B1240" s="11" t="s">
        <v>119</v>
      </c>
      <c r="C1240" s="11" t="s">
        <v>158</v>
      </c>
      <c r="D1240" s="11" t="s">
        <v>41</v>
      </c>
      <c r="E1240" s="12">
        <v>10.499456558742098</v>
      </c>
      <c r="F1240" s="12">
        <v>12.647730455007549</v>
      </c>
      <c r="G1240" s="12">
        <v>10.9103751104651</v>
      </c>
      <c r="H1240" s="12">
        <v>10.815578817220963</v>
      </c>
      <c r="I1240" s="12">
        <v>9.2741570256068666</v>
      </c>
      <c r="J1240" s="12">
        <v>11.533031020864478</v>
      </c>
      <c r="K1240" s="12">
        <v>10.350874701388964</v>
      </c>
      <c r="L1240" s="12">
        <v>8.908186144743885</v>
      </c>
      <c r="M1240" s="12">
        <v>8.7657484969373041</v>
      </c>
      <c r="N1240" s="12"/>
      <c r="O1240" s="12"/>
    </row>
    <row r="1241" spans="1:15" x14ac:dyDescent="0.35">
      <c r="A1241" s="11" t="str">
        <f t="shared" si="19"/>
        <v>DISTRIBUCION VOLUMEN X CRITERIO (Consumiciones)Bebidas RefrescantesDE 35 A 49 AÑOS</v>
      </c>
      <c r="B1241" s="11" t="s">
        <v>119</v>
      </c>
      <c r="C1241" s="11" t="s">
        <v>158</v>
      </c>
      <c r="D1241" s="11" t="s">
        <v>42</v>
      </c>
      <c r="E1241" s="12">
        <v>34.246664185108969</v>
      </c>
      <c r="F1241" s="12">
        <v>33.811078804883692</v>
      </c>
      <c r="G1241" s="12">
        <v>32.467416957355951</v>
      </c>
      <c r="H1241" s="12">
        <v>32.712741760521489</v>
      </c>
      <c r="I1241" s="12">
        <v>31.348152332646841</v>
      </c>
      <c r="J1241" s="12">
        <v>30.573650200014203</v>
      </c>
      <c r="K1241" s="12">
        <v>32.339793158905636</v>
      </c>
      <c r="L1241" s="12">
        <v>31.137880938948509</v>
      </c>
      <c r="M1241" s="12">
        <v>30.762426808543587</v>
      </c>
      <c r="N1241" s="12"/>
      <c r="O1241" s="12"/>
    </row>
    <row r="1242" spans="1:15" x14ac:dyDescent="0.35">
      <c r="A1242" s="11" t="str">
        <f t="shared" si="19"/>
        <v>DISTRIBUCION VOLUMEN X CRITERIO (Consumiciones)Bebidas RefrescantesDE 50 A 59 AÑOS</v>
      </c>
      <c r="B1242" s="11" t="s">
        <v>119</v>
      </c>
      <c r="C1242" s="11" t="s">
        <v>158</v>
      </c>
      <c r="D1242" s="11" t="s">
        <v>43</v>
      </c>
      <c r="E1242" s="12">
        <v>23.491643627772309</v>
      </c>
      <c r="F1242" s="12">
        <v>23.143154806659386</v>
      </c>
      <c r="G1242" s="12">
        <v>23.878573528138755</v>
      </c>
      <c r="H1242" s="12">
        <v>24.372209974855405</v>
      </c>
      <c r="I1242" s="12">
        <v>24.297655810829557</v>
      </c>
      <c r="J1242" s="12">
        <v>22.96555422232985</v>
      </c>
      <c r="K1242" s="12">
        <v>24.679077001734615</v>
      </c>
      <c r="L1242" s="12">
        <v>25.863542900126678</v>
      </c>
      <c r="M1242" s="12">
        <v>25.37014458546804</v>
      </c>
      <c r="N1242" s="12"/>
      <c r="O1242" s="12"/>
    </row>
    <row r="1243" spans="1:15" x14ac:dyDescent="0.35">
      <c r="A1243" s="11" t="str">
        <f t="shared" si="19"/>
        <v>DISTRIBUCION VOLUMEN X CRITERIO (Consumiciones)Bebidas RefrescantesDE 60 A 75 AÑOS</v>
      </c>
      <c r="B1243" s="11" t="s">
        <v>119</v>
      </c>
      <c r="C1243" s="11" t="s">
        <v>158</v>
      </c>
      <c r="D1243" s="11" t="s">
        <v>44</v>
      </c>
      <c r="E1243" s="12">
        <v>22.838622049650699</v>
      </c>
      <c r="F1243" s="12">
        <v>21.277872375294109</v>
      </c>
      <c r="G1243" s="12">
        <v>22.6723992781837</v>
      </c>
      <c r="H1243" s="12">
        <v>24.242100448403594</v>
      </c>
      <c r="I1243" s="12">
        <v>24.142865162613507</v>
      </c>
      <c r="J1243" s="12">
        <v>23.079167205318178</v>
      </c>
      <c r="K1243" s="12">
        <v>23.206898882149158</v>
      </c>
      <c r="L1243" s="12">
        <v>25.624114750270198</v>
      </c>
      <c r="M1243" s="12">
        <v>26.202000468717291</v>
      </c>
      <c r="N1243" s="12"/>
      <c r="O1243" s="12"/>
    </row>
    <row r="1244" spans="1:15" x14ac:dyDescent="0.35">
      <c r="A1244" s="11" t="str">
        <f t="shared" si="19"/>
        <v>DISTRIBUCION VOLUMEN X CRITERIO (Consumiciones)Bebidas RefrescantesNIVEL ALTO</v>
      </c>
      <c r="B1244" s="11" t="s">
        <v>119</v>
      </c>
      <c r="C1244" s="11" t="s">
        <v>158</v>
      </c>
      <c r="D1244" s="11" t="s">
        <v>209</v>
      </c>
      <c r="E1244" s="12">
        <v>21.096178417703808</v>
      </c>
      <c r="F1244" s="12">
        <v>20.364133904460211</v>
      </c>
      <c r="G1244" s="12">
        <v>21.751222607271242</v>
      </c>
      <c r="H1244" s="12">
        <v>21.766666000143303</v>
      </c>
      <c r="I1244" s="12">
        <v>22.630325806018782</v>
      </c>
      <c r="J1244" s="12">
        <v>20.991458656144907</v>
      </c>
      <c r="K1244" s="12">
        <v>21.860227997300626</v>
      </c>
      <c r="L1244" s="12">
        <v>23.600159536105377</v>
      </c>
      <c r="M1244" s="12">
        <v>23.892970830820953</v>
      </c>
      <c r="N1244" s="12"/>
      <c r="O1244" s="12"/>
    </row>
    <row r="1245" spans="1:15" x14ac:dyDescent="0.35">
      <c r="A1245" s="11" t="str">
        <f t="shared" si="19"/>
        <v>DISTRIBUCION VOLUMEN X CRITERIO (Consumiciones)Bebidas RefrescantesNIVEL MEDIO ALTO</v>
      </c>
      <c r="B1245" s="11" t="s">
        <v>119</v>
      </c>
      <c r="C1245" s="11" t="s">
        <v>158</v>
      </c>
      <c r="D1245" s="11" t="s">
        <v>210</v>
      </c>
      <c r="E1245" s="12">
        <v>16.461514071575216</v>
      </c>
      <c r="F1245" s="12">
        <v>15.955735565974788</v>
      </c>
      <c r="G1245" s="12">
        <v>16.3357454123095</v>
      </c>
      <c r="H1245" s="12">
        <v>16.129269707012991</v>
      </c>
      <c r="I1245" s="12">
        <v>14.962985228076297</v>
      </c>
      <c r="J1245" s="12">
        <v>15.412582777839484</v>
      </c>
      <c r="K1245" s="12">
        <v>16.436770857717654</v>
      </c>
      <c r="L1245" s="12">
        <v>15.792768385399553</v>
      </c>
      <c r="M1245" s="12">
        <v>14.666719325672753</v>
      </c>
      <c r="N1245" s="12"/>
      <c r="O1245" s="12"/>
    </row>
    <row r="1246" spans="1:15" x14ac:dyDescent="0.35">
      <c r="A1246" s="11" t="str">
        <f t="shared" si="19"/>
        <v>DISTRIBUCION VOLUMEN X CRITERIO (Consumiciones)Bebidas RefrescantesNIVEL MEDIO</v>
      </c>
      <c r="B1246" s="11" t="s">
        <v>119</v>
      </c>
      <c r="C1246" s="11" t="s">
        <v>158</v>
      </c>
      <c r="D1246" s="11" t="s">
        <v>211</v>
      </c>
      <c r="E1246" s="12">
        <v>27.55696939185767</v>
      </c>
      <c r="F1246" s="12">
        <v>27.450616944891422</v>
      </c>
      <c r="G1246" s="12">
        <v>26.48749045172497</v>
      </c>
      <c r="H1246" s="12">
        <v>25.714921291922238</v>
      </c>
      <c r="I1246" s="12">
        <v>26.370523317153925</v>
      </c>
      <c r="J1246" s="12">
        <v>27.971244203047647</v>
      </c>
      <c r="K1246" s="12">
        <v>26.576313668182539</v>
      </c>
      <c r="L1246" s="12">
        <v>25.562288309847219</v>
      </c>
      <c r="M1246" s="12">
        <v>25.029049783876495</v>
      </c>
      <c r="N1246" s="12"/>
      <c r="O1246" s="12"/>
    </row>
    <row r="1247" spans="1:15" x14ac:dyDescent="0.35">
      <c r="A1247" s="11" t="str">
        <f t="shared" si="19"/>
        <v>DISTRIBUCION VOLUMEN X CRITERIO (Consumiciones)Bebidas RefrescantesNIVEL MEDIO BAJO</v>
      </c>
      <c r="B1247" s="11" t="s">
        <v>119</v>
      </c>
      <c r="C1247" s="11" t="s">
        <v>158</v>
      </c>
      <c r="D1247" s="11" t="s">
        <v>212</v>
      </c>
      <c r="E1247" s="12">
        <v>13.622400017493492</v>
      </c>
      <c r="F1247" s="12">
        <v>14.32010899074605</v>
      </c>
      <c r="G1247" s="12">
        <v>13.132723638913014</v>
      </c>
      <c r="H1247" s="12">
        <v>14.306361632249068</v>
      </c>
      <c r="I1247" s="12">
        <v>14.884288401803172</v>
      </c>
      <c r="J1247" s="12">
        <v>14.099649315108401</v>
      </c>
      <c r="K1247" s="12">
        <v>14.349113643108513</v>
      </c>
      <c r="L1247" s="12">
        <v>12.692461092409015</v>
      </c>
      <c r="M1247" s="12">
        <v>13.615327524680001</v>
      </c>
      <c r="N1247" s="12"/>
      <c r="O1247" s="12"/>
    </row>
    <row r="1248" spans="1:15" x14ac:dyDescent="0.35">
      <c r="A1248" s="11" t="str">
        <f t="shared" si="19"/>
        <v>DISTRIBUCION VOLUMEN X CRITERIO (Consumiciones)Bebidas RefrescantesHOMBRE</v>
      </c>
      <c r="B1248" s="11" t="s">
        <v>119</v>
      </c>
      <c r="C1248" s="11" t="s">
        <v>158</v>
      </c>
      <c r="D1248" s="11" t="s">
        <v>21</v>
      </c>
      <c r="E1248" s="12">
        <v>51.498774710177074</v>
      </c>
      <c r="F1248" s="12">
        <v>51.720224068549634</v>
      </c>
      <c r="G1248" s="12">
        <v>51.337376823684856</v>
      </c>
      <c r="H1248" s="12">
        <v>51.182037528598023</v>
      </c>
      <c r="I1248" s="12">
        <v>50.378832791712078</v>
      </c>
      <c r="J1248" s="12">
        <v>52.154272219602305</v>
      </c>
      <c r="K1248" s="12">
        <v>52.447851420746993</v>
      </c>
      <c r="L1248" s="12">
        <v>51.568599492046964</v>
      </c>
      <c r="M1248" s="12">
        <v>51.177932435366934</v>
      </c>
      <c r="N1248" s="12"/>
      <c r="O1248" s="12"/>
    </row>
    <row r="1249" spans="1:15" x14ac:dyDescent="0.35">
      <c r="A1249" s="11" t="str">
        <f t="shared" si="19"/>
        <v>DISTRIBUCION VOLUMEN X CRITERIO (Consumiciones)Bebidas RefrescantesMUJER</v>
      </c>
      <c r="B1249" s="11" t="s">
        <v>119</v>
      </c>
      <c r="C1249" s="11" t="s">
        <v>158</v>
      </c>
      <c r="D1249" s="11" t="s">
        <v>22</v>
      </c>
      <c r="E1249" s="12">
        <v>48.501225289822912</v>
      </c>
      <c r="F1249" s="12">
        <v>48.279775931450366</v>
      </c>
      <c r="G1249" s="12">
        <v>48.662623176315137</v>
      </c>
      <c r="H1249" s="12">
        <v>48.817920813691721</v>
      </c>
      <c r="I1249" s="12">
        <v>49.621192382411039</v>
      </c>
      <c r="J1249" s="12">
        <v>47.845727780397702</v>
      </c>
      <c r="K1249" s="12">
        <v>47.552177962872818</v>
      </c>
      <c r="L1249" s="12">
        <v>48.431400507953036</v>
      </c>
      <c r="M1249" s="12">
        <v>48.822067564633066</v>
      </c>
      <c r="N1249" s="12"/>
      <c r="O1249" s="12"/>
    </row>
    <row r="1250" spans="1:15" x14ac:dyDescent="0.35">
      <c r="A1250" s="11" t="str">
        <f t="shared" si="19"/>
        <v>DISTRIBUCION VOLUMEN X CRITERIO (Consumiciones)ColasT.ESPAÑA</v>
      </c>
      <c r="B1250" s="11" t="s">
        <v>119</v>
      </c>
      <c r="C1250" s="11" t="s">
        <v>159</v>
      </c>
      <c r="D1250" s="11" t="s">
        <v>36</v>
      </c>
      <c r="E1250" s="12">
        <v>100</v>
      </c>
      <c r="F1250" s="12">
        <v>100</v>
      </c>
      <c r="G1250" s="12">
        <v>100</v>
      </c>
      <c r="H1250" s="12">
        <v>100</v>
      </c>
      <c r="I1250" s="12">
        <v>100</v>
      </c>
      <c r="J1250" s="12">
        <v>100</v>
      </c>
      <c r="K1250" s="12">
        <v>100</v>
      </c>
      <c r="L1250" s="12">
        <v>100</v>
      </c>
      <c r="M1250" s="12">
        <v>100</v>
      </c>
      <c r="N1250" s="12"/>
      <c r="O1250" s="12"/>
    </row>
    <row r="1251" spans="1:15" x14ac:dyDescent="0.35">
      <c r="A1251" s="11" t="str">
        <f t="shared" si="19"/>
        <v>DISTRIBUCION VOLUMEN X CRITERIO (Consumiciones)ColasBCN AM</v>
      </c>
      <c r="B1251" s="11" t="s">
        <v>119</v>
      </c>
      <c r="C1251" s="11" t="s">
        <v>159</v>
      </c>
      <c r="D1251" s="11" t="s">
        <v>1</v>
      </c>
      <c r="E1251" s="12">
        <v>9.327335703194505</v>
      </c>
      <c r="F1251" s="12">
        <v>9.4136039125140716</v>
      </c>
      <c r="G1251" s="12">
        <v>11.387736430982025</v>
      </c>
      <c r="H1251" s="12">
        <v>9.6162789736012169</v>
      </c>
      <c r="I1251" s="12">
        <v>10.82470536014481</v>
      </c>
      <c r="J1251" s="12">
        <v>10.168397667974444</v>
      </c>
      <c r="K1251" s="12">
        <v>9.4302513484940356</v>
      </c>
      <c r="L1251" s="12">
        <v>10.775942042538372</v>
      </c>
      <c r="M1251" s="12">
        <v>10.882780527529668</v>
      </c>
      <c r="N1251" s="12"/>
      <c r="O1251" s="12"/>
    </row>
    <row r="1252" spans="1:15" x14ac:dyDescent="0.35">
      <c r="A1252" s="11" t="str">
        <f t="shared" si="19"/>
        <v>DISTRIBUCION VOLUMEN X CRITERIO (Consumiciones)ColasREST.CAT ARAGON</v>
      </c>
      <c r="B1252" s="11" t="s">
        <v>119</v>
      </c>
      <c r="C1252" s="11" t="s">
        <v>159</v>
      </c>
      <c r="D1252" s="11" t="s">
        <v>2</v>
      </c>
      <c r="E1252" s="12">
        <v>11.454752229706957</v>
      </c>
      <c r="F1252" s="12">
        <v>10.834869736025915</v>
      </c>
      <c r="G1252" s="12">
        <v>11.189739384701159</v>
      </c>
      <c r="H1252" s="12">
        <v>11.392607458703658</v>
      </c>
      <c r="I1252" s="12">
        <v>12.843213190364242</v>
      </c>
      <c r="J1252" s="12">
        <v>12.825197577687161</v>
      </c>
      <c r="K1252" s="12">
        <v>13.178477431972087</v>
      </c>
      <c r="L1252" s="12">
        <v>14.929257445434482</v>
      </c>
      <c r="M1252" s="12">
        <v>13.984712009018645</v>
      </c>
      <c r="N1252" s="12"/>
      <c r="O1252" s="12"/>
    </row>
    <row r="1253" spans="1:15" x14ac:dyDescent="0.35">
      <c r="A1253" s="11" t="str">
        <f t="shared" si="19"/>
        <v>DISTRIBUCION VOLUMEN X CRITERIO (Consumiciones)ColasLEVANTE</v>
      </c>
      <c r="B1253" s="11" t="s">
        <v>119</v>
      </c>
      <c r="C1253" s="11" t="s">
        <v>159</v>
      </c>
      <c r="D1253" s="11" t="s">
        <v>3</v>
      </c>
      <c r="E1253" s="12">
        <v>15.911124722275302</v>
      </c>
      <c r="F1253" s="12">
        <v>17.79780366209479</v>
      </c>
      <c r="G1253" s="12">
        <v>16.581574249263053</v>
      </c>
      <c r="H1253" s="12">
        <v>16.000712623778753</v>
      </c>
      <c r="I1253" s="12">
        <v>15.130636093985705</v>
      </c>
      <c r="J1253" s="12">
        <v>15.965145840696399</v>
      </c>
      <c r="K1253" s="12">
        <v>16.557792374778163</v>
      </c>
      <c r="L1253" s="12">
        <v>15.96164675412329</v>
      </c>
      <c r="M1253" s="12">
        <v>15.751024018397031</v>
      </c>
      <c r="N1253" s="12"/>
      <c r="O1253" s="12"/>
    </row>
    <row r="1254" spans="1:15" x14ac:dyDescent="0.35">
      <c r="A1254" s="11" t="str">
        <f t="shared" si="19"/>
        <v>DISTRIBUCION VOLUMEN X CRITERIO (Consumiciones)ColasANDALUCIA</v>
      </c>
      <c r="B1254" s="11" t="s">
        <v>119</v>
      </c>
      <c r="C1254" s="11" t="s">
        <v>159</v>
      </c>
      <c r="D1254" s="11" t="s">
        <v>4</v>
      </c>
      <c r="E1254" s="12">
        <v>20.824718436617182</v>
      </c>
      <c r="F1254" s="12">
        <v>22.072779539136629</v>
      </c>
      <c r="G1254" s="12">
        <v>20.419518567505531</v>
      </c>
      <c r="H1254" s="12">
        <v>21.721627373574755</v>
      </c>
      <c r="I1254" s="12">
        <v>21.635145994491488</v>
      </c>
      <c r="J1254" s="12">
        <v>21.361697103975903</v>
      </c>
      <c r="K1254" s="12">
        <v>20.641705372705022</v>
      </c>
      <c r="L1254" s="12">
        <v>19.226592342768161</v>
      </c>
      <c r="M1254" s="12">
        <v>20.638594465331767</v>
      </c>
      <c r="N1254" s="12"/>
      <c r="O1254" s="12"/>
    </row>
    <row r="1255" spans="1:15" x14ac:dyDescent="0.35">
      <c r="A1255" s="11" t="str">
        <f t="shared" si="19"/>
        <v>DISTRIBUCION VOLUMEN X CRITERIO (Consumiciones)ColasMDD AM</v>
      </c>
      <c r="B1255" s="11" t="s">
        <v>119</v>
      </c>
      <c r="C1255" s="11" t="s">
        <v>159</v>
      </c>
      <c r="D1255" s="11" t="s">
        <v>5</v>
      </c>
      <c r="E1255" s="12">
        <v>19.380275820118342</v>
      </c>
      <c r="F1255" s="12">
        <v>17.739815229627588</v>
      </c>
      <c r="G1255" s="12">
        <v>18.959926097709978</v>
      </c>
      <c r="H1255" s="12">
        <v>18.805004355688858</v>
      </c>
      <c r="I1255" s="12">
        <v>16.545360247340692</v>
      </c>
      <c r="J1255" s="12">
        <v>16.829579778023955</v>
      </c>
      <c r="K1255" s="12">
        <v>17.724680218806849</v>
      </c>
      <c r="L1255" s="12">
        <v>17.187266001356644</v>
      </c>
      <c r="M1255" s="12">
        <v>16.501969343976199</v>
      </c>
      <c r="N1255" s="12"/>
      <c r="O1255" s="12"/>
    </row>
    <row r="1256" spans="1:15" x14ac:dyDescent="0.35">
      <c r="A1256" s="11" t="str">
        <f t="shared" si="19"/>
        <v>DISTRIBUCION VOLUMEN X CRITERIO (Consumiciones)ColasRTO CENTRO</v>
      </c>
      <c r="B1256" s="11" t="s">
        <v>119</v>
      </c>
      <c r="C1256" s="11" t="s">
        <v>159</v>
      </c>
      <c r="D1256" s="11" t="s">
        <v>6</v>
      </c>
      <c r="E1256" s="12">
        <v>9.950354403499869</v>
      </c>
      <c r="F1256" s="12">
        <v>11.103072518207089</v>
      </c>
      <c r="G1256" s="12">
        <v>10.588460329416788</v>
      </c>
      <c r="H1256" s="12">
        <v>10.50415720177315</v>
      </c>
      <c r="I1256" s="12">
        <v>10.062467451518517</v>
      </c>
      <c r="J1256" s="12">
        <v>10.402067994642161</v>
      </c>
      <c r="K1256" s="12">
        <v>10.924500207949052</v>
      </c>
      <c r="L1256" s="12">
        <v>10.1944361433161</v>
      </c>
      <c r="M1256" s="12">
        <v>9.5587896055331392</v>
      </c>
      <c r="N1256" s="12"/>
      <c r="O1256" s="12"/>
    </row>
    <row r="1257" spans="1:15" x14ac:dyDescent="0.35">
      <c r="A1257" s="11" t="str">
        <f t="shared" si="19"/>
        <v>DISTRIBUCION VOLUMEN X CRITERIO (Consumiciones)ColasNORTE-CENTRO</v>
      </c>
      <c r="B1257" s="11" t="s">
        <v>119</v>
      </c>
      <c r="C1257" s="11" t="s">
        <v>159</v>
      </c>
      <c r="D1257" s="11" t="s">
        <v>7</v>
      </c>
      <c r="E1257" s="12">
        <v>6.9963929008779626</v>
      </c>
      <c r="F1257" s="12">
        <v>6.0158601270475796</v>
      </c>
      <c r="G1257" s="12">
        <v>5.56929303503538</v>
      </c>
      <c r="H1257" s="12">
        <v>5.5583496901396021</v>
      </c>
      <c r="I1257" s="12">
        <v>6.2448141377573494</v>
      </c>
      <c r="J1257" s="12">
        <v>6.6128390599430347</v>
      </c>
      <c r="K1257" s="12">
        <v>6.3399197094427917</v>
      </c>
      <c r="L1257" s="12">
        <v>6.5594377730478284</v>
      </c>
      <c r="M1257" s="12">
        <v>7.9208862879788384</v>
      </c>
      <c r="N1257" s="12"/>
      <c r="O1257" s="12"/>
    </row>
    <row r="1258" spans="1:15" x14ac:dyDescent="0.35">
      <c r="A1258" s="11" t="str">
        <f t="shared" si="19"/>
        <v>DISTRIBUCION VOLUMEN X CRITERIO (Consumiciones)ColasNOROESTE</v>
      </c>
      <c r="B1258" s="11" t="s">
        <v>119</v>
      </c>
      <c r="C1258" s="11" t="s">
        <v>159</v>
      </c>
      <c r="D1258" s="11" t="s">
        <v>8</v>
      </c>
      <c r="E1258" s="12">
        <v>6.1550373470378634</v>
      </c>
      <c r="F1258" s="12">
        <v>5.022188095894502</v>
      </c>
      <c r="G1258" s="12">
        <v>5.3037719230609559</v>
      </c>
      <c r="H1258" s="12">
        <v>6.4012809309044387</v>
      </c>
      <c r="I1258" s="12">
        <v>6.7136746130175133</v>
      </c>
      <c r="J1258" s="12">
        <v>5.8350950243983561</v>
      </c>
      <c r="K1258" s="12">
        <v>5.2026526996866478</v>
      </c>
      <c r="L1258" s="12">
        <v>5.165451991355984</v>
      </c>
      <c r="M1258" s="12">
        <v>4.7612347487698052</v>
      </c>
      <c r="N1258" s="12"/>
      <c r="O1258" s="12"/>
    </row>
    <row r="1259" spans="1:15" x14ac:dyDescent="0.35">
      <c r="A1259" s="11" t="str">
        <f t="shared" si="19"/>
        <v>DISTRIBUCION VOLUMEN X CRITERIO (Consumiciones)Colas&lt;2MIL</v>
      </c>
      <c r="B1259" s="11" t="s">
        <v>119</v>
      </c>
      <c r="C1259" s="11" t="s">
        <v>159</v>
      </c>
      <c r="D1259" s="11" t="s">
        <v>9</v>
      </c>
      <c r="E1259" s="12">
        <v>5.8231091414294172</v>
      </c>
      <c r="F1259" s="12">
        <v>5.4559253451880441</v>
      </c>
      <c r="G1259" s="12">
        <v>5.6876212181422412</v>
      </c>
      <c r="H1259" s="12">
        <v>6.0850262168361162</v>
      </c>
      <c r="I1259" s="12">
        <v>5.5864793127298684</v>
      </c>
      <c r="J1259" s="12">
        <v>5.6023052957651105</v>
      </c>
      <c r="K1259" s="12">
        <v>5.6950419231636191</v>
      </c>
      <c r="L1259" s="12">
        <v>6.4358187250415577</v>
      </c>
      <c r="M1259" s="12">
        <v>6.7820438278524904</v>
      </c>
      <c r="N1259" s="12"/>
      <c r="O1259" s="12"/>
    </row>
    <row r="1260" spans="1:15" x14ac:dyDescent="0.35">
      <c r="A1260" s="11" t="str">
        <f t="shared" si="19"/>
        <v>DISTRIBUCION VOLUMEN X CRITERIO (Consumiciones)Colas2-5MIL</v>
      </c>
      <c r="B1260" s="11" t="s">
        <v>119</v>
      </c>
      <c r="C1260" s="11" t="s">
        <v>159</v>
      </c>
      <c r="D1260" s="11" t="s">
        <v>10</v>
      </c>
      <c r="E1260" s="12">
        <v>5.2839636160082479</v>
      </c>
      <c r="F1260" s="12">
        <v>5.5354557228846462</v>
      </c>
      <c r="G1260" s="12">
        <v>5.1398390282382671</v>
      </c>
      <c r="H1260" s="12">
        <v>4.8750199865469863</v>
      </c>
      <c r="I1260" s="12">
        <v>5.5994666641603361</v>
      </c>
      <c r="J1260" s="12">
        <v>5.4727422981084217</v>
      </c>
      <c r="K1260" s="12">
        <v>5.2941352018058234</v>
      </c>
      <c r="L1260" s="12">
        <v>6.0180896833576956</v>
      </c>
      <c r="M1260" s="12">
        <v>5.3135908791876378</v>
      </c>
      <c r="N1260" s="12"/>
      <c r="O1260" s="12"/>
    </row>
    <row r="1261" spans="1:15" x14ac:dyDescent="0.35">
      <c r="A1261" s="11" t="str">
        <f t="shared" si="19"/>
        <v>DISTRIBUCION VOLUMEN X CRITERIO (Consumiciones)Colas5-10MIL</v>
      </c>
      <c r="B1261" s="11" t="s">
        <v>119</v>
      </c>
      <c r="C1261" s="11" t="s">
        <v>159</v>
      </c>
      <c r="D1261" s="11" t="s">
        <v>11</v>
      </c>
      <c r="E1261" s="12">
        <v>7.7870482742154632</v>
      </c>
      <c r="F1261" s="12">
        <v>7.9417444919245535</v>
      </c>
      <c r="G1261" s="12">
        <v>8.1972156155657441</v>
      </c>
      <c r="H1261" s="12">
        <v>8.0390923075226599</v>
      </c>
      <c r="I1261" s="12">
        <v>9.2059729854545935</v>
      </c>
      <c r="J1261" s="12">
        <v>8.4894402485276341</v>
      </c>
      <c r="K1261" s="12">
        <v>7.8669197507151223</v>
      </c>
      <c r="L1261" s="12">
        <v>7.4224013910658178</v>
      </c>
      <c r="M1261" s="12">
        <v>6.930827214404653</v>
      </c>
      <c r="N1261" s="12"/>
      <c r="O1261" s="12"/>
    </row>
    <row r="1262" spans="1:15" x14ac:dyDescent="0.35">
      <c r="A1262" s="11" t="str">
        <f t="shared" si="19"/>
        <v>DISTRIBUCION VOLUMEN X CRITERIO (Consumiciones)Colas10-30MIL</v>
      </c>
      <c r="B1262" s="11" t="s">
        <v>119</v>
      </c>
      <c r="C1262" s="11" t="s">
        <v>159</v>
      </c>
      <c r="D1262" s="11" t="s">
        <v>12</v>
      </c>
      <c r="E1262" s="12">
        <v>15.698891800946846</v>
      </c>
      <c r="F1262" s="12">
        <v>15.338819870425255</v>
      </c>
      <c r="G1262" s="12">
        <v>14.381468674563022</v>
      </c>
      <c r="H1262" s="12">
        <v>16.402387082901441</v>
      </c>
      <c r="I1262" s="12">
        <v>14.556437091021253</v>
      </c>
      <c r="J1262" s="12">
        <v>13.469251833217999</v>
      </c>
      <c r="K1262" s="12">
        <v>14.531535235458648</v>
      </c>
      <c r="L1262" s="12">
        <v>14.917513889990062</v>
      </c>
      <c r="M1262" s="12">
        <v>14.908880462012277</v>
      </c>
      <c r="N1262" s="12"/>
      <c r="O1262" s="12"/>
    </row>
    <row r="1263" spans="1:15" x14ac:dyDescent="0.35">
      <c r="A1263" s="11" t="str">
        <f t="shared" si="19"/>
        <v>DISTRIBUCION VOLUMEN X CRITERIO (Consumiciones)Colas30-100MIL</v>
      </c>
      <c r="B1263" s="11" t="s">
        <v>119</v>
      </c>
      <c r="C1263" s="11" t="s">
        <v>159</v>
      </c>
      <c r="D1263" s="11" t="s">
        <v>13</v>
      </c>
      <c r="E1263" s="12">
        <v>21.566453767248252</v>
      </c>
      <c r="F1263" s="12">
        <v>22.71928917683277</v>
      </c>
      <c r="G1263" s="12">
        <v>19.627493312613804</v>
      </c>
      <c r="H1263" s="12">
        <v>21.350814899764021</v>
      </c>
      <c r="I1263" s="12">
        <v>21.442258192818596</v>
      </c>
      <c r="J1263" s="12">
        <v>23.21398977734086</v>
      </c>
      <c r="K1263" s="12">
        <v>22.837147319997079</v>
      </c>
      <c r="L1263" s="12">
        <v>22.857471998091754</v>
      </c>
      <c r="M1263" s="12">
        <v>24.381265353530853</v>
      </c>
      <c r="N1263" s="12"/>
      <c r="O1263" s="12"/>
    </row>
    <row r="1264" spans="1:15" x14ac:dyDescent="0.35">
      <c r="A1264" s="11" t="str">
        <f t="shared" si="19"/>
        <v>DISTRIBUCION VOLUMEN X CRITERIO (Consumiciones)Colas100-200MIL</v>
      </c>
      <c r="B1264" s="11" t="s">
        <v>119</v>
      </c>
      <c r="C1264" s="11" t="s">
        <v>159</v>
      </c>
      <c r="D1264" s="11" t="s">
        <v>14</v>
      </c>
      <c r="E1264" s="12">
        <v>10.114814669516575</v>
      </c>
      <c r="F1264" s="12">
        <v>9.0144551083235704</v>
      </c>
      <c r="G1264" s="12">
        <v>9.2521174251635525</v>
      </c>
      <c r="H1264" s="12">
        <v>8.9275976997552</v>
      </c>
      <c r="I1264" s="12">
        <v>8.8446896471584413</v>
      </c>
      <c r="J1264" s="12">
        <v>8.7043106239029644</v>
      </c>
      <c r="K1264" s="12">
        <v>9.1367495182249101</v>
      </c>
      <c r="L1264" s="12">
        <v>9.8421023742582356</v>
      </c>
      <c r="M1264" s="12">
        <v>9.7065792142139902</v>
      </c>
      <c r="N1264" s="12"/>
      <c r="O1264" s="12"/>
    </row>
    <row r="1265" spans="1:15" x14ac:dyDescent="0.35">
      <c r="A1265" s="11" t="str">
        <f t="shared" si="19"/>
        <v>DISTRIBUCION VOLUMEN X CRITERIO (Consumiciones)Colas200-500MIL</v>
      </c>
      <c r="B1265" s="11" t="s">
        <v>119</v>
      </c>
      <c r="C1265" s="11" t="s">
        <v>159</v>
      </c>
      <c r="D1265" s="11" t="s">
        <v>15</v>
      </c>
      <c r="E1265" s="12">
        <v>11.984866297731001</v>
      </c>
      <c r="F1265" s="12">
        <v>12.669219679739014</v>
      </c>
      <c r="G1265" s="12">
        <v>14.772176618169528</v>
      </c>
      <c r="H1265" s="12">
        <v>12.136217277198243</v>
      </c>
      <c r="I1265" s="12">
        <v>14.041228005343612</v>
      </c>
      <c r="J1265" s="12">
        <v>12.774336729996467</v>
      </c>
      <c r="K1265" s="12">
        <v>12.41576476041412</v>
      </c>
      <c r="L1265" s="12">
        <v>11.858124568426032</v>
      </c>
      <c r="M1265" s="12">
        <v>12.410792697486372</v>
      </c>
      <c r="N1265" s="12"/>
      <c r="O1265" s="12"/>
    </row>
    <row r="1266" spans="1:15" x14ac:dyDescent="0.35">
      <c r="A1266" s="11" t="str">
        <f t="shared" si="19"/>
        <v>DISTRIBUCION VOLUMEN X CRITERIO (Consumiciones)Colas&gt;500MIL</v>
      </c>
      <c r="B1266" s="11" t="s">
        <v>119</v>
      </c>
      <c r="C1266" s="11" t="s">
        <v>159</v>
      </c>
      <c r="D1266" s="11" t="s">
        <v>16</v>
      </c>
      <c r="E1266" s="12">
        <v>21.740848214568192</v>
      </c>
      <c r="F1266" s="12">
        <v>21.325082707285134</v>
      </c>
      <c r="G1266" s="12">
        <v>22.942094056381638</v>
      </c>
      <c r="H1266" s="12">
        <v>22.183861070065941</v>
      </c>
      <c r="I1266" s="12">
        <v>20.723480917778531</v>
      </c>
      <c r="J1266" s="12">
        <v>22.273650665423233</v>
      </c>
      <c r="K1266" s="12">
        <v>22.222689622548664</v>
      </c>
      <c r="L1266" s="12">
        <v>20.648497699062755</v>
      </c>
      <c r="M1266" s="12">
        <v>19.566011357846822</v>
      </c>
      <c r="N1266" s="12"/>
      <c r="O1266" s="12"/>
    </row>
    <row r="1267" spans="1:15" x14ac:dyDescent="0.35">
      <c r="A1267" s="11" t="str">
        <f t="shared" si="19"/>
        <v>DISTRIBUCION VOLUMEN X CRITERIO (Consumiciones)ColasDE 15 A 19 AÑOS</v>
      </c>
      <c r="B1267" s="11" t="s">
        <v>119</v>
      </c>
      <c r="C1267" s="11" t="s">
        <v>159</v>
      </c>
      <c r="D1267" s="11" t="s">
        <v>39</v>
      </c>
      <c r="E1267" s="12">
        <v>3.6687488373211377</v>
      </c>
      <c r="F1267" s="12">
        <v>3.5251596710087991</v>
      </c>
      <c r="G1267" s="12">
        <v>4.0633944935083424</v>
      </c>
      <c r="H1267" s="12">
        <v>2.6326961989722779</v>
      </c>
      <c r="I1267" s="12">
        <v>4.7017544459249834</v>
      </c>
      <c r="J1267" s="12">
        <v>3.8130526012539239</v>
      </c>
      <c r="K1267" s="12">
        <v>3.0673032659112773</v>
      </c>
      <c r="L1267" s="12">
        <v>2.7797097383416585</v>
      </c>
      <c r="M1267" s="12">
        <v>1.8601893933773022</v>
      </c>
      <c r="N1267" s="12"/>
      <c r="O1267" s="12"/>
    </row>
    <row r="1268" spans="1:15" x14ac:dyDescent="0.35">
      <c r="A1268" s="11" t="str">
        <f t="shared" si="19"/>
        <v>DISTRIBUCION VOLUMEN X CRITERIO (Consumiciones)ColasDE 20 A 24 AÑOS</v>
      </c>
      <c r="B1268" s="11" t="s">
        <v>119</v>
      </c>
      <c r="C1268" s="11" t="s">
        <v>159</v>
      </c>
      <c r="D1268" s="11" t="s">
        <v>40</v>
      </c>
      <c r="E1268" s="12">
        <v>4.1942121898943014</v>
      </c>
      <c r="F1268" s="12">
        <v>5.0661909561881133</v>
      </c>
      <c r="G1268" s="12">
        <v>4.0119698281742107</v>
      </c>
      <c r="H1268" s="12">
        <v>3.8656035661513357</v>
      </c>
      <c r="I1268" s="12">
        <v>6.0088202913695206</v>
      </c>
      <c r="J1268" s="12">
        <v>4.5864322563208519</v>
      </c>
      <c r="K1268" s="12">
        <v>5.8689778113600513</v>
      </c>
      <c r="L1268" s="12">
        <v>5.6345179212890404</v>
      </c>
      <c r="M1268" s="12">
        <v>5.0963267541640862</v>
      </c>
      <c r="N1268" s="12"/>
      <c r="O1268" s="12"/>
    </row>
    <row r="1269" spans="1:15" x14ac:dyDescent="0.35">
      <c r="A1269" s="11" t="str">
        <f t="shared" si="19"/>
        <v>DISTRIBUCION VOLUMEN X CRITERIO (Consumiciones)ColasDE 25 A 34 AÑOS</v>
      </c>
      <c r="B1269" s="11" t="s">
        <v>119</v>
      </c>
      <c r="C1269" s="11" t="s">
        <v>159</v>
      </c>
      <c r="D1269" s="11" t="s">
        <v>41</v>
      </c>
      <c r="E1269" s="12">
        <v>11.19200895299635</v>
      </c>
      <c r="F1269" s="12">
        <v>13.211871367197373</v>
      </c>
      <c r="G1269" s="12">
        <v>11.437676822794646</v>
      </c>
      <c r="H1269" s="12">
        <v>10.668115806188386</v>
      </c>
      <c r="I1269" s="12">
        <v>9.3665632947543482</v>
      </c>
      <c r="J1269" s="12">
        <v>11.815286766081678</v>
      </c>
      <c r="K1269" s="12">
        <v>10.850559240081148</v>
      </c>
      <c r="L1269" s="12">
        <v>8.6105537496366154</v>
      </c>
      <c r="M1269" s="12">
        <v>9.5044870644745991</v>
      </c>
      <c r="N1269" s="12"/>
      <c r="O1269" s="12"/>
    </row>
    <row r="1270" spans="1:15" x14ac:dyDescent="0.35">
      <c r="A1270" s="11" t="str">
        <f t="shared" si="19"/>
        <v>DISTRIBUCION VOLUMEN X CRITERIO (Consumiciones)ColasDE 35 A 49 AÑOS</v>
      </c>
      <c r="B1270" s="11" t="s">
        <v>119</v>
      </c>
      <c r="C1270" s="11" t="s">
        <v>159</v>
      </c>
      <c r="D1270" s="11" t="s">
        <v>42</v>
      </c>
      <c r="E1270" s="12">
        <v>34.914230683079367</v>
      </c>
      <c r="F1270" s="12">
        <v>33.650937923587662</v>
      </c>
      <c r="G1270" s="12">
        <v>32.612936756009752</v>
      </c>
      <c r="H1270" s="12">
        <v>33.712949077035042</v>
      </c>
      <c r="I1270" s="12">
        <v>32.413588187320329</v>
      </c>
      <c r="J1270" s="12">
        <v>31.512742684205364</v>
      </c>
      <c r="K1270" s="12">
        <v>32.440909134201753</v>
      </c>
      <c r="L1270" s="12">
        <v>31.42920357280564</v>
      </c>
      <c r="M1270" s="12">
        <v>32.00431506445841</v>
      </c>
      <c r="N1270" s="12"/>
      <c r="O1270" s="12"/>
    </row>
    <row r="1271" spans="1:15" x14ac:dyDescent="0.35">
      <c r="A1271" s="11" t="str">
        <f t="shared" si="19"/>
        <v>DISTRIBUCION VOLUMEN X CRITERIO (Consumiciones)ColasDE 50 A 59 AÑOS</v>
      </c>
      <c r="B1271" s="11" t="s">
        <v>119</v>
      </c>
      <c r="C1271" s="11" t="s">
        <v>159</v>
      </c>
      <c r="D1271" s="11" t="s">
        <v>43</v>
      </c>
      <c r="E1271" s="12">
        <v>25.835827424499168</v>
      </c>
      <c r="F1271" s="12">
        <v>24.779246214992995</v>
      </c>
      <c r="G1271" s="12">
        <v>24.331995361830597</v>
      </c>
      <c r="H1271" s="12">
        <v>25.841757548022841</v>
      </c>
      <c r="I1271" s="12">
        <v>26.00923896256695</v>
      </c>
      <c r="J1271" s="12">
        <v>24.68727632364428</v>
      </c>
      <c r="K1271" s="12">
        <v>26.525377721195881</v>
      </c>
      <c r="L1271" s="12">
        <v>27.359583872906679</v>
      </c>
      <c r="M1271" s="12">
        <v>27.603133682909313</v>
      </c>
      <c r="N1271" s="12"/>
      <c r="O1271" s="12"/>
    </row>
    <row r="1272" spans="1:15" x14ac:dyDescent="0.35">
      <c r="A1272" s="11" t="str">
        <f t="shared" si="19"/>
        <v>DISTRIBUCION VOLUMEN X CRITERIO (Consumiciones)ColasDE 60 A 75 AÑOS</v>
      </c>
      <c r="B1272" s="11" t="s">
        <v>119</v>
      </c>
      <c r="C1272" s="11" t="s">
        <v>159</v>
      </c>
      <c r="D1272" s="11" t="s">
        <v>44</v>
      </c>
      <c r="E1272" s="12">
        <v>20.194967272040067</v>
      </c>
      <c r="F1272" s="12">
        <v>19.766581661956948</v>
      </c>
      <c r="G1272" s="12">
        <v>23.542053427915612</v>
      </c>
      <c r="H1272" s="12">
        <v>23.278896411794545</v>
      </c>
      <c r="I1272" s="12">
        <v>21.500047634529096</v>
      </c>
      <c r="J1272" s="12">
        <v>23.585229415835318</v>
      </c>
      <c r="K1272" s="12">
        <v>21.24685298478321</v>
      </c>
      <c r="L1272" s="12">
        <v>24.186452151957404</v>
      </c>
      <c r="M1272" s="12">
        <v>23.931542644537345</v>
      </c>
      <c r="N1272" s="12"/>
      <c r="O1272" s="12"/>
    </row>
    <row r="1273" spans="1:15" x14ac:dyDescent="0.35">
      <c r="A1273" s="11" t="str">
        <f t="shared" si="19"/>
        <v>DISTRIBUCION VOLUMEN X CRITERIO (Consumiciones)ColasNIVEL ALTO</v>
      </c>
      <c r="B1273" s="11" t="s">
        <v>119</v>
      </c>
      <c r="C1273" s="11" t="s">
        <v>159</v>
      </c>
      <c r="D1273" s="11" t="s">
        <v>209</v>
      </c>
      <c r="E1273" s="12">
        <v>21.404591996213622</v>
      </c>
      <c r="F1273" s="12">
        <v>19.817627564500196</v>
      </c>
      <c r="G1273" s="12">
        <v>21.295173219613169</v>
      </c>
      <c r="H1273" s="12">
        <v>21.850664656065984</v>
      </c>
      <c r="I1273" s="12">
        <v>21.858942838137871</v>
      </c>
      <c r="J1273" s="12">
        <v>20.427832540844602</v>
      </c>
      <c r="K1273" s="12">
        <v>21.498574517193099</v>
      </c>
      <c r="L1273" s="12">
        <v>22.986325839277956</v>
      </c>
      <c r="M1273" s="12">
        <v>23.868579396781328</v>
      </c>
      <c r="N1273" s="12"/>
      <c r="O1273" s="12"/>
    </row>
    <row r="1274" spans="1:15" x14ac:dyDescent="0.35">
      <c r="A1274" s="11" t="str">
        <f t="shared" si="19"/>
        <v>DISTRIBUCION VOLUMEN X CRITERIO (Consumiciones)ColasNIVEL MEDIO ALTO</v>
      </c>
      <c r="B1274" s="11" t="s">
        <v>119</v>
      </c>
      <c r="C1274" s="11" t="s">
        <v>159</v>
      </c>
      <c r="D1274" s="11" t="s">
        <v>210</v>
      </c>
      <c r="E1274" s="12">
        <v>18.28433525141072</v>
      </c>
      <c r="F1274" s="12">
        <v>17.238452569669402</v>
      </c>
      <c r="G1274" s="12">
        <v>17.71826679557061</v>
      </c>
      <c r="H1274" s="12">
        <v>17.612544935271153</v>
      </c>
      <c r="I1274" s="12">
        <v>15.927401559934703</v>
      </c>
      <c r="J1274" s="12">
        <v>17.180140955085044</v>
      </c>
      <c r="K1274" s="12">
        <v>17.768841612668702</v>
      </c>
      <c r="L1274" s="12">
        <v>17.285266750829944</v>
      </c>
      <c r="M1274" s="12">
        <v>15.760210842791084</v>
      </c>
      <c r="N1274" s="12"/>
      <c r="O1274" s="12"/>
    </row>
    <row r="1275" spans="1:15" x14ac:dyDescent="0.35">
      <c r="A1275" s="11" t="str">
        <f t="shared" si="19"/>
        <v>DISTRIBUCION VOLUMEN X CRITERIO (Consumiciones)ColasNIVEL MEDIO</v>
      </c>
      <c r="B1275" s="11" t="s">
        <v>119</v>
      </c>
      <c r="C1275" s="11" t="s">
        <v>159</v>
      </c>
      <c r="D1275" s="11" t="s">
        <v>211</v>
      </c>
      <c r="E1275" s="12">
        <v>27.59008572924273</v>
      </c>
      <c r="F1275" s="12">
        <v>27.896176511131028</v>
      </c>
      <c r="G1275" s="12">
        <v>28.597013066351924</v>
      </c>
      <c r="H1275" s="12">
        <v>26.727768067838475</v>
      </c>
      <c r="I1275" s="12">
        <v>26.97250740044063</v>
      </c>
      <c r="J1275" s="12">
        <v>29.700930790637443</v>
      </c>
      <c r="K1275" s="12">
        <v>25.357481879859421</v>
      </c>
      <c r="L1275" s="12">
        <v>25.703329192933811</v>
      </c>
      <c r="M1275" s="12">
        <v>24.804542778989646</v>
      </c>
      <c r="N1275" s="12"/>
      <c r="O1275" s="12"/>
    </row>
    <row r="1276" spans="1:15" x14ac:dyDescent="0.35">
      <c r="A1276" s="11" t="str">
        <f t="shared" si="19"/>
        <v>DISTRIBUCION VOLUMEN X CRITERIO (Consumiciones)ColasNIVEL MEDIO BAJO</v>
      </c>
      <c r="B1276" s="11" t="s">
        <v>119</v>
      </c>
      <c r="C1276" s="11" t="s">
        <v>159</v>
      </c>
      <c r="D1276" s="11" t="s">
        <v>212</v>
      </c>
      <c r="E1276" s="12">
        <v>13.266325065816586</v>
      </c>
      <c r="F1276" s="12">
        <v>14.536200232039883</v>
      </c>
      <c r="G1276" s="12">
        <v>13.109871827569233</v>
      </c>
      <c r="H1276" s="12">
        <v>14.474236651743377</v>
      </c>
      <c r="I1276" s="12">
        <v>14.751388343595762</v>
      </c>
      <c r="J1276" s="12">
        <v>13.987067237298154</v>
      </c>
      <c r="K1276" s="12">
        <v>13.901203564659456</v>
      </c>
      <c r="L1276" s="12">
        <v>12.871858361743524</v>
      </c>
      <c r="M1276" s="12">
        <v>13.544239078673481</v>
      </c>
      <c r="N1276" s="12"/>
      <c r="O1276" s="12"/>
    </row>
    <row r="1277" spans="1:15" x14ac:dyDescent="0.35">
      <c r="A1277" s="11" t="str">
        <f t="shared" si="19"/>
        <v>DISTRIBUCION VOLUMEN X CRITERIO (Consumiciones)ColasHOMBRE</v>
      </c>
      <c r="B1277" s="11" t="s">
        <v>119</v>
      </c>
      <c r="C1277" s="11" t="s">
        <v>159</v>
      </c>
      <c r="D1277" s="11" t="s">
        <v>21</v>
      </c>
      <c r="E1277" s="12">
        <v>51.70941739295867</v>
      </c>
      <c r="F1277" s="12">
        <v>50.420981517219211</v>
      </c>
      <c r="G1277" s="12">
        <v>51.860205455483666</v>
      </c>
      <c r="H1277" s="12">
        <v>52.238038396224326</v>
      </c>
      <c r="I1277" s="12">
        <v>50.477947349106408</v>
      </c>
      <c r="J1277" s="12">
        <v>50.980782767008307</v>
      </c>
      <c r="K1277" s="12">
        <v>50.869131788901555</v>
      </c>
      <c r="L1277" s="12">
        <v>51.19241473385906</v>
      </c>
      <c r="M1277" s="12">
        <v>50.891050018504046</v>
      </c>
      <c r="N1277" s="12"/>
      <c r="O1277" s="12"/>
    </row>
    <row r="1278" spans="1:15" x14ac:dyDescent="0.35">
      <c r="A1278" s="11" t="str">
        <f t="shared" si="19"/>
        <v>DISTRIBUCION VOLUMEN X CRITERIO (Consumiciones)ColasMUJER</v>
      </c>
      <c r="B1278" s="11" t="s">
        <v>119</v>
      </c>
      <c r="C1278" s="11" t="s">
        <v>159</v>
      </c>
      <c r="D1278" s="11" t="s">
        <v>22</v>
      </c>
      <c r="E1278" s="12">
        <v>48.29058260704133</v>
      </c>
      <c r="F1278" s="12">
        <v>49.579011303328976</v>
      </c>
      <c r="G1278" s="12">
        <v>48.139809372423656</v>
      </c>
      <c r="H1278" s="12">
        <v>47.761975387601169</v>
      </c>
      <c r="I1278" s="12">
        <v>49.522052650893585</v>
      </c>
      <c r="J1278" s="12">
        <v>49.019239507815485</v>
      </c>
      <c r="K1278" s="12">
        <v>49.130844400138422</v>
      </c>
      <c r="L1278" s="12">
        <v>48.807612371866156</v>
      </c>
      <c r="M1278" s="12">
        <v>49.108949981495947</v>
      </c>
      <c r="N1278" s="12"/>
      <c r="O1278" s="12"/>
    </row>
    <row r="1279" spans="1:15" x14ac:dyDescent="0.35">
      <c r="A1279" s="11" t="str">
        <f t="shared" si="19"/>
        <v>DISTRIBUCION VOLUMEN X CRITERIO (Consumiciones)Cola RegularT.ESPAÑA</v>
      </c>
      <c r="B1279" s="11" t="s">
        <v>119</v>
      </c>
      <c r="C1279" s="11" t="s">
        <v>160</v>
      </c>
      <c r="D1279" s="11" t="s">
        <v>36</v>
      </c>
      <c r="E1279" s="12">
        <v>100</v>
      </c>
      <c r="F1279" s="12">
        <v>100</v>
      </c>
      <c r="G1279" s="12">
        <v>100</v>
      </c>
      <c r="H1279" s="12">
        <v>100</v>
      </c>
      <c r="I1279" s="12">
        <v>100</v>
      </c>
      <c r="J1279" s="12">
        <v>100</v>
      </c>
      <c r="K1279" s="12">
        <v>100</v>
      </c>
      <c r="L1279" s="12">
        <v>100</v>
      </c>
      <c r="M1279" s="12">
        <v>100</v>
      </c>
      <c r="N1279" s="12"/>
      <c r="O1279" s="12"/>
    </row>
    <row r="1280" spans="1:15" x14ac:dyDescent="0.35">
      <c r="A1280" s="11" t="str">
        <f t="shared" si="19"/>
        <v>DISTRIBUCION VOLUMEN X CRITERIO (Consumiciones)Cola RegularBCN AM</v>
      </c>
      <c r="B1280" s="11" t="s">
        <v>119</v>
      </c>
      <c r="C1280" s="11" t="s">
        <v>160</v>
      </c>
      <c r="D1280" s="11" t="s">
        <v>1</v>
      </c>
      <c r="E1280" s="12">
        <v>6.9368481602731968</v>
      </c>
      <c r="F1280" s="12">
        <v>7.0147732393002258</v>
      </c>
      <c r="G1280" s="12">
        <v>7.0816428386125558</v>
      </c>
      <c r="H1280" s="12">
        <v>6.6848343314670124</v>
      </c>
      <c r="I1280" s="12">
        <v>5.708908680843229</v>
      </c>
      <c r="J1280" s="12">
        <v>7.3382074169686131</v>
      </c>
      <c r="K1280" s="12">
        <v>6.3591165383545967</v>
      </c>
      <c r="L1280" s="12">
        <v>7.353409119937182</v>
      </c>
      <c r="M1280" s="12">
        <v>7.7100880598899062</v>
      </c>
      <c r="N1280" s="12"/>
      <c r="O1280" s="12"/>
    </row>
    <row r="1281" spans="1:15" x14ac:dyDescent="0.35">
      <c r="A1281" s="11" t="str">
        <f t="shared" si="19"/>
        <v>DISTRIBUCION VOLUMEN X CRITERIO (Consumiciones)Cola RegularREST.CAT ARAGON</v>
      </c>
      <c r="B1281" s="11" t="s">
        <v>119</v>
      </c>
      <c r="C1281" s="11" t="s">
        <v>160</v>
      </c>
      <c r="D1281" s="11" t="s">
        <v>2</v>
      </c>
      <c r="E1281" s="12">
        <v>12.67909755364372</v>
      </c>
      <c r="F1281" s="12">
        <v>11.933388769328902</v>
      </c>
      <c r="G1281" s="12">
        <v>13.919540278280234</v>
      </c>
      <c r="H1281" s="12">
        <v>12.937360480732998</v>
      </c>
      <c r="I1281" s="12">
        <v>16.032518641259323</v>
      </c>
      <c r="J1281" s="12">
        <v>14.286958590994898</v>
      </c>
      <c r="K1281" s="12">
        <v>15.684459099998763</v>
      </c>
      <c r="L1281" s="12">
        <v>19.069811945094507</v>
      </c>
      <c r="M1281" s="12">
        <v>15.266962622363847</v>
      </c>
      <c r="N1281" s="12"/>
      <c r="O1281" s="12"/>
    </row>
    <row r="1282" spans="1:15" x14ac:dyDescent="0.35">
      <c r="A1282" s="11" t="str">
        <f t="shared" si="19"/>
        <v>DISTRIBUCION VOLUMEN X CRITERIO (Consumiciones)Cola RegularLEVANTE</v>
      </c>
      <c r="B1282" s="11" t="s">
        <v>119</v>
      </c>
      <c r="C1282" s="11" t="s">
        <v>160</v>
      </c>
      <c r="D1282" s="11" t="s">
        <v>3</v>
      </c>
      <c r="E1282" s="12">
        <v>15.247134915608981</v>
      </c>
      <c r="F1282" s="12">
        <v>15.978514416693546</v>
      </c>
      <c r="G1282" s="12">
        <v>16.18545203453678</v>
      </c>
      <c r="H1282" s="12">
        <v>15.3913545849001</v>
      </c>
      <c r="I1282" s="12">
        <v>15.017357791798554</v>
      </c>
      <c r="J1282" s="12">
        <v>15.979485427458231</v>
      </c>
      <c r="K1282" s="12">
        <v>16.754492550346452</v>
      </c>
      <c r="L1282" s="12">
        <v>15.191872585894858</v>
      </c>
      <c r="M1282" s="12">
        <v>15.220570514855803</v>
      </c>
      <c r="N1282" s="12"/>
      <c r="O1282" s="12"/>
    </row>
    <row r="1283" spans="1:15" x14ac:dyDescent="0.35">
      <c r="A1283" s="11" t="str">
        <f t="shared" si="19"/>
        <v>DISTRIBUCION VOLUMEN X CRITERIO (Consumiciones)Cola RegularANDALUCIA</v>
      </c>
      <c r="B1283" s="11" t="s">
        <v>119</v>
      </c>
      <c r="C1283" s="11" t="s">
        <v>160</v>
      </c>
      <c r="D1283" s="11" t="s">
        <v>4</v>
      </c>
      <c r="E1283" s="12">
        <v>21.168713598982613</v>
      </c>
      <c r="F1283" s="12">
        <v>24.967070538436115</v>
      </c>
      <c r="G1283" s="12">
        <v>21.507772848034094</v>
      </c>
      <c r="H1283" s="12">
        <v>21.702449820222157</v>
      </c>
      <c r="I1283" s="12">
        <v>22.541265693709772</v>
      </c>
      <c r="J1283" s="12">
        <v>19.27211816798156</v>
      </c>
      <c r="K1283" s="12">
        <v>21.349454877193534</v>
      </c>
      <c r="L1283" s="12">
        <v>20.621218034217225</v>
      </c>
      <c r="M1283" s="12">
        <v>20.779255431061195</v>
      </c>
      <c r="N1283" s="12"/>
      <c r="O1283" s="12"/>
    </row>
    <row r="1284" spans="1:15" x14ac:dyDescent="0.35">
      <c r="A1284" s="11" t="str">
        <f t="shared" ref="A1284:A1347" si="20">B1284&amp;C1284&amp;D1284</f>
        <v>DISTRIBUCION VOLUMEN X CRITERIO (Consumiciones)Cola RegularMDD AM</v>
      </c>
      <c r="B1284" s="11" t="s">
        <v>119</v>
      </c>
      <c r="C1284" s="11" t="s">
        <v>160</v>
      </c>
      <c r="D1284" s="11" t="s">
        <v>5</v>
      </c>
      <c r="E1284" s="12">
        <v>17.290399877331335</v>
      </c>
      <c r="F1284" s="12">
        <v>15.925001340548018</v>
      </c>
      <c r="G1284" s="12">
        <v>17.252033694702725</v>
      </c>
      <c r="H1284" s="12">
        <v>17.269212245642837</v>
      </c>
      <c r="I1284" s="12">
        <v>14.578571226251425</v>
      </c>
      <c r="J1284" s="12">
        <v>16.534339878648808</v>
      </c>
      <c r="K1284" s="12">
        <v>13.641962767685806</v>
      </c>
      <c r="L1284" s="12">
        <v>13.175108162689444</v>
      </c>
      <c r="M1284" s="12">
        <v>15.150814993898543</v>
      </c>
      <c r="N1284" s="12"/>
      <c r="O1284" s="12"/>
    </row>
    <row r="1285" spans="1:15" x14ac:dyDescent="0.35">
      <c r="A1285" s="11" t="str">
        <f t="shared" si="20"/>
        <v>DISTRIBUCION VOLUMEN X CRITERIO (Consumiciones)Cola RegularRTO CENTRO</v>
      </c>
      <c r="B1285" s="11" t="s">
        <v>119</v>
      </c>
      <c r="C1285" s="11" t="s">
        <v>160</v>
      </c>
      <c r="D1285" s="11" t="s">
        <v>6</v>
      </c>
      <c r="E1285" s="12">
        <v>9.8063290448390372</v>
      </c>
      <c r="F1285" s="12">
        <v>11.797605261030709</v>
      </c>
      <c r="G1285" s="12">
        <v>11.981843868082953</v>
      </c>
      <c r="H1285" s="12">
        <v>12.450886148984534</v>
      </c>
      <c r="I1285" s="12">
        <v>10.86954482045617</v>
      </c>
      <c r="J1285" s="12">
        <v>11.480753733628148</v>
      </c>
      <c r="K1285" s="12">
        <v>12.098079779437381</v>
      </c>
      <c r="L1285" s="12">
        <v>10.14357756299542</v>
      </c>
      <c r="M1285" s="12">
        <v>9.4342113819894191</v>
      </c>
      <c r="N1285" s="12"/>
      <c r="O1285" s="12"/>
    </row>
    <row r="1286" spans="1:15" x14ac:dyDescent="0.35">
      <c r="A1286" s="11" t="str">
        <f t="shared" si="20"/>
        <v>DISTRIBUCION VOLUMEN X CRITERIO (Consumiciones)Cola RegularNORTE-CENTRO</v>
      </c>
      <c r="B1286" s="11" t="s">
        <v>119</v>
      </c>
      <c r="C1286" s="11" t="s">
        <v>160</v>
      </c>
      <c r="D1286" s="11" t="s">
        <v>7</v>
      </c>
      <c r="E1286" s="12">
        <v>10.020167560548163</v>
      </c>
      <c r="F1286" s="12">
        <v>7.3503760337225863</v>
      </c>
      <c r="G1286" s="12">
        <v>6.3440716386509024</v>
      </c>
      <c r="H1286" s="12">
        <v>6.9793490151330158</v>
      </c>
      <c r="I1286" s="12">
        <v>6.750001770300031</v>
      </c>
      <c r="J1286" s="12">
        <v>7.9270726616646954</v>
      </c>
      <c r="K1286" s="12">
        <v>7.8365806933475026</v>
      </c>
      <c r="L1286" s="12">
        <v>7.9526646021218061</v>
      </c>
      <c r="M1286" s="12">
        <v>10.127805426662025</v>
      </c>
      <c r="N1286" s="12"/>
      <c r="O1286" s="12"/>
    </row>
    <row r="1287" spans="1:15" x14ac:dyDescent="0.35">
      <c r="A1287" s="11" t="str">
        <f t="shared" si="20"/>
        <v>DISTRIBUCION VOLUMEN X CRITERIO (Consumiciones)Cola RegularNOROESTE</v>
      </c>
      <c r="B1287" s="11" t="s">
        <v>119</v>
      </c>
      <c r="C1287" s="11" t="s">
        <v>160</v>
      </c>
      <c r="D1287" s="11" t="s">
        <v>8</v>
      </c>
      <c r="E1287" s="12">
        <v>6.8512850322568344</v>
      </c>
      <c r="F1287" s="12">
        <v>5.0332671996312088</v>
      </c>
      <c r="G1287" s="12">
        <v>5.727639560345601</v>
      </c>
      <c r="H1287" s="12">
        <v>6.5845458874761524</v>
      </c>
      <c r="I1287" s="12">
        <v>8.5018048208810448</v>
      </c>
      <c r="J1287" s="12">
        <v>7.1810732575653429</v>
      </c>
      <c r="K1287" s="12">
        <v>6.2758602052862873</v>
      </c>
      <c r="L1287" s="12">
        <v>6.4923335573295109</v>
      </c>
      <c r="M1287" s="12">
        <v>6.3102590536813397</v>
      </c>
      <c r="N1287" s="12"/>
      <c r="O1287" s="12"/>
    </row>
    <row r="1288" spans="1:15" x14ac:dyDescent="0.35">
      <c r="A1288" s="11" t="str">
        <f t="shared" si="20"/>
        <v>DISTRIBUCION VOLUMEN X CRITERIO (Consumiciones)Cola Regular&lt;2MIL</v>
      </c>
      <c r="B1288" s="11" t="s">
        <v>119</v>
      </c>
      <c r="C1288" s="11" t="s">
        <v>160</v>
      </c>
      <c r="D1288" s="11" t="s">
        <v>9</v>
      </c>
      <c r="E1288" s="12">
        <v>7.7832507023560886</v>
      </c>
      <c r="F1288" s="12">
        <v>7.5658913363783107</v>
      </c>
      <c r="G1288" s="12">
        <v>7.2423401035170603</v>
      </c>
      <c r="H1288" s="12">
        <v>8.6163371550502834</v>
      </c>
      <c r="I1288" s="12">
        <v>8.4333101424029362</v>
      </c>
      <c r="J1288" s="12">
        <v>7.5702493632586911</v>
      </c>
      <c r="K1288" s="12">
        <v>7.3491445970558216</v>
      </c>
      <c r="L1288" s="12">
        <v>9.0555689185443899</v>
      </c>
      <c r="M1288" s="12">
        <v>9.0759028816470497</v>
      </c>
      <c r="N1288" s="12"/>
      <c r="O1288" s="12"/>
    </row>
    <row r="1289" spans="1:15" x14ac:dyDescent="0.35">
      <c r="A1289" s="11" t="str">
        <f t="shared" si="20"/>
        <v>DISTRIBUCION VOLUMEN X CRITERIO (Consumiciones)Cola Regular2-5MIL</v>
      </c>
      <c r="B1289" s="11" t="s">
        <v>119</v>
      </c>
      <c r="C1289" s="11" t="s">
        <v>160</v>
      </c>
      <c r="D1289" s="11" t="s">
        <v>10</v>
      </c>
      <c r="E1289" s="12">
        <v>6.5372584419173387</v>
      </c>
      <c r="F1289" s="12">
        <v>6.2561383093408587</v>
      </c>
      <c r="G1289" s="12">
        <v>5.6659914943838388</v>
      </c>
      <c r="H1289" s="12">
        <v>5.3900775686328863</v>
      </c>
      <c r="I1289" s="12">
        <v>6.1761439678796766</v>
      </c>
      <c r="J1289" s="12">
        <v>5.4883637228961497</v>
      </c>
      <c r="K1289" s="12">
        <v>6.3293062031934442</v>
      </c>
      <c r="L1289" s="12">
        <v>7.4132103406794343</v>
      </c>
      <c r="M1289" s="12">
        <v>6.0433251215509562</v>
      </c>
      <c r="N1289" s="12"/>
      <c r="O1289" s="12"/>
    </row>
    <row r="1290" spans="1:15" x14ac:dyDescent="0.35">
      <c r="A1290" s="11" t="str">
        <f t="shared" si="20"/>
        <v>DISTRIBUCION VOLUMEN X CRITERIO (Consumiciones)Cola Regular5-10MIL</v>
      </c>
      <c r="B1290" s="11" t="s">
        <v>119</v>
      </c>
      <c r="C1290" s="11" t="s">
        <v>160</v>
      </c>
      <c r="D1290" s="11" t="s">
        <v>11</v>
      </c>
      <c r="E1290" s="12">
        <v>9.206941868392807</v>
      </c>
      <c r="F1290" s="12">
        <v>9.9664710933829745</v>
      </c>
      <c r="G1290" s="12">
        <v>10.099172271600628</v>
      </c>
      <c r="H1290" s="12">
        <v>9.8490920084980704</v>
      </c>
      <c r="I1290" s="12">
        <v>11.665285832642915</v>
      </c>
      <c r="J1290" s="12">
        <v>9.7591124155763023</v>
      </c>
      <c r="K1290" s="12">
        <v>9.5577010358082166</v>
      </c>
      <c r="L1290" s="12">
        <v>9.5021304738604435</v>
      </c>
      <c r="M1290" s="12">
        <v>8.0769625076029108</v>
      </c>
      <c r="N1290" s="12"/>
      <c r="O1290" s="12"/>
    </row>
    <row r="1291" spans="1:15" x14ac:dyDescent="0.35">
      <c r="A1291" s="11" t="str">
        <f t="shared" si="20"/>
        <v>DISTRIBUCION VOLUMEN X CRITERIO (Consumiciones)Cola Regular10-30MIL</v>
      </c>
      <c r="B1291" s="11" t="s">
        <v>119</v>
      </c>
      <c r="C1291" s="11" t="s">
        <v>160</v>
      </c>
      <c r="D1291" s="11" t="s">
        <v>12</v>
      </c>
      <c r="E1291" s="12">
        <v>15.155887099778315</v>
      </c>
      <c r="F1291" s="12">
        <v>15.736613927773673</v>
      </c>
      <c r="G1291" s="12">
        <v>13.818696809535671</v>
      </c>
      <c r="H1291" s="12">
        <v>15.781450867135963</v>
      </c>
      <c r="I1291" s="12">
        <v>14.288640338764615</v>
      </c>
      <c r="J1291" s="12">
        <v>13.302760311068058</v>
      </c>
      <c r="K1291" s="12">
        <v>13.792150726472267</v>
      </c>
      <c r="L1291" s="12">
        <v>14.333516871400946</v>
      </c>
      <c r="M1291" s="12">
        <v>14.287688447016791</v>
      </c>
      <c r="N1291" s="12"/>
      <c r="O1291" s="12"/>
    </row>
    <row r="1292" spans="1:15" x14ac:dyDescent="0.35">
      <c r="A1292" s="11" t="str">
        <f t="shared" si="20"/>
        <v>DISTRIBUCION VOLUMEN X CRITERIO (Consumiciones)Cola Regular30-100MIL</v>
      </c>
      <c r="B1292" s="11" t="s">
        <v>119</v>
      </c>
      <c r="C1292" s="11" t="s">
        <v>160</v>
      </c>
      <c r="D1292" s="11" t="s">
        <v>13</v>
      </c>
      <c r="E1292" s="12">
        <v>19.768549520977121</v>
      </c>
      <c r="F1292" s="12">
        <v>19.440187148506311</v>
      </c>
      <c r="G1292" s="12">
        <v>16.847837176169119</v>
      </c>
      <c r="H1292" s="12">
        <v>20.476738766935249</v>
      </c>
      <c r="I1292" s="12">
        <v>18.377750161097303</v>
      </c>
      <c r="J1292" s="12">
        <v>18.882042273624364</v>
      </c>
      <c r="K1292" s="12">
        <v>21.487632096966287</v>
      </c>
      <c r="L1292" s="12">
        <v>19.319116589788877</v>
      </c>
      <c r="M1292" s="12">
        <v>20.586619640186218</v>
      </c>
      <c r="N1292" s="12"/>
      <c r="O1292" s="12"/>
    </row>
    <row r="1293" spans="1:15" x14ac:dyDescent="0.35">
      <c r="A1293" s="11" t="str">
        <f t="shared" si="20"/>
        <v>DISTRIBUCION VOLUMEN X CRITERIO (Consumiciones)Cola Regular100-200MIL</v>
      </c>
      <c r="B1293" s="11" t="s">
        <v>119</v>
      </c>
      <c r="C1293" s="11" t="s">
        <v>160</v>
      </c>
      <c r="D1293" s="11" t="s">
        <v>14</v>
      </c>
      <c r="E1293" s="12">
        <v>10.152971986322791</v>
      </c>
      <c r="F1293" s="12">
        <v>8.9026105872080521</v>
      </c>
      <c r="G1293" s="12">
        <v>9.7229958346382812</v>
      </c>
      <c r="H1293" s="12">
        <v>9.1631097097699836</v>
      </c>
      <c r="I1293" s="12">
        <v>9.2807802066294194</v>
      </c>
      <c r="J1293" s="12">
        <v>8.2444209677249933</v>
      </c>
      <c r="K1293" s="12">
        <v>8.3549161983162179</v>
      </c>
      <c r="L1293" s="12">
        <v>8.7178943118998387</v>
      </c>
      <c r="M1293" s="12">
        <v>10.344942676913542</v>
      </c>
      <c r="N1293" s="12"/>
      <c r="O1293" s="12"/>
    </row>
    <row r="1294" spans="1:15" x14ac:dyDescent="0.35">
      <c r="A1294" s="11" t="str">
        <f t="shared" si="20"/>
        <v>DISTRIBUCION VOLUMEN X CRITERIO (Consumiciones)Cola Regular200-500MIL</v>
      </c>
      <c r="B1294" s="11" t="s">
        <v>119</v>
      </c>
      <c r="C1294" s="11" t="s">
        <v>160</v>
      </c>
      <c r="D1294" s="11" t="s">
        <v>15</v>
      </c>
      <c r="E1294" s="12">
        <v>11.964015458331204</v>
      </c>
      <c r="F1294" s="12">
        <v>12.950460548272137</v>
      </c>
      <c r="G1294" s="12">
        <v>15.802951930086959</v>
      </c>
      <c r="H1294" s="12">
        <v>11.538821069959981</v>
      </c>
      <c r="I1294" s="12">
        <v>12.517233870796424</v>
      </c>
      <c r="J1294" s="12">
        <v>14.501251406585874</v>
      </c>
      <c r="K1294" s="12">
        <v>13.67742195949884</v>
      </c>
      <c r="L1294" s="12">
        <v>12.747533864102392</v>
      </c>
      <c r="M1294" s="12">
        <v>14.127128337152323</v>
      </c>
      <c r="N1294" s="12"/>
      <c r="O1294" s="12"/>
    </row>
    <row r="1295" spans="1:15" x14ac:dyDescent="0.35">
      <c r="A1295" s="11" t="str">
        <f t="shared" si="20"/>
        <v>DISTRIBUCION VOLUMEN X CRITERIO (Consumiciones)Cola Regular&gt;500MIL</v>
      </c>
      <c r="B1295" s="11" t="s">
        <v>119</v>
      </c>
      <c r="C1295" s="11" t="s">
        <v>160</v>
      </c>
      <c r="D1295" s="11" t="s">
        <v>16</v>
      </c>
      <c r="E1295" s="12">
        <v>19.431106729537248</v>
      </c>
      <c r="F1295" s="12">
        <v>19.181617445211604</v>
      </c>
      <c r="G1295" s="12">
        <v>20.800007902560139</v>
      </c>
      <c r="H1295" s="12">
        <v>19.184377345282293</v>
      </c>
      <c r="I1295" s="12">
        <v>19.260828925286258</v>
      </c>
      <c r="J1295" s="12">
        <v>22.251804106720723</v>
      </c>
      <c r="K1295" s="12">
        <v>19.451732066426647</v>
      </c>
      <c r="L1295" s="12">
        <v>18.911021246856933</v>
      </c>
      <c r="M1295" s="12">
        <v>17.457395003308942</v>
      </c>
      <c r="N1295" s="12"/>
      <c r="O1295" s="12"/>
    </row>
    <row r="1296" spans="1:15" x14ac:dyDescent="0.35">
      <c r="A1296" s="11" t="str">
        <f t="shared" si="20"/>
        <v>DISTRIBUCION VOLUMEN X CRITERIO (Consumiciones)Cola RegularDE 15 A 19 AÑOS</v>
      </c>
      <c r="B1296" s="11" t="s">
        <v>119</v>
      </c>
      <c r="C1296" s="11" t="s">
        <v>160</v>
      </c>
      <c r="D1296" s="11" t="s">
        <v>39</v>
      </c>
      <c r="E1296" s="12">
        <v>6.1688331489549348</v>
      </c>
      <c r="F1296" s="12">
        <v>6.2619678924744449</v>
      </c>
      <c r="G1296" s="12">
        <v>7.4438570064130571</v>
      </c>
      <c r="H1296" s="12">
        <v>4.7903350378680987</v>
      </c>
      <c r="I1296" s="12">
        <v>7.6239307387816089</v>
      </c>
      <c r="J1296" s="12">
        <v>5.5714365970997575</v>
      </c>
      <c r="K1296" s="12">
        <v>4.8088716677443442</v>
      </c>
      <c r="L1296" s="12">
        <v>3.9458454910691678</v>
      </c>
      <c r="M1296" s="12">
        <v>2.1856057273356719</v>
      </c>
      <c r="N1296" s="12"/>
      <c r="O1296" s="12"/>
    </row>
    <row r="1297" spans="1:15" x14ac:dyDescent="0.35">
      <c r="A1297" s="11" t="str">
        <f t="shared" si="20"/>
        <v>DISTRIBUCION VOLUMEN X CRITERIO (Consumiciones)Cola RegularDE 20 A 24 AÑOS</v>
      </c>
      <c r="B1297" s="11" t="s">
        <v>119</v>
      </c>
      <c r="C1297" s="11" t="s">
        <v>160</v>
      </c>
      <c r="D1297" s="11" t="s">
        <v>40</v>
      </c>
      <c r="E1297" s="12">
        <v>4.7228103946102022</v>
      </c>
      <c r="F1297" s="12">
        <v>3.9670393256763368</v>
      </c>
      <c r="G1297" s="12">
        <v>4.3794887108365801</v>
      </c>
      <c r="H1297" s="12">
        <v>4.4098665300922972</v>
      </c>
      <c r="I1297" s="12">
        <v>5.5118486181037962</v>
      </c>
      <c r="J1297" s="12">
        <v>6.1502153783474309</v>
      </c>
      <c r="K1297" s="12">
        <v>9.3997332828029254</v>
      </c>
      <c r="L1297" s="12">
        <v>7.3648230319455168</v>
      </c>
      <c r="M1297" s="12">
        <v>7.6177982732304823</v>
      </c>
      <c r="N1297" s="12"/>
      <c r="O1297" s="12"/>
    </row>
    <row r="1298" spans="1:15" x14ac:dyDescent="0.35">
      <c r="A1298" s="11" t="str">
        <f t="shared" si="20"/>
        <v>DISTRIBUCION VOLUMEN X CRITERIO (Consumiciones)Cola RegularDE 25 A 34 AÑOS</v>
      </c>
      <c r="B1298" s="11" t="s">
        <v>119</v>
      </c>
      <c r="C1298" s="11" t="s">
        <v>160</v>
      </c>
      <c r="D1298" s="11" t="s">
        <v>41</v>
      </c>
      <c r="E1298" s="12">
        <v>10.204569061333469</v>
      </c>
      <c r="F1298" s="12">
        <v>13.238541515771649</v>
      </c>
      <c r="G1298" s="12">
        <v>11.289547212452881</v>
      </c>
      <c r="H1298" s="12">
        <v>11.042677045280781</v>
      </c>
      <c r="I1298" s="12">
        <v>10.149271698567473</v>
      </c>
      <c r="J1298" s="12">
        <v>12.0693966955071</v>
      </c>
      <c r="K1298" s="12">
        <v>11.201044598944202</v>
      </c>
      <c r="L1298" s="12">
        <v>8.8431195447074664</v>
      </c>
      <c r="M1298" s="12">
        <v>10.567110281432065</v>
      </c>
      <c r="N1298" s="12"/>
      <c r="O1298" s="12"/>
    </row>
    <row r="1299" spans="1:15" x14ac:dyDescent="0.35">
      <c r="A1299" s="11" t="str">
        <f t="shared" si="20"/>
        <v>DISTRIBUCION VOLUMEN X CRITERIO (Consumiciones)Cola RegularDE 35 A 49 AÑOS</v>
      </c>
      <c r="B1299" s="11" t="s">
        <v>119</v>
      </c>
      <c r="C1299" s="11" t="s">
        <v>160</v>
      </c>
      <c r="D1299" s="11" t="s">
        <v>42</v>
      </c>
      <c r="E1299" s="12">
        <v>32.188396895512462</v>
      </c>
      <c r="F1299" s="12">
        <v>32.441358027161513</v>
      </c>
      <c r="G1299" s="12">
        <v>30.662014304281605</v>
      </c>
      <c r="H1299" s="12">
        <v>32.179761971952651</v>
      </c>
      <c r="I1299" s="12">
        <v>29.797459973516311</v>
      </c>
      <c r="J1299" s="12">
        <v>28.292309212450455</v>
      </c>
      <c r="K1299" s="12">
        <v>28.542744751772638</v>
      </c>
      <c r="L1299" s="12">
        <v>30.236132133824206</v>
      </c>
      <c r="M1299" s="12">
        <v>29.972170473541865</v>
      </c>
      <c r="N1299" s="12"/>
      <c r="O1299" s="12"/>
    </row>
    <row r="1300" spans="1:15" x14ac:dyDescent="0.35">
      <c r="A1300" s="11" t="str">
        <f t="shared" si="20"/>
        <v>DISTRIBUCION VOLUMEN X CRITERIO (Consumiciones)Cola RegularDE 50 A 59 AÑOS</v>
      </c>
      <c r="B1300" s="11" t="s">
        <v>119</v>
      </c>
      <c r="C1300" s="11" t="s">
        <v>160</v>
      </c>
      <c r="D1300" s="11" t="s">
        <v>43</v>
      </c>
      <c r="E1300" s="12">
        <v>25.182733865301831</v>
      </c>
      <c r="F1300" s="12">
        <v>23.842450793884542</v>
      </c>
      <c r="G1300" s="12">
        <v>24.563893656155074</v>
      </c>
      <c r="H1300" s="12">
        <v>24.519865088396326</v>
      </c>
      <c r="I1300" s="12">
        <v>26.827029294924902</v>
      </c>
      <c r="J1300" s="12">
        <v>23.740779259612477</v>
      </c>
      <c r="K1300" s="12">
        <v>27.311912608443397</v>
      </c>
      <c r="L1300" s="12">
        <v>28.956459838607586</v>
      </c>
      <c r="M1300" s="12">
        <v>28.368434240072222</v>
      </c>
      <c r="N1300" s="12"/>
      <c r="O1300" s="12"/>
    </row>
    <row r="1301" spans="1:15" x14ac:dyDescent="0.35">
      <c r="A1301" s="11" t="str">
        <f t="shared" si="20"/>
        <v>DISTRIBUCION VOLUMEN X CRITERIO (Consumiciones)Cola RegularDE 60 A 75 AÑOS</v>
      </c>
      <c r="B1301" s="11" t="s">
        <v>119</v>
      </c>
      <c r="C1301" s="11" t="s">
        <v>160</v>
      </c>
      <c r="D1301" s="11" t="s">
        <v>44</v>
      </c>
      <c r="E1301" s="12">
        <v>21.532647971245634</v>
      </c>
      <c r="F1301" s="12">
        <v>20.248645646340226</v>
      </c>
      <c r="G1301" s="12">
        <v>21.661192632352499</v>
      </c>
      <c r="H1301" s="12">
        <v>23.057494326409849</v>
      </c>
      <c r="I1301" s="12">
        <v>20.090435777055497</v>
      </c>
      <c r="J1301" s="12">
        <v>24.175844587162196</v>
      </c>
      <c r="K1301" s="12">
        <v>18.735694718205078</v>
      </c>
      <c r="L1301" s="12">
        <v>20.653614053552658</v>
      </c>
      <c r="M1301" s="12">
        <v>21.288860921224273</v>
      </c>
      <c r="N1301" s="12"/>
      <c r="O1301" s="12"/>
    </row>
    <row r="1302" spans="1:15" x14ac:dyDescent="0.35">
      <c r="A1302" s="11" t="str">
        <f t="shared" si="20"/>
        <v>DISTRIBUCION VOLUMEN X CRITERIO (Consumiciones)Cola RegularNIVEL ALTO</v>
      </c>
      <c r="B1302" s="11" t="s">
        <v>119</v>
      </c>
      <c r="C1302" s="11" t="s">
        <v>160</v>
      </c>
      <c r="D1302" s="11" t="s">
        <v>209</v>
      </c>
      <c r="E1302" s="12">
        <v>19.498739094313667</v>
      </c>
      <c r="F1302" s="12">
        <v>18.145065702859331</v>
      </c>
      <c r="G1302" s="12">
        <v>16.711226525914729</v>
      </c>
      <c r="H1302" s="12">
        <v>18.330498097724828</v>
      </c>
      <c r="I1302" s="12">
        <v>18.445534949263205</v>
      </c>
      <c r="J1302" s="12">
        <v>17.416756988092189</v>
      </c>
      <c r="K1302" s="12">
        <v>22.445691208425554</v>
      </c>
      <c r="L1302" s="12">
        <v>23.144268451666662</v>
      </c>
      <c r="M1302" s="12">
        <v>22.483608313282048</v>
      </c>
      <c r="N1302" s="12"/>
      <c r="O1302" s="12"/>
    </row>
    <row r="1303" spans="1:15" x14ac:dyDescent="0.35">
      <c r="A1303" s="11" t="str">
        <f t="shared" si="20"/>
        <v>DISTRIBUCION VOLUMEN X CRITERIO (Consumiciones)Cola RegularNIVEL MEDIO ALTO</v>
      </c>
      <c r="B1303" s="11" t="s">
        <v>119</v>
      </c>
      <c r="C1303" s="11" t="s">
        <v>160</v>
      </c>
      <c r="D1303" s="11" t="s">
        <v>210</v>
      </c>
      <c r="E1303" s="12">
        <v>16.337075478481438</v>
      </c>
      <c r="F1303" s="12">
        <v>16.135972385511199</v>
      </c>
      <c r="G1303" s="12">
        <v>14.74825973642371</v>
      </c>
      <c r="H1303" s="12">
        <v>14.63446869012115</v>
      </c>
      <c r="I1303" s="12">
        <v>14.285197105205391</v>
      </c>
      <c r="J1303" s="12">
        <v>15.026456983935804</v>
      </c>
      <c r="K1303" s="12">
        <v>15.248235505554764</v>
      </c>
      <c r="L1303" s="12">
        <v>17.281666850500049</v>
      </c>
      <c r="M1303" s="12">
        <v>14.716817832318974</v>
      </c>
      <c r="N1303" s="12"/>
      <c r="O1303" s="12"/>
    </row>
    <row r="1304" spans="1:15" x14ac:dyDescent="0.35">
      <c r="A1304" s="11" t="str">
        <f t="shared" si="20"/>
        <v>DISTRIBUCION VOLUMEN X CRITERIO (Consumiciones)Cola RegularNIVEL MEDIO</v>
      </c>
      <c r="B1304" s="11" t="s">
        <v>119</v>
      </c>
      <c r="C1304" s="11" t="s">
        <v>160</v>
      </c>
      <c r="D1304" s="11" t="s">
        <v>211</v>
      </c>
      <c r="E1304" s="12">
        <v>28.032432694665044</v>
      </c>
      <c r="F1304" s="12">
        <v>27.34713150736021</v>
      </c>
      <c r="G1304" s="12">
        <v>34.108987963817931</v>
      </c>
      <c r="H1304" s="12">
        <v>30.565062481726169</v>
      </c>
      <c r="I1304" s="12">
        <v>30.906482130591495</v>
      </c>
      <c r="J1304" s="12">
        <v>33.169422592977782</v>
      </c>
      <c r="K1304" s="12">
        <v>25.493355186431803</v>
      </c>
      <c r="L1304" s="12">
        <v>25.978683891780761</v>
      </c>
      <c r="M1304" s="12">
        <v>26.528892977778462</v>
      </c>
      <c r="N1304" s="12"/>
      <c r="O1304" s="12"/>
    </row>
    <row r="1305" spans="1:15" x14ac:dyDescent="0.35">
      <c r="A1305" s="11" t="str">
        <f t="shared" si="20"/>
        <v>DISTRIBUCION VOLUMEN X CRITERIO (Consumiciones)Cola RegularNIVEL MEDIO BAJO</v>
      </c>
      <c r="B1305" s="11" t="s">
        <v>119</v>
      </c>
      <c r="C1305" s="11" t="s">
        <v>160</v>
      </c>
      <c r="D1305" s="11" t="s">
        <v>212</v>
      </c>
      <c r="E1305" s="12">
        <v>14.278780139804164</v>
      </c>
      <c r="F1305" s="12">
        <v>17.502819152469531</v>
      </c>
      <c r="G1305" s="12">
        <v>15.030120413640727</v>
      </c>
      <c r="H1305" s="12">
        <v>15.804491055122337</v>
      </c>
      <c r="I1305" s="12">
        <v>15.76193713310532</v>
      </c>
      <c r="J1305" s="12">
        <v>15.075949927902721</v>
      </c>
      <c r="K1305" s="12">
        <v>14.561430583528519</v>
      </c>
      <c r="L1305" s="12">
        <v>13.265601437119312</v>
      </c>
      <c r="M1305" s="12">
        <v>12.946812132525928</v>
      </c>
      <c r="N1305" s="12"/>
      <c r="O1305" s="12"/>
    </row>
    <row r="1306" spans="1:15" x14ac:dyDescent="0.35">
      <c r="A1306" s="11" t="str">
        <f t="shared" si="20"/>
        <v>DISTRIBUCION VOLUMEN X CRITERIO (Consumiciones)Cola RegularHOMBRE</v>
      </c>
      <c r="B1306" s="11" t="s">
        <v>119</v>
      </c>
      <c r="C1306" s="11" t="s">
        <v>160</v>
      </c>
      <c r="D1306" s="11" t="s">
        <v>21</v>
      </c>
      <c r="E1306" s="12">
        <v>51.930238259629625</v>
      </c>
      <c r="F1306" s="12">
        <v>50.369102889261129</v>
      </c>
      <c r="G1306" s="12">
        <v>55.076779525373531</v>
      </c>
      <c r="H1306" s="12">
        <v>53.32159715960443</v>
      </c>
      <c r="I1306" s="12">
        <v>49.750830270714282</v>
      </c>
      <c r="J1306" s="12">
        <v>51.19770092577749</v>
      </c>
      <c r="K1306" s="12">
        <v>52.014216234976807</v>
      </c>
      <c r="L1306" s="12">
        <v>50.770557186430828</v>
      </c>
      <c r="M1306" s="12">
        <v>50.299832066500137</v>
      </c>
      <c r="N1306" s="12"/>
      <c r="O1306" s="12"/>
    </row>
    <row r="1307" spans="1:15" x14ac:dyDescent="0.35">
      <c r="A1307" s="11" t="str">
        <f t="shared" si="20"/>
        <v>DISTRIBUCION VOLUMEN X CRITERIO (Consumiciones)Cola RegularMUJER</v>
      </c>
      <c r="B1307" s="11" t="s">
        <v>119</v>
      </c>
      <c r="C1307" s="11" t="s">
        <v>160</v>
      </c>
      <c r="D1307" s="11" t="s">
        <v>22</v>
      </c>
      <c r="E1307" s="12">
        <v>48.069744414287442</v>
      </c>
      <c r="F1307" s="12">
        <v>49.630897110738879</v>
      </c>
      <c r="G1307" s="12">
        <v>44.923220474626461</v>
      </c>
      <c r="H1307" s="12">
        <v>46.67840284039557</v>
      </c>
      <c r="I1307" s="12">
        <v>50.249152026285415</v>
      </c>
      <c r="J1307" s="12">
        <v>48.802299074222518</v>
      </c>
      <c r="K1307" s="12">
        <v>47.985783765023193</v>
      </c>
      <c r="L1307" s="12">
        <v>49.229442813569186</v>
      </c>
      <c r="M1307" s="12">
        <v>49.700139243266406</v>
      </c>
      <c r="N1307" s="12"/>
      <c r="O1307" s="12"/>
    </row>
    <row r="1308" spans="1:15" x14ac:dyDescent="0.35">
      <c r="A1308" s="11" t="str">
        <f t="shared" si="20"/>
        <v>DISTRIBUCION VOLUMEN X CRITERIO (Consumiciones)Light/ZeroT.ESPAÑA</v>
      </c>
      <c r="B1308" s="11" t="s">
        <v>119</v>
      </c>
      <c r="C1308" s="11" t="s">
        <v>161</v>
      </c>
      <c r="D1308" s="11" t="s">
        <v>36</v>
      </c>
      <c r="E1308" s="12">
        <v>100</v>
      </c>
      <c r="F1308" s="12">
        <v>100</v>
      </c>
      <c r="G1308" s="12">
        <v>100</v>
      </c>
      <c r="H1308" s="12">
        <v>100</v>
      </c>
      <c r="I1308" s="12">
        <v>100</v>
      </c>
      <c r="J1308" s="12">
        <v>100</v>
      </c>
      <c r="K1308" s="12">
        <v>100</v>
      </c>
      <c r="L1308" s="12">
        <v>100</v>
      </c>
      <c r="M1308" s="12">
        <v>100</v>
      </c>
      <c r="N1308" s="12"/>
      <c r="O1308" s="12"/>
    </row>
    <row r="1309" spans="1:15" x14ac:dyDescent="0.35">
      <c r="A1309" s="11" t="str">
        <f t="shared" si="20"/>
        <v>DISTRIBUCION VOLUMEN X CRITERIO (Consumiciones)Light/ZeroBCN AM</v>
      </c>
      <c r="B1309" s="11" t="s">
        <v>119</v>
      </c>
      <c r="C1309" s="11" t="s">
        <v>161</v>
      </c>
      <c r="D1309" s="11" t="s">
        <v>1</v>
      </c>
      <c r="E1309" s="12">
        <v>11.596079501822782</v>
      </c>
      <c r="F1309" s="12">
        <v>11.364674554502855</v>
      </c>
      <c r="G1309" s="12">
        <v>15.023923575832743</v>
      </c>
      <c r="H1309" s="12">
        <v>12.117000611739524</v>
      </c>
      <c r="I1309" s="12">
        <v>15.597313928792028</v>
      </c>
      <c r="J1309" s="12">
        <v>12.862531330100635</v>
      </c>
      <c r="K1309" s="12">
        <v>12.352240458385337</v>
      </c>
      <c r="L1309" s="12">
        <v>13.67888698703266</v>
      </c>
      <c r="M1309" s="12">
        <v>13.698578746122211</v>
      </c>
      <c r="N1309" s="12"/>
      <c r="O1309" s="12"/>
    </row>
    <row r="1310" spans="1:15" x14ac:dyDescent="0.35">
      <c r="A1310" s="11" t="str">
        <f t="shared" si="20"/>
        <v>DISTRIBUCION VOLUMEN X CRITERIO (Consumiciones)Light/ZeroREST.CAT ARAGON</v>
      </c>
      <c r="B1310" s="11" t="s">
        <v>119</v>
      </c>
      <c r="C1310" s="11" t="s">
        <v>161</v>
      </c>
      <c r="D1310" s="11" t="s">
        <v>2</v>
      </c>
      <c r="E1310" s="12">
        <v>10.292762979394446</v>
      </c>
      <c r="F1310" s="12">
        <v>9.9413971317480065</v>
      </c>
      <c r="G1310" s="12">
        <v>8.8846020782538204</v>
      </c>
      <c r="H1310" s="12">
        <v>10.074821235407331</v>
      </c>
      <c r="I1310" s="12">
        <v>9.8678434468384495</v>
      </c>
      <c r="J1310" s="12">
        <v>11.433701927299383</v>
      </c>
      <c r="K1310" s="12">
        <v>10.794205503312835</v>
      </c>
      <c r="L1310" s="12">
        <v>11.417275035922289</v>
      </c>
      <c r="M1310" s="12">
        <v>12.846700645484368</v>
      </c>
      <c r="N1310" s="12"/>
      <c r="O1310" s="12"/>
    </row>
    <row r="1311" spans="1:15" x14ac:dyDescent="0.35">
      <c r="A1311" s="11" t="str">
        <f t="shared" si="20"/>
        <v>DISTRIBUCION VOLUMEN X CRITERIO (Consumiciones)Light/ZeroLEVANTE</v>
      </c>
      <c r="B1311" s="11" t="s">
        <v>119</v>
      </c>
      <c r="C1311" s="11" t="s">
        <v>161</v>
      </c>
      <c r="D1311" s="11" t="s">
        <v>3</v>
      </c>
      <c r="E1311" s="12">
        <v>16.541297437912839</v>
      </c>
      <c r="F1311" s="12">
        <v>19.27751076199872</v>
      </c>
      <c r="G1311" s="12">
        <v>16.916067152841499</v>
      </c>
      <c r="H1311" s="12">
        <v>16.5205430816602</v>
      </c>
      <c r="I1311" s="12">
        <v>15.236302919599535</v>
      </c>
      <c r="J1311" s="12">
        <v>15.95150316366262</v>
      </c>
      <c r="K1311" s="12">
        <v>16.37065040249972</v>
      </c>
      <c r="L1311" s="12">
        <v>16.614551742561332</v>
      </c>
      <c r="M1311" s="12">
        <v>16.221807271353818</v>
      </c>
      <c r="N1311" s="12"/>
      <c r="O1311" s="12"/>
    </row>
    <row r="1312" spans="1:15" x14ac:dyDescent="0.35">
      <c r="A1312" s="11" t="str">
        <f t="shared" si="20"/>
        <v>DISTRIBUCION VOLUMEN X CRITERIO (Consumiciones)Light/ZeroANDALUCIA</v>
      </c>
      <c r="B1312" s="11" t="s">
        <v>119</v>
      </c>
      <c r="C1312" s="11" t="s">
        <v>161</v>
      </c>
      <c r="D1312" s="11" t="s">
        <v>4</v>
      </c>
      <c r="E1312" s="12">
        <v>20.498242994588391</v>
      </c>
      <c r="F1312" s="12">
        <v>19.718731228504318</v>
      </c>
      <c r="G1312" s="12">
        <v>19.5005654414751</v>
      </c>
      <c r="H1312" s="12">
        <v>21.73796603632379</v>
      </c>
      <c r="I1312" s="12">
        <v>20.789793127594987</v>
      </c>
      <c r="J1312" s="12">
        <v>23.350812778246222</v>
      </c>
      <c r="K1312" s="12">
        <v>19.968335305019732</v>
      </c>
      <c r="L1312" s="12">
        <v>18.043678347197737</v>
      </c>
      <c r="M1312" s="12">
        <v>20.51376481622156</v>
      </c>
      <c r="N1312" s="12"/>
      <c r="O1312" s="12"/>
    </row>
    <row r="1313" spans="1:15" x14ac:dyDescent="0.35">
      <c r="A1313" s="11" t="str">
        <f t="shared" si="20"/>
        <v>DISTRIBUCION VOLUMEN X CRITERIO (Consumiciones)Light/ZeroMDD AM</v>
      </c>
      <c r="B1313" s="11" t="s">
        <v>119</v>
      </c>
      <c r="C1313" s="11" t="s">
        <v>161</v>
      </c>
      <c r="D1313" s="11" t="s">
        <v>5</v>
      </c>
      <c r="E1313" s="12">
        <v>21.363714097316887</v>
      </c>
      <c r="F1313" s="12">
        <v>19.215879718699984</v>
      </c>
      <c r="G1313" s="12">
        <v>20.402112987103557</v>
      </c>
      <c r="H1313" s="12">
        <v>20.115119416919004</v>
      </c>
      <c r="I1313" s="12">
        <v>18.380198647715751</v>
      </c>
      <c r="J1313" s="12">
        <v>17.110619059889732</v>
      </c>
      <c r="K1313" s="12">
        <v>21.609125330176155</v>
      </c>
      <c r="L1313" s="12">
        <v>20.590319085609458</v>
      </c>
      <c r="M1313" s="12">
        <v>17.701133523173354</v>
      </c>
      <c r="N1313" s="12"/>
      <c r="O1313" s="12"/>
    </row>
    <row r="1314" spans="1:15" x14ac:dyDescent="0.35">
      <c r="A1314" s="11" t="str">
        <f t="shared" si="20"/>
        <v>DISTRIBUCION VOLUMEN X CRITERIO (Consumiciones)Light/ZeroRTO CENTRO</v>
      </c>
      <c r="B1314" s="11" t="s">
        <v>119</v>
      </c>
      <c r="C1314" s="11" t="s">
        <v>161</v>
      </c>
      <c r="D1314" s="11" t="s">
        <v>6</v>
      </c>
      <c r="E1314" s="12">
        <v>10.087044531084279</v>
      </c>
      <c r="F1314" s="12">
        <v>10.538185860167051</v>
      </c>
      <c r="G1314" s="12">
        <v>9.4118424093413395</v>
      </c>
      <c r="H1314" s="12">
        <v>8.8434649233154481</v>
      </c>
      <c r="I1314" s="12">
        <v>9.3095224725595944</v>
      </c>
      <c r="J1314" s="12">
        <v>9.3752356913434003</v>
      </c>
      <c r="K1314" s="12">
        <v>9.8079239799504432</v>
      </c>
      <c r="L1314" s="12">
        <v>10.237568658756354</v>
      </c>
      <c r="M1314" s="12">
        <v>9.669355831214963</v>
      </c>
      <c r="N1314" s="12"/>
      <c r="O1314" s="12"/>
    </row>
    <row r="1315" spans="1:15" x14ac:dyDescent="0.35">
      <c r="A1315" s="11" t="str">
        <f t="shared" si="20"/>
        <v>DISTRIBUCION VOLUMEN X CRITERIO (Consumiciones)Light/ZeroNORTE-CENTRO</v>
      </c>
      <c r="B1315" s="11" t="s">
        <v>119</v>
      </c>
      <c r="C1315" s="11" t="s">
        <v>161</v>
      </c>
      <c r="D1315" s="11" t="s">
        <v>7</v>
      </c>
      <c r="E1315" s="12">
        <v>4.1266145621792463</v>
      </c>
      <c r="F1315" s="12">
        <v>4.9304405018282305</v>
      </c>
      <c r="G1315" s="12">
        <v>4.9150429311610901</v>
      </c>
      <c r="H1315" s="12">
        <v>4.3461385698577164</v>
      </c>
      <c r="I1315" s="12">
        <v>5.7735089034738571</v>
      </c>
      <c r="J1315" s="12">
        <v>5.3617842193395457</v>
      </c>
      <c r="K1315" s="12">
        <v>4.9159500910878844</v>
      </c>
      <c r="L1315" s="12">
        <v>5.3777166211394265</v>
      </c>
      <c r="M1315" s="12">
        <v>5.9622249476949722</v>
      </c>
      <c r="N1315" s="12"/>
      <c r="O1315" s="12"/>
    </row>
    <row r="1316" spans="1:15" x14ac:dyDescent="0.35">
      <c r="A1316" s="11" t="str">
        <f t="shared" si="20"/>
        <v>DISTRIBUCION VOLUMEN X CRITERIO (Consumiciones)Light/ZeroNOROESTE</v>
      </c>
      <c r="B1316" s="11" t="s">
        <v>119</v>
      </c>
      <c r="C1316" s="11" t="s">
        <v>161</v>
      </c>
      <c r="D1316" s="11" t="s">
        <v>8</v>
      </c>
      <c r="E1316" s="12">
        <v>5.4942512953495681</v>
      </c>
      <c r="F1316" s="12">
        <v>5.0131776387889699</v>
      </c>
      <c r="G1316" s="12">
        <v>4.9458420565386776</v>
      </c>
      <c r="H1316" s="12">
        <v>6.2449410163049652</v>
      </c>
      <c r="I1316" s="12">
        <v>5.0454934318093985</v>
      </c>
      <c r="J1316" s="12">
        <v>4.5538205258790185</v>
      </c>
      <c r="K1316" s="12">
        <v>4.1815689295678933</v>
      </c>
      <c r="L1316" s="12">
        <v>4.0400060266034714</v>
      </c>
      <c r="M1316" s="12">
        <v>3.3864571353395267</v>
      </c>
      <c r="N1316" s="12"/>
      <c r="O1316" s="12"/>
    </row>
    <row r="1317" spans="1:15" x14ac:dyDescent="0.35">
      <c r="A1317" s="11" t="str">
        <f t="shared" si="20"/>
        <v>DISTRIBUCION VOLUMEN X CRITERIO (Consumiciones)Light/Zero&lt;2MIL</v>
      </c>
      <c r="B1317" s="11" t="s">
        <v>119</v>
      </c>
      <c r="C1317" s="11" t="s">
        <v>161</v>
      </c>
      <c r="D1317" s="11" t="s">
        <v>9</v>
      </c>
      <c r="E1317" s="12">
        <v>3.9627978564040669</v>
      </c>
      <c r="F1317" s="12">
        <v>3.7398000883716773</v>
      </c>
      <c r="G1317" s="12">
        <v>4.3747653110201599</v>
      </c>
      <c r="H1317" s="12">
        <v>3.9256436355462805</v>
      </c>
      <c r="I1317" s="12">
        <v>2.9306136807301146</v>
      </c>
      <c r="J1317" s="12">
        <v>3.7289653175387407</v>
      </c>
      <c r="K1317" s="12">
        <v>4.1212752861423434</v>
      </c>
      <c r="L1317" s="12">
        <v>4.2137755981923704</v>
      </c>
      <c r="M1317" s="12">
        <v>4.7462155773499068</v>
      </c>
      <c r="N1317" s="12"/>
      <c r="O1317" s="12"/>
    </row>
    <row r="1318" spans="1:15" x14ac:dyDescent="0.35">
      <c r="A1318" s="11" t="str">
        <f t="shared" si="20"/>
        <v>DISTRIBUCION VOLUMEN X CRITERIO (Consumiciones)Light/Zero2-5MIL</v>
      </c>
      <c r="B1318" s="11" t="s">
        <v>119</v>
      </c>
      <c r="C1318" s="11" t="s">
        <v>161</v>
      </c>
      <c r="D1318" s="11" t="s">
        <v>10</v>
      </c>
      <c r="E1318" s="12">
        <v>4.0945000879735982</v>
      </c>
      <c r="F1318" s="12">
        <v>4.9492956433596129</v>
      </c>
      <c r="G1318" s="12">
        <v>4.6955381402923884</v>
      </c>
      <c r="H1318" s="12">
        <v>4.4356389996079244</v>
      </c>
      <c r="I1318" s="12">
        <v>5.0614712945132405</v>
      </c>
      <c r="J1318" s="12">
        <v>5.457870924188331</v>
      </c>
      <c r="K1318" s="12">
        <v>4.3092406575674813</v>
      </c>
      <c r="L1318" s="12">
        <v>4.8347624808114924</v>
      </c>
      <c r="M1318" s="12">
        <v>4.6659471984450658</v>
      </c>
      <c r="N1318" s="12"/>
      <c r="O1318" s="12"/>
    </row>
    <row r="1319" spans="1:15" x14ac:dyDescent="0.35">
      <c r="A1319" s="11" t="str">
        <f t="shared" si="20"/>
        <v>DISTRIBUCION VOLUMEN X CRITERIO (Consumiciones)Light/Zero5-10MIL</v>
      </c>
      <c r="B1319" s="11" t="s">
        <v>119</v>
      </c>
      <c r="C1319" s="11" t="s">
        <v>161</v>
      </c>
      <c r="D1319" s="11" t="s">
        <v>11</v>
      </c>
      <c r="E1319" s="12">
        <v>6.4394716979891049</v>
      </c>
      <c r="F1319" s="12">
        <v>6.2949510193337135</v>
      </c>
      <c r="G1319" s="12">
        <v>6.5911427387605688</v>
      </c>
      <c r="H1319" s="12">
        <v>6.4950403122298095</v>
      </c>
      <c r="I1319" s="12">
        <v>6.9116357882984802</v>
      </c>
      <c r="J1319" s="12">
        <v>7.2807950939678374</v>
      </c>
      <c r="K1319" s="12">
        <v>6.2582565335925491</v>
      </c>
      <c r="L1319" s="12">
        <v>5.6584007934276457</v>
      </c>
      <c r="M1319" s="12">
        <v>5.9136213752509157</v>
      </c>
      <c r="N1319" s="12"/>
      <c r="O1319" s="12"/>
    </row>
    <row r="1320" spans="1:15" x14ac:dyDescent="0.35">
      <c r="A1320" s="11" t="str">
        <f t="shared" si="20"/>
        <v>DISTRIBUCION VOLUMEN X CRITERIO (Consumiciones)Light/Zero10-30MIL</v>
      </c>
      <c r="B1320" s="11" t="s">
        <v>119</v>
      </c>
      <c r="C1320" s="11" t="s">
        <v>161</v>
      </c>
      <c r="D1320" s="11" t="s">
        <v>12</v>
      </c>
      <c r="E1320" s="12">
        <v>16.214241198940371</v>
      </c>
      <c r="F1320" s="12">
        <v>15.015269761445943</v>
      </c>
      <c r="G1320" s="12">
        <v>14.856684174612703</v>
      </c>
      <c r="H1320" s="12">
        <v>16.932094358586639</v>
      </c>
      <c r="I1320" s="12">
        <v>14.806257370015228</v>
      </c>
      <c r="J1320" s="12">
        <v>13.62774086749487</v>
      </c>
      <c r="K1320" s="12">
        <v>15.235011698466112</v>
      </c>
      <c r="L1320" s="12">
        <v>15.412850517064294</v>
      </c>
      <c r="M1320" s="12">
        <v>15.460195130645868</v>
      </c>
      <c r="N1320" s="12"/>
      <c r="O1320" s="12"/>
    </row>
    <row r="1321" spans="1:15" x14ac:dyDescent="0.35">
      <c r="A1321" s="11" t="str">
        <f t="shared" si="20"/>
        <v>DISTRIBUCION VOLUMEN X CRITERIO (Consumiciones)Light/Zero30-100MIL</v>
      </c>
      <c r="B1321" s="11" t="s">
        <v>119</v>
      </c>
      <c r="C1321" s="11" t="s">
        <v>161</v>
      </c>
      <c r="D1321" s="11" t="s">
        <v>13</v>
      </c>
      <c r="E1321" s="12">
        <v>23.272790506086626</v>
      </c>
      <c r="F1321" s="12">
        <v>25.386326657027542</v>
      </c>
      <c r="G1321" s="12">
        <v>21.974710339442655</v>
      </c>
      <c r="H1321" s="12">
        <v>22.096453060166308</v>
      </c>
      <c r="I1321" s="12">
        <v>24.301173917495468</v>
      </c>
      <c r="J1321" s="12">
        <v>27.337674063763689</v>
      </c>
      <c r="K1321" s="12">
        <v>24.121143633869142</v>
      </c>
      <c r="L1321" s="12">
        <v>25.858650098433273</v>
      </c>
      <c r="M1321" s="12">
        <v>27.749046202421518</v>
      </c>
      <c r="N1321" s="12"/>
      <c r="O1321" s="12"/>
    </row>
    <row r="1322" spans="1:15" x14ac:dyDescent="0.35">
      <c r="A1322" s="11" t="str">
        <f t="shared" si="20"/>
        <v>DISTRIBUCION VOLUMEN X CRITERIO (Consumiciones)Light/Zero100-200MIL</v>
      </c>
      <c r="B1322" s="11" t="s">
        <v>119</v>
      </c>
      <c r="C1322" s="11" t="s">
        <v>161</v>
      </c>
      <c r="D1322" s="11" t="s">
        <v>14</v>
      </c>
      <c r="E1322" s="12">
        <v>10.078600710037378</v>
      </c>
      <c r="F1322" s="12">
        <v>9.1054216310641287</v>
      </c>
      <c r="G1322" s="12">
        <v>8.8544825766080901</v>
      </c>
      <c r="H1322" s="12">
        <v>8.7266865301086955</v>
      </c>
      <c r="I1322" s="12">
        <v>8.4378375343108285</v>
      </c>
      <c r="J1322" s="12">
        <v>9.1420922057869127</v>
      </c>
      <c r="K1322" s="12">
        <v>9.8806099744098965</v>
      </c>
      <c r="L1322" s="12">
        <v>10.79563564698381</v>
      </c>
      <c r="M1322" s="12">
        <v>9.140016211375972</v>
      </c>
      <c r="N1322" s="12"/>
      <c r="O1322" s="12"/>
    </row>
    <row r="1323" spans="1:15" x14ac:dyDescent="0.35">
      <c r="A1323" s="11" t="str">
        <f t="shared" si="20"/>
        <v>DISTRIBUCION VOLUMEN X CRITERIO (Consumiciones)Light/Zero200-500MIL</v>
      </c>
      <c r="B1323" s="11" t="s">
        <v>119</v>
      </c>
      <c r="C1323" s="11" t="s">
        <v>161</v>
      </c>
      <c r="D1323" s="11" t="s">
        <v>15</v>
      </c>
      <c r="E1323" s="12">
        <v>12.004646979216856</v>
      </c>
      <c r="F1323" s="12">
        <v>12.440481258512673</v>
      </c>
      <c r="G1323" s="12">
        <v>13.901751296002802</v>
      </c>
      <c r="H1323" s="12">
        <v>12.645836020602466</v>
      </c>
      <c r="I1323" s="12">
        <v>15.462977337512839</v>
      </c>
      <c r="J1323" s="12">
        <v>11.130434379327047</v>
      </c>
      <c r="K1323" s="12">
        <v>11.215387455737732</v>
      </c>
      <c r="L1323" s="12">
        <v>11.103727589507649</v>
      </c>
      <c r="M1323" s="12">
        <v>10.887534640145647</v>
      </c>
      <c r="N1323" s="12"/>
      <c r="O1323" s="12"/>
    </row>
    <row r="1324" spans="1:15" x14ac:dyDescent="0.35">
      <c r="A1324" s="11" t="str">
        <f t="shared" si="20"/>
        <v>DISTRIBUCION VOLUMEN X CRITERIO (Consumiciones)Light/Zero&gt;500MIL</v>
      </c>
      <c r="B1324" s="11" t="s">
        <v>119</v>
      </c>
      <c r="C1324" s="11" t="s">
        <v>161</v>
      </c>
      <c r="D1324" s="11" t="s">
        <v>16</v>
      </c>
      <c r="E1324" s="12">
        <v>23.932954252084645</v>
      </c>
      <c r="F1324" s="12">
        <v>23.068457846527508</v>
      </c>
      <c r="G1324" s="12">
        <v>24.750925423260632</v>
      </c>
      <c r="H1324" s="12">
        <v>24.742616022977906</v>
      </c>
      <c r="I1324" s="12">
        <v>22.087997568927189</v>
      </c>
      <c r="J1324" s="12">
        <v>22.294437292986551</v>
      </c>
      <c r="K1324" s="12">
        <v>24.859077857915292</v>
      </c>
      <c r="L1324" s="12">
        <v>22.122193518345384</v>
      </c>
      <c r="M1324" s="12">
        <v>21.43743130323336</v>
      </c>
      <c r="N1324" s="12"/>
      <c r="O1324" s="12"/>
    </row>
    <row r="1325" spans="1:15" x14ac:dyDescent="0.35">
      <c r="A1325" s="11" t="str">
        <f t="shared" si="20"/>
        <v>DISTRIBUCION VOLUMEN X CRITERIO (Consumiciones)Light/ZeroDE 15 A 19 AÑOS</v>
      </c>
      <c r="B1325" s="11" t="s">
        <v>119</v>
      </c>
      <c r="C1325" s="11" t="s">
        <v>161</v>
      </c>
      <c r="D1325" s="11" t="s">
        <v>39</v>
      </c>
      <c r="E1325" s="12">
        <v>1.2959941592108357</v>
      </c>
      <c r="F1325" s="12">
        <v>1.2991968436157191</v>
      </c>
      <c r="G1325" s="12">
        <v>1.2088253996037124</v>
      </c>
      <c r="H1325" s="12">
        <v>0.79208237921975755</v>
      </c>
      <c r="I1325" s="12">
        <v>1.9756033916108167</v>
      </c>
      <c r="J1325" s="12">
        <v>2.1391991262499794</v>
      </c>
      <c r="K1325" s="12">
        <v>1.410318936150506</v>
      </c>
      <c r="L1325" s="12">
        <v>1.7906063386793347</v>
      </c>
      <c r="M1325" s="12">
        <v>1.5713788581589476</v>
      </c>
      <c r="N1325" s="12"/>
      <c r="O1325" s="12"/>
    </row>
    <row r="1326" spans="1:15" x14ac:dyDescent="0.35">
      <c r="A1326" s="11" t="str">
        <f t="shared" si="20"/>
        <v>DISTRIBUCION VOLUMEN X CRITERIO (Consumiciones)Light/ZeroDE 20 A 24 AÑOS</v>
      </c>
      <c r="B1326" s="11" t="s">
        <v>119</v>
      </c>
      <c r="C1326" s="11" t="s">
        <v>161</v>
      </c>
      <c r="D1326" s="11" t="s">
        <v>40</v>
      </c>
      <c r="E1326" s="12">
        <v>3.6925363857157194</v>
      </c>
      <c r="F1326" s="12">
        <v>5.9601788471948494</v>
      </c>
      <c r="G1326" s="12">
        <v>3.7016233024790539</v>
      </c>
      <c r="H1326" s="12">
        <v>3.401308790530936</v>
      </c>
      <c r="I1326" s="12">
        <v>6.4724497682883726</v>
      </c>
      <c r="J1326" s="12">
        <v>3.0978241178078454</v>
      </c>
      <c r="K1326" s="12">
        <v>2.509701223684647</v>
      </c>
      <c r="L1326" s="12">
        <v>4.166891578873674</v>
      </c>
      <c r="M1326" s="12">
        <v>2.8584891167346385</v>
      </c>
      <c r="N1326" s="12"/>
      <c r="O1326" s="12"/>
    </row>
    <row r="1327" spans="1:15" x14ac:dyDescent="0.35">
      <c r="A1327" s="11" t="str">
        <f t="shared" si="20"/>
        <v>DISTRIBUCION VOLUMEN X CRITERIO (Consumiciones)Light/ZeroDE 25 A 34 AÑOS</v>
      </c>
      <c r="B1327" s="11" t="s">
        <v>119</v>
      </c>
      <c r="C1327" s="11" t="s">
        <v>161</v>
      </c>
      <c r="D1327" s="11" t="s">
        <v>41</v>
      </c>
      <c r="E1327" s="12">
        <v>12.129158396874388</v>
      </c>
      <c r="F1327" s="12">
        <v>13.190175902340181</v>
      </c>
      <c r="G1327" s="12">
        <v>11.562755799022819</v>
      </c>
      <c r="H1327" s="12">
        <v>10.34858935930821</v>
      </c>
      <c r="I1327" s="12">
        <v>8.6363531265380011</v>
      </c>
      <c r="J1327" s="12">
        <v>11.573387726281807</v>
      </c>
      <c r="K1327" s="12">
        <v>10.517103798679203</v>
      </c>
      <c r="L1327" s="12">
        <v>8.4132937454451362</v>
      </c>
      <c r="M1327" s="12">
        <v>8.5613974036335563</v>
      </c>
      <c r="N1327" s="12"/>
      <c r="O1327" s="12"/>
    </row>
    <row r="1328" spans="1:15" x14ac:dyDescent="0.35">
      <c r="A1328" s="11" t="str">
        <f t="shared" si="20"/>
        <v>DISTRIBUCION VOLUMEN X CRITERIO (Consumiciones)Light/ZeroDE 35 A 49 AÑOS</v>
      </c>
      <c r="B1328" s="11" t="s">
        <v>119</v>
      </c>
      <c r="C1328" s="11" t="s">
        <v>161</v>
      </c>
      <c r="D1328" s="11" t="s">
        <v>42</v>
      </c>
      <c r="E1328" s="12">
        <v>37.501237385654882</v>
      </c>
      <c r="F1328" s="12">
        <v>34.634745587730237</v>
      </c>
      <c r="G1328" s="12">
        <v>34.260338280319488</v>
      </c>
      <c r="H1328" s="12">
        <v>35.020848951422259</v>
      </c>
      <c r="I1328" s="12">
        <v>34.854193435442795</v>
      </c>
      <c r="J1328" s="12">
        <v>34.578344019939955</v>
      </c>
      <c r="K1328" s="12">
        <v>36.149762669672683</v>
      </c>
      <c r="L1328" s="12">
        <v>32.441136352905474</v>
      </c>
      <c r="M1328" s="12">
        <v>33.807873975648981</v>
      </c>
      <c r="N1328" s="12"/>
      <c r="O1328" s="12"/>
    </row>
    <row r="1329" spans="1:15" x14ac:dyDescent="0.35">
      <c r="A1329" s="11" t="str">
        <f t="shared" si="20"/>
        <v>DISTRIBUCION VOLUMEN X CRITERIO (Consumiciones)Light/ZeroDE 50 A 59 AÑOS</v>
      </c>
      <c r="B1329" s="11" t="s">
        <v>119</v>
      </c>
      <c r="C1329" s="11" t="s">
        <v>161</v>
      </c>
      <c r="D1329" s="11" t="s">
        <v>43</v>
      </c>
      <c r="E1329" s="12">
        <v>26.455658840031116</v>
      </c>
      <c r="F1329" s="12">
        <v>25.541185393833306</v>
      </c>
      <c r="G1329" s="12">
        <v>24.136159948146211</v>
      </c>
      <c r="H1329" s="12">
        <v>26.969411746675981</v>
      </c>
      <c r="I1329" s="12">
        <v>25.246286503251891</v>
      </c>
      <c r="J1329" s="12">
        <v>25.588260955136544</v>
      </c>
      <c r="K1329" s="12">
        <v>25.777050437689603</v>
      </c>
      <c r="L1329" s="12">
        <v>26.005132131277257</v>
      </c>
      <c r="M1329" s="12">
        <v>26.923921115953775</v>
      </c>
      <c r="N1329" s="12"/>
      <c r="O1329" s="12"/>
    </row>
    <row r="1330" spans="1:15" x14ac:dyDescent="0.35">
      <c r="A1330" s="11" t="str">
        <f t="shared" si="20"/>
        <v>DISTRIBUCION VOLUMEN X CRITERIO (Consumiciones)Light/ZeroDE 60 A 75 AÑOS</v>
      </c>
      <c r="B1330" s="11" t="s">
        <v>119</v>
      </c>
      <c r="C1330" s="11" t="s">
        <v>161</v>
      </c>
      <c r="D1330" s="11" t="s">
        <v>44</v>
      </c>
      <c r="E1330" s="12">
        <v>18.92541483251307</v>
      </c>
      <c r="F1330" s="12">
        <v>19.374513910207188</v>
      </c>
      <c r="G1330" s="12">
        <v>25.130297680664366</v>
      </c>
      <c r="H1330" s="12">
        <v>23.467758517419252</v>
      </c>
      <c r="I1330" s="12">
        <v>22.815081569759567</v>
      </c>
      <c r="J1330" s="12">
        <v>23.022997098224703</v>
      </c>
      <c r="K1330" s="12">
        <v>23.636059216882714</v>
      </c>
      <c r="L1330" s="12">
        <v>27.1829373479964</v>
      </c>
      <c r="M1330" s="12">
        <v>26.276951412554055</v>
      </c>
      <c r="N1330" s="12"/>
      <c r="O1330" s="12"/>
    </row>
    <row r="1331" spans="1:15" x14ac:dyDescent="0.35">
      <c r="A1331" s="11" t="str">
        <f t="shared" si="20"/>
        <v>DISTRIBUCION VOLUMEN X CRITERIO (Consumiciones)Light/ZeroNIVEL ALTO</v>
      </c>
      <c r="B1331" s="11" t="s">
        <v>119</v>
      </c>
      <c r="C1331" s="11" t="s">
        <v>161</v>
      </c>
      <c r="D1331" s="11" t="s">
        <v>209</v>
      </c>
      <c r="E1331" s="12">
        <v>23.213379550989334</v>
      </c>
      <c r="F1331" s="12">
        <v>21.177996545849513</v>
      </c>
      <c r="G1331" s="12">
        <v>25.165988182478294</v>
      </c>
      <c r="H1331" s="12">
        <v>24.853597577562567</v>
      </c>
      <c r="I1331" s="12">
        <v>25.043344773028302</v>
      </c>
      <c r="J1331" s="12">
        <v>23.294145405290561</v>
      </c>
      <c r="K1331" s="12">
        <v>20.597462797390868</v>
      </c>
      <c r="L1331" s="12">
        <v>22.852349342114575</v>
      </c>
      <c r="M1331" s="12">
        <v>25.097756294639634</v>
      </c>
      <c r="N1331" s="12"/>
      <c r="O1331" s="12"/>
    </row>
    <row r="1332" spans="1:15" x14ac:dyDescent="0.35">
      <c r="A1332" s="11" t="str">
        <f t="shared" si="20"/>
        <v>DISTRIBUCION VOLUMEN X CRITERIO (Consumiciones)Light/ZeroNIVEL MEDIO ALTO</v>
      </c>
      <c r="B1332" s="11" t="s">
        <v>119</v>
      </c>
      <c r="C1332" s="11" t="s">
        <v>161</v>
      </c>
      <c r="D1332" s="11" t="s">
        <v>210</v>
      </c>
      <c r="E1332" s="12">
        <v>20.132420819650836</v>
      </c>
      <c r="F1332" s="12">
        <v>18.135149301007107</v>
      </c>
      <c r="G1332" s="12">
        <v>20.226231288126279</v>
      </c>
      <c r="H1332" s="12">
        <v>20.153037050470427</v>
      </c>
      <c r="I1332" s="12">
        <v>17.459429820939594</v>
      </c>
      <c r="J1332" s="12">
        <v>19.23028316005098</v>
      </c>
      <c r="K1332" s="12">
        <v>20.167037306536987</v>
      </c>
      <c r="L1332" s="12">
        <v>17.28832400683466</v>
      </c>
      <c r="M1332" s="12">
        <v>16.686241973883558</v>
      </c>
      <c r="N1332" s="12"/>
      <c r="O1332" s="12"/>
    </row>
    <row r="1333" spans="1:15" x14ac:dyDescent="0.35">
      <c r="A1333" s="11" t="str">
        <f t="shared" si="20"/>
        <v>DISTRIBUCION VOLUMEN X CRITERIO (Consumiciones)Light/ZeroNIVEL MEDIO</v>
      </c>
      <c r="B1333" s="11" t="s">
        <v>119</v>
      </c>
      <c r="C1333" s="11" t="s">
        <v>161</v>
      </c>
      <c r="D1333" s="11" t="s">
        <v>211</v>
      </c>
      <c r="E1333" s="12">
        <v>27.170259333012137</v>
      </c>
      <c r="F1333" s="12">
        <v>28.342742026825519</v>
      </c>
      <c r="G1333" s="12">
        <v>23.942528719914343</v>
      </c>
      <c r="H1333" s="12">
        <v>23.454284922472549</v>
      </c>
      <c r="I1333" s="12">
        <v>23.302419181692965</v>
      </c>
      <c r="J1333" s="12">
        <v>26.39918410577291</v>
      </c>
      <c r="K1333" s="12">
        <v>25.228215343468392</v>
      </c>
      <c r="L1333" s="12">
        <v>25.469776370679696</v>
      </c>
      <c r="M1333" s="12">
        <v>23.274163225639438</v>
      </c>
      <c r="N1333" s="12"/>
      <c r="O1333" s="12"/>
    </row>
    <row r="1334" spans="1:15" x14ac:dyDescent="0.35">
      <c r="A1334" s="11" t="str">
        <f t="shared" si="20"/>
        <v>DISTRIBUCION VOLUMEN X CRITERIO (Consumiciones)Light/ZeroNIVEL MEDIO BAJO</v>
      </c>
      <c r="B1334" s="11" t="s">
        <v>119</v>
      </c>
      <c r="C1334" s="11" t="s">
        <v>161</v>
      </c>
      <c r="D1334" s="11" t="s">
        <v>212</v>
      </c>
      <c r="E1334" s="12">
        <v>12.305426244415321</v>
      </c>
      <c r="F1334" s="12">
        <v>12.123319629734647</v>
      </c>
      <c r="G1334" s="12">
        <v>11.488351358632109</v>
      </c>
      <c r="H1334" s="12">
        <v>13.339433700334476</v>
      </c>
      <c r="I1334" s="12">
        <v>13.808617426431971</v>
      </c>
      <c r="J1334" s="12">
        <v>12.95052952833905</v>
      </c>
      <c r="K1334" s="12">
        <v>13.27303814105751</v>
      </c>
      <c r="L1334" s="12">
        <v>12.537890140228743</v>
      </c>
      <c r="M1334" s="12">
        <v>14.074461990264686</v>
      </c>
      <c r="N1334" s="12"/>
      <c r="O1334" s="12"/>
    </row>
    <row r="1335" spans="1:15" x14ac:dyDescent="0.35">
      <c r="A1335" s="11" t="str">
        <f t="shared" si="20"/>
        <v>DISTRIBUCION VOLUMEN X CRITERIO (Consumiciones)Light/ZeroHOMBRE</v>
      </c>
      <c r="B1335" s="11" t="s">
        <v>119</v>
      </c>
      <c r="C1335" s="11" t="s">
        <v>161</v>
      </c>
      <c r="D1335" s="11" t="s">
        <v>21</v>
      </c>
      <c r="E1335" s="12">
        <v>51.499826519353377</v>
      </c>
      <c r="F1335" s="12">
        <v>50.463183197820548</v>
      </c>
      <c r="G1335" s="12">
        <v>49.144002286380044</v>
      </c>
      <c r="H1335" s="12">
        <v>51.313681892893214</v>
      </c>
      <c r="I1335" s="12">
        <v>51.156262489801719</v>
      </c>
      <c r="J1335" s="12">
        <v>50.774270519893442</v>
      </c>
      <c r="K1335" s="12">
        <v>49.779676048672314</v>
      </c>
      <c r="L1335" s="12">
        <v>51.550203473011855</v>
      </c>
      <c r="M1335" s="12">
        <v>51.415779355534156</v>
      </c>
      <c r="N1335" s="12"/>
      <c r="O1335" s="12"/>
    </row>
    <row r="1336" spans="1:15" x14ac:dyDescent="0.35">
      <c r="A1336" s="11" t="str">
        <f t="shared" si="20"/>
        <v>DISTRIBUCION VOLUMEN X CRITERIO (Consumiciones)Light/ZeroMUJER</v>
      </c>
      <c r="B1336" s="11" t="s">
        <v>119</v>
      </c>
      <c r="C1336" s="11" t="s">
        <v>161</v>
      </c>
      <c r="D1336" s="11" t="s">
        <v>22</v>
      </c>
      <c r="E1336" s="12">
        <v>48.500173480646637</v>
      </c>
      <c r="F1336" s="12">
        <v>49.536816802179459</v>
      </c>
      <c r="G1336" s="12">
        <v>50.855984039098189</v>
      </c>
      <c r="H1336" s="12">
        <v>48.686318107106771</v>
      </c>
      <c r="I1336" s="12">
        <v>48.843704479317715</v>
      </c>
      <c r="J1336" s="12">
        <v>49.225743973040821</v>
      </c>
      <c r="K1336" s="12">
        <v>50.22030846282496</v>
      </c>
      <c r="L1336" s="12">
        <v>48.449796526988145</v>
      </c>
      <c r="M1336" s="12">
        <v>48.584237619728654</v>
      </c>
      <c r="N1336" s="12"/>
      <c r="O1336" s="12"/>
    </row>
    <row r="1337" spans="1:15" x14ac:dyDescent="0.35">
      <c r="A1337" s="11" t="str">
        <f t="shared" si="20"/>
        <v>DISTRIBUCION VOLUMEN X CRITERIO (Consumiciones)Otra Variedad ColaT.ESPAÑA</v>
      </c>
      <c r="B1337" s="11" t="s">
        <v>119</v>
      </c>
      <c r="C1337" s="11" t="s">
        <v>162</v>
      </c>
      <c r="D1337" s="11" t="s">
        <v>36</v>
      </c>
      <c r="E1337" s="12" t="s">
        <v>223</v>
      </c>
      <c r="F1337" s="12" t="s">
        <v>223</v>
      </c>
      <c r="G1337" s="12" t="s">
        <v>223</v>
      </c>
      <c r="H1337" s="12" t="s">
        <v>223</v>
      </c>
      <c r="I1337" s="12" t="s">
        <v>223</v>
      </c>
      <c r="J1337" s="12" t="s">
        <v>223</v>
      </c>
      <c r="K1337" s="12" t="s">
        <v>223</v>
      </c>
      <c r="L1337" s="12" t="s">
        <v>223</v>
      </c>
      <c r="M1337" s="12" t="s">
        <v>223</v>
      </c>
      <c r="N1337" s="12"/>
      <c r="O1337" s="12"/>
    </row>
    <row r="1338" spans="1:15" x14ac:dyDescent="0.35">
      <c r="A1338" s="11" t="str">
        <f t="shared" si="20"/>
        <v>DISTRIBUCION VOLUMEN X CRITERIO (Consumiciones)Otra Variedad ColaBCN AM</v>
      </c>
      <c r="B1338" s="11" t="s">
        <v>119</v>
      </c>
      <c r="C1338" s="11" t="s">
        <v>162</v>
      </c>
      <c r="D1338" s="11" t="s">
        <v>1</v>
      </c>
      <c r="E1338" s="12" t="s">
        <v>223</v>
      </c>
      <c r="F1338" s="12" t="s">
        <v>223</v>
      </c>
      <c r="G1338" s="12" t="s">
        <v>223</v>
      </c>
      <c r="H1338" s="12" t="s">
        <v>223</v>
      </c>
      <c r="I1338" s="12" t="s">
        <v>223</v>
      </c>
      <c r="J1338" s="12" t="s">
        <v>223</v>
      </c>
      <c r="K1338" s="12" t="s">
        <v>223</v>
      </c>
      <c r="L1338" s="12" t="s">
        <v>223</v>
      </c>
      <c r="M1338" s="12" t="s">
        <v>223</v>
      </c>
      <c r="N1338" s="12"/>
      <c r="O1338" s="12"/>
    </row>
    <row r="1339" spans="1:15" x14ac:dyDescent="0.35">
      <c r="A1339" s="11" t="str">
        <f t="shared" si="20"/>
        <v>DISTRIBUCION VOLUMEN X CRITERIO (Consumiciones)Otra Variedad ColaREST.CAT ARAGON</v>
      </c>
      <c r="B1339" s="11" t="s">
        <v>119</v>
      </c>
      <c r="C1339" s="11" t="s">
        <v>162</v>
      </c>
      <c r="D1339" s="11" t="s">
        <v>2</v>
      </c>
      <c r="E1339" s="12" t="s">
        <v>223</v>
      </c>
      <c r="F1339" s="12" t="s">
        <v>223</v>
      </c>
      <c r="G1339" s="12" t="s">
        <v>223</v>
      </c>
      <c r="H1339" s="12" t="s">
        <v>223</v>
      </c>
      <c r="I1339" s="12" t="s">
        <v>223</v>
      </c>
      <c r="J1339" s="12" t="s">
        <v>223</v>
      </c>
      <c r="K1339" s="12" t="s">
        <v>223</v>
      </c>
      <c r="L1339" s="12" t="s">
        <v>223</v>
      </c>
      <c r="M1339" s="12" t="s">
        <v>223</v>
      </c>
      <c r="N1339" s="12"/>
      <c r="O1339" s="12"/>
    </row>
    <row r="1340" spans="1:15" x14ac:dyDescent="0.35">
      <c r="A1340" s="11" t="str">
        <f t="shared" si="20"/>
        <v>DISTRIBUCION VOLUMEN X CRITERIO (Consumiciones)Otra Variedad ColaLEVANTE</v>
      </c>
      <c r="B1340" s="11" t="s">
        <v>119</v>
      </c>
      <c r="C1340" s="11" t="s">
        <v>162</v>
      </c>
      <c r="D1340" s="11" t="s">
        <v>3</v>
      </c>
      <c r="E1340" s="12" t="s">
        <v>223</v>
      </c>
      <c r="F1340" s="12" t="s">
        <v>223</v>
      </c>
      <c r="G1340" s="12" t="s">
        <v>223</v>
      </c>
      <c r="H1340" s="12" t="s">
        <v>223</v>
      </c>
      <c r="I1340" s="12" t="s">
        <v>223</v>
      </c>
      <c r="J1340" s="12" t="s">
        <v>223</v>
      </c>
      <c r="K1340" s="12" t="s">
        <v>223</v>
      </c>
      <c r="L1340" s="12" t="s">
        <v>223</v>
      </c>
      <c r="M1340" s="12" t="s">
        <v>223</v>
      </c>
      <c r="N1340" s="12"/>
      <c r="O1340" s="12"/>
    </row>
    <row r="1341" spans="1:15" x14ac:dyDescent="0.35">
      <c r="A1341" s="11" t="str">
        <f t="shared" si="20"/>
        <v>DISTRIBUCION VOLUMEN X CRITERIO (Consumiciones)Otra Variedad ColaANDALUCIA</v>
      </c>
      <c r="B1341" s="11" t="s">
        <v>119</v>
      </c>
      <c r="C1341" s="11" t="s">
        <v>162</v>
      </c>
      <c r="D1341" s="11" t="s">
        <v>4</v>
      </c>
      <c r="E1341" s="12" t="s">
        <v>223</v>
      </c>
      <c r="F1341" s="12" t="s">
        <v>223</v>
      </c>
      <c r="G1341" s="12" t="s">
        <v>223</v>
      </c>
      <c r="H1341" s="12" t="s">
        <v>223</v>
      </c>
      <c r="I1341" s="12" t="s">
        <v>223</v>
      </c>
      <c r="J1341" s="12" t="s">
        <v>223</v>
      </c>
      <c r="K1341" s="12" t="s">
        <v>223</v>
      </c>
      <c r="L1341" s="12" t="s">
        <v>223</v>
      </c>
      <c r="M1341" s="12" t="s">
        <v>223</v>
      </c>
      <c r="N1341" s="12"/>
      <c r="O1341" s="12"/>
    </row>
    <row r="1342" spans="1:15" x14ac:dyDescent="0.35">
      <c r="A1342" s="11" t="str">
        <f t="shared" si="20"/>
        <v>DISTRIBUCION VOLUMEN X CRITERIO (Consumiciones)Otra Variedad ColaMDD AM</v>
      </c>
      <c r="B1342" s="11" t="s">
        <v>119</v>
      </c>
      <c r="C1342" s="11" t="s">
        <v>162</v>
      </c>
      <c r="D1342" s="11" t="s">
        <v>5</v>
      </c>
      <c r="E1342" s="12" t="s">
        <v>223</v>
      </c>
      <c r="F1342" s="12" t="s">
        <v>223</v>
      </c>
      <c r="G1342" s="12" t="s">
        <v>223</v>
      </c>
      <c r="H1342" s="12" t="s">
        <v>223</v>
      </c>
      <c r="I1342" s="12" t="s">
        <v>223</v>
      </c>
      <c r="J1342" s="12" t="s">
        <v>223</v>
      </c>
      <c r="K1342" s="12" t="s">
        <v>223</v>
      </c>
      <c r="L1342" s="12" t="s">
        <v>223</v>
      </c>
      <c r="M1342" s="12" t="s">
        <v>223</v>
      </c>
      <c r="N1342" s="12"/>
      <c r="O1342" s="12"/>
    </row>
    <row r="1343" spans="1:15" x14ac:dyDescent="0.35">
      <c r="A1343" s="11" t="str">
        <f t="shared" si="20"/>
        <v>DISTRIBUCION VOLUMEN X CRITERIO (Consumiciones)Otra Variedad ColaRTO CENTRO</v>
      </c>
      <c r="B1343" s="11" t="s">
        <v>119</v>
      </c>
      <c r="C1343" s="11" t="s">
        <v>162</v>
      </c>
      <c r="D1343" s="11" t="s">
        <v>6</v>
      </c>
      <c r="E1343" s="12" t="s">
        <v>223</v>
      </c>
      <c r="F1343" s="12" t="s">
        <v>223</v>
      </c>
      <c r="G1343" s="12" t="s">
        <v>223</v>
      </c>
      <c r="H1343" s="12" t="s">
        <v>223</v>
      </c>
      <c r="I1343" s="12" t="s">
        <v>223</v>
      </c>
      <c r="J1343" s="12" t="s">
        <v>223</v>
      </c>
      <c r="K1343" s="12" t="s">
        <v>223</v>
      </c>
      <c r="L1343" s="12" t="s">
        <v>223</v>
      </c>
      <c r="M1343" s="12" t="s">
        <v>223</v>
      </c>
      <c r="N1343" s="12"/>
      <c r="O1343" s="12"/>
    </row>
    <row r="1344" spans="1:15" x14ac:dyDescent="0.35">
      <c r="A1344" s="11" t="str">
        <f t="shared" si="20"/>
        <v>DISTRIBUCION VOLUMEN X CRITERIO (Consumiciones)Otra Variedad ColaNORTE-CENTRO</v>
      </c>
      <c r="B1344" s="11" t="s">
        <v>119</v>
      </c>
      <c r="C1344" s="11" t="s">
        <v>162</v>
      </c>
      <c r="D1344" s="11" t="s">
        <v>7</v>
      </c>
      <c r="E1344" s="12" t="s">
        <v>223</v>
      </c>
      <c r="F1344" s="12" t="s">
        <v>223</v>
      </c>
      <c r="G1344" s="12" t="s">
        <v>223</v>
      </c>
      <c r="H1344" s="12" t="s">
        <v>223</v>
      </c>
      <c r="I1344" s="12" t="s">
        <v>223</v>
      </c>
      <c r="J1344" s="12" t="s">
        <v>223</v>
      </c>
      <c r="K1344" s="12" t="s">
        <v>223</v>
      </c>
      <c r="L1344" s="12" t="s">
        <v>223</v>
      </c>
      <c r="M1344" s="12" t="s">
        <v>223</v>
      </c>
      <c r="N1344" s="12"/>
      <c r="O1344" s="12"/>
    </row>
    <row r="1345" spans="1:15" x14ac:dyDescent="0.35">
      <c r="A1345" s="11" t="str">
        <f t="shared" si="20"/>
        <v>DISTRIBUCION VOLUMEN X CRITERIO (Consumiciones)Otra Variedad ColaNOROESTE</v>
      </c>
      <c r="B1345" s="11" t="s">
        <v>119</v>
      </c>
      <c r="C1345" s="11" t="s">
        <v>162</v>
      </c>
      <c r="D1345" s="11" t="s">
        <v>8</v>
      </c>
      <c r="E1345" s="12" t="s">
        <v>223</v>
      </c>
      <c r="F1345" s="12" t="s">
        <v>223</v>
      </c>
      <c r="G1345" s="12" t="s">
        <v>223</v>
      </c>
      <c r="H1345" s="12" t="s">
        <v>223</v>
      </c>
      <c r="I1345" s="12" t="s">
        <v>223</v>
      </c>
      <c r="J1345" s="12" t="s">
        <v>223</v>
      </c>
      <c r="K1345" s="12" t="s">
        <v>223</v>
      </c>
      <c r="L1345" s="12" t="s">
        <v>223</v>
      </c>
      <c r="M1345" s="12" t="s">
        <v>223</v>
      </c>
      <c r="N1345" s="12"/>
      <c r="O1345" s="12"/>
    </row>
    <row r="1346" spans="1:15" x14ac:dyDescent="0.35">
      <c r="A1346" s="11" t="str">
        <f t="shared" si="20"/>
        <v>DISTRIBUCION VOLUMEN X CRITERIO (Consumiciones)Otra Variedad Cola&lt;2MIL</v>
      </c>
      <c r="B1346" s="11" t="s">
        <v>119</v>
      </c>
      <c r="C1346" s="11" t="s">
        <v>162</v>
      </c>
      <c r="D1346" s="11" t="s">
        <v>9</v>
      </c>
      <c r="E1346" s="12" t="s">
        <v>223</v>
      </c>
      <c r="F1346" s="12" t="s">
        <v>223</v>
      </c>
      <c r="G1346" s="12" t="s">
        <v>223</v>
      </c>
      <c r="H1346" s="12" t="s">
        <v>223</v>
      </c>
      <c r="I1346" s="12" t="s">
        <v>223</v>
      </c>
      <c r="J1346" s="12" t="s">
        <v>223</v>
      </c>
      <c r="K1346" s="12" t="s">
        <v>223</v>
      </c>
      <c r="L1346" s="12" t="s">
        <v>223</v>
      </c>
      <c r="M1346" s="12" t="s">
        <v>223</v>
      </c>
      <c r="N1346" s="12"/>
      <c r="O1346" s="12"/>
    </row>
    <row r="1347" spans="1:15" x14ac:dyDescent="0.35">
      <c r="A1347" s="11" t="str">
        <f t="shared" si="20"/>
        <v>DISTRIBUCION VOLUMEN X CRITERIO (Consumiciones)Otra Variedad Cola2-5MIL</v>
      </c>
      <c r="B1347" s="11" t="s">
        <v>119</v>
      </c>
      <c r="C1347" s="11" t="s">
        <v>162</v>
      </c>
      <c r="D1347" s="11" t="s">
        <v>10</v>
      </c>
      <c r="E1347" s="12" t="s">
        <v>223</v>
      </c>
      <c r="F1347" s="12" t="s">
        <v>223</v>
      </c>
      <c r="G1347" s="12" t="s">
        <v>223</v>
      </c>
      <c r="H1347" s="12" t="s">
        <v>223</v>
      </c>
      <c r="I1347" s="12" t="s">
        <v>223</v>
      </c>
      <c r="J1347" s="12" t="s">
        <v>223</v>
      </c>
      <c r="K1347" s="12" t="s">
        <v>223</v>
      </c>
      <c r="L1347" s="12" t="s">
        <v>223</v>
      </c>
      <c r="M1347" s="12" t="s">
        <v>223</v>
      </c>
      <c r="N1347" s="12"/>
      <c r="O1347" s="12"/>
    </row>
    <row r="1348" spans="1:15" x14ac:dyDescent="0.35">
      <c r="A1348" s="11" t="str">
        <f t="shared" ref="A1348:A1411" si="21">B1348&amp;C1348&amp;D1348</f>
        <v>DISTRIBUCION VOLUMEN X CRITERIO (Consumiciones)Otra Variedad Cola5-10MIL</v>
      </c>
      <c r="B1348" s="11" t="s">
        <v>119</v>
      </c>
      <c r="C1348" s="11" t="s">
        <v>162</v>
      </c>
      <c r="D1348" s="11" t="s">
        <v>11</v>
      </c>
      <c r="E1348" s="12" t="s">
        <v>223</v>
      </c>
      <c r="F1348" s="12" t="s">
        <v>223</v>
      </c>
      <c r="G1348" s="12" t="s">
        <v>223</v>
      </c>
      <c r="H1348" s="12" t="s">
        <v>223</v>
      </c>
      <c r="I1348" s="12" t="s">
        <v>223</v>
      </c>
      <c r="J1348" s="12" t="s">
        <v>223</v>
      </c>
      <c r="K1348" s="12" t="s">
        <v>223</v>
      </c>
      <c r="L1348" s="12" t="s">
        <v>223</v>
      </c>
      <c r="M1348" s="12" t="s">
        <v>223</v>
      </c>
      <c r="N1348" s="12"/>
      <c r="O1348" s="12"/>
    </row>
    <row r="1349" spans="1:15" x14ac:dyDescent="0.35">
      <c r="A1349" s="11" t="str">
        <f t="shared" si="21"/>
        <v>DISTRIBUCION VOLUMEN X CRITERIO (Consumiciones)Otra Variedad Cola10-30MIL</v>
      </c>
      <c r="B1349" s="11" t="s">
        <v>119</v>
      </c>
      <c r="C1349" s="11" t="s">
        <v>162</v>
      </c>
      <c r="D1349" s="11" t="s">
        <v>12</v>
      </c>
      <c r="E1349" s="12" t="s">
        <v>223</v>
      </c>
      <c r="F1349" s="12" t="s">
        <v>223</v>
      </c>
      <c r="G1349" s="12" t="s">
        <v>223</v>
      </c>
      <c r="H1349" s="12" t="s">
        <v>223</v>
      </c>
      <c r="I1349" s="12" t="s">
        <v>223</v>
      </c>
      <c r="J1349" s="12" t="s">
        <v>223</v>
      </c>
      <c r="K1349" s="12" t="s">
        <v>223</v>
      </c>
      <c r="L1349" s="12" t="s">
        <v>223</v>
      </c>
      <c r="M1349" s="12" t="s">
        <v>223</v>
      </c>
      <c r="N1349" s="12"/>
      <c r="O1349" s="12"/>
    </row>
    <row r="1350" spans="1:15" x14ac:dyDescent="0.35">
      <c r="A1350" s="11" t="str">
        <f t="shared" si="21"/>
        <v>DISTRIBUCION VOLUMEN X CRITERIO (Consumiciones)Otra Variedad Cola30-100MIL</v>
      </c>
      <c r="B1350" s="11" t="s">
        <v>119</v>
      </c>
      <c r="C1350" s="11" t="s">
        <v>162</v>
      </c>
      <c r="D1350" s="11" t="s">
        <v>13</v>
      </c>
      <c r="E1350" s="12" t="s">
        <v>223</v>
      </c>
      <c r="F1350" s="12" t="s">
        <v>223</v>
      </c>
      <c r="G1350" s="12" t="s">
        <v>223</v>
      </c>
      <c r="H1350" s="12" t="s">
        <v>223</v>
      </c>
      <c r="I1350" s="12" t="s">
        <v>223</v>
      </c>
      <c r="J1350" s="12" t="s">
        <v>223</v>
      </c>
      <c r="K1350" s="12" t="s">
        <v>223</v>
      </c>
      <c r="L1350" s="12" t="s">
        <v>223</v>
      </c>
      <c r="M1350" s="12" t="s">
        <v>223</v>
      </c>
      <c r="N1350" s="12"/>
      <c r="O1350" s="12"/>
    </row>
    <row r="1351" spans="1:15" x14ac:dyDescent="0.35">
      <c r="A1351" s="11" t="str">
        <f t="shared" si="21"/>
        <v>DISTRIBUCION VOLUMEN X CRITERIO (Consumiciones)Otra Variedad Cola100-200MIL</v>
      </c>
      <c r="B1351" s="11" t="s">
        <v>119</v>
      </c>
      <c r="C1351" s="11" t="s">
        <v>162</v>
      </c>
      <c r="D1351" s="11" t="s">
        <v>14</v>
      </c>
      <c r="E1351" s="12" t="s">
        <v>223</v>
      </c>
      <c r="F1351" s="12" t="s">
        <v>223</v>
      </c>
      <c r="G1351" s="12" t="s">
        <v>223</v>
      </c>
      <c r="H1351" s="12" t="s">
        <v>223</v>
      </c>
      <c r="I1351" s="12" t="s">
        <v>223</v>
      </c>
      <c r="J1351" s="12" t="s">
        <v>223</v>
      </c>
      <c r="K1351" s="12" t="s">
        <v>223</v>
      </c>
      <c r="L1351" s="12" t="s">
        <v>223</v>
      </c>
      <c r="M1351" s="12" t="s">
        <v>223</v>
      </c>
      <c r="N1351" s="12"/>
      <c r="O1351" s="12"/>
    </row>
    <row r="1352" spans="1:15" x14ac:dyDescent="0.35">
      <c r="A1352" s="11" t="str">
        <f t="shared" si="21"/>
        <v>DISTRIBUCION VOLUMEN X CRITERIO (Consumiciones)Otra Variedad Cola200-500MIL</v>
      </c>
      <c r="B1352" s="11" t="s">
        <v>119</v>
      </c>
      <c r="C1352" s="11" t="s">
        <v>162</v>
      </c>
      <c r="D1352" s="11" t="s">
        <v>15</v>
      </c>
      <c r="E1352" s="12" t="s">
        <v>223</v>
      </c>
      <c r="F1352" s="12" t="s">
        <v>223</v>
      </c>
      <c r="G1352" s="12" t="s">
        <v>223</v>
      </c>
      <c r="H1352" s="12" t="s">
        <v>223</v>
      </c>
      <c r="I1352" s="12" t="s">
        <v>223</v>
      </c>
      <c r="J1352" s="12" t="s">
        <v>223</v>
      </c>
      <c r="K1352" s="12" t="s">
        <v>223</v>
      </c>
      <c r="L1352" s="12" t="s">
        <v>223</v>
      </c>
      <c r="M1352" s="12" t="s">
        <v>223</v>
      </c>
      <c r="N1352" s="12"/>
      <c r="O1352" s="12"/>
    </row>
    <row r="1353" spans="1:15" x14ac:dyDescent="0.35">
      <c r="A1353" s="11" t="str">
        <f t="shared" si="21"/>
        <v>DISTRIBUCION VOLUMEN X CRITERIO (Consumiciones)Otra Variedad Cola&gt;500MIL</v>
      </c>
      <c r="B1353" s="11" t="s">
        <v>119</v>
      </c>
      <c r="C1353" s="11" t="s">
        <v>162</v>
      </c>
      <c r="D1353" s="11" t="s">
        <v>16</v>
      </c>
      <c r="E1353" s="12" t="s">
        <v>223</v>
      </c>
      <c r="F1353" s="12" t="s">
        <v>223</v>
      </c>
      <c r="G1353" s="12" t="s">
        <v>223</v>
      </c>
      <c r="H1353" s="12" t="s">
        <v>223</v>
      </c>
      <c r="I1353" s="12" t="s">
        <v>223</v>
      </c>
      <c r="J1353" s="12" t="s">
        <v>223</v>
      </c>
      <c r="K1353" s="12" t="s">
        <v>223</v>
      </c>
      <c r="L1353" s="12" t="s">
        <v>223</v>
      </c>
      <c r="M1353" s="12" t="s">
        <v>223</v>
      </c>
      <c r="N1353" s="12"/>
      <c r="O1353" s="12"/>
    </row>
    <row r="1354" spans="1:15" x14ac:dyDescent="0.35">
      <c r="A1354" s="11" t="str">
        <f t="shared" si="21"/>
        <v>DISTRIBUCION VOLUMEN X CRITERIO (Consumiciones)Otra Variedad ColaDE 15 A 19 AÑOS</v>
      </c>
      <c r="B1354" s="11" t="s">
        <v>119</v>
      </c>
      <c r="C1354" s="11" t="s">
        <v>162</v>
      </c>
      <c r="D1354" s="11" t="s">
        <v>39</v>
      </c>
      <c r="E1354" s="12" t="s">
        <v>223</v>
      </c>
      <c r="F1354" s="12" t="s">
        <v>223</v>
      </c>
      <c r="G1354" s="12" t="s">
        <v>223</v>
      </c>
      <c r="H1354" s="12" t="s">
        <v>223</v>
      </c>
      <c r="I1354" s="12" t="s">
        <v>223</v>
      </c>
      <c r="J1354" s="12" t="s">
        <v>223</v>
      </c>
      <c r="K1354" s="12" t="s">
        <v>223</v>
      </c>
      <c r="L1354" s="12" t="s">
        <v>223</v>
      </c>
      <c r="M1354" s="12" t="s">
        <v>223</v>
      </c>
      <c r="N1354" s="12"/>
      <c r="O1354" s="12"/>
    </row>
    <row r="1355" spans="1:15" x14ac:dyDescent="0.35">
      <c r="A1355" s="11" t="str">
        <f t="shared" si="21"/>
        <v>DISTRIBUCION VOLUMEN X CRITERIO (Consumiciones)Otra Variedad ColaDE 20 A 24 AÑOS</v>
      </c>
      <c r="B1355" s="11" t="s">
        <v>119</v>
      </c>
      <c r="C1355" s="11" t="s">
        <v>162</v>
      </c>
      <c r="D1355" s="11" t="s">
        <v>40</v>
      </c>
      <c r="E1355" s="12" t="s">
        <v>223</v>
      </c>
      <c r="F1355" s="12" t="s">
        <v>223</v>
      </c>
      <c r="G1355" s="12" t="s">
        <v>223</v>
      </c>
      <c r="H1355" s="12" t="s">
        <v>223</v>
      </c>
      <c r="I1355" s="12" t="s">
        <v>223</v>
      </c>
      <c r="J1355" s="12" t="s">
        <v>223</v>
      </c>
      <c r="K1355" s="12" t="s">
        <v>223</v>
      </c>
      <c r="L1355" s="12" t="s">
        <v>223</v>
      </c>
      <c r="M1355" s="12" t="s">
        <v>223</v>
      </c>
      <c r="N1355" s="12"/>
      <c r="O1355" s="12"/>
    </row>
    <row r="1356" spans="1:15" x14ac:dyDescent="0.35">
      <c r="A1356" s="11" t="str">
        <f t="shared" si="21"/>
        <v>DISTRIBUCION VOLUMEN X CRITERIO (Consumiciones)Otra Variedad ColaDE 25 A 34 AÑOS</v>
      </c>
      <c r="B1356" s="11" t="s">
        <v>119</v>
      </c>
      <c r="C1356" s="11" t="s">
        <v>162</v>
      </c>
      <c r="D1356" s="11" t="s">
        <v>41</v>
      </c>
      <c r="E1356" s="12" t="s">
        <v>223</v>
      </c>
      <c r="F1356" s="12" t="s">
        <v>223</v>
      </c>
      <c r="G1356" s="12" t="s">
        <v>223</v>
      </c>
      <c r="H1356" s="12" t="s">
        <v>223</v>
      </c>
      <c r="I1356" s="12" t="s">
        <v>223</v>
      </c>
      <c r="J1356" s="12" t="s">
        <v>223</v>
      </c>
      <c r="K1356" s="12" t="s">
        <v>223</v>
      </c>
      <c r="L1356" s="12" t="s">
        <v>223</v>
      </c>
      <c r="M1356" s="12" t="s">
        <v>223</v>
      </c>
      <c r="N1356" s="12"/>
      <c r="O1356" s="12"/>
    </row>
    <row r="1357" spans="1:15" x14ac:dyDescent="0.35">
      <c r="A1357" s="11" t="str">
        <f t="shared" si="21"/>
        <v>DISTRIBUCION VOLUMEN X CRITERIO (Consumiciones)Otra Variedad ColaDE 35 A 49 AÑOS</v>
      </c>
      <c r="B1357" s="11" t="s">
        <v>119</v>
      </c>
      <c r="C1357" s="11" t="s">
        <v>162</v>
      </c>
      <c r="D1357" s="11" t="s">
        <v>42</v>
      </c>
      <c r="E1357" s="12" t="s">
        <v>223</v>
      </c>
      <c r="F1357" s="12" t="s">
        <v>223</v>
      </c>
      <c r="G1357" s="12" t="s">
        <v>223</v>
      </c>
      <c r="H1357" s="12" t="s">
        <v>223</v>
      </c>
      <c r="I1357" s="12" t="s">
        <v>223</v>
      </c>
      <c r="J1357" s="12" t="s">
        <v>223</v>
      </c>
      <c r="K1357" s="12" t="s">
        <v>223</v>
      </c>
      <c r="L1357" s="12" t="s">
        <v>223</v>
      </c>
      <c r="M1357" s="12" t="s">
        <v>223</v>
      </c>
      <c r="N1357" s="12"/>
      <c r="O1357" s="12"/>
    </row>
    <row r="1358" spans="1:15" x14ac:dyDescent="0.35">
      <c r="A1358" s="11" t="str">
        <f t="shared" si="21"/>
        <v>DISTRIBUCION VOLUMEN X CRITERIO (Consumiciones)Otra Variedad ColaDE 50 A 59 AÑOS</v>
      </c>
      <c r="B1358" s="11" t="s">
        <v>119</v>
      </c>
      <c r="C1358" s="11" t="s">
        <v>162</v>
      </c>
      <c r="D1358" s="11" t="s">
        <v>43</v>
      </c>
      <c r="E1358" s="12" t="s">
        <v>223</v>
      </c>
      <c r="F1358" s="12" t="s">
        <v>223</v>
      </c>
      <c r="G1358" s="12" t="s">
        <v>223</v>
      </c>
      <c r="H1358" s="12" t="s">
        <v>223</v>
      </c>
      <c r="I1358" s="12" t="s">
        <v>223</v>
      </c>
      <c r="J1358" s="12" t="s">
        <v>223</v>
      </c>
      <c r="K1358" s="12" t="s">
        <v>223</v>
      </c>
      <c r="L1358" s="12" t="s">
        <v>223</v>
      </c>
      <c r="M1358" s="12" t="s">
        <v>223</v>
      </c>
      <c r="N1358" s="12"/>
      <c r="O1358" s="12"/>
    </row>
    <row r="1359" spans="1:15" x14ac:dyDescent="0.35">
      <c r="A1359" s="11" t="str">
        <f t="shared" si="21"/>
        <v>DISTRIBUCION VOLUMEN X CRITERIO (Consumiciones)Otra Variedad ColaDE 60 A 75 AÑOS</v>
      </c>
      <c r="B1359" s="11" t="s">
        <v>119</v>
      </c>
      <c r="C1359" s="11" t="s">
        <v>162</v>
      </c>
      <c r="D1359" s="11" t="s">
        <v>44</v>
      </c>
      <c r="E1359" s="12" t="s">
        <v>223</v>
      </c>
      <c r="F1359" s="12" t="s">
        <v>223</v>
      </c>
      <c r="G1359" s="12" t="s">
        <v>223</v>
      </c>
      <c r="H1359" s="12" t="s">
        <v>223</v>
      </c>
      <c r="I1359" s="12" t="s">
        <v>223</v>
      </c>
      <c r="J1359" s="12" t="s">
        <v>223</v>
      </c>
      <c r="K1359" s="12" t="s">
        <v>223</v>
      </c>
      <c r="L1359" s="12" t="s">
        <v>223</v>
      </c>
      <c r="M1359" s="12" t="s">
        <v>223</v>
      </c>
      <c r="N1359" s="12"/>
      <c r="O1359" s="12"/>
    </row>
    <row r="1360" spans="1:15" x14ac:dyDescent="0.35">
      <c r="A1360" s="11" t="str">
        <f t="shared" si="21"/>
        <v>DISTRIBUCION VOLUMEN X CRITERIO (Consumiciones)Otra Variedad ColaNIVEL ALTO</v>
      </c>
      <c r="B1360" s="11" t="s">
        <v>119</v>
      </c>
      <c r="C1360" s="11" t="s">
        <v>162</v>
      </c>
      <c r="D1360" s="11" t="s">
        <v>209</v>
      </c>
      <c r="E1360" s="12" t="s">
        <v>223</v>
      </c>
      <c r="F1360" s="12" t="s">
        <v>223</v>
      </c>
      <c r="G1360" s="12" t="s">
        <v>223</v>
      </c>
      <c r="H1360" s="12" t="s">
        <v>223</v>
      </c>
      <c r="I1360" s="12" t="s">
        <v>223</v>
      </c>
      <c r="J1360" s="12" t="s">
        <v>223</v>
      </c>
      <c r="K1360" s="12" t="s">
        <v>223</v>
      </c>
      <c r="L1360" s="12" t="s">
        <v>223</v>
      </c>
      <c r="M1360" s="12" t="s">
        <v>223</v>
      </c>
      <c r="N1360" s="12"/>
      <c r="O1360" s="12"/>
    </row>
    <row r="1361" spans="1:15" x14ac:dyDescent="0.35">
      <c r="A1361" s="11" t="str">
        <f t="shared" si="21"/>
        <v>DISTRIBUCION VOLUMEN X CRITERIO (Consumiciones)Otra Variedad ColaNIVEL MEDIO ALTO</v>
      </c>
      <c r="B1361" s="11" t="s">
        <v>119</v>
      </c>
      <c r="C1361" s="11" t="s">
        <v>162</v>
      </c>
      <c r="D1361" s="11" t="s">
        <v>210</v>
      </c>
      <c r="E1361" s="12" t="s">
        <v>223</v>
      </c>
      <c r="F1361" s="12" t="s">
        <v>223</v>
      </c>
      <c r="G1361" s="12" t="s">
        <v>223</v>
      </c>
      <c r="H1361" s="12" t="s">
        <v>223</v>
      </c>
      <c r="I1361" s="12" t="s">
        <v>223</v>
      </c>
      <c r="J1361" s="12" t="s">
        <v>223</v>
      </c>
      <c r="K1361" s="12" t="s">
        <v>223</v>
      </c>
      <c r="L1361" s="12" t="s">
        <v>223</v>
      </c>
      <c r="M1361" s="12" t="s">
        <v>223</v>
      </c>
      <c r="N1361" s="12"/>
      <c r="O1361" s="12"/>
    </row>
    <row r="1362" spans="1:15" x14ac:dyDescent="0.35">
      <c r="A1362" s="11" t="str">
        <f t="shared" si="21"/>
        <v>DISTRIBUCION VOLUMEN X CRITERIO (Consumiciones)Otra Variedad ColaNIVEL MEDIO</v>
      </c>
      <c r="B1362" s="11" t="s">
        <v>119</v>
      </c>
      <c r="C1362" s="11" t="s">
        <v>162</v>
      </c>
      <c r="D1362" s="11" t="s">
        <v>211</v>
      </c>
      <c r="E1362" s="12" t="s">
        <v>223</v>
      </c>
      <c r="F1362" s="12" t="s">
        <v>223</v>
      </c>
      <c r="G1362" s="12" t="s">
        <v>223</v>
      </c>
      <c r="H1362" s="12" t="s">
        <v>223</v>
      </c>
      <c r="I1362" s="12" t="s">
        <v>223</v>
      </c>
      <c r="J1362" s="12" t="s">
        <v>223</v>
      </c>
      <c r="K1362" s="12" t="s">
        <v>223</v>
      </c>
      <c r="L1362" s="12" t="s">
        <v>223</v>
      </c>
      <c r="M1362" s="12" t="s">
        <v>223</v>
      </c>
      <c r="N1362" s="12"/>
      <c r="O1362" s="12"/>
    </row>
    <row r="1363" spans="1:15" x14ac:dyDescent="0.35">
      <c r="A1363" s="11" t="str">
        <f t="shared" si="21"/>
        <v>DISTRIBUCION VOLUMEN X CRITERIO (Consumiciones)Otra Variedad ColaNIVEL MEDIO BAJO</v>
      </c>
      <c r="B1363" s="11" t="s">
        <v>119</v>
      </c>
      <c r="C1363" s="11" t="s">
        <v>162</v>
      </c>
      <c r="D1363" s="11" t="s">
        <v>212</v>
      </c>
      <c r="E1363" s="12" t="s">
        <v>223</v>
      </c>
      <c r="F1363" s="12" t="s">
        <v>223</v>
      </c>
      <c r="G1363" s="12" t="s">
        <v>223</v>
      </c>
      <c r="H1363" s="12" t="s">
        <v>223</v>
      </c>
      <c r="I1363" s="12" t="s">
        <v>223</v>
      </c>
      <c r="J1363" s="12" t="s">
        <v>223</v>
      </c>
      <c r="K1363" s="12" t="s">
        <v>223</v>
      </c>
      <c r="L1363" s="12" t="s">
        <v>223</v>
      </c>
      <c r="M1363" s="12" t="s">
        <v>223</v>
      </c>
      <c r="N1363" s="12"/>
      <c r="O1363" s="12"/>
    </row>
    <row r="1364" spans="1:15" x14ac:dyDescent="0.35">
      <c r="A1364" s="11" t="str">
        <f t="shared" si="21"/>
        <v>DISTRIBUCION VOLUMEN X CRITERIO (Consumiciones)Otra Variedad ColaHOMBRE</v>
      </c>
      <c r="B1364" s="11" t="s">
        <v>119</v>
      </c>
      <c r="C1364" s="11" t="s">
        <v>162</v>
      </c>
      <c r="D1364" s="11" t="s">
        <v>21</v>
      </c>
      <c r="E1364" s="12" t="s">
        <v>223</v>
      </c>
      <c r="F1364" s="12" t="s">
        <v>223</v>
      </c>
      <c r="G1364" s="12" t="s">
        <v>223</v>
      </c>
      <c r="H1364" s="12" t="s">
        <v>223</v>
      </c>
      <c r="I1364" s="12" t="s">
        <v>223</v>
      </c>
      <c r="J1364" s="12" t="s">
        <v>223</v>
      </c>
      <c r="K1364" s="12" t="s">
        <v>223</v>
      </c>
      <c r="L1364" s="12" t="s">
        <v>223</v>
      </c>
      <c r="M1364" s="12" t="s">
        <v>223</v>
      </c>
      <c r="N1364" s="12"/>
      <c r="O1364" s="12"/>
    </row>
    <row r="1365" spans="1:15" x14ac:dyDescent="0.35">
      <c r="A1365" s="11" t="str">
        <f t="shared" si="21"/>
        <v>DISTRIBUCION VOLUMEN X CRITERIO (Consumiciones)Otra Variedad ColaMUJER</v>
      </c>
      <c r="B1365" s="11" t="s">
        <v>119</v>
      </c>
      <c r="C1365" s="11" t="s">
        <v>162</v>
      </c>
      <c r="D1365" s="11" t="s">
        <v>22</v>
      </c>
      <c r="E1365" s="12" t="s">
        <v>223</v>
      </c>
      <c r="F1365" s="12" t="s">
        <v>223</v>
      </c>
      <c r="G1365" s="12" t="s">
        <v>223</v>
      </c>
      <c r="H1365" s="12" t="s">
        <v>223</v>
      </c>
      <c r="I1365" s="12" t="s">
        <v>223</v>
      </c>
      <c r="J1365" s="12" t="s">
        <v>223</v>
      </c>
      <c r="K1365" s="12" t="s">
        <v>223</v>
      </c>
      <c r="L1365" s="12" t="s">
        <v>223</v>
      </c>
      <c r="M1365" s="12" t="s">
        <v>223</v>
      </c>
      <c r="N1365" s="12"/>
      <c r="O1365" s="12"/>
    </row>
    <row r="1366" spans="1:15" x14ac:dyDescent="0.35">
      <c r="A1366" s="11" t="str">
        <f t="shared" si="21"/>
        <v>DISTRIBUCION VOLUMEN X CRITERIO (Consumiciones)Con CafeinaT.ESPAÑA</v>
      </c>
      <c r="B1366" s="11" t="s">
        <v>119</v>
      </c>
      <c r="C1366" s="11" t="s">
        <v>163</v>
      </c>
      <c r="D1366" s="11" t="s">
        <v>36</v>
      </c>
      <c r="E1366" s="12">
        <v>100</v>
      </c>
      <c r="F1366" s="12">
        <v>100</v>
      </c>
      <c r="G1366" s="12">
        <v>100</v>
      </c>
      <c r="H1366" s="12">
        <v>100</v>
      </c>
      <c r="I1366" s="12">
        <v>100</v>
      </c>
      <c r="J1366" s="12">
        <v>100</v>
      </c>
      <c r="K1366" s="12">
        <v>100</v>
      </c>
      <c r="L1366" s="12">
        <v>100</v>
      </c>
      <c r="M1366" s="12">
        <v>100</v>
      </c>
      <c r="N1366" s="12"/>
      <c r="O1366" s="12"/>
    </row>
    <row r="1367" spans="1:15" x14ac:dyDescent="0.35">
      <c r="A1367" s="11" t="str">
        <f t="shared" si="21"/>
        <v>DISTRIBUCION VOLUMEN X CRITERIO (Consumiciones)Con CafeinaBCN AM</v>
      </c>
      <c r="B1367" s="11" t="s">
        <v>119</v>
      </c>
      <c r="C1367" s="11" t="s">
        <v>163</v>
      </c>
      <c r="D1367" s="11" t="s">
        <v>1</v>
      </c>
      <c r="E1367" s="12">
        <v>10.391004231825066</v>
      </c>
      <c r="F1367" s="12">
        <v>10.050259546504794</v>
      </c>
      <c r="G1367" s="12">
        <v>12.842677557603388</v>
      </c>
      <c r="H1367" s="12">
        <v>10.618838491661064</v>
      </c>
      <c r="I1367" s="12">
        <v>10.265513369288326</v>
      </c>
      <c r="J1367" s="12">
        <v>10.863644944447334</v>
      </c>
      <c r="K1367" s="12">
        <v>10.326552306191703</v>
      </c>
      <c r="L1367" s="12">
        <v>10.680991950684488</v>
      </c>
      <c r="M1367" s="12">
        <v>10.582712363898015</v>
      </c>
      <c r="N1367" s="12"/>
      <c r="O1367" s="12"/>
    </row>
    <row r="1368" spans="1:15" x14ac:dyDescent="0.35">
      <c r="A1368" s="11" t="str">
        <f t="shared" si="21"/>
        <v>DISTRIBUCION VOLUMEN X CRITERIO (Consumiciones)Con CafeinaREST.CAT ARAGON</v>
      </c>
      <c r="B1368" s="11" t="s">
        <v>119</v>
      </c>
      <c r="C1368" s="11" t="s">
        <v>163</v>
      </c>
      <c r="D1368" s="11" t="s">
        <v>2</v>
      </c>
      <c r="E1368" s="12">
        <v>12.212944617174903</v>
      </c>
      <c r="F1368" s="12">
        <v>11.364034817844814</v>
      </c>
      <c r="G1368" s="12">
        <v>12.43120156749219</v>
      </c>
      <c r="H1368" s="12">
        <v>12.21730496069671</v>
      </c>
      <c r="I1368" s="12">
        <v>14.488779713001939</v>
      </c>
      <c r="J1368" s="12">
        <v>13.792893380646351</v>
      </c>
      <c r="K1368" s="12">
        <v>14.194872274106912</v>
      </c>
      <c r="L1368" s="12">
        <v>16.707123231207348</v>
      </c>
      <c r="M1368" s="12">
        <v>15.126034167478448</v>
      </c>
      <c r="N1368" s="12"/>
      <c r="O1368" s="12"/>
    </row>
    <row r="1369" spans="1:15" x14ac:dyDescent="0.35">
      <c r="A1369" s="11" t="str">
        <f t="shared" si="21"/>
        <v>DISTRIBUCION VOLUMEN X CRITERIO (Consumiciones)Con CafeinaLEVANTE</v>
      </c>
      <c r="B1369" s="11" t="s">
        <v>119</v>
      </c>
      <c r="C1369" s="11" t="s">
        <v>163</v>
      </c>
      <c r="D1369" s="11" t="s">
        <v>3</v>
      </c>
      <c r="E1369" s="12">
        <v>15.690930668300274</v>
      </c>
      <c r="F1369" s="12">
        <v>16.686642071948913</v>
      </c>
      <c r="G1369" s="12">
        <v>16.319124761118172</v>
      </c>
      <c r="H1369" s="12">
        <v>15.922615772445539</v>
      </c>
      <c r="I1369" s="12">
        <v>15.286670925661044</v>
      </c>
      <c r="J1369" s="12">
        <v>16.274154671977982</v>
      </c>
      <c r="K1369" s="12">
        <v>17.167066753108699</v>
      </c>
      <c r="L1369" s="12">
        <v>15.803784271335445</v>
      </c>
      <c r="M1369" s="12">
        <v>16.152763125042</v>
      </c>
      <c r="N1369" s="12"/>
      <c r="O1369" s="12"/>
    </row>
    <row r="1370" spans="1:15" x14ac:dyDescent="0.35">
      <c r="A1370" s="11" t="str">
        <f t="shared" si="21"/>
        <v>DISTRIBUCION VOLUMEN X CRITERIO (Consumiciones)Con CafeinaANDALUCIA</v>
      </c>
      <c r="B1370" s="11" t="s">
        <v>119</v>
      </c>
      <c r="C1370" s="11" t="s">
        <v>163</v>
      </c>
      <c r="D1370" s="11" t="s">
        <v>4</v>
      </c>
      <c r="E1370" s="12">
        <v>19.798128359379604</v>
      </c>
      <c r="F1370" s="12">
        <v>22.423926255084144</v>
      </c>
      <c r="G1370" s="12">
        <v>19.753597511634023</v>
      </c>
      <c r="H1370" s="12">
        <v>21.098426683235616</v>
      </c>
      <c r="I1370" s="12">
        <v>21.732435504693491</v>
      </c>
      <c r="J1370" s="12">
        <v>19.986603157058603</v>
      </c>
      <c r="K1370" s="12">
        <v>19.380907602421157</v>
      </c>
      <c r="L1370" s="12">
        <v>18.040220711613895</v>
      </c>
      <c r="M1370" s="12">
        <v>19.221651531931002</v>
      </c>
      <c r="N1370" s="12"/>
      <c r="O1370" s="12"/>
    </row>
    <row r="1371" spans="1:15" x14ac:dyDescent="0.35">
      <c r="A1371" s="11" t="str">
        <f t="shared" si="21"/>
        <v>DISTRIBUCION VOLUMEN X CRITERIO (Consumiciones)Con CafeinaMDD AM</v>
      </c>
      <c r="B1371" s="11" t="s">
        <v>119</v>
      </c>
      <c r="C1371" s="11" t="s">
        <v>163</v>
      </c>
      <c r="D1371" s="11" t="s">
        <v>5</v>
      </c>
      <c r="E1371" s="12">
        <v>18.017844921938078</v>
      </c>
      <c r="F1371" s="12">
        <v>16.772759254453668</v>
      </c>
      <c r="G1371" s="12">
        <v>16.951324313502155</v>
      </c>
      <c r="H1371" s="12">
        <v>16.818244921384952</v>
      </c>
      <c r="I1371" s="12">
        <v>15.14471981331349</v>
      </c>
      <c r="J1371" s="12">
        <v>16.151248441670838</v>
      </c>
      <c r="K1371" s="12">
        <v>16.566985762373964</v>
      </c>
      <c r="L1371" s="12">
        <v>17.152634947229298</v>
      </c>
      <c r="M1371" s="12">
        <v>16.847389305903775</v>
      </c>
      <c r="N1371" s="12"/>
      <c r="O1371" s="12"/>
    </row>
    <row r="1372" spans="1:15" x14ac:dyDescent="0.35">
      <c r="A1372" s="11" t="str">
        <f t="shared" si="21"/>
        <v>DISTRIBUCION VOLUMEN X CRITERIO (Consumiciones)Con CafeinaRTO CENTRO</v>
      </c>
      <c r="B1372" s="11" t="s">
        <v>119</v>
      </c>
      <c r="C1372" s="11" t="s">
        <v>163</v>
      </c>
      <c r="D1372" s="11" t="s">
        <v>6</v>
      </c>
      <c r="E1372" s="12">
        <v>10.37537390519789</v>
      </c>
      <c r="F1372" s="12">
        <v>11.660152365970829</v>
      </c>
      <c r="G1372" s="12">
        <v>10.833236557351615</v>
      </c>
      <c r="H1372" s="12">
        <v>11.014046926927875</v>
      </c>
      <c r="I1372" s="12">
        <v>10.432693969976748</v>
      </c>
      <c r="J1372" s="12">
        <v>10.452565235511758</v>
      </c>
      <c r="K1372" s="12">
        <v>10.960489760318042</v>
      </c>
      <c r="L1372" s="12">
        <v>10.037689186449249</v>
      </c>
      <c r="M1372" s="12">
        <v>9.2711396862982056</v>
      </c>
      <c r="N1372" s="12"/>
      <c r="O1372" s="12"/>
    </row>
    <row r="1373" spans="1:15" x14ac:dyDescent="0.35">
      <c r="A1373" s="11" t="str">
        <f t="shared" si="21"/>
        <v>DISTRIBUCION VOLUMEN X CRITERIO (Consumiciones)Con CafeinaNORTE-CENTRO</v>
      </c>
      <c r="B1373" s="11" t="s">
        <v>119</v>
      </c>
      <c r="C1373" s="11" t="s">
        <v>163</v>
      </c>
      <c r="D1373" s="11" t="s">
        <v>7</v>
      </c>
      <c r="E1373" s="12">
        <v>7.4430446584422478</v>
      </c>
      <c r="F1373" s="12">
        <v>6.0534627454232695</v>
      </c>
      <c r="G1373" s="12">
        <v>5.4543748472875011</v>
      </c>
      <c r="H1373" s="12">
        <v>5.4957149846866988</v>
      </c>
      <c r="I1373" s="12">
        <v>5.6942151969501209</v>
      </c>
      <c r="J1373" s="12">
        <v>6.4523791935811881</v>
      </c>
      <c r="K1373" s="12">
        <v>6.1980642046262062</v>
      </c>
      <c r="L1373" s="12">
        <v>6.4869923495206869</v>
      </c>
      <c r="M1373" s="12">
        <v>8.0093447272278269</v>
      </c>
      <c r="N1373" s="12"/>
      <c r="O1373" s="12"/>
    </row>
    <row r="1374" spans="1:15" x14ac:dyDescent="0.35">
      <c r="A1374" s="11" t="str">
        <f t="shared" si="21"/>
        <v>DISTRIBUCION VOLUMEN X CRITERIO (Consumiciones)Con CafeinaNOROESTE</v>
      </c>
      <c r="B1374" s="11" t="s">
        <v>119</v>
      </c>
      <c r="C1374" s="11" t="s">
        <v>163</v>
      </c>
      <c r="D1374" s="11" t="s">
        <v>8</v>
      </c>
      <c r="E1374" s="12">
        <v>6.0707440168760369</v>
      </c>
      <c r="F1374" s="12">
        <v>4.9887682933245587</v>
      </c>
      <c r="G1374" s="12">
        <v>5.4144814649994562</v>
      </c>
      <c r="H1374" s="12">
        <v>6.8148335006594287</v>
      </c>
      <c r="I1374" s="12">
        <v>6.954987465045483</v>
      </c>
      <c r="J1374" s="12">
        <v>6.0265538377075991</v>
      </c>
      <c r="K1374" s="12">
        <v>5.2050671775313013</v>
      </c>
      <c r="L1374" s="12">
        <v>5.0906109119247853</v>
      </c>
      <c r="M1374" s="12">
        <v>4.7889492481439211</v>
      </c>
      <c r="N1374" s="12"/>
      <c r="O1374" s="12"/>
    </row>
    <row r="1375" spans="1:15" x14ac:dyDescent="0.35">
      <c r="A1375" s="11" t="str">
        <f t="shared" si="21"/>
        <v>DISTRIBUCION VOLUMEN X CRITERIO (Consumiciones)Con Cafeina&lt;2MIL</v>
      </c>
      <c r="B1375" s="11" t="s">
        <v>119</v>
      </c>
      <c r="C1375" s="11" t="s">
        <v>163</v>
      </c>
      <c r="D1375" s="11" t="s">
        <v>9</v>
      </c>
      <c r="E1375" s="12">
        <v>6.5061990726382133</v>
      </c>
      <c r="F1375" s="12">
        <v>5.6189976805344131</v>
      </c>
      <c r="G1375" s="12">
        <v>6.1356179897414371</v>
      </c>
      <c r="H1375" s="12">
        <v>6.5810986975652783</v>
      </c>
      <c r="I1375" s="12">
        <v>6.2319602243259506</v>
      </c>
      <c r="J1375" s="12">
        <v>5.9409499264495995</v>
      </c>
      <c r="K1375" s="12">
        <v>5.8137913982388403</v>
      </c>
      <c r="L1375" s="12">
        <v>6.9869677351527395</v>
      </c>
      <c r="M1375" s="12">
        <v>7.468854096267517</v>
      </c>
      <c r="N1375" s="12"/>
      <c r="O1375" s="12"/>
    </row>
    <row r="1376" spans="1:15" x14ac:dyDescent="0.35">
      <c r="A1376" s="11" t="str">
        <f t="shared" si="21"/>
        <v>DISTRIBUCION VOLUMEN X CRITERIO (Consumiciones)Con Cafeina2-5MIL</v>
      </c>
      <c r="B1376" s="11" t="s">
        <v>119</v>
      </c>
      <c r="C1376" s="11" t="s">
        <v>163</v>
      </c>
      <c r="D1376" s="11" t="s">
        <v>10</v>
      </c>
      <c r="E1376" s="12">
        <v>5.2721670994184127</v>
      </c>
      <c r="F1376" s="12">
        <v>5.4512934520799838</v>
      </c>
      <c r="G1376" s="12">
        <v>4.8651865670601815</v>
      </c>
      <c r="H1376" s="12">
        <v>4.352300719699727</v>
      </c>
      <c r="I1376" s="12">
        <v>4.5451628054680384</v>
      </c>
      <c r="J1376" s="12">
        <v>4.3251511362693309</v>
      </c>
      <c r="K1376" s="12">
        <v>4.7409600906473219</v>
      </c>
      <c r="L1376" s="12">
        <v>5.7252152088424815</v>
      </c>
      <c r="M1376" s="12">
        <v>5.1673336658768294</v>
      </c>
      <c r="N1376" s="12"/>
      <c r="O1376" s="12"/>
    </row>
    <row r="1377" spans="1:15" x14ac:dyDescent="0.35">
      <c r="A1377" s="11" t="str">
        <f t="shared" si="21"/>
        <v>DISTRIBUCION VOLUMEN X CRITERIO (Consumiciones)Con Cafeina5-10MIL</v>
      </c>
      <c r="B1377" s="11" t="s">
        <v>119</v>
      </c>
      <c r="C1377" s="11" t="s">
        <v>163</v>
      </c>
      <c r="D1377" s="11" t="s">
        <v>11</v>
      </c>
      <c r="E1377" s="12">
        <v>8.160542780906292</v>
      </c>
      <c r="F1377" s="12">
        <v>8.5392868958666082</v>
      </c>
      <c r="G1377" s="12">
        <v>9.2338770440248652</v>
      </c>
      <c r="H1377" s="12">
        <v>8.4146433753256922</v>
      </c>
      <c r="I1377" s="12">
        <v>10.027006137952057</v>
      </c>
      <c r="J1377" s="12">
        <v>9.7071389942974502</v>
      </c>
      <c r="K1377" s="12">
        <v>8.6963061605524494</v>
      </c>
      <c r="L1377" s="12">
        <v>8.1619875726645343</v>
      </c>
      <c r="M1377" s="12">
        <v>7.0492209904514853</v>
      </c>
      <c r="N1377" s="12"/>
      <c r="O1377" s="12"/>
    </row>
    <row r="1378" spans="1:15" x14ac:dyDescent="0.35">
      <c r="A1378" s="11" t="str">
        <f t="shared" si="21"/>
        <v>DISTRIBUCION VOLUMEN X CRITERIO (Consumiciones)Con Cafeina10-30MIL</v>
      </c>
      <c r="B1378" s="11" t="s">
        <v>119</v>
      </c>
      <c r="C1378" s="11" t="s">
        <v>163</v>
      </c>
      <c r="D1378" s="11" t="s">
        <v>12</v>
      </c>
      <c r="E1378" s="12">
        <v>15.881919008353432</v>
      </c>
      <c r="F1378" s="12">
        <v>16.262655177241591</v>
      </c>
      <c r="G1378" s="12">
        <v>14.671288377870415</v>
      </c>
      <c r="H1378" s="12">
        <v>17.195507421321462</v>
      </c>
      <c r="I1378" s="12">
        <v>14.562500033245691</v>
      </c>
      <c r="J1378" s="12">
        <v>13.740500689905494</v>
      </c>
      <c r="K1378" s="12">
        <v>14.780234756317178</v>
      </c>
      <c r="L1378" s="12">
        <v>14.776230363783672</v>
      </c>
      <c r="M1378" s="12">
        <v>14.540502650604777</v>
      </c>
      <c r="N1378" s="12"/>
      <c r="O1378" s="12"/>
    </row>
    <row r="1379" spans="1:15" x14ac:dyDescent="0.35">
      <c r="A1379" s="11" t="str">
        <f t="shared" si="21"/>
        <v>DISTRIBUCION VOLUMEN X CRITERIO (Consumiciones)Con Cafeina30-100MIL</v>
      </c>
      <c r="B1379" s="11" t="s">
        <v>119</v>
      </c>
      <c r="C1379" s="11" t="s">
        <v>163</v>
      </c>
      <c r="D1379" s="11" t="s">
        <v>13</v>
      </c>
      <c r="E1379" s="12">
        <v>21.030591660920848</v>
      </c>
      <c r="F1379" s="12">
        <v>21.434635390889252</v>
      </c>
      <c r="G1379" s="12">
        <v>19.027601129352483</v>
      </c>
      <c r="H1379" s="12">
        <v>22.19055535897796</v>
      </c>
      <c r="I1379" s="12">
        <v>21.90209490394124</v>
      </c>
      <c r="J1379" s="12">
        <v>22.179818645596509</v>
      </c>
      <c r="K1379" s="12">
        <v>22.830879275132922</v>
      </c>
      <c r="L1379" s="12">
        <v>22.743025164227898</v>
      </c>
      <c r="M1379" s="12">
        <v>24.023772671371443</v>
      </c>
      <c r="N1379" s="12"/>
      <c r="O1379" s="12"/>
    </row>
    <row r="1380" spans="1:15" x14ac:dyDescent="0.35">
      <c r="A1380" s="11" t="str">
        <f t="shared" si="21"/>
        <v>DISTRIBUCION VOLUMEN X CRITERIO (Consumiciones)Con Cafeina100-200MIL</v>
      </c>
      <c r="B1380" s="11" t="s">
        <v>119</v>
      </c>
      <c r="C1380" s="11" t="s">
        <v>163</v>
      </c>
      <c r="D1380" s="11" t="s">
        <v>14</v>
      </c>
      <c r="E1380" s="12">
        <v>10.123919936227857</v>
      </c>
      <c r="F1380" s="12">
        <v>9.0002844711734387</v>
      </c>
      <c r="G1380" s="12">
        <v>9.2218523573235576</v>
      </c>
      <c r="H1380" s="12">
        <v>8.8326592320832695</v>
      </c>
      <c r="I1380" s="12">
        <v>9.0336409135808911</v>
      </c>
      <c r="J1380" s="12">
        <v>9.5315117639602125</v>
      </c>
      <c r="K1380" s="12">
        <v>9.2486045646845358</v>
      </c>
      <c r="L1380" s="12">
        <v>9.8990143405810826</v>
      </c>
      <c r="M1380" s="12">
        <v>9.9393226493263267</v>
      </c>
      <c r="N1380" s="12"/>
      <c r="O1380" s="12"/>
    </row>
    <row r="1381" spans="1:15" x14ac:dyDescent="0.35">
      <c r="A1381" s="11" t="str">
        <f t="shared" si="21"/>
        <v>DISTRIBUCION VOLUMEN X CRITERIO (Consumiciones)Con Cafeina200-500MIL</v>
      </c>
      <c r="B1381" s="11" t="s">
        <v>119</v>
      </c>
      <c r="C1381" s="11" t="s">
        <v>163</v>
      </c>
      <c r="D1381" s="11" t="s">
        <v>15</v>
      </c>
      <c r="E1381" s="12">
        <v>12.539807607032365</v>
      </c>
      <c r="F1381" s="12">
        <v>13.73739832830827</v>
      </c>
      <c r="G1381" s="12">
        <v>15.722312701313395</v>
      </c>
      <c r="H1381" s="12">
        <v>12.334571490003606</v>
      </c>
      <c r="I1381" s="12">
        <v>13.395991261437182</v>
      </c>
      <c r="J1381" s="12">
        <v>13.086189396157142</v>
      </c>
      <c r="K1381" s="12">
        <v>12.338821623747418</v>
      </c>
      <c r="L1381" s="12">
        <v>11.406898864985603</v>
      </c>
      <c r="M1381" s="12">
        <v>12.738244377947886</v>
      </c>
      <c r="N1381" s="12"/>
      <c r="O1381" s="12"/>
    </row>
    <row r="1382" spans="1:15" x14ac:dyDescent="0.35">
      <c r="A1382" s="11" t="str">
        <f t="shared" si="21"/>
        <v>DISTRIBUCION VOLUMEN X CRITERIO (Consumiciones)Con Cafeina&gt;500MIL</v>
      </c>
      <c r="B1382" s="11" t="s">
        <v>119</v>
      </c>
      <c r="C1382" s="11" t="s">
        <v>163</v>
      </c>
      <c r="D1382" s="11" t="s">
        <v>16</v>
      </c>
      <c r="E1382" s="12">
        <v>20.484863087258645</v>
      </c>
      <c r="F1382" s="12">
        <v>19.955429876963986</v>
      </c>
      <c r="G1382" s="12">
        <v>21.122273123807915</v>
      </c>
      <c r="H1382" s="12">
        <v>20.098685714188967</v>
      </c>
      <c r="I1382" s="12">
        <v>20.301658082186535</v>
      </c>
      <c r="J1382" s="12">
        <v>21.488773190263441</v>
      </c>
      <c r="K1382" s="12">
        <v>21.550407971357313</v>
      </c>
      <c r="L1382" s="12">
        <v>20.300704137800412</v>
      </c>
      <c r="M1382" s="12">
        <v>19.072733600424403</v>
      </c>
      <c r="N1382" s="12"/>
      <c r="O1382" s="12"/>
    </row>
    <row r="1383" spans="1:15" x14ac:dyDescent="0.35">
      <c r="A1383" s="11" t="str">
        <f t="shared" si="21"/>
        <v>DISTRIBUCION VOLUMEN X CRITERIO (Consumiciones)Con CafeinaDE 15 A 19 AÑOS</v>
      </c>
      <c r="B1383" s="11" t="s">
        <v>119</v>
      </c>
      <c r="C1383" s="11" t="s">
        <v>163</v>
      </c>
      <c r="D1383" s="11" t="s">
        <v>39</v>
      </c>
      <c r="E1383" s="12">
        <v>3.792400657201664</v>
      </c>
      <c r="F1383" s="12">
        <v>3.6617263208959687</v>
      </c>
      <c r="G1383" s="12">
        <v>4.1600148276288156</v>
      </c>
      <c r="H1383" s="12">
        <v>3.0716161330572591</v>
      </c>
      <c r="I1383" s="12">
        <v>5.0374399649351069</v>
      </c>
      <c r="J1383" s="12">
        <v>4.1418277890102111</v>
      </c>
      <c r="K1383" s="12">
        <v>2.5731982968582994</v>
      </c>
      <c r="L1383" s="12">
        <v>2.3750745731910317</v>
      </c>
      <c r="M1383" s="12">
        <v>1.7868102977757645</v>
      </c>
      <c r="N1383" s="12"/>
      <c r="O1383" s="12"/>
    </row>
    <row r="1384" spans="1:15" x14ac:dyDescent="0.35">
      <c r="A1384" s="11" t="str">
        <f t="shared" si="21"/>
        <v>DISTRIBUCION VOLUMEN X CRITERIO (Consumiciones)Con CafeinaDE 20 A 24 AÑOS</v>
      </c>
      <c r="B1384" s="11" t="s">
        <v>119</v>
      </c>
      <c r="C1384" s="11" t="s">
        <v>163</v>
      </c>
      <c r="D1384" s="11" t="s">
        <v>40</v>
      </c>
      <c r="E1384" s="12">
        <v>3.7006574579829241</v>
      </c>
      <c r="F1384" s="12">
        <v>3.6713029225623091</v>
      </c>
      <c r="G1384" s="12">
        <v>3.900447708917667</v>
      </c>
      <c r="H1384" s="12">
        <v>3.5783357007295189</v>
      </c>
      <c r="I1384" s="12">
        <v>4.3163069305824706</v>
      </c>
      <c r="J1384" s="12">
        <v>4.6091414073707258</v>
      </c>
      <c r="K1384" s="12">
        <v>6.1931677695813594</v>
      </c>
      <c r="L1384" s="12">
        <v>4.7756713255963561</v>
      </c>
      <c r="M1384" s="12">
        <v>5.1849386205928187</v>
      </c>
      <c r="N1384" s="12"/>
      <c r="O1384" s="12"/>
    </row>
    <row r="1385" spans="1:15" x14ac:dyDescent="0.35">
      <c r="A1385" s="11" t="str">
        <f t="shared" si="21"/>
        <v>DISTRIBUCION VOLUMEN X CRITERIO (Consumiciones)Con CafeinaDE 25 A 34 AÑOS</v>
      </c>
      <c r="B1385" s="11" t="s">
        <v>119</v>
      </c>
      <c r="C1385" s="11" t="s">
        <v>163</v>
      </c>
      <c r="D1385" s="11" t="s">
        <v>41</v>
      </c>
      <c r="E1385" s="12">
        <v>11.499552723516491</v>
      </c>
      <c r="F1385" s="12">
        <v>13.682323282315792</v>
      </c>
      <c r="G1385" s="12">
        <v>12.243264159410018</v>
      </c>
      <c r="H1385" s="12">
        <v>11.165012875362093</v>
      </c>
      <c r="I1385" s="12">
        <v>9.9824888307783795</v>
      </c>
      <c r="J1385" s="12">
        <v>12.046525074165981</v>
      </c>
      <c r="K1385" s="12">
        <v>10.866649534011241</v>
      </c>
      <c r="L1385" s="12">
        <v>9.0842036667898771</v>
      </c>
      <c r="M1385" s="12">
        <v>10.492592347747982</v>
      </c>
      <c r="N1385" s="12"/>
      <c r="O1385" s="12"/>
    </row>
    <row r="1386" spans="1:15" x14ac:dyDescent="0.35">
      <c r="A1386" s="11" t="str">
        <f t="shared" si="21"/>
        <v>DISTRIBUCION VOLUMEN X CRITERIO (Consumiciones)Con CafeinaDE 35 A 49 AÑOS</v>
      </c>
      <c r="B1386" s="11" t="s">
        <v>119</v>
      </c>
      <c r="C1386" s="11" t="s">
        <v>163</v>
      </c>
      <c r="D1386" s="11" t="s">
        <v>42</v>
      </c>
      <c r="E1386" s="12">
        <v>35.569020272261938</v>
      </c>
      <c r="F1386" s="12">
        <v>34.993414358571009</v>
      </c>
      <c r="G1386" s="12">
        <v>33.4013893005094</v>
      </c>
      <c r="H1386" s="12">
        <v>34.089904056966489</v>
      </c>
      <c r="I1386" s="12">
        <v>33.796407657040668</v>
      </c>
      <c r="J1386" s="12">
        <v>31.951734886601063</v>
      </c>
      <c r="K1386" s="12">
        <v>32.060386769696223</v>
      </c>
      <c r="L1386" s="12">
        <v>31.618665867881752</v>
      </c>
      <c r="M1386" s="12">
        <v>31.942975528550203</v>
      </c>
      <c r="N1386" s="12"/>
      <c r="O1386" s="12"/>
    </row>
    <row r="1387" spans="1:15" x14ac:dyDescent="0.35">
      <c r="A1387" s="11" t="str">
        <f t="shared" si="21"/>
        <v>DISTRIBUCION VOLUMEN X CRITERIO (Consumiciones)Con CafeinaDE 50 A 59 AÑOS</v>
      </c>
      <c r="B1387" s="11" t="s">
        <v>119</v>
      </c>
      <c r="C1387" s="11" t="s">
        <v>163</v>
      </c>
      <c r="D1387" s="11" t="s">
        <v>43</v>
      </c>
      <c r="E1387" s="12">
        <v>27.146519573792933</v>
      </c>
      <c r="F1387" s="12">
        <v>26.011402032675839</v>
      </c>
      <c r="G1387" s="12">
        <v>25.396541520612352</v>
      </c>
      <c r="H1387" s="12">
        <v>26.14222492351815</v>
      </c>
      <c r="I1387" s="12">
        <v>27.181377307716247</v>
      </c>
      <c r="J1387" s="12">
        <v>24.915091010070888</v>
      </c>
      <c r="K1387" s="12">
        <v>27.893267450485652</v>
      </c>
      <c r="L1387" s="12">
        <v>28.68632701063925</v>
      </c>
      <c r="M1387" s="12">
        <v>27.304228674828735</v>
      </c>
      <c r="N1387" s="12"/>
      <c r="O1387" s="12"/>
    </row>
    <row r="1388" spans="1:15" x14ac:dyDescent="0.35">
      <c r="A1388" s="11" t="str">
        <f t="shared" si="21"/>
        <v>DISTRIBUCION VOLUMEN X CRITERIO (Consumiciones)Con CafeinaDE 60 A 75 AÑOS</v>
      </c>
      <c r="B1388" s="11" t="s">
        <v>119</v>
      </c>
      <c r="C1388" s="11" t="s">
        <v>163</v>
      </c>
      <c r="D1388" s="11" t="s">
        <v>44</v>
      </c>
      <c r="E1388" s="12">
        <v>18.291865207015963</v>
      </c>
      <c r="F1388" s="12">
        <v>17.979826624183261</v>
      </c>
      <c r="G1388" s="12">
        <v>20.898353631514844</v>
      </c>
      <c r="H1388" s="12">
        <v>21.95292408700054</v>
      </c>
      <c r="I1388" s="12">
        <v>19.685995798808797</v>
      </c>
      <c r="J1388" s="12">
        <v>22.335710839769561</v>
      </c>
      <c r="K1388" s="12">
        <v>20.413335046598874</v>
      </c>
      <c r="L1388" s="12">
        <v>23.460095937628026</v>
      </c>
      <c r="M1388" s="12">
        <v>23.288432676605456</v>
      </c>
      <c r="N1388" s="12"/>
      <c r="O1388" s="12"/>
    </row>
    <row r="1389" spans="1:15" x14ac:dyDescent="0.35">
      <c r="A1389" s="11" t="str">
        <f t="shared" si="21"/>
        <v>DISTRIBUCION VOLUMEN X CRITERIO (Consumiciones)Con CafeinaNIVEL ALTO</v>
      </c>
      <c r="B1389" s="11" t="s">
        <v>119</v>
      </c>
      <c r="C1389" s="11" t="s">
        <v>163</v>
      </c>
      <c r="D1389" s="11" t="s">
        <v>209</v>
      </c>
      <c r="E1389" s="12">
        <v>21.15125122071877</v>
      </c>
      <c r="F1389" s="12">
        <v>20.038889617158873</v>
      </c>
      <c r="G1389" s="12">
        <v>19.908525793663699</v>
      </c>
      <c r="H1389" s="12">
        <v>20.863165629132009</v>
      </c>
      <c r="I1389" s="12">
        <v>21.926324361962038</v>
      </c>
      <c r="J1389" s="12">
        <v>20.656235550971385</v>
      </c>
      <c r="K1389" s="12">
        <v>21.571843259565568</v>
      </c>
      <c r="L1389" s="12">
        <v>23.184431704307183</v>
      </c>
      <c r="M1389" s="12">
        <v>22.803412704873473</v>
      </c>
      <c r="N1389" s="12"/>
      <c r="O1389" s="12"/>
    </row>
    <row r="1390" spans="1:15" x14ac:dyDescent="0.35">
      <c r="A1390" s="11" t="str">
        <f t="shared" si="21"/>
        <v>DISTRIBUCION VOLUMEN X CRITERIO (Consumiciones)Con CafeinaNIVEL MEDIO ALTO</v>
      </c>
      <c r="B1390" s="11" t="s">
        <v>119</v>
      </c>
      <c r="C1390" s="11" t="s">
        <v>163</v>
      </c>
      <c r="D1390" s="11" t="s">
        <v>210</v>
      </c>
      <c r="E1390" s="12">
        <v>19.289053388664041</v>
      </c>
      <c r="F1390" s="12">
        <v>17.989065249126302</v>
      </c>
      <c r="G1390" s="12">
        <v>19.139022026832809</v>
      </c>
      <c r="H1390" s="12">
        <v>18.526926521552898</v>
      </c>
      <c r="I1390" s="12">
        <v>17.010361484364154</v>
      </c>
      <c r="J1390" s="12">
        <v>18.081342274289643</v>
      </c>
      <c r="K1390" s="12">
        <v>18.892568516020003</v>
      </c>
      <c r="L1390" s="12">
        <v>17.199902877544773</v>
      </c>
      <c r="M1390" s="12">
        <v>15.268969594123924</v>
      </c>
      <c r="N1390" s="12"/>
      <c r="O1390" s="12"/>
    </row>
    <row r="1391" spans="1:15" x14ac:dyDescent="0.35">
      <c r="A1391" s="11" t="str">
        <f t="shared" si="21"/>
        <v>DISTRIBUCION VOLUMEN X CRITERIO (Consumiciones)Con CafeinaNIVEL MEDIO</v>
      </c>
      <c r="B1391" s="11" t="s">
        <v>119</v>
      </c>
      <c r="C1391" s="11" t="s">
        <v>163</v>
      </c>
      <c r="D1391" s="11" t="s">
        <v>211</v>
      </c>
      <c r="E1391" s="12">
        <v>26.095735109794198</v>
      </c>
      <c r="F1391" s="12">
        <v>26.008040100626108</v>
      </c>
      <c r="G1391" s="12">
        <v>27.132693342153114</v>
      </c>
      <c r="H1391" s="12">
        <v>25.702837320096229</v>
      </c>
      <c r="I1391" s="12">
        <v>25.83683122307432</v>
      </c>
      <c r="J1391" s="12">
        <v>27.722445502937916</v>
      </c>
      <c r="K1391" s="12">
        <v>24.210671308058775</v>
      </c>
      <c r="L1391" s="12">
        <v>25.580703003036326</v>
      </c>
      <c r="M1391" s="12">
        <v>24.988043185489882</v>
      </c>
      <c r="N1391" s="12"/>
      <c r="O1391" s="12"/>
    </row>
    <row r="1392" spans="1:15" x14ac:dyDescent="0.35">
      <c r="A1392" s="11" t="str">
        <f t="shared" si="21"/>
        <v>DISTRIBUCION VOLUMEN X CRITERIO (Consumiciones)Con CafeinaNIVEL MEDIO BAJO</v>
      </c>
      <c r="B1392" s="11" t="s">
        <v>119</v>
      </c>
      <c r="C1392" s="11" t="s">
        <v>163</v>
      </c>
      <c r="D1392" s="11" t="s">
        <v>212</v>
      </c>
      <c r="E1392" s="12">
        <v>13.77595164800238</v>
      </c>
      <c r="F1392" s="12">
        <v>15.580896378476858</v>
      </c>
      <c r="G1392" s="12">
        <v>13.712936734521342</v>
      </c>
      <c r="H1392" s="12">
        <v>14.757856848998498</v>
      </c>
      <c r="I1392" s="12">
        <v>15.492873986072983</v>
      </c>
      <c r="J1392" s="12">
        <v>14.303751754402766</v>
      </c>
      <c r="K1392" s="12">
        <v>13.067134699662603</v>
      </c>
      <c r="L1392" s="12">
        <v>13.385777234129364</v>
      </c>
      <c r="M1392" s="12">
        <v>13.428723781467566</v>
      </c>
      <c r="N1392" s="12"/>
      <c r="O1392" s="12"/>
    </row>
    <row r="1393" spans="1:15" x14ac:dyDescent="0.35">
      <c r="A1393" s="11" t="str">
        <f t="shared" si="21"/>
        <v>DISTRIBUCION VOLUMEN X CRITERIO (Consumiciones)Con CafeinaHOMBRE</v>
      </c>
      <c r="B1393" s="11" t="s">
        <v>119</v>
      </c>
      <c r="C1393" s="11" t="s">
        <v>163</v>
      </c>
      <c r="D1393" s="11" t="s">
        <v>21</v>
      </c>
      <c r="E1393" s="12">
        <v>50.348532189809283</v>
      </c>
      <c r="F1393" s="12">
        <v>48.935070123481893</v>
      </c>
      <c r="G1393" s="12">
        <v>50.776880419261431</v>
      </c>
      <c r="H1393" s="12">
        <v>50.229995784398206</v>
      </c>
      <c r="I1393" s="12">
        <v>48.556472190912167</v>
      </c>
      <c r="J1393" s="12">
        <v>50.28755333885988</v>
      </c>
      <c r="K1393" s="12">
        <v>51.055176884932806</v>
      </c>
      <c r="L1393" s="12">
        <v>51.927146477183314</v>
      </c>
      <c r="M1393" s="12">
        <v>51.183394096278448</v>
      </c>
      <c r="N1393" s="12"/>
      <c r="O1393" s="12"/>
    </row>
    <row r="1394" spans="1:15" x14ac:dyDescent="0.35">
      <c r="A1394" s="11" t="str">
        <f t="shared" si="21"/>
        <v>DISTRIBUCION VOLUMEN X CRITERIO (Consumiciones)Con CafeinaMUJER</v>
      </c>
      <c r="B1394" s="11" t="s">
        <v>119</v>
      </c>
      <c r="C1394" s="11" t="s">
        <v>163</v>
      </c>
      <c r="D1394" s="11" t="s">
        <v>22</v>
      </c>
      <c r="E1394" s="12">
        <v>49.651483189324829</v>
      </c>
      <c r="F1394" s="12">
        <v>51.064929876518107</v>
      </c>
      <c r="G1394" s="12">
        <v>49.223138161727071</v>
      </c>
      <c r="H1394" s="12">
        <v>49.770021145729459</v>
      </c>
      <c r="I1394" s="12">
        <v>51.443543767018461</v>
      </c>
      <c r="J1394" s="12">
        <v>49.712474020247569</v>
      </c>
      <c r="K1394" s="12">
        <v>48.944823115067202</v>
      </c>
      <c r="L1394" s="12">
        <v>48.072895242084392</v>
      </c>
      <c r="M1394" s="12">
        <v>48.816594976772038</v>
      </c>
      <c r="N1394" s="12"/>
      <c r="O1394" s="12"/>
    </row>
    <row r="1395" spans="1:15" x14ac:dyDescent="0.35">
      <c r="A1395" s="11" t="str">
        <f t="shared" si="21"/>
        <v>DISTRIBUCION VOLUMEN X CRITERIO (Consumiciones)Sin CafeinaT.ESPAÑA</v>
      </c>
      <c r="B1395" s="11" t="s">
        <v>119</v>
      </c>
      <c r="C1395" s="11" t="s">
        <v>164</v>
      </c>
      <c r="D1395" s="11" t="s">
        <v>36</v>
      </c>
      <c r="E1395" s="12">
        <v>100</v>
      </c>
      <c r="F1395" s="12">
        <v>100</v>
      </c>
      <c r="G1395" s="12">
        <v>100</v>
      </c>
      <c r="H1395" s="12">
        <v>100</v>
      </c>
      <c r="I1395" s="12">
        <v>100</v>
      </c>
      <c r="J1395" s="12">
        <v>100</v>
      </c>
      <c r="K1395" s="12">
        <v>100</v>
      </c>
      <c r="L1395" s="12">
        <v>100</v>
      </c>
      <c r="M1395" s="12">
        <v>100</v>
      </c>
      <c r="N1395" s="12"/>
      <c r="O1395" s="12"/>
    </row>
    <row r="1396" spans="1:15" x14ac:dyDescent="0.35">
      <c r="A1396" s="11" t="str">
        <f t="shared" si="21"/>
        <v>DISTRIBUCION VOLUMEN X CRITERIO (Consumiciones)Sin CafeinaBCN AM</v>
      </c>
      <c r="B1396" s="11" t="s">
        <v>119</v>
      </c>
      <c r="C1396" s="11" t="s">
        <v>164</v>
      </c>
      <c r="D1396" s="11" t="s">
        <v>1</v>
      </c>
      <c r="E1396" s="12">
        <v>4.2717473313891698</v>
      </c>
      <c r="F1396" s="12">
        <v>7.8208132640384171</v>
      </c>
      <c r="G1396" s="12">
        <v>4.887686568914555</v>
      </c>
      <c r="H1396" s="12">
        <v>5.1149960995576036</v>
      </c>
      <c r="I1396" s="12">
        <v>14.85972542525035</v>
      </c>
      <c r="J1396" s="12">
        <v>6.581086096534337</v>
      </c>
      <c r="K1396" s="12">
        <v>4.762835255676646</v>
      </c>
      <c r="L1396" s="12">
        <v>9.9221856607788261</v>
      </c>
      <c r="M1396" s="12">
        <v>7.6999189609640073</v>
      </c>
      <c r="N1396" s="12"/>
      <c r="O1396" s="12"/>
    </row>
    <row r="1397" spans="1:15" x14ac:dyDescent="0.35">
      <c r="A1397" s="11" t="str">
        <f t="shared" si="21"/>
        <v>DISTRIBUCION VOLUMEN X CRITERIO (Consumiciones)Sin CafeinaREST.CAT ARAGON</v>
      </c>
      <c r="B1397" s="11" t="s">
        <v>119</v>
      </c>
      <c r="C1397" s="11" t="s">
        <v>164</v>
      </c>
      <c r="D1397" s="11" t="s">
        <v>2</v>
      </c>
      <c r="E1397" s="12">
        <v>8.6850755085215745</v>
      </c>
      <c r="F1397" s="12">
        <v>10.140535507879269</v>
      </c>
      <c r="G1397" s="12">
        <v>6.8790244064700108</v>
      </c>
      <c r="H1397" s="12">
        <v>7.95441449737854</v>
      </c>
      <c r="I1397" s="12">
        <v>6.0633632053325908</v>
      </c>
      <c r="J1397" s="12">
        <v>8.9231966661373896</v>
      </c>
      <c r="K1397" s="12">
        <v>8.1476712281325891</v>
      </c>
      <c r="L1397" s="12">
        <v>7.3269803329375822</v>
      </c>
      <c r="M1397" s="12">
        <v>9.2707617822229516</v>
      </c>
      <c r="N1397" s="12"/>
      <c r="O1397" s="12"/>
    </row>
    <row r="1398" spans="1:15" x14ac:dyDescent="0.35">
      <c r="A1398" s="11" t="str">
        <f t="shared" si="21"/>
        <v>DISTRIBUCION VOLUMEN X CRITERIO (Consumiciones)Sin CafeinaLEVANTE</v>
      </c>
      <c r="B1398" s="11" t="s">
        <v>119</v>
      </c>
      <c r="C1398" s="11" t="s">
        <v>164</v>
      </c>
      <c r="D1398" s="11" t="s">
        <v>3</v>
      </c>
      <c r="E1398" s="12">
        <v>14.904762307199809</v>
      </c>
      <c r="F1398" s="12">
        <v>15.740779173860867</v>
      </c>
      <c r="G1398" s="12">
        <v>15.348335182017566</v>
      </c>
      <c r="H1398" s="12">
        <v>14.829054365169526</v>
      </c>
      <c r="I1398" s="12">
        <v>11.734533888467551</v>
      </c>
      <c r="J1398" s="12">
        <v>13.418407355850675</v>
      </c>
      <c r="K1398" s="12">
        <v>12.367885139003235</v>
      </c>
      <c r="L1398" s="12">
        <v>13.77645394439258</v>
      </c>
      <c r="M1398" s="12">
        <v>14.094403293162303</v>
      </c>
      <c r="N1398" s="12"/>
      <c r="O1398" s="12"/>
    </row>
    <row r="1399" spans="1:15" x14ac:dyDescent="0.35">
      <c r="A1399" s="11" t="str">
        <f t="shared" si="21"/>
        <v>DISTRIBUCION VOLUMEN X CRITERIO (Consumiciones)Sin CafeinaANDALUCIA</v>
      </c>
      <c r="B1399" s="11" t="s">
        <v>119</v>
      </c>
      <c r="C1399" s="11" t="s">
        <v>164</v>
      </c>
      <c r="D1399" s="11" t="s">
        <v>4</v>
      </c>
      <c r="E1399" s="12">
        <v>23.864941729003952</v>
      </c>
      <c r="F1399" s="12">
        <v>19.256881209951487</v>
      </c>
      <c r="G1399" s="12">
        <v>22.431584823475177</v>
      </c>
      <c r="H1399" s="12">
        <v>23.087293023866557</v>
      </c>
      <c r="I1399" s="12">
        <v>20.250187022447854</v>
      </c>
      <c r="J1399" s="12">
        <v>24.407855579378449</v>
      </c>
      <c r="K1399" s="12">
        <v>24.432146554605623</v>
      </c>
      <c r="L1399" s="12">
        <v>24.684079382174794</v>
      </c>
      <c r="M1399" s="12">
        <v>28.833909104831985</v>
      </c>
      <c r="N1399" s="12"/>
      <c r="O1399" s="12"/>
    </row>
    <row r="1400" spans="1:15" x14ac:dyDescent="0.35">
      <c r="A1400" s="11" t="str">
        <f t="shared" si="21"/>
        <v>DISTRIBUCION VOLUMEN X CRITERIO (Consumiciones)Sin CafeinaMDD AM</v>
      </c>
      <c r="B1400" s="11" t="s">
        <v>119</v>
      </c>
      <c r="C1400" s="11" t="s">
        <v>164</v>
      </c>
      <c r="D1400" s="11" t="s">
        <v>5</v>
      </c>
      <c r="E1400" s="12">
        <v>28.138294787622904</v>
      </c>
      <c r="F1400" s="12">
        <v>25.912080394400679</v>
      </c>
      <c r="G1400" s="12">
        <v>29.68767684573103</v>
      </c>
      <c r="H1400" s="12">
        <v>29.561910776192356</v>
      </c>
      <c r="I1400" s="12">
        <v>24.000051592399409</v>
      </c>
      <c r="J1400" s="12">
        <v>22.70848087344395</v>
      </c>
      <c r="K1400" s="12">
        <v>25.908696170058249</v>
      </c>
      <c r="L1400" s="12">
        <v>19.648164398758677</v>
      </c>
      <c r="M1400" s="12">
        <v>15.507646435031361</v>
      </c>
      <c r="N1400" s="12"/>
      <c r="O1400" s="12"/>
    </row>
    <row r="1401" spans="1:15" x14ac:dyDescent="0.35">
      <c r="A1401" s="11" t="str">
        <f t="shared" si="21"/>
        <v>DISTRIBUCION VOLUMEN X CRITERIO (Consumiciones)Sin CafeinaRTO CENTRO</v>
      </c>
      <c r="B1401" s="11" t="s">
        <v>119</v>
      </c>
      <c r="C1401" s="11" t="s">
        <v>164</v>
      </c>
      <c r="D1401" s="11" t="s">
        <v>6</v>
      </c>
      <c r="E1401" s="12">
        <v>8.8582113714047086</v>
      </c>
      <c r="F1401" s="12">
        <v>9.0826062267419552</v>
      </c>
      <c r="G1401" s="12">
        <v>10.485012011116838</v>
      </c>
      <c r="H1401" s="12">
        <v>8.5606762840144057</v>
      </c>
      <c r="I1401" s="12">
        <v>9.2392726503531506</v>
      </c>
      <c r="J1401" s="12">
        <v>11.648700461835046</v>
      </c>
      <c r="K1401" s="12">
        <v>12.095141695093838</v>
      </c>
      <c r="L1401" s="12">
        <v>11.864105751909268</v>
      </c>
      <c r="M1401" s="12">
        <v>12.118924708896838</v>
      </c>
      <c r="N1401" s="12"/>
      <c r="O1401" s="12"/>
    </row>
    <row r="1402" spans="1:15" x14ac:dyDescent="0.35">
      <c r="A1402" s="11" t="str">
        <f t="shared" si="21"/>
        <v>DISTRIBUCION VOLUMEN X CRITERIO (Consumiciones)Sin CafeinaNORTE-CENTRO</v>
      </c>
      <c r="B1402" s="11" t="s">
        <v>119</v>
      </c>
      <c r="C1402" s="11" t="s">
        <v>164</v>
      </c>
      <c r="D1402" s="11" t="s">
        <v>7</v>
      </c>
      <c r="E1402" s="12">
        <v>4.3670331085800917</v>
      </c>
      <c r="F1402" s="12">
        <v>6.4578499167442542</v>
      </c>
      <c r="G1402" s="12">
        <v>5.9532963084739672</v>
      </c>
      <c r="H1402" s="12">
        <v>5.8068257309981943</v>
      </c>
      <c r="I1402" s="12">
        <v>8.5871576199394291</v>
      </c>
      <c r="J1402" s="12">
        <v>8.1106504558441461</v>
      </c>
      <c r="K1402" s="12">
        <v>7.0214094525663686</v>
      </c>
      <c r="L1402" s="12">
        <v>7.2586062536691465</v>
      </c>
      <c r="M1402" s="12">
        <v>7.542273427725009</v>
      </c>
      <c r="N1402" s="12"/>
      <c r="O1402" s="12"/>
    </row>
    <row r="1403" spans="1:15" x14ac:dyDescent="0.35">
      <c r="A1403" s="11" t="str">
        <f t="shared" si="21"/>
        <v>DISTRIBUCION VOLUMEN X CRITERIO (Consumiciones)Sin CafeinaNOROESTE</v>
      </c>
      <c r="B1403" s="11" t="s">
        <v>119</v>
      </c>
      <c r="C1403" s="11" t="s">
        <v>164</v>
      </c>
      <c r="D1403" s="11" t="s">
        <v>8</v>
      </c>
      <c r="E1403" s="12">
        <v>6.909936770483295</v>
      </c>
      <c r="F1403" s="12">
        <v>5.5884639146630999</v>
      </c>
      <c r="G1403" s="12">
        <v>4.3273753246924933</v>
      </c>
      <c r="H1403" s="12">
        <v>5.0848378616764034</v>
      </c>
      <c r="I1403" s="12">
        <v>5.2657214939095169</v>
      </c>
      <c r="J1403" s="12">
        <v>4.2016142308707654</v>
      </c>
      <c r="K1403" s="12">
        <v>5.2642244747072926</v>
      </c>
      <c r="L1403" s="12">
        <v>5.5194155262966795</v>
      </c>
      <c r="M1403" s="12">
        <v>4.932165344088812</v>
      </c>
      <c r="N1403" s="12"/>
      <c r="O1403" s="12"/>
    </row>
    <row r="1404" spans="1:15" x14ac:dyDescent="0.35">
      <c r="A1404" s="11" t="str">
        <f t="shared" si="21"/>
        <v>DISTRIBUCION VOLUMEN X CRITERIO (Consumiciones)Sin Cafeina&lt;2MIL</v>
      </c>
      <c r="B1404" s="11" t="s">
        <v>119</v>
      </c>
      <c r="C1404" s="11" t="s">
        <v>164</v>
      </c>
      <c r="D1404" s="11" t="s">
        <v>9</v>
      </c>
      <c r="E1404" s="12">
        <v>2.7662084467080699</v>
      </c>
      <c r="F1404" s="12">
        <v>3.9550841733372151</v>
      </c>
      <c r="G1404" s="12">
        <v>4.2742944188500118</v>
      </c>
      <c r="H1404" s="12">
        <v>3.9294672159825703</v>
      </c>
      <c r="I1404" s="12">
        <v>2.7796540213695717</v>
      </c>
      <c r="J1404" s="12">
        <v>4.6006281190425868</v>
      </c>
      <c r="K1404" s="12">
        <v>4.7042960057132452</v>
      </c>
      <c r="L1404" s="12">
        <v>4.5834299377852741</v>
      </c>
      <c r="M1404" s="12">
        <v>3.742031747370969</v>
      </c>
      <c r="N1404" s="12"/>
      <c r="O1404" s="12"/>
    </row>
    <row r="1405" spans="1:15" x14ac:dyDescent="0.35">
      <c r="A1405" s="11" t="str">
        <f t="shared" si="21"/>
        <v>DISTRIBUCION VOLUMEN X CRITERIO (Consumiciones)Sin Cafeina2-5MIL</v>
      </c>
      <c r="B1405" s="11" t="s">
        <v>119</v>
      </c>
      <c r="C1405" s="11" t="s">
        <v>164</v>
      </c>
      <c r="D1405" s="11" t="s">
        <v>10</v>
      </c>
      <c r="E1405" s="12">
        <v>5.6588042373713634</v>
      </c>
      <c r="F1405" s="12">
        <v>7.0928707522995005</v>
      </c>
      <c r="G1405" s="12">
        <v>6.4493748376804065</v>
      </c>
      <c r="H1405" s="12">
        <v>7.6720190123889793</v>
      </c>
      <c r="I1405" s="12">
        <v>10.035879934168099</v>
      </c>
      <c r="J1405" s="12">
        <v>10.976682249500028</v>
      </c>
      <c r="K1405" s="12">
        <v>7.1121770098549284</v>
      </c>
      <c r="L1405" s="12">
        <v>8.0503019745804156</v>
      </c>
      <c r="M1405" s="12">
        <v>6.6248082162760982</v>
      </c>
      <c r="N1405" s="12"/>
      <c r="O1405" s="12"/>
    </row>
    <row r="1406" spans="1:15" x14ac:dyDescent="0.35">
      <c r="A1406" s="11" t="str">
        <f t="shared" si="21"/>
        <v>DISTRIBUCION VOLUMEN X CRITERIO (Consumiciones)Sin Cafeina5-10MIL</v>
      </c>
      <c r="B1406" s="11" t="s">
        <v>119</v>
      </c>
      <c r="C1406" s="11" t="s">
        <v>164</v>
      </c>
      <c r="D1406" s="11" t="s">
        <v>11</v>
      </c>
      <c r="E1406" s="12">
        <v>6.708230036890928</v>
      </c>
      <c r="F1406" s="12">
        <v>6.1886211061244127</v>
      </c>
      <c r="G1406" s="12">
        <v>4.3466383159104973</v>
      </c>
      <c r="H1406" s="12">
        <v>5.8353253089901953</v>
      </c>
      <c r="I1406" s="12">
        <v>5.2166132685332798</v>
      </c>
      <c r="J1406" s="12">
        <v>3.0599659833793935</v>
      </c>
      <c r="K1406" s="12">
        <v>3.9515759437113114</v>
      </c>
      <c r="L1406" s="12">
        <v>3.7802589203457289</v>
      </c>
      <c r="M1406" s="12">
        <v>6.9410560997388462</v>
      </c>
      <c r="N1406" s="12"/>
      <c r="O1406" s="12"/>
    </row>
    <row r="1407" spans="1:15" x14ac:dyDescent="0.35">
      <c r="A1407" s="11" t="str">
        <f t="shared" si="21"/>
        <v>DISTRIBUCION VOLUMEN X CRITERIO (Consumiciones)Sin Cafeina10-30MIL</v>
      </c>
      <c r="B1407" s="11" t="s">
        <v>119</v>
      </c>
      <c r="C1407" s="11" t="s">
        <v>164</v>
      </c>
      <c r="D1407" s="11" t="s">
        <v>12</v>
      </c>
      <c r="E1407" s="12">
        <v>14.476298329548264</v>
      </c>
      <c r="F1407" s="12">
        <v>11.557213944688973</v>
      </c>
      <c r="G1407" s="12">
        <v>14.465772901402227</v>
      </c>
      <c r="H1407" s="12">
        <v>13.4071552168741</v>
      </c>
      <c r="I1407" s="12">
        <v>13.428492934420902</v>
      </c>
      <c r="J1407" s="12">
        <v>11.955863142523992</v>
      </c>
      <c r="K1407" s="12">
        <v>12.315391287510881</v>
      </c>
      <c r="L1407" s="12">
        <v>16.887815765321609</v>
      </c>
      <c r="M1407" s="12">
        <v>17.233065638562231</v>
      </c>
      <c r="N1407" s="12"/>
      <c r="O1407" s="12"/>
    </row>
    <row r="1408" spans="1:15" x14ac:dyDescent="0.35">
      <c r="A1408" s="11" t="str">
        <f t="shared" si="21"/>
        <v>DISTRIBUCION VOLUMEN X CRITERIO (Consumiciones)Sin Cafeina30-100MIL</v>
      </c>
      <c r="B1408" s="11" t="s">
        <v>119</v>
      </c>
      <c r="C1408" s="11" t="s">
        <v>164</v>
      </c>
      <c r="D1408" s="11" t="s">
        <v>13</v>
      </c>
      <c r="E1408" s="12">
        <v>20.215219904489832</v>
      </c>
      <c r="F1408" s="12">
        <v>20.353993057056851</v>
      </c>
      <c r="G1408" s="12">
        <v>18.17392216591589</v>
      </c>
      <c r="H1408" s="12">
        <v>14.575028875368123</v>
      </c>
      <c r="I1408" s="12">
        <v>17.735581214175529</v>
      </c>
      <c r="J1408" s="12">
        <v>22.953586600646627</v>
      </c>
      <c r="K1408" s="12">
        <v>21.190787654394835</v>
      </c>
      <c r="L1408" s="12">
        <v>18.871718328540297</v>
      </c>
      <c r="M1408" s="12">
        <v>23.547596142529656</v>
      </c>
      <c r="N1408" s="12"/>
      <c r="O1408" s="12"/>
    </row>
    <row r="1409" spans="1:15" x14ac:dyDescent="0.35">
      <c r="A1409" s="11" t="str">
        <f t="shared" si="21"/>
        <v>DISTRIBUCION VOLUMEN X CRITERIO (Consumiciones)Sin Cafeina100-200MIL</v>
      </c>
      <c r="B1409" s="11" t="s">
        <v>119</v>
      </c>
      <c r="C1409" s="11" t="s">
        <v>164</v>
      </c>
      <c r="D1409" s="11" t="s">
        <v>14</v>
      </c>
      <c r="E1409" s="12">
        <v>10.484171929964647</v>
      </c>
      <c r="F1409" s="12">
        <v>9.811725752784719</v>
      </c>
      <c r="G1409" s="12">
        <v>9.3584532632581787</v>
      </c>
      <c r="H1409" s="12">
        <v>8.9731945011969128</v>
      </c>
      <c r="I1409" s="12">
        <v>8.0657622519050474</v>
      </c>
      <c r="J1409" s="12">
        <v>5.4387384236822696</v>
      </c>
      <c r="K1409" s="12">
        <v>8.5687029810357824</v>
      </c>
      <c r="L1409" s="12">
        <v>10.333860611368383</v>
      </c>
      <c r="M1409" s="12">
        <v>9.1288655176914837</v>
      </c>
      <c r="N1409" s="12"/>
      <c r="O1409" s="12"/>
    </row>
    <row r="1410" spans="1:15" x14ac:dyDescent="0.35">
      <c r="A1410" s="11" t="str">
        <f t="shared" si="21"/>
        <v>DISTRIBUCION VOLUMEN X CRITERIO (Consumiciones)Sin Cafeina200-500MIL</v>
      </c>
      <c r="B1410" s="11" t="s">
        <v>119</v>
      </c>
      <c r="C1410" s="11" t="s">
        <v>164</v>
      </c>
      <c r="D1410" s="11" t="s">
        <v>15</v>
      </c>
      <c r="E1410" s="12">
        <v>9.1472597579985457</v>
      </c>
      <c r="F1410" s="12">
        <v>8.4504006172359087</v>
      </c>
      <c r="G1410" s="12">
        <v>11.41466776351</v>
      </c>
      <c r="H1410" s="12">
        <v>12.161855833083525</v>
      </c>
      <c r="I1410" s="12">
        <v>18.430881662513478</v>
      </c>
      <c r="J1410" s="12">
        <v>11.273981863647125</v>
      </c>
      <c r="K1410" s="12">
        <v>12.963651523523319</v>
      </c>
      <c r="L1410" s="12">
        <v>14.177507508900003</v>
      </c>
      <c r="M1410" s="12">
        <v>11.803269868549242</v>
      </c>
      <c r="N1410" s="12"/>
      <c r="O1410" s="12"/>
    </row>
    <row r="1411" spans="1:15" x14ac:dyDescent="0.35">
      <c r="A1411" s="11" t="str">
        <f t="shared" si="21"/>
        <v>DISTRIBUCION VOLUMEN X CRITERIO (Consumiciones)Sin Cafeina&gt;500MIL</v>
      </c>
      <c r="B1411" s="11" t="s">
        <v>119</v>
      </c>
      <c r="C1411" s="11" t="s">
        <v>164</v>
      </c>
      <c r="D1411" s="11" t="s">
        <v>16</v>
      </c>
      <c r="E1411" s="12">
        <v>30.543816973906495</v>
      </c>
      <c r="F1411" s="12">
        <v>32.59009443978443</v>
      </c>
      <c r="G1411" s="12">
        <v>31.516872068918605</v>
      </c>
      <c r="H1411" s="12">
        <v>33.445956627771665</v>
      </c>
      <c r="I1411" s="12">
        <v>24.307142451774006</v>
      </c>
      <c r="J1411" s="12">
        <v>29.74055020812288</v>
      </c>
      <c r="K1411" s="12">
        <v>29.19342913828541</v>
      </c>
      <c r="L1411" s="12">
        <v>23.315106078250043</v>
      </c>
      <c r="M1411" s="12">
        <v>20.97931594005129</v>
      </c>
      <c r="N1411" s="12"/>
      <c r="O1411" s="12"/>
    </row>
    <row r="1412" spans="1:15" x14ac:dyDescent="0.35">
      <c r="A1412" s="11" t="str">
        <f t="shared" ref="A1412:A1475" si="22">B1412&amp;C1412&amp;D1412</f>
        <v>DISTRIBUCION VOLUMEN X CRITERIO (Consumiciones)Sin CafeinaDE 15 A 19 AÑOS</v>
      </c>
      <c r="B1412" s="11" t="s">
        <v>119</v>
      </c>
      <c r="C1412" s="11" t="s">
        <v>164</v>
      </c>
      <c r="D1412" s="11" t="s">
        <v>39</v>
      </c>
      <c r="E1412" s="12">
        <v>1.9522227665310494</v>
      </c>
      <c r="F1412" s="12">
        <v>1.2226214462575267</v>
      </c>
      <c r="G1412" s="12">
        <v>3.9658136278946197</v>
      </c>
      <c r="H1412" s="12">
        <v>0.24495901295914424</v>
      </c>
      <c r="I1412" s="12">
        <v>1.402639467153699</v>
      </c>
      <c r="J1412" s="12">
        <v>1.1101945629906571</v>
      </c>
      <c r="K1412" s="12">
        <v>1.7879099376779815</v>
      </c>
      <c r="L1412" s="12">
        <v>1.4985616508468673</v>
      </c>
      <c r="M1412" s="12">
        <v>0.97129885307295682</v>
      </c>
      <c r="N1412" s="12"/>
      <c r="O1412" s="12"/>
    </row>
    <row r="1413" spans="1:15" x14ac:dyDescent="0.35">
      <c r="A1413" s="11" t="str">
        <f t="shared" si="22"/>
        <v>DISTRIBUCION VOLUMEN X CRITERIO (Consumiciones)Sin CafeinaDE 20 A 24 AÑOS</v>
      </c>
      <c r="B1413" s="11" t="s">
        <v>119</v>
      </c>
      <c r="C1413" s="11" t="s">
        <v>164</v>
      </c>
      <c r="D1413" s="11" t="s">
        <v>40</v>
      </c>
      <c r="E1413" s="12">
        <v>1.6618361767722085</v>
      </c>
      <c r="F1413" s="12">
        <v>1.8401686637476711</v>
      </c>
      <c r="G1413" s="12">
        <v>1.072775469943209</v>
      </c>
      <c r="H1413" s="12">
        <v>3.1289603744424701</v>
      </c>
      <c r="I1413" s="12">
        <v>12.142425977804951</v>
      </c>
      <c r="J1413" s="12">
        <v>2.7688077719990223</v>
      </c>
      <c r="K1413" s="12">
        <v>2.7822916683064438</v>
      </c>
      <c r="L1413" s="12">
        <v>6.2159081066373165</v>
      </c>
      <c r="M1413" s="12">
        <v>4.1605734543508115</v>
      </c>
      <c r="N1413" s="12"/>
      <c r="O1413" s="12"/>
    </row>
    <row r="1414" spans="1:15" x14ac:dyDescent="0.35">
      <c r="A1414" s="11" t="str">
        <f t="shared" si="22"/>
        <v>DISTRIBUCION VOLUMEN X CRITERIO (Consumiciones)Sin CafeinaDE 25 A 34 AÑOS</v>
      </c>
      <c r="B1414" s="11" t="s">
        <v>119</v>
      </c>
      <c r="C1414" s="11" t="s">
        <v>164</v>
      </c>
      <c r="D1414" s="11" t="s">
        <v>41</v>
      </c>
      <c r="E1414" s="12">
        <v>8.7516505331393262</v>
      </c>
      <c r="F1414" s="12">
        <v>10.06523541727319</v>
      </c>
      <c r="G1414" s="12">
        <v>7.0611464571576494</v>
      </c>
      <c r="H1414" s="12">
        <v>6.7175120792770313</v>
      </c>
      <c r="I1414" s="12">
        <v>5.7389011850774141</v>
      </c>
      <c r="J1414" s="12">
        <v>8.0485301839060082</v>
      </c>
      <c r="K1414" s="12">
        <v>9.4439923032805506</v>
      </c>
      <c r="L1414" s="12">
        <v>6.5503374083642969</v>
      </c>
      <c r="M1414" s="12">
        <v>4.7349907359940184</v>
      </c>
      <c r="N1414" s="12"/>
      <c r="O1414" s="12"/>
    </row>
    <row r="1415" spans="1:15" x14ac:dyDescent="0.35">
      <c r="A1415" s="11" t="str">
        <f t="shared" si="22"/>
        <v>DISTRIBUCION VOLUMEN X CRITERIO (Consumiciones)Sin CafeinaDE 35 A 49 AÑOS</v>
      </c>
      <c r="B1415" s="11" t="s">
        <v>119</v>
      </c>
      <c r="C1415" s="11" t="s">
        <v>164</v>
      </c>
      <c r="D1415" s="11" t="s">
        <v>42</v>
      </c>
      <c r="E1415" s="12">
        <v>34.724448756173381</v>
      </c>
      <c r="F1415" s="12">
        <v>32.888229760878737</v>
      </c>
      <c r="G1415" s="12">
        <v>32.019181111777797</v>
      </c>
      <c r="H1415" s="12">
        <v>34.192219675680157</v>
      </c>
      <c r="I1415" s="12">
        <v>28.873402570333333</v>
      </c>
      <c r="J1415" s="12">
        <v>31.04597698910046</v>
      </c>
      <c r="K1415" s="12">
        <v>36.140547512340305</v>
      </c>
      <c r="L1415" s="12">
        <v>33.919260842519137</v>
      </c>
      <c r="M1415" s="12">
        <v>31.833759621283885</v>
      </c>
      <c r="N1415" s="12"/>
      <c r="O1415" s="12"/>
    </row>
    <row r="1416" spans="1:15" x14ac:dyDescent="0.35">
      <c r="A1416" s="11" t="str">
        <f t="shared" si="22"/>
        <v>DISTRIBUCION VOLUMEN X CRITERIO (Consumiciones)Sin CafeinaDE 50 A 59 AÑOS</v>
      </c>
      <c r="B1416" s="11" t="s">
        <v>119</v>
      </c>
      <c r="C1416" s="11" t="s">
        <v>164</v>
      </c>
      <c r="D1416" s="11" t="s">
        <v>43</v>
      </c>
      <c r="E1416" s="12">
        <v>21.029918107911278</v>
      </c>
      <c r="F1416" s="12">
        <v>21.273025042060244</v>
      </c>
      <c r="G1416" s="12">
        <v>19.857981816793902</v>
      </c>
      <c r="H1416" s="12">
        <v>24.750440797504407</v>
      </c>
      <c r="I1416" s="12">
        <v>21.103729098629191</v>
      </c>
      <c r="J1416" s="12">
        <v>24.509954147699542</v>
      </c>
      <c r="K1416" s="12">
        <v>22.379717769462577</v>
      </c>
      <c r="L1416" s="12">
        <v>22.379308595011096</v>
      </c>
      <c r="M1416" s="12">
        <v>30.111476821032117</v>
      </c>
      <c r="N1416" s="12"/>
      <c r="O1416" s="12"/>
    </row>
    <row r="1417" spans="1:15" x14ac:dyDescent="0.35">
      <c r="A1417" s="11" t="str">
        <f t="shared" si="22"/>
        <v>DISTRIBUCION VOLUMEN X CRITERIO (Consumiciones)Sin CafeinaDE 60 A 75 AÑOS</v>
      </c>
      <c r="B1417" s="11" t="s">
        <v>119</v>
      </c>
      <c r="C1417" s="11" t="s">
        <v>164</v>
      </c>
      <c r="D1417" s="11" t="s">
        <v>44</v>
      </c>
      <c r="E1417" s="12">
        <v>31.879951053004447</v>
      </c>
      <c r="F1417" s="12">
        <v>32.710726395578654</v>
      </c>
      <c r="G1417" s="12">
        <v>36.023094266690713</v>
      </c>
      <c r="H1417" s="12">
        <v>30.96591453927698</v>
      </c>
      <c r="I1417" s="12">
        <v>30.738932140517054</v>
      </c>
      <c r="J1417" s="12">
        <v>32.51653829256437</v>
      </c>
      <c r="K1417" s="12">
        <v>27.465550254047361</v>
      </c>
      <c r="L1417" s="12">
        <v>29.436615959901204</v>
      </c>
      <c r="M1417" s="12">
        <v>28.187898680112237</v>
      </c>
      <c r="N1417" s="12"/>
      <c r="O1417" s="12"/>
    </row>
    <row r="1418" spans="1:15" x14ac:dyDescent="0.35">
      <c r="A1418" s="11" t="str">
        <f t="shared" si="22"/>
        <v>DISTRIBUCION VOLUMEN X CRITERIO (Consumiciones)Sin CafeinaNIVEL ALTO</v>
      </c>
      <c r="B1418" s="11" t="s">
        <v>119</v>
      </c>
      <c r="C1418" s="11" t="s">
        <v>164</v>
      </c>
      <c r="D1418" s="11" t="s">
        <v>209</v>
      </c>
      <c r="E1418" s="12">
        <v>24.795024984940845</v>
      </c>
      <c r="F1418" s="12">
        <v>20.414818273795625</v>
      </c>
      <c r="G1418" s="12">
        <v>28.236026868397136</v>
      </c>
      <c r="H1418" s="12">
        <v>27.887143744476532</v>
      </c>
      <c r="I1418" s="12">
        <v>22.217245275426023</v>
      </c>
      <c r="J1418" s="12">
        <v>21.825071574203868</v>
      </c>
      <c r="K1418" s="12">
        <v>23.016869500516069</v>
      </c>
      <c r="L1418" s="12">
        <v>24.06484994886161</v>
      </c>
      <c r="M1418" s="12">
        <v>26.513389476786188</v>
      </c>
      <c r="N1418" s="12"/>
      <c r="O1418" s="12"/>
    </row>
    <row r="1419" spans="1:15" x14ac:dyDescent="0.35">
      <c r="A1419" s="11" t="str">
        <f t="shared" si="22"/>
        <v>DISTRIBUCION VOLUMEN X CRITERIO (Consumiciones)Sin CafeinaNIVEL MEDIO ALTO</v>
      </c>
      <c r="B1419" s="11" t="s">
        <v>119</v>
      </c>
      <c r="C1419" s="11" t="s">
        <v>164</v>
      </c>
      <c r="D1419" s="11" t="s">
        <v>210</v>
      </c>
      <c r="E1419" s="12">
        <v>14.288591439171642</v>
      </c>
      <c r="F1419" s="12">
        <v>15.126252799612594</v>
      </c>
      <c r="G1419" s="12">
        <v>12.051783628461806</v>
      </c>
      <c r="H1419" s="12">
        <v>13.203420813244399</v>
      </c>
      <c r="I1419" s="12">
        <v>11.629099661037936</v>
      </c>
      <c r="J1419" s="12">
        <v>10.662949061766662</v>
      </c>
      <c r="K1419" s="12">
        <v>12.569921400899489</v>
      </c>
      <c r="L1419" s="12">
        <v>17.166657771766186</v>
      </c>
      <c r="M1419" s="12">
        <v>17.882548728121218</v>
      </c>
      <c r="N1419" s="12"/>
      <c r="O1419" s="12"/>
    </row>
    <row r="1420" spans="1:15" x14ac:dyDescent="0.35">
      <c r="A1420" s="11" t="str">
        <f t="shared" si="22"/>
        <v>DISTRIBUCION VOLUMEN X CRITERIO (Consumiciones)Sin CafeinaNIVEL MEDIO</v>
      </c>
      <c r="B1420" s="11" t="s">
        <v>119</v>
      </c>
      <c r="C1420" s="11" t="s">
        <v>164</v>
      </c>
      <c r="D1420" s="11" t="s">
        <v>211</v>
      </c>
      <c r="E1420" s="12">
        <v>36.762848076347524</v>
      </c>
      <c r="F1420" s="12">
        <v>40.682312789869798</v>
      </c>
      <c r="G1420" s="12">
        <v>36.735765237998372</v>
      </c>
      <c r="H1420" s="12">
        <v>32.610752262731722</v>
      </c>
      <c r="I1420" s="12">
        <v>32.493331682376549</v>
      </c>
      <c r="J1420" s="12">
        <v>40.135472263108632</v>
      </c>
      <c r="K1420" s="12">
        <v>32.342598466638009</v>
      </c>
      <c r="L1420" s="12">
        <v>27.422266589791395</v>
      </c>
      <c r="M1420" s="12">
        <v>26.021194260443139</v>
      </c>
      <c r="N1420" s="12"/>
      <c r="O1420" s="12"/>
    </row>
    <row r="1421" spans="1:15" x14ac:dyDescent="0.35">
      <c r="A1421" s="11" t="str">
        <f t="shared" si="22"/>
        <v>DISTRIBUCION VOLUMEN X CRITERIO (Consumiciones)Sin CafeinaNIVEL MEDIO BAJO</v>
      </c>
      <c r="B1421" s="11" t="s">
        <v>119</v>
      </c>
      <c r="C1421" s="11" t="s">
        <v>164</v>
      </c>
      <c r="D1421" s="11" t="s">
        <v>212</v>
      </c>
      <c r="E1421" s="12">
        <v>11.152177771198151</v>
      </c>
      <c r="F1421" s="12">
        <v>11.637721723072076</v>
      </c>
      <c r="G1421" s="12">
        <v>9.8787672538531321</v>
      </c>
      <c r="H1421" s="12">
        <v>13.111723701817873</v>
      </c>
      <c r="I1421" s="12">
        <v>10.433902397498802</v>
      </c>
      <c r="J1421" s="12">
        <v>12.033998112136004</v>
      </c>
      <c r="K1421" s="12">
        <v>17.097731230850684</v>
      </c>
      <c r="L1421" s="12">
        <v>10.074647171377901</v>
      </c>
      <c r="M1421" s="12">
        <v>14.830495132919609</v>
      </c>
      <c r="N1421" s="12"/>
      <c r="O1421" s="12"/>
    </row>
    <row r="1422" spans="1:15" x14ac:dyDescent="0.35">
      <c r="A1422" s="11" t="str">
        <f t="shared" si="22"/>
        <v>DISTRIBUCION VOLUMEN X CRITERIO (Consumiciones)Sin CafeinaHOMBRE</v>
      </c>
      <c r="B1422" s="11" t="s">
        <v>119</v>
      </c>
      <c r="C1422" s="11" t="s">
        <v>164</v>
      </c>
      <c r="D1422" s="11" t="s">
        <v>21</v>
      </c>
      <c r="E1422" s="12">
        <v>58.586429652390656</v>
      </c>
      <c r="F1422" s="12">
        <v>54.525980308790899</v>
      </c>
      <c r="G1422" s="12">
        <v>55.722797155201199</v>
      </c>
      <c r="H1422" s="12">
        <v>60.995964791488298</v>
      </c>
      <c r="I1422" s="12">
        <v>60.002476435171573</v>
      </c>
      <c r="J1422" s="12">
        <v>56.931373513599347</v>
      </c>
      <c r="K1422" s="12">
        <v>53.796175462954942</v>
      </c>
      <c r="L1422" s="12">
        <v>48.245721479959784</v>
      </c>
      <c r="M1422" s="12">
        <v>50.321267351478618</v>
      </c>
      <c r="N1422" s="12"/>
      <c r="O1422" s="12"/>
    </row>
    <row r="1423" spans="1:15" x14ac:dyDescent="0.35">
      <c r="A1423" s="11" t="str">
        <f t="shared" si="22"/>
        <v>DISTRIBUCION VOLUMEN X CRITERIO (Consumiciones)Sin CafeinaMUJER</v>
      </c>
      <c r="B1423" s="11" t="s">
        <v>119</v>
      </c>
      <c r="C1423" s="11" t="s">
        <v>164</v>
      </c>
      <c r="D1423" s="11" t="s">
        <v>22</v>
      </c>
      <c r="E1423" s="12">
        <v>41.413570347609344</v>
      </c>
      <c r="F1423" s="12">
        <v>45.474024495349113</v>
      </c>
      <c r="G1423" s="12">
        <v>44.277202844798801</v>
      </c>
      <c r="H1423" s="12">
        <v>39.004039527938481</v>
      </c>
      <c r="I1423" s="12">
        <v>39.997523564828427</v>
      </c>
      <c r="J1423" s="12">
        <v>43.068602133149945</v>
      </c>
      <c r="K1423" s="12">
        <v>46.20382978433129</v>
      </c>
      <c r="L1423" s="12">
        <v>51.754278520040209</v>
      </c>
      <c r="M1423" s="12">
        <v>49.678732648521375</v>
      </c>
      <c r="N1423" s="12"/>
      <c r="O1423" s="12"/>
    </row>
    <row r="1424" spans="1:15" x14ac:dyDescent="0.35">
      <c r="A1424" s="11" t="str">
        <f t="shared" si="22"/>
        <v>DISTRIBUCION VOLUMEN X CRITERIO (Consumiciones)Frutas con gasT.ESPAÑA</v>
      </c>
      <c r="B1424" s="11" t="s">
        <v>119</v>
      </c>
      <c r="C1424" s="11" t="s">
        <v>165</v>
      </c>
      <c r="D1424" s="11" t="s">
        <v>36</v>
      </c>
      <c r="E1424" s="12">
        <v>100</v>
      </c>
      <c r="F1424" s="12">
        <v>100</v>
      </c>
      <c r="G1424" s="12">
        <v>100</v>
      </c>
      <c r="H1424" s="12">
        <v>100</v>
      </c>
      <c r="I1424" s="12">
        <v>100</v>
      </c>
      <c r="J1424" s="12">
        <v>100</v>
      </c>
      <c r="K1424" s="12">
        <v>100</v>
      </c>
      <c r="L1424" s="12">
        <v>100</v>
      </c>
      <c r="M1424" s="12">
        <v>100</v>
      </c>
      <c r="N1424" s="12"/>
      <c r="O1424" s="12"/>
    </row>
    <row r="1425" spans="1:15" x14ac:dyDescent="0.35">
      <c r="A1425" s="11" t="str">
        <f t="shared" si="22"/>
        <v>DISTRIBUCION VOLUMEN X CRITERIO (Consumiciones)Frutas con gasBCN AM</v>
      </c>
      <c r="B1425" s="11" t="s">
        <v>119</v>
      </c>
      <c r="C1425" s="11" t="s">
        <v>165</v>
      </c>
      <c r="D1425" s="11" t="s">
        <v>1</v>
      </c>
      <c r="E1425" s="12">
        <v>7.4963004837813765</v>
      </c>
      <c r="F1425" s="12">
        <v>10.937003908699189</v>
      </c>
      <c r="G1425" s="12">
        <v>9.2066908300247974</v>
      </c>
      <c r="H1425" s="12">
        <v>10.190790454830429</v>
      </c>
      <c r="I1425" s="12">
        <v>9.0228288067038633</v>
      </c>
      <c r="J1425" s="12">
        <v>7.9582229868396981</v>
      </c>
      <c r="K1425" s="12">
        <v>7.9059735222971312</v>
      </c>
      <c r="L1425" s="12">
        <v>5.4445611298847592</v>
      </c>
      <c r="M1425" s="12">
        <v>6.5208157277542895</v>
      </c>
      <c r="N1425" s="12"/>
      <c r="O1425" s="12"/>
    </row>
    <row r="1426" spans="1:15" x14ac:dyDescent="0.35">
      <c r="A1426" s="11" t="str">
        <f t="shared" si="22"/>
        <v>DISTRIBUCION VOLUMEN X CRITERIO (Consumiciones)Frutas con gasREST.CAT ARAGON</v>
      </c>
      <c r="B1426" s="11" t="s">
        <v>119</v>
      </c>
      <c r="C1426" s="11" t="s">
        <v>165</v>
      </c>
      <c r="D1426" s="11" t="s">
        <v>2</v>
      </c>
      <c r="E1426" s="12">
        <v>10.481559107423557</v>
      </c>
      <c r="F1426" s="12">
        <v>8.2396137658248954</v>
      </c>
      <c r="G1426" s="12">
        <v>6.8892797667410006</v>
      </c>
      <c r="H1426" s="12">
        <v>10.964225160826059</v>
      </c>
      <c r="I1426" s="12">
        <v>14.09447480190599</v>
      </c>
      <c r="J1426" s="12">
        <v>10.81441215516015</v>
      </c>
      <c r="K1426" s="12">
        <v>12.153967724708517</v>
      </c>
      <c r="L1426" s="12">
        <v>12.173919071137682</v>
      </c>
      <c r="M1426" s="12">
        <v>12.643749764188355</v>
      </c>
      <c r="N1426" s="12"/>
      <c r="O1426" s="12"/>
    </row>
    <row r="1427" spans="1:15" x14ac:dyDescent="0.35">
      <c r="A1427" s="11" t="str">
        <f t="shared" si="22"/>
        <v>DISTRIBUCION VOLUMEN X CRITERIO (Consumiciones)Frutas con gasLEVANTE</v>
      </c>
      <c r="B1427" s="11" t="s">
        <v>119</v>
      </c>
      <c r="C1427" s="11" t="s">
        <v>165</v>
      </c>
      <c r="D1427" s="11" t="s">
        <v>3</v>
      </c>
      <c r="E1427" s="12">
        <v>17.284657449796217</v>
      </c>
      <c r="F1427" s="12">
        <v>19.074343658702528</v>
      </c>
      <c r="G1427" s="12">
        <v>17.01974365327694</v>
      </c>
      <c r="H1427" s="12">
        <v>15.802121325759824</v>
      </c>
      <c r="I1427" s="12">
        <v>15.683190638926447</v>
      </c>
      <c r="J1427" s="12">
        <v>19.567062164303952</v>
      </c>
      <c r="K1427" s="12">
        <v>13.935768392840844</v>
      </c>
      <c r="L1427" s="12">
        <v>16.685146867689109</v>
      </c>
      <c r="M1427" s="12">
        <v>16.787758566200289</v>
      </c>
      <c r="N1427" s="12"/>
      <c r="O1427" s="12"/>
    </row>
    <row r="1428" spans="1:15" x14ac:dyDescent="0.35">
      <c r="A1428" s="11" t="str">
        <f t="shared" si="22"/>
        <v>DISTRIBUCION VOLUMEN X CRITERIO (Consumiciones)Frutas con gasANDALUCIA</v>
      </c>
      <c r="B1428" s="11" t="s">
        <v>119</v>
      </c>
      <c r="C1428" s="11" t="s">
        <v>165</v>
      </c>
      <c r="D1428" s="11" t="s">
        <v>4</v>
      </c>
      <c r="E1428" s="12">
        <v>30.618747286135683</v>
      </c>
      <c r="F1428" s="12">
        <v>29.227965208575124</v>
      </c>
      <c r="G1428" s="12">
        <v>24.816733989854463</v>
      </c>
      <c r="H1428" s="12">
        <v>25.034956048840733</v>
      </c>
      <c r="I1428" s="12">
        <v>24.619409893500769</v>
      </c>
      <c r="J1428" s="12">
        <v>22.748266910952918</v>
      </c>
      <c r="K1428" s="12">
        <v>24.814009092165932</v>
      </c>
      <c r="L1428" s="12">
        <v>26.32089420327528</v>
      </c>
      <c r="M1428" s="12">
        <v>25.634155830825783</v>
      </c>
      <c r="N1428" s="12"/>
      <c r="O1428" s="12"/>
    </row>
    <row r="1429" spans="1:15" x14ac:dyDescent="0.35">
      <c r="A1429" s="11" t="str">
        <f t="shared" si="22"/>
        <v>DISTRIBUCION VOLUMEN X CRITERIO (Consumiciones)Frutas con gasMDD AM</v>
      </c>
      <c r="B1429" s="11" t="s">
        <v>119</v>
      </c>
      <c r="C1429" s="11" t="s">
        <v>165</v>
      </c>
      <c r="D1429" s="11" t="s">
        <v>5</v>
      </c>
      <c r="E1429" s="12">
        <v>11.15220787994002</v>
      </c>
      <c r="F1429" s="12">
        <v>10.687236529662091</v>
      </c>
      <c r="G1429" s="12">
        <v>11.633955856733184</v>
      </c>
      <c r="H1429" s="12">
        <v>11.564501276328345</v>
      </c>
      <c r="I1429" s="12">
        <v>14.539435488462468</v>
      </c>
      <c r="J1429" s="12">
        <v>11.394683726065253</v>
      </c>
      <c r="K1429" s="12">
        <v>14.032238243301734</v>
      </c>
      <c r="L1429" s="12">
        <v>16.516232562169655</v>
      </c>
      <c r="M1429" s="12">
        <v>16.694551604918836</v>
      </c>
      <c r="N1429" s="12"/>
      <c r="O1429" s="12"/>
    </row>
    <row r="1430" spans="1:15" x14ac:dyDescent="0.35">
      <c r="A1430" s="11" t="str">
        <f t="shared" si="22"/>
        <v>DISTRIBUCION VOLUMEN X CRITERIO (Consumiciones)Frutas con gasRTO CENTRO</v>
      </c>
      <c r="B1430" s="11" t="s">
        <v>119</v>
      </c>
      <c r="C1430" s="11" t="s">
        <v>165</v>
      </c>
      <c r="D1430" s="11" t="s">
        <v>6</v>
      </c>
      <c r="E1430" s="12">
        <v>7.4760678010406281</v>
      </c>
      <c r="F1430" s="12">
        <v>8.0714596590226915</v>
      </c>
      <c r="G1430" s="12">
        <v>10.425807157962673</v>
      </c>
      <c r="H1430" s="12">
        <v>10.552147750027872</v>
      </c>
      <c r="I1430" s="12">
        <v>7.9178660200681694</v>
      </c>
      <c r="J1430" s="12">
        <v>11.664616366727399</v>
      </c>
      <c r="K1430" s="12">
        <v>11.385710425990837</v>
      </c>
      <c r="L1430" s="12">
        <v>10.780968720214887</v>
      </c>
      <c r="M1430" s="12">
        <v>8.1540360202540398</v>
      </c>
      <c r="N1430" s="12"/>
      <c r="O1430" s="12"/>
    </row>
    <row r="1431" spans="1:15" x14ac:dyDescent="0.35">
      <c r="A1431" s="11" t="str">
        <f t="shared" si="22"/>
        <v>DISTRIBUCION VOLUMEN X CRITERIO (Consumiciones)Frutas con gasNORTE-CENTRO</v>
      </c>
      <c r="B1431" s="11" t="s">
        <v>119</v>
      </c>
      <c r="C1431" s="11" t="s">
        <v>165</v>
      </c>
      <c r="D1431" s="11" t="s">
        <v>7</v>
      </c>
      <c r="E1431" s="12">
        <v>9.3581639534256595</v>
      </c>
      <c r="F1431" s="12">
        <v>7.2771883045850503</v>
      </c>
      <c r="G1431" s="12">
        <v>10.738288550448214</v>
      </c>
      <c r="H1431" s="12">
        <v>9.1468146811785367</v>
      </c>
      <c r="I1431" s="12">
        <v>7.6965322491198291</v>
      </c>
      <c r="J1431" s="12">
        <v>7.3527636293441532</v>
      </c>
      <c r="K1431" s="12">
        <v>7.2389526388696872</v>
      </c>
      <c r="L1431" s="12">
        <v>5.6625214452820378</v>
      </c>
      <c r="M1431" s="12">
        <v>6.8595183316422501</v>
      </c>
      <c r="N1431" s="12"/>
      <c r="O1431" s="12"/>
    </row>
    <row r="1432" spans="1:15" x14ac:dyDescent="0.35">
      <c r="A1432" s="11" t="str">
        <f t="shared" si="22"/>
        <v>DISTRIBUCION VOLUMEN X CRITERIO (Consumiciones)Frutas con gasNOROESTE</v>
      </c>
      <c r="B1432" s="11" t="s">
        <v>119</v>
      </c>
      <c r="C1432" s="11" t="s">
        <v>165</v>
      </c>
      <c r="D1432" s="11" t="s">
        <v>8</v>
      </c>
      <c r="E1432" s="12">
        <v>6.1323078485645013</v>
      </c>
      <c r="F1432" s="12">
        <v>6.4852098091007324</v>
      </c>
      <c r="G1432" s="12">
        <v>9.2695290065940235</v>
      </c>
      <c r="H1432" s="12">
        <v>6.7444324429199609</v>
      </c>
      <c r="I1432" s="12">
        <v>6.4262739216457687</v>
      </c>
      <c r="J1432" s="12">
        <v>8.499988993572245</v>
      </c>
      <c r="K1432" s="12">
        <v>8.5333709236834565</v>
      </c>
      <c r="L1432" s="12">
        <v>6.4157594662507575</v>
      </c>
      <c r="M1432" s="12">
        <v>6.7054121257288868</v>
      </c>
      <c r="N1432" s="12"/>
      <c r="O1432" s="12"/>
    </row>
    <row r="1433" spans="1:15" x14ac:dyDescent="0.35">
      <c r="A1433" s="11" t="str">
        <f t="shared" si="22"/>
        <v>DISTRIBUCION VOLUMEN X CRITERIO (Consumiciones)Frutas con gas&lt;2MIL</v>
      </c>
      <c r="B1433" s="11" t="s">
        <v>119</v>
      </c>
      <c r="C1433" s="11" t="s">
        <v>165</v>
      </c>
      <c r="D1433" s="11" t="s">
        <v>9</v>
      </c>
      <c r="E1433" s="12">
        <v>4.2044061936928507</v>
      </c>
      <c r="F1433" s="12">
        <v>3.5703311555342108</v>
      </c>
      <c r="G1433" s="12">
        <v>5.6621586061315012</v>
      </c>
      <c r="H1433" s="12">
        <v>5.9677327109271951</v>
      </c>
      <c r="I1433" s="12">
        <v>5.827365214216945</v>
      </c>
      <c r="J1433" s="12">
        <v>4.8213741440385798</v>
      </c>
      <c r="K1433" s="12">
        <v>4.6336341464957389</v>
      </c>
      <c r="L1433" s="12">
        <v>3.8296438783467641</v>
      </c>
      <c r="M1433" s="12">
        <v>3.922282973161896</v>
      </c>
      <c r="N1433" s="12"/>
      <c r="O1433" s="12"/>
    </row>
    <row r="1434" spans="1:15" x14ac:dyDescent="0.35">
      <c r="A1434" s="11" t="str">
        <f t="shared" si="22"/>
        <v>DISTRIBUCION VOLUMEN X CRITERIO (Consumiciones)Frutas con gas2-5MIL</v>
      </c>
      <c r="B1434" s="11" t="s">
        <v>119</v>
      </c>
      <c r="C1434" s="11" t="s">
        <v>165</v>
      </c>
      <c r="D1434" s="11" t="s">
        <v>10</v>
      </c>
      <c r="E1434" s="12">
        <v>8.3429887524471535</v>
      </c>
      <c r="F1434" s="12">
        <v>6.8388895559024023</v>
      </c>
      <c r="G1434" s="12">
        <v>7.7859554802611504</v>
      </c>
      <c r="H1434" s="12">
        <v>5.9710665124165105</v>
      </c>
      <c r="I1434" s="12">
        <v>4.958663309429336</v>
      </c>
      <c r="J1434" s="12">
        <v>5.5263781740844342</v>
      </c>
      <c r="K1434" s="12">
        <v>7.262288475214314</v>
      </c>
      <c r="L1434" s="12">
        <v>4.9639823238887448</v>
      </c>
      <c r="M1434" s="12">
        <v>4.7606831295988341</v>
      </c>
      <c r="N1434" s="12"/>
      <c r="O1434" s="12"/>
    </row>
    <row r="1435" spans="1:15" x14ac:dyDescent="0.35">
      <c r="A1435" s="11" t="str">
        <f t="shared" si="22"/>
        <v>DISTRIBUCION VOLUMEN X CRITERIO (Consumiciones)Frutas con gas5-10MIL</v>
      </c>
      <c r="B1435" s="11" t="s">
        <v>119</v>
      </c>
      <c r="C1435" s="11" t="s">
        <v>165</v>
      </c>
      <c r="D1435" s="11" t="s">
        <v>11</v>
      </c>
      <c r="E1435" s="12">
        <v>8.3149141582326092</v>
      </c>
      <c r="F1435" s="12">
        <v>5.5240475047024455</v>
      </c>
      <c r="G1435" s="12">
        <v>6.7513920821784676</v>
      </c>
      <c r="H1435" s="12">
        <v>6.5194533289510064</v>
      </c>
      <c r="I1435" s="12">
        <v>7.0193926358141523</v>
      </c>
      <c r="J1435" s="12">
        <v>4.0000275160693839</v>
      </c>
      <c r="K1435" s="12">
        <v>6.9365129709298268</v>
      </c>
      <c r="L1435" s="12">
        <v>6.9655939693267488</v>
      </c>
      <c r="M1435" s="12">
        <v>8.0123563273183276</v>
      </c>
      <c r="N1435" s="12"/>
      <c r="O1435" s="12"/>
    </row>
    <row r="1436" spans="1:15" x14ac:dyDescent="0.35">
      <c r="A1436" s="11" t="str">
        <f t="shared" si="22"/>
        <v>DISTRIBUCION VOLUMEN X CRITERIO (Consumiciones)Frutas con gas10-30MIL</v>
      </c>
      <c r="B1436" s="11" t="s">
        <v>119</v>
      </c>
      <c r="C1436" s="11" t="s">
        <v>165</v>
      </c>
      <c r="D1436" s="11" t="s">
        <v>12</v>
      </c>
      <c r="E1436" s="12">
        <v>18.600019998448939</v>
      </c>
      <c r="F1436" s="12">
        <v>17.524270954229532</v>
      </c>
      <c r="G1436" s="12">
        <v>17.493094811408643</v>
      </c>
      <c r="H1436" s="12">
        <v>16.022011053307523</v>
      </c>
      <c r="I1436" s="12">
        <v>15.982946411139956</v>
      </c>
      <c r="J1436" s="12">
        <v>19.315201231365268</v>
      </c>
      <c r="K1436" s="12">
        <v>16.477870036786133</v>
      </c>
      <c r="L1436" s="12">
        <v>20.250616064465817</v>
      </c>
      <c r="M1436" s="12">
        <v>18.436681378608625</v>
      </c>
      <c r="N1436" s="12"/>
      <c r="O1436" s="12"/>
    </row>
    <row r="1437" spans="1:15" x14ac:dyDescent="0.35">
      <c r="A1437" s="11" t="str">
        <f t="shared" si="22"/>
        <v>DISTRIBUCION VOLUMEN X CRITERIO (Consumiciones)Frutas con gas30-100MIL</v>
      </c>
      <c r="B1437" s="11" t="s">
        <v>119</v>
      </c>
      <c r="C1437" s="11" t="s">
        <v>165</v>
      </c>
      <c r="D1437" s="11" t="s">
        <v>13</v>
      </c>
      <c r="E1437" s="12">
        <v>18.20681821134345</v>
      </c>
      <c r="F1437" s="12">
        <v>26.414448012966744</v>
      </c>
      <c r="G1437" s="12">
        <v>18.24013729704604</v>
      </c>
      <c r="H1437" s="12">
        <v>21.391639506380194</v>
      </c>
      <c r="I1437" s="12">
        <v>21.308179926749396</v>
      </c>
      <c r="J1437" s="12">
        <v>20.997402483050099</v>
      </c>
      <c r="K1437" s="12">
        <v>23.477089314129724</v>
      </c>
      <c r="L1437" s="12">
        <v>21.342989342344683</v>
      </c>
      <c r="M1437" s="12">
        <v>19.908766756826164</v>
      </c>
      <c r="N1437" s="12"/>
      <c r="O1437" s="12"/>
    </row>
    <row r="1438" spans="1:15" x14ac:dyDescent="0.35">
      <c r="A1438" s="11" t="str">
        <f t="shared" si="22"/>
        <v>DISTRIBUCION VOLUMEN X CRITERIO (Consumiciones)Frutas con gas100-200MIL</v>
      </c>
      <c r="B1438" s="11" t="s">
        <v>119</v>
      </c>
      <c r="C1438" s="11" t="s">
        <v>165</v>
      </c>
      <c r="D1438" s="11" t="s">
        <v>14</v>
      </c>
      <c r="E1438" s="12">
        <v>11.391547584695202</v>
      </c>
      <c r="F1438" s="12">
        <v>8.1924559104067445</v>
      </c>
      <c r="G1438" s="12">
        <v>8.7530996517633692</v>
      </c>
      <c r="H1438" s="12">
        <v>7.9117516321510237</v>
      </c>
      <c r="I1438" s="12">
        <v>8.3291525471143721</v>
      </c>
      <c r="J1438" s="12">
        <v>9.5556366456472119</v>
      </c>
      <c r="K1438" s="12">
        <v>9.0278105337920085</v>
      </c>
      <c r="L1438" s="12">
        <v>8.27334546399792</v>
      </c>
      <c r="M1438" s="12">
        <v>8.4390465947581443</v>
      </c>
      <c r="N1438" s="12"/>
      <c r="O1438" s="12"/>
    </row>
    <row r="1439" spans="1:15" x14ac:dyDescent="0.35">
      <c r="A1439" s="11" t="str">
        <f t="shared" si="22"/>
        <v>DISTRIBUCION VOLUMEN X CRITERIO (Consumiciones)Frutas con gas200-500MIL</v>
      </c>
      <c r="B1439" s="11" t="s">
        <v>119</v>
      </c>
      <c r="C1439" s="11" t="s">
        <v>165</v>
      </c>
      <c r="D1439" s="11" t="s">
        <v>15</v>
      </c>
      <c r="E1439" s="12">
        <v>14.076986942351322</v>
      </c>
      <c r="F1439" s="12">
        <v>13.703609210122597</v>
      </c>
      <c r="G1439" s="12">
        <v>19.806563482596815</v>
      </c>
      <c r="H1439" s="12">
        <v>16.150874607074751</v>
      </c>
      <c r="I1439" s="12">
        <v>14.882469440990828</v>
      </c>
      <c r="J1439" s="12">
        <v>19.123376128582166</v>
      </c>
      <c r="K1439" s="12">
        <v>14.00635421495355</v>
      </c>
      <c r="L1439" s="12">
        <v>13.188611038904774</v>
      </c>
      <c r="M1439" s="12">
        <v>14.0911099111482</v>
      </c>
      <c r="N1439" s="12"/>
      <c r="O1439" s="12"/>
    </row>
    <row r="1440" spans="1:15" x14ac:dyDescent="0.35">
      <c r="A1440" s="11" t="str">
        <f t="shared" si="22"/>
        <v>DISTRIBUCION VOLUMEN X CRITERIO (Consumiciones)Frutas con gas&gt;500MIL</v>
      </c>
      <c r="B1440" s="11" t="s">
        <v>119</v>
      </c>
      <c r="C1440" s="11" t="s">
        <v>165</v>
      </c>
      <c r="D1440" s="11" t="s">
        <v>16</v>
      </c>
      <c r="E1440" s="12">
        <v>16.862329968896113</v>
      </c>
      <c r="F1440" s="12">
        <v>18.231968123424181</v>
      </c>
      <c r="G1440" s="12">
        <v>15.507627400249319</v>
      </c>
      <c r="H1440" s="12">
        <v>20.065459789503556</v>
      </c>
      <c r="I1440" s="12">
        <v>21.691828544489471</v>
      </c>
      <c r="J1440" s="12">
        <v>16.660615953563035</v>
      </c>
      <c r="K1440" s="12">
        <v>18.178435789627773</v>
      </c>
      <c r="L1440" s="12">
        <v>21.185217918724547</v>
      </c>
      <c r="M1440" s="12">
        <v>22.429064814630749</v>
      </c>
      <c r="N1440" s="12"/>
      <c r="O1440" s="12"/>
    </row>
    <row r="1441" spans="1:15" x14ac:dyDescent="0.35">
      <c r="A1441" s="11" t="str">
        <f t="shared" si="22"/>
        <v>DISTRIBUCION VOLUMEN X CRITERIO (Consumiciones)Frutas con gasDE 15 A 19 AÑOS</v>
      </c>
      <c r="B1441" s="11" t="s">
        <v>119</v>
      </c>
      <c r="C1441" s="11" t="s">
        <v>165</v>
      </c>
      <c r="D1441" s="11" t="s">
        <v>39</v>
      </c>
      <c r="E1441" s="12">
        <v>8.9548113788025105</v>
      </c>
      <c r="F1441" s="12">
        <v>3.8213971265057829</v>
      </c>
      <c r="G1441" s="12">
        <v>4.4020678110648204</v>
      </c>
      <c r="H1441" s="12">
        <v>4.3674609391402051</v>
      </c>
      <c r="I1441" s="12">
        <v>7.1605215052248834</v>
      </c>
      <c r="J1441" s="12">
        <v>5.0709533598390681</v>
      </c>
      <c r="K1441" s="12">
        <v>6.1014831019629217</v>
      </c>
      <c r="L1441" s="12">
        <v>5.2564491811801402</v>
      </c>
      <c r="M1441" s="12">
        <v>4.1833898537501257</v>
      </c>
      <c r="N1441" s="12"/>
      <c r="O1441" s="12"/>
    </row>
    <row r="1442" spans="1:15" x14ac:dyDescent="0.35">
      <c r="A1442" s="11" t="str">
        <f t="shared" si="22"/>
        <v>DISTRIBUCION VOLUMEN X CRITERIO (Consumiciones)Frutas con gasDE 20 A 24 AÑOS</v>
      </c>
      <c r="B1442" s="11" t="s">
        <v>119</v>
      </c>
      <c r="C1442" s="11" t="s">
        <v>165</v>
      </c>
      <c r="D1442" s="11" t="s">
        <v>40</v>
      </c>
      <c r="E1442" s="12">
        <v>3.6130347370696052</v>
      </c>
      <c r="F1442" s="12">
        <v>6.6321862368431583</v>
      </c>
      <c r="G1442" s="12">
        <v>6.4801257339764096</v>
      </c>
      <c r="H1442" s="12">
        <v>3.3756524622350152</v>
      </c>
      <c r="I1442" s="12">
        <v>3.7288108212787274</v>
      </c>
      <c r="J1442" s="12">
        <v>6.0003615188192976</v>
      </c>
      <c r="K1442" s="12">
        <v>5.4772709405810422</v>
      </c>
      <c r="L1442" s="12">
        <v>2.7771451347370246</v>
      </c>
      <c r="M1442" s="12">
        <v>3.0158980660808123</v>
      </c>
      <c r="N1442" s="12"/>
      <c r="O1442" s="12"/>
    </row>
    <row r="1443" spans="1:15" x14ac:dyDescent="0.35">
      <c r="A1443" s="11" t="str">
        <f t="shared" si="22"/>
        <v>DISTRIBUCION VOLUMEN X CRITERIO (Consumiciones)Frutas con gasDE 25 A 34 AÑOS</v>
      </c>
      <c r="B1443" s="11" t="s">
        <v>119</v>
      </c>
      <c r="C1443" s="11" t="s">
        <v>165</v>
      </c>
      <c r="D1443" s="11" t="s">
        <v>41</v>
      </c>
      <c r="E1443" s="12">
        <v>7.5884075132755457</v>
      </c>
      <c r="F1443" s="12">
        <v>7.3306702818799101</v>
      </c>
      <c r="G1443" s="12">
        <v>8.0478292353584067</v>
      </c>
      <c r="H1443" s="12">
        <v>10.550967707372589</v>
      </c>
      <c r="I1443" s="12">
        <v>7.1167882420780622</v>
      </c>
      <c r="J1443" s="12">
        <v>12.680297986331709</v>
      </c>
      <c r="K1443" s="12">
        <v>6.91685484432083</v>
      </c>
      <c r="L1443" s="12">
        <v>6.8110285070617795</v>
      </c>
      <c r="M1443" s="12">
        <v>7.1230999666922399</v>
      </c>
      <c r="N1443" s="12"/>
      <c r="O1443" s="12"/>
    </row>
    <row r="1444" spans="1:15" x14ac:dyDescent="0.35">
      <c r="A1444" s="11" t="str">
        <f t="shared" si="22"/>
        <v>DISTRIBUCION VOLUMEN X CRITERIO (Consumiciones)Frutas con gasDE 35 A 49 AÑOS</v>
      </c>
      <c r="B1444" s="11" t="s">
        <v>119</v>
      </c>
      <c r="C1444" s="11" t="s">
        <v>165</v>
      </c>
      <c r="D1444" s="11" t="s">
        <v>42</v>
      </c>
      <c r="E1444" s="12">
        <v>38.481326448303022</v>
      </c>
      <c r="F1444" s="12">
        <v>39.675310328037241</v>
      </c>
      <c r="G1444" s="12">
        <v>37.897259629328708</v>
      </c>
      <c r="H1444" s="12">
        <v>32.806568566269895</v>
      </c>
      <c r="I1444" s="12">
        <v>32.577134077449585</v>
      </c>
      <c r="J1444" s="12">
        <v>34.42389817191701</v>
      </c>
      <c r="K1444" s="12">
        <v>36.396571868502448</v>
      </c>
      <c r="L1444" s="12">
        <v>32.91950784160818</v>
      </c>
      <c r="M1444" s="12">
        <v>33.236337834005639</v>
      </c>
      <c r="N1444" s="12"/>
      <c r="O1444" s="12"/>
    </row>
    <row r="1445" spans="1:15" x14ac:dyDescent="0.35">
      <c r="A1445" s="11" t="str">
        <f t="shared" si="22"/>
        <v>DISTRIBUCION VOLUMEN X CRITERIO (Consumiciones)Frutas con gasDE 50 A 59 AÑOS</v>
      </c>
      <c r="B1445" s="11" t="s">
        <v>119</v>
      </c>
      <c r="C1445" s="11" t="s">
        <v>165</v>
      </c>
      <c r="D1445" s="11" t="s">
        <v>43</v>
      </c>
      <c r="E1445" s="12">
        <v>18.159875001820723</v>
      </c>
      <c r="F1445" s="12">
        <v>20.79391700350849</v>
      </c>
      <c r="G1445" s="12">
        <v>24.460002727501475</v>
      </c>
      <c r="H1445" s="12">
        <v>22.964658084450512</v>
      </c>
      <c r="I1445" s="12">
        <v>23.284815461941584</v>
      </c>
      <c r="J1445" s="12">
        <v>20.312320087238639</v>
      </c>
      <c r="K1445" s="12">
        <v>21.80956873205761</v>
      </c>
      <c r="L1445" s="12">
        <v>23.040155965687546</v>
      </c>
      <c r="M1445" s="12">
        <v>20.582127160998194</v>
      </c>
      <c r="N1445" s="12"/>
      <c r="O1445" s="12"/>
    </row>
    <row r="1446" spans="1:15" x14ac:dyDescent="0.35">
      <c r="A1446" s="11" t="str">
        <f t="shared" si="22"/>
        <v>DISTRIBUCION VOLUMEN X CRITERIO (Consumiciones)Frutas con gasDE 60 A 75 AÑOS</v>
      </c>
      <c r="B1446" s="11" t="s">
        <v>119</v>
      </c>
      <c r="C1446" s="11" t="s">
        <v>165</v>
      </c>
      <c r="D1446" s="11" t="s">
        <v>44</v>
      </c>
      <c r="E1446" s="12">
        <v>23.20255082578241</v>
      </c>
      <c r="F1446" s="12">
        <v>21.746537366097034</v>
      </c>
      <c r="G1446" s="12">
        <v>18.712739352660179</v>
      </c>
      <c r="H1446" s="12">
        <v>25.934677037528253</v>
      </c>
      <c r="I1446" s="12">
        <v>26.131939742304915</v>
      </c>
      <c r="J1446" s="12">
        <v>21.512185808820043</v>
      </c>
      <c r="K1446" s="12">
        <v>23.298250512575144</v>
      </c>
      <c r="L1446" s="12">
        <v>29.195719608352828</v>
      </c>
      <c r="M1446" s="12">
        <v>31.859136976036666</v>
      </c>
      <c r="N1446" s="12"/>
      <c r="O1446" s="12"/>
    </row>
    <row r="1447" spans="1:15" x14ac:dyDescent="0.35">
      <c r="A1447" s="11" t="str">
        <f t="shared" si="22"/>
        <v>DISTRIBUCION VOLUMEN X CRITERIO (Consumiciones)Frutas con gasNIVEL ALTO</v>
      </c>
      <c r="B1447" s="11" t="s">
        <v>119</v>
      </c>
      <c r="C1447" s="11" t="s">
        <v>165</v>
      </c>
      <c r="D1447" s="11" t="s">
        <v>209</v>
      </c>
      <c r="E1447" s="12">
        <v>21.803486107573548</v>
      </c>
      <c r="F1447" s="12">
        <v>23.903729939568578</v>
      </c>
      <c r="G1447" s="12">
        <v>21.745932277290862</v>
      </c>
      <c r="H1447" s="12">
        <v>22.788632641862122</v>
      </c>
      <c r="I1447" s="12">
        <v>21.840291930711569</v>
      </c>
      <c r="J1447" s="12">
        <v>23.281947426527864</v>
      </c>
      <c r="K1447" s="12">
        <v>25.609790478978773</v>
      </c>
      <c r="L1447" s="12">
        <v>23.707165756866821</v>
      </c>
      <c r="M1447" s="12">
        <v>23.092217870891652</v>
      </c>
      <c r="N1447" s="12"/>
      <c r="O1447" s="12"/>
    </row>
    <row r="1448" spans="1:15" x14ac:dyDescent="0.35">
      <c r="A1448" s="11" t="str">
        <f t="shared" si="22"/>
        <v>DISTRIBUCION VOLUMEN X CRITERIO (Consumiciones)Frutas con gasNIVEL MEDIO ALTO</v>
      </c>
      <c r="B1448" s="11" t="s">
        <v>119</v>
      </c>
      <c r="C1448" s="11" t="s">
        <v>165</v>
      </c>
      <c r="D1448" s="11" t="s">
        <v>210</v>
      </c>
      <c r="E1448" s="12">
        <v>14.6361266468703</v>
      </c>
      <c r="F1448" s="12">
        <v>15.285490121529863</v>
      </c>
      <c r="G1448" s="12">
        <v>15.424649890611825</v>
      </c>
      <c r="H1448" s="12">
        <v>12.947105854893849</v>
      </c>
      <c r="I1448" s="12">
        <v>14.421437041260251</v>
      </c>
      <c r="J1448" s="12">
        <v>10.352620545783353</v>
      </c>
      <c r="K1448" s="12">
        <v>12.546289895695814</v>
      </c>
      <c r="L1448" s="12">
        <v>14.54365826184906</v>
      </c>
      <c r="M1448" s="12">
        <v>12.907319228314762</v>
      </c>
      <c r="N1448" s="12"/>
      <c r="O1448" s="12"/>
    </row>
    <row r="1449" spans="1:15" x14ac:dyDescent="0.35">
      <c r="A1449" s="11" t="str">
        <f t="shared" si="22"/>
        <v>DISTRIBUCION VOLUMEN X CRITERIO (Consumiciones)Frutas con gasNIVEL MEDIO</v>
      </c>
      <c r="B1449" s="11" t="s">
        <v>119</v>
      </c>
      <c r="C1449" s="11" t="s">
        <v>165</v>
      </c>
      <c r="D1449" s="11" t="s">
        <v>211</v>
      </c>
      <c r="E1449" s="12">
        <v>23.959106321281379</v>
      </c>
      <c r="F1449" s="12">
        <v>25.448795873854401</v>
      </c>
      <c r="G1449" s="12">
        <v>24.508617560115479</v>
      </c>
      <c r="H1449" s="12">
        <v>22.879369234622889</v>
      </c>
      <c r="I1449" s="12">
        <v>26.195552836003316</v>
      </c>
      <c r="J1449" s="12">
        <v>27.685208546406486</v>
      </c>
      <c r="K1449" s="12">
        <v>31.175254164080069</v>
      </c>
      <c r="L1449" s="12">
        <v>29.693160038124944</v>
      </c>
      <c r="M1449" s="12">
        <v>29.868704133367359</v>
      </c>
      <c r="N1449" s="12"/>
      <c r="O1449" s="12"/>
    </row>
    <row r="1450" spans="1:15" x14ac:dyDescent="0.35">
      <c r="A1450" s="11" t="str">
        <f t="shared" si="22"/>
        <v>DISTRIBUCION VOLUMEN X CRITERIO (Consumiciones)Frutas con gasNIVEL MEDIO BAJO</v>
      </c>
      <c r="B1450" s="11" t="s">
        <v>119</v>
      </c>
      <c r="C1450" s="11" t="s">
        <v>165</v>
      </c>
      <c r="D1450" s="11" t="s">
        <v>212</v>
      </c>
      <c r="E1450" s="12">
        <v>15.427533770018623</v>
      </c>
      <c r="F1450" s="12">
        <v>14.279362768639691</v>
      </c>
      <c r="G1450" s="12">
        <v>16.82227350693304</v>
      </c>
      <c r="H1450" s="12">
        <v>15.582589954724007</v>
      </c>
      <c r="I1450" s="12">
        <v>14.575509175632225</v>
      </c>
      <c r="J1450" s="12">
        <v>17.376732242398791</v>
      </c>
      <c r="K1450" s="12">
        <v>15.009605418793548</v>
      </c>
      <c r="L1450" s="12">
        <v>10.57273719781648</v>
      </c>
      <c r="M1450" s="12">
        <v>10.255272951217721</v>
      </c>
      <c r="N1450" s="12"/>
      <c r="O1450" s="12"/>
    </row>
    <row r="1451" spans="1:15" x14ac:dyDescent="0.35">
      <c r="A1451" s="11" t="str">
        <f t="shared" si="22"/>
        <v>DISTRIBUCION VOLUMEN X CRITERIO (Consumiciones)Frutas con gasHOMBRE</v>
      </c>
      <c r="B1451" s="11" t="s">
        <v>119</v>
      </c>
      <c r="C1451" s="11" t="s">
        <v>165</v>
      </c>
      <c r="D1451" s="11" t="s">
        <v>21</v>
      </c>
      <c r="E1451" s="12">
        <v>48.902742582563477</v>
      </c>
      <c r="F1451" s="12">
        <v>52.666386520990912</v>
      </c>
      <c r="G1451" s="12">
        <v>47.473176367544276</v>
      </c>
      <c r="H1451" s="12">
        <v>48.514847542832655</v>
      </c>
      <c r="I1451" s="12">
        <v>46.824930422563135</v>
      </c>
      <c r="J1451" s="12">
        <v>51.705276650794829</v>
      </c>
      <c r="K1451" s="12">
        <v>57.054154501760692</v>
      </c>
      <c r="L1451" s="12">
        <v>55.556918811194869</v>
      </c>
      <c r="M1451" s="12">
        <v>51.710278466674595</v>
      </c>
      <c r="N1451" s="12"/>
      <c r="O1451" s="12"/>
    </row>
    <row r="1452" spans="1:15" x14ac:dyDescent="0.35">
      <c r="A1452" s="11" t="str">
        <f t="shared" si="22"/>
        <v>DISTRIBUCION VOLUMEN X CRITERIO (Consumiciones)Frutas con gasMUJER</v>
      </c>
      <c r="B1452" s="11" t="s">
        <v>119</v>
      </c>
      <c r="C1452" s="11" t="s">
        <v>165</v>
      </c>
      <c r="D1452" s="11" t="s">
        <v>22</v>
      </c>
      <c r="E1452" s="12">
        <v>51.097257417436516</v>
      </c>
      <c r="F1452" s="12">
        <v>47.33365516735369</v>
      </c>
      <c r="G1452" s="12">
        <v>52.526828434394943</v>
      </c>
      <c r="H1452" s="12">
        <v>51.485152457167352</v>
      </c>
      <c r="I1452" s="12">
        <v>53.175069577436872</v>
      </c>
      <c r="J1452" s="12">
        <v>48.294723349205164</v>
      </c>
      <c r="K1452" s="12">
        <v>42.945827425955592</v>
      </c>
      <c r="L1452" s="12">
        <v>44.443081188805131</v>
      </c>
      <c r="M1452" s="12">
        <v>48.289701248452772</v>
      </c>
      <c r="N1452" s="12"/>
      <c r="O1452" s="12"/>
    </row>
    <row r="1453" spans="1:15" x14ac:dyDescent="0.35">
      <c r="A1453" s="11" t="str">
        <f t="shared" si="22"/>
        <v>DISTRIBUCION VOLUMEN X CRITERIO (Consumiciones)Frutas sin gasT.ESPAÑA</v>
      </c>
      <c r="B1453" s="11" t="s">
        <v>119</v>
      </c>
      <c r="C1453" s="11" t="s">
        <v>166</v>
      </c>
      <c r="D1453" s="11" t="s">
        <v>36</v>
      </c>
      <c r="E1453" s="12">
        <v>100</v>
      </c>
      <c r="F1453" s="12">
        <v>100</v>
      </c>
      <c r="G1453" s="12">
        <v>100</v>
      </c>
      <c r="H1453" s="12">
        <v>100</v>
      </c>
      <c r="I1453" s="12">
        <v>100</v>
      </c>
      <c r="J1453" s="12">
        <v>100</v>
      </c>
      <c r="K1453" s="12">
        <v>100</v>
      </c>
      <c r="L1453" s="12">
        <v>100</v>
      </c>
      <c r="M1453" s="12">
        <v>100</v>
      </c>
      <c r="N1453" s="12"/>
      <c r="O1453" s="12"/>
    </row>
    <row r="1454" spans="1:15" x14ac:dyDescent="0.35">
      <c r="A1454" s="11" t="str">
        <f t="shared" si="22"/>
        <v>DISTRIBUCION VOLUMEN X CRITERIO (Consumiciones)Frutas sin gasBCN AM</v>
      </c>
      <c r="B1454" s="11" t="s">
        <v>119</v>
      </c>
      <c r="C1454" s="11" t="s">
        <v>166</v>
      </c>
      <c r="D1454" s="11" t="s">
        <v>1</v>
      </c>
      <c r="E1454" s="12">
        <v>10.460146416211671</v>
      </c>
      <c r="F1454" s="12">
        <v>13.587044265639026</v>
      </c>
      <c r="G1454" s="12">
        <v>13.701338874488547</v>
      </c>
      <c r="H1454" s="12">
        <v>8.6141465517603226</v>
      </c>
      <c r="I1454" s="12">
        <v>9.9296516665426608</v>
      </c>
      <c r="J1454" s="12">
        <v>10.668396003308091</v>
      </c>
      <c r="K1454" s="12">
        <v>14.554941924970171</v>
      </c>
      <c r="L1454" s="12">
        <v>5.5741016926976048</v>
      </c>
      <c r="M1454" s="12">
        <v>9.6795332868998862</v>
      </c>
      <c r="N1454" s="12"/>
      <c r="O1454" s="12"/>
    </row>
    <row r="1455" spans="1:15" x14ac:dyDescent="0.35">
      <c r="A1455" s="11" t="str">
        <f t="shared" si="22"/>
        <v>DISTRIBUCION VOLUMEN X CRITERIO (Consumiciones)Frutas sin gasREST.CAT ARAGON</v>
      </c>
      <c r="B1455" s="11" t="s">
        <v>119</v>
      </c>
      <c r="C1455" s="11" t="s">
        <v>166</v>
      </c>
      <c r="D1455" s="11" t="s">
        <v>2</v>
      </c>
      <c r="E1455" s="12">
        <v>15.963549922065603</v>
      </c>
      <c r="F1455" s="12">
        <v>11.36959711991701</v>
      </c>
      <c r="G1455" s="12">
        <v>10.158257106745785</v>
      </c>
      <c r="H1455" s="12">
        <v>12.53077420928561</v>
      </c>
      <c r="I1455" s="12">
        <v>13.642776395025935</v>
      </c>
      <c r="J1455" s="12">
        <v>13.051911481365877</v>
      </c>
      <c r="K1455" s="12">
        <v>13.35379428592651</v>
      </c>
      <c r="L1455" s="12">
        <v>11.542578814139624</v>
      </c>
      <c r="M1455" s="12">
        <v>10.100708078471266</v>
      </c>
      <c r="N1455" s="12"/>
      <c r="O1455" s="12"/>
    </row>
    <row r="1456" spans="1:15" x14ac:dyDescent="0.35">
      <c r="A1456" s="11" t="str">
        <f t="shared" si="22"/>
        <v>DISTRIBUCION VOLUMEN X CRITERIO (Consumiciones)Frutas sin gasLEVANTE</v>
      </c>
      <c r="B1456" s="11" t="s">
        <v>119</v>
      </c>
      <c r="C1456" s="11" t="s">
        <v>166</v>
      </c>
      <c r="D1456" s="11" t="s">
        <v>3</v>
      </c>
      <c r="E1456" s="12">
        <v>13.576814167015923</v>
      </c>
      <c r="F1456" s="12">
        <v>13.4660336690884</v>
      </c>
      <c r="G1456" s="12">
        <v>13.106574409288573</v>
      </c>
      <c r="H1456" s="12">
        <v>13.504527884708514</v>
      </c>
      <c r="I1456" s="12">
        <v>17.407928328385029</v>
      </c>
      <c r="J1456" s="12">
        <v>16.282176776815412</v>
      </c>
      <c r="K1456" s="12">
        <v>10.772694353883757</v>
      </c>
      <c r="L1456" s="12">
        <v>17.081285466401404</v>
      </c>
      <c r="M1456" s="12">
        <v>9.426643374029025</v>
      </c>
      <c r="N1456" s="12"/>
      <c r="O1456" s="12"/>
    </row>
    <row r="1457" spans="1:15" x14ac:dyDescent="0.35">
      <c r="A1457" s="11" t="str">
        <f t="shared" si="22"/>
        <v>DISTRIBUCION VOLUMEN X CRITERIO (Consumiciones)Frutas sin gasANDALUCIA</v>
      </c>
      <c r="B1457" s="11" t="s">
        <v>119</v>
      </c>
      <c r="C1457" s="11" t="s">
        <v>166</v>
      </c>
      <c r="D1457" s="11" t="s">
        <v>4</v>
      </c>
      <c r="E1457" s="12">
        <v>13.459406183536535</v>
      </c>
      <c r="F1457" s="12">
        <v>14.541363700260371</v>
      </c>
      <c r="G1457" s="12">
        <v>12.312630406375183</v>
      </c>
      <c r="H1457" s="12">
        <v>16.517898161033155</v>
      </c>
      <c r="I1457" s="12">
        <v>10.613597797624333</v>
      </c>
      <c r="J1457" s="12">
        <v>9.3165819192742791</v>
      </c>
      <c r="K1457" s="12">
        <v>10.059418981474101</v>
      </c>
      <c r="L1457" s="12">
        <v>12.514924085815846</v>
      </c>
      <c r="M1457" s="12">
        <v>21.42234859627381</v>
      </c>
      <c r="N1457" s="12"/>
      <c r="O1457" s="12"/>
    </row>
    <row r="1458" spans="1:15" x14ac:dyDescent="0.35">
      <c r="A1458" s="11" t="str">
        <f t="shared" si="22"/>
        <v>DISTRIBUCION VOLUMEN X CRITERIO (Consumiciones)Frutas sin gasMDD AM</v>
      </c>
      <c r="B1458" s="11" t="s">
        <v>119</v>
      </c>
      <c r="C1458" s="11" t="s">
        <v>166</v>
      </c>
      <c r="D1458" s="11" t="s">
        <v>5</v>
      </c>
      <c r="E1458" s="12">
        <v>14.53737104595124</v>
      </c>
      <c r="F1458" s="12">
        <v>13.908360123152184</v>
      </c>
      <c r="G1458" s="12">
        <v>14.422469527216641</v>
      </c>
      <c r="H1458" s="12">
        <v>17.987647562992315</v>
      </c>
      <c r="I1458" s="12">
        <v>16.363928017965907</v>
      </c>
      <c r="J1458" s="12">
        <v>16.942896374537934</v>
      </c>
      <c r="K1458" s="12">
        <v>19.504199075158692</v>
      </c>
      <c r="L1458" s="12">
        <v>19.420567450078952</v>
      </c>
      <c r="M1458" s="12">
        <v>14.142164165649751</v>
      </c>
      <c r="N1458" s="12"/>
      <c r="O1458" s="12"/>
    </row>
    <row r="1459" spans="1:15" x14ac:dyDescent="0.35">
      <c r="A1459" s="11" t="str">
        <f t="shared" si="22"/>
        <v>DISTRIBUCION VOLUMEN X CRITERIO (Consumiciones)Frutas sin gasRTO CENTRO</v>
      </c>
      <c r="B1459" s="11" t="s">
        <v>119</v>
      </c>
      <c r="C1459" s="11" t="s">
        <v>166</v>
      </c>
      <c r="D1459" s="11" t="s">
        <v>6</v>
      </c>
      <c r="E1459" s="12">
        <v>10.801328631195332</v>
      </c>
      <c r="F1459" s="12">
        <v>9.1555353194692159</v>
      </c>
      <c r="G1459" s="12">
        <v>10.687361024828087</v>
      </c>
      <c r="H1459" s="12">
        <v>12.959333222744815</v>
      </c>
      <c r="I1459" s="12">
        <v>10.9189206055093</v>
      </c>
      <c r="J1459" s="12">
        <v>11.980724987179368</v>
      </c>
      <c r="K1459" s="12">
        <v>8.5737324885351462</v>
      </c>
      <c r="L1459" s="12">
        <v>10.697286925405338</v>
      </c>
      <c r="M1459" s="12">
        <v>12.385091446692947</v>
      </c>
      <c r="N1459" s="12"/>
      <c r="O1459" s="12"/>
    </row>
    <row r="1460" spans="1:15" x14ac:dyDescent="0.35">
      <c r="A1460" s="11" t="str">
        <f t="shared" si="22"/>
        <v>DISTRIBUCION VOLUMEN X CRITERIO (Consumiciones)Frutas sin gasNORTE-CENTRO</v>
      </c>
      <c r="B1460" s="11" t="s">
        <v>119</v>
      </c>
      <c r="C1460" s="11" t="s">
        <v>166</v>
      </c>
      <c r="D1460" s="11" t="s">
        <v>7</v>
      </c>
      <c r="E1460" s="12">
        <v>11.442268026806468</v>
      </c>
      <c r="F1460" s="12">
        <v>11.006745295459858</v>
      </c>
      <c r="G1460" s="12">
        <v>11.765564148154494</v>
      </c>
      <c r="H1460" s="12">
        <v>6.0599497563295479</v>
      </c>
      <c r="I1460" s="12">
        <v>7.0745181903205241</v>
      </c>
      <c r="J1460" s="12">
        <v>6.6985123182350241</v>
      </c>
      <c r="K1460" s="12">
        <v>9.9750829676778245</v>
      </c>
      <c r="L1460" s="12">
        <v>9.5766882770823756</v>
      </c>
      <c r="M1460" s="12">
        <v>8.1010696141152625</v>
      </c>
      <c r="N1460" s="12"/>
      <c r="O1460" s="12"/>
    </row>
    <row r="1461" spans="1:15" x14ac:dyDescent="0.35">
      <c r="A1461" s="11" t="str">
        <f t="shared" si="22"/>
        <v>DISTRIBUCION VOLUMEN X CRITERIO (Consumiciones)Frutas sin gasNOROESTE</v>
      </c>
      <c r="B1461" s="11" t="s">
        <v>119</v>
      </c>
      <c r="C1461" s="11" t="s">
        <v>166</v>
      </c>
      <c r="D1461" s="11" t="s">
        <v>8</v>
      </c>
      <c r="E1461" s="12">
        <v>9.7590991393045439</v>
      </c>
      <c r="F1461" s="12">
        <v>12.965314508174119</v>
      </c>
      <c r="G1461" s="12">
        <v>13.845791649707589</v>
      </c>
      <c r="H1461" s="12">
        <v>11.825716432484853</v>
      </c>
      <c r="I1461" s="12">
        <v>14.048665397788504</v>
      </c>
      <c r="J1461" s="12">
        <v>15.058792622607795</v>
      </c>
      <c r="K1461" s="12">
        <v>13.206147176679279</v>
      </c>
      <c r="L1461" s="12">
        <v>13.592573460138302</v>
      </c>
      <c r="M1461" s="12">
        <v>14.742431948743546</v>
      </c>
      <c r="N1461" s="12"/>
      <c r="O1461" s="12"/>
    </row>
    <row r="1462" spans="1:15" x14ac:dyDescent="0.35">
      <c r="A1462" s="11" t="str">
        <f t="shared" si="22"/>
        <v>DISTRIBUCION VOLUMEN X CRITERIO (Consumiciones)Frutas sin gas&lt;2MIL</v>
      </c>
      <c r="B1462" s="11" t="s">
        <v>119</v>
      </c>
      <c r="C1462" s="11" t="s">
        <v>166</v>
      </c>
      <c r="D1462" s="11" t="s">
        <v>9</v>
      </c>
      <c r="E1462" s="12">
        <v>3.6003813968577574</v>
      </c>
      <c r="F1462" s="12">
        <v>2.8550078414834572</v>
      </c>
      <c r="G1462" s="12">
        <v>1.5681013688652767</v>
      </c>
      <c r="H1462" s="12">
        <v>2.6345558857837217</v>
      </c>
      <c r="I1462" s="12">
        <v>7.3713604758053108</v>
      </c>
      <c r="J1462" s="12">
        <v>2.6665070625750142</v>
      </c>
      <c r="K1462" s="12">
        <v>3.490815455087537</v>
      </c>
      <c r="L1462" s="12">
        <v>3.8792748306083471</v>
      </c>
      <c r="M1462" s="12">
        <v>5.9259867266126305</v>
      </c>
      <c r="N1462" s="12"/>
      <c r="O1462" s="12"/>
    </row>
    <row r="1463" spans="1:15" x14ac:dyDescent="0.35">
      <c r="A1463" s="11" t="str">
        <f t="shared" si="22"/>
        <v>DISTRIBUCION VOLUMEN X CRITERIO (Consumiciones)Frutas sin gas2-5MIL</v>
      </c>
      <c r="B1463" s="11" t="s">
        <v>119</v>
      </c>
      <c r="C1463" s="11" t="s">
        <v>166</v>
      </c>
      <c r="D1463" s="11" t="s">
        <v>10</v>
      </c>
      <c r="E1463" s="12">
        <v>6.8171839375273269</v>
      </c>
      <c r="F1463" s="12">
        <v>5.1219134219441962</v>
      </c>
      <c r="G1463" s="12">
        <v>3.3965446327199498</v>
      </c>
      <c r="H1463" s="12">
        <v>3.9491403711887587</v>
      </c>
      <c r="I1463" s="12">
        <v>4.8155030349869552</v>
      </c>
      <c r="J1463" s="12">
        <v>5.6928129864111634</v>
      </c>
      <c r="K1463" s="12">
        <v>3.5092143688219721</v>
      </c>
      <c r="L1463" s="12">
        <v>5.7599133114667893</v>
      </c>
      <c r="M1463" s="12">
        <v>4.9122350873663692</v>
      </c>
      <c r="N1463" s="12"/>
      <c r="O1463" s="12"/>
    </row>
    <row r="1464" spans="1:15" x14ac:dyDescent="0.35">
      <c r="A1464" s="11" t="str">
        <f t="shared" si="22"/>
        <v>DISTRIBUCION VOLUMEN X CRITERIO (Consumiciones)Frutas sin gas5-10MIL</v>
      </c>
      <c r="B1464" s="11" t="s">
        <v>119</v>
      </c>
      <c r="C1464" s="11" t="s">
        <v>166</v>
      </c>
      <c r="D1464" s="11" t="s">
        <v>11</v>
      </c>
      <c r="E1464" s="12">
        <v>8.9034922679032977</v>
      </c>
      <c r="F1464" s="12">
        <v>10.422770236236312</v>
      </c>
      <c r="G1464" s="12">
        <v>4.6622116064351662</v>
      </c>
      <c r="H1464" s="12">
        <v>10.070811891261117</v>
      </c>
      <c r="I1464" s="12">
        <v>8.9403667265903586</v>
      </c>
      <c r="J1464" s="12">
        <v>5.1931099890801491</v>
      </c>
      <c r="K1464" s="12">
        <v>8.6165101036465277</v>
      </c>
      <c r="L1464" s="12">
        <v>6.7604018062271205</v>
      </c>
      <c r="M1464" s="12">
        <v>6.9552008942550954</v>
      </c>
      <c r="N1464" s="12"/>
      <c r="O1464" s="12"/>
    </row>
    <row r="1465" spans="1:15" x14ac:dyDescent="0.35">
      <c r="A1465" s="11" t="str">
        <f t="shared" si="22"/>
        <v>DISTRIBUCION VOLUMEN X CRITERIO (Consumiciones)Frutas sin gas10-30MIL</v>
      </c>
      <c r="B1465" s="11" t="s">
        <v>119</v>
      </c>
      <c r="C1465" s="11" t="s">
        <v>166</v>
      </c>
      <c r="D1465" s="11" t="s">
        <v>12</v>
      </c>
      <c r="E1465" s="12">
        <v>16.467920917789712</v>
      </c>
      <c r="F1465" s="12">
        <v>14.632226127466952</v>
      </c>
      <c r="G1465" s="12">
        <v>20.522688031533171</v>
      </c>
      <c r="H1465" s="12">
        <v>14.622229567151667</v>
      </c>
      <c r="I1465" s="12">
        <v>14.115541517357469</v>
      </c>
      <c r="J1465" s="12">
        <v>19.782087798160706</v>
      </c>
      <c r="K1465" s="12">
        <v>16.193825775473229</v>
      </c>
      <c r="L1465" s="12">
        <v>18.327008822838721</v>
      </c>
      <c r="M1465" s="12">
        <v>16.47164459812609</v>
      </c>
      <c r="N1465" s="12"/>
      <c r="O1465" s="12"/>
    </row>
    <row r="1466" spans="1:15" x14ac:dyDescent="0.35">
      <c r="A1466" s="11" t="str">
        <f t="shared" si="22"/>
        <v>DISTRIBUCION VOLUMEN X CRITERIO (Consumiciones)Frutas sin gas30-100MIL</v>
      </c>
      <c r="B1466" s="11" t="s">
        <v>119</v>
      </c>
      <c r="C1466" s="11" t="s">
        <v>166</v>
      </c>
      <c r="D1466" s="11" t="s">
        <v>13</v>
      </c>
      <c r="E1466" s="12">
        <v>18.223853277485151</v>
      </c>
      <c r="F1466" s="12">
        <v>23.41113228701569</v>
      </c>
      <c r="G1466" s="12">
        <v>29.824061181208627</v>
      </c>
      <c r="H1466" s="12">
        <v>23.202181257484742</v>
      </c>
      <c r="I1466" s="12">
        <v>22.257235045678815</v>
      </c>
      <c r="J1466" s="12">
        <v>21.775115705136574</v>
      </c>
      <c r="K1466" s="12">
        <v>26.373433236552561</v>
      </c>
      <c r="L1466" s="12">
        <v>24.994021108034488</v>
      </c>
      <c r="M1466" s="12">
        <v>26.494057910229092</v>
      </c>
      <c r="N1466" s="12"/>
      <c r="O1466" s="12"/>
    </row>
    <row r="1467" spans="1:15" x14ac:dyDescent="0.35">
      <c r="A1467" s="11" t="str">
        <f t="shared" si="22"/>
        <v>DISTRIBUCION VOLUMEN X CRITERIO (Consumiciones)Frutas sin gas100-200MIL</v>
      </c>
      <c r="B1467" s="11" t="s">
        <v>119</v>
      </c>
      <c r="C1467" s="11" t="s">
        <v>166</v>
      </c>
      <c r="D1467" s="11" t="s">
        <v>14</v>
      </c>
      <c r="E1467" s="12">
        <v>8.9931188826850619</v>
      </c>
      <c r="F1467" s="12">
        <v>8.5706084443268669</v>
      </c>
      <c r="G1467" s="12">
        <v>8.7178616567768472</v>
      </c>
      <c r="H1467" s="12">
        <v>8.5957875102238699</v>
      </c>
      <c r="I1467" s="12">
        <v>5.2312286436844522</v>
      </c>
      <c r="J1467" s="12">
        <v>4.6900620708330223</v>
      </c>
      <c r="K1467" s="12">
        <v>4.9952122308790763</v>
      </c>
      <c r="L1467" s="12">
        <v>10.868446787244331</v>
      </c>
      <c r="M1467" s="12">
        <v>5.9033788874570856</v>
      </c>
      <c r="N1467" s="12"/>
      <c r="O1467" s="12"/>
    </row>
    <row r="1468" spans="1:15" x14ac:dyDescent="0.35">
      <c r="A1468" s="11" t="str">
        <f t="shared" si="22"/>
        <v>DISTRIBUCION VOLUMEN X CRITERIO (Consumiciones)Frutas sin gas200-500MIL</v>
      </c>
      <c r="B1468" s="11" t="s">
        <v>119</v>
      </c>
      <c r="C1468" s="11" t="s">
        <v>166</v>
      </c>
      <c r="D1468" s="11" t="s">
        <v>15</v>
      </c>
      <c r="E1468" s="12">
        <v>13.592145793724573</v>
      </c>
      <c r="F1468" s="12">
        <v>15.768768320206874</v>
      </c>
      <c r="G1468" s="12">
        <v>16.123568475396841</v>
      </c>
      <c r="H1468" s="12">
        <v>16.546550640965147</v>
      </c>
      <c r="I1468" s="12">
        <v>15.538861193849543</v>
      </c>
      <c r="J1468" s="12">
        <v>20.373950883406771</v>
      </c>
      <c r="K1468" s="12">
        <v>17.276878235730059</v>
      </c>
      <c r="L1468" s="12">
        <v>11.521651920790404</v>
      </c>
      <c r="M1468" s="12">
        <v>16.695934289710564</v>
      </c>
      <c r="N1468" s="12"/>
      <c r="O1468" s="12"/>
    </row>
    <row r="1469" spans="1:15" x14ac:dyDescent="0.35">
      <c r="A1469" s="11" t="str">
        <f t="shared" si="22"/>
        <v>DISTRIBUCION VOLUMEN X CRITERIO (Consumiciones)Frutas sin gas&gt;500MIL</v>
      </c>
      <c r="B1469" s="11" t="s">
        <v>119</v>
      </c>
      <c r="C1469" s="11" t="s">
        <v>166</v>
      </c>
      <c r="D1469" s="11" t="s">
        <v>16</v>
      </c>
      <c r="E1469" s="12">
        <v>23.401891998488246</v>
      </c>
      <c r="F1469" s="12">
        <v>19.217561323640009</v>
      </c>
      <c r="G1469" s="12">
        <v>15.184959619545424</v>
      </c>
      <c r="H1469" s="12">
        <v>20.378738211945333</v>
      </c>
      <c r="I1469" s="12">
        <v>21.729890561258575</v>
      </c>
      <c r="J1469" s="12">
        <v>19.826323437691734</v>
      </c>
      <c r="K1469" s="12">
        <v>19.544114345244203</v>
      </c>
      <c r="L1469" s="12">
        <v>17.889276783970214</v>
      </c>
      <c r="M1469" s="12">
        <v>16.641547372556314</v>
      </c>
      <c r="N1469" s="12"/>
      <c r="O1469" s="12"/>
    </row>
    <row r="1470" spans="1:15" x14ac:dyDescent="0.35">
      <c r="A1470" s="11" t="str">
        <f t="shared" si="22"/>
        <v>DISTRIBUCION VOLUMEN X CRITERIO (Consumiciones)Frutas sin gasDE 15 A 19 AÑOS</v>
      </c>
      <c r="B1470" s="11" t="s">
        <v>119</v>
      </c>
      <c r="C1470" s="11" t="s">
        <v>166</v>
      </c>
      <c r="D1470" s="11" t="s">
        <v>39</v>
      </c>
      <c r="E1470" s="12">
        <v>1.2874556498526533</v>
      </c>
      <c r="F1470" s="12">
        <v>2.9326308291976333</v>
      </c>
      <c r="G1470" s="12">
        <v>1.4232981298601142</v>
      </c>
      <c r="H1470" s="12">
        <v>2.0939366035508864</v>
      </c>
      <c r="I1470" s="12">
        <v>0.53559139242977372</v>
      </c>
      <c r="J1470" s="12" t="s">
        <v>223</v>
      </c>
      <c r="K1470" s="12" t="s">
        <v>223</v>
      </c>
      <c r="L1470" s="12">
        <v>0.95683733741656951</v>
      </c>
      <c r="M1470" s="12">
        <v>7.3362272000060731</v>
      </c>
      <c r="N1470" s="12"/>
      <c r="O1470" s="12"/>
    </row>
    <row r="1471" spans="1:15" x14ac:dyDescent="0.35">
      <c r="A1471" s="11" t="str">
        <f t="shared" si="22"/>
        <v>DISTRIBUCION VOLUMEN X CRITERIO (Consumiciones)Frutas sin gasDE 20 A 24 AÑOS</v>
      </c>
      <c r="B1471" s="11" t="s">
        <v>119</v>
      </c>
      <c r="C1471" s="11" t="s">
        <v>166</v>
      </c>
      <c r="D1471" s="11" t="s">
        <v>40</v>
      </c>
      <c r="E1471" s="12">
        <v>5.0017176032929243</v>
      </c>
      <c r="F1471" s="12">
        <v>2.7699142985746561</v>
      </c>
      <c r="G1471" s="12">
        <v>2.6071313810758121</v>
      </c>
      <c r="H1471" s="12">
        <v>0.38624911053716326</v>
      </c>
      <c r="I1471" s="12">
        <v>2.2209656114816672</v>
      </c>
      <c r="J1471" s="12">
        <v>3.3172069309016385</v>
      </c>
      <c r="K1471" s="12">
        <v>1.0958864950772731</v>
      </c>
      <c r="L1471" s="12">
        <v>1.8797960356937538</v>
      </c>
      <c r="M1471" s="12">
        <v>4.3429350621252985</v>
      </c>
      <c r="N1471" s="12"/>
      <c r="O1471" s="12"/>
    </row>
    <row r="1472" spans="1:15" x14ac:dyDescent="0.35">
      <c r="A1472" s="11" t="str">
        <f t="shared" si="22"/>
        <v>DISTRIBUCION VOLUMEN X CRITERIO (Consumiciones)Frutas sin gasDE 25 A 34 AÑOS</v>
      </c>
      <c r="B1472" s="11" t="s">
        <v>119</v>
      </c>
      <c r="C1472" s="11" t="s">
        <v>166</v>
      </c>
      <c r="D1472" s="11" t="s">
        <v>41</v>
      </c>
      <c r="E1472" s="12">
        <v>4.5345500925084989</v>
      </c>
      <c r="F1472" s="12">
        <v>6.0257346229239275</v>
      </c>
      <c r="G1472" s="12">
        <v>4.0529251729825839</v>
      </c>
      <c r="H1472" s="12">
        <v>8.388213274571136</v>
      </c>
      <c r="I1472" s="12">
        <v>4.8154670327692193</v>
      </c>
      <c r="J1472" s="12">
        <v>7.9398105910343713</v>
      </c>
      <c r="K1472" s="12">
        <v>4.1979534795780316</v>
      </c>
      <c r="L1472" s="12">
        <v>6.7328973602459072</v>
      </c>
      <c r="M1472" s="12">
        <v>7.263763500651903</v>
      </c>
      <c r="N1472" s="12"/>
      <c r="O1472" s="12"/>
    </row>
    <row r="1473" spans="1:15" x14ac:dyDescent="0.35">
      <c r="A1473" s="11" t="str">
        <f t="shared" si="22"/>
        <v>DISTRIBUCION VOLUMEN X CRITERIO (Consumiciones)Frutas sin gasDE 35 A 49 AÑOS</v>
      </c>
      <c r="B1473" s="11" t="s">
        <v>119</v>
      </c>
      <c r="C1473" s="11" t="s">
        <v>166</v>
      </c>
      <c r="D1473" s="11" t="s">
        <v>42</v>
      </c>
      <c r="E1473" s="12">
        <v>24.039455471999197</v>
      </c>
      <c r="F1473" s="12">
        <v>32.019927346051276</v>
      </c>
      <c r="G1473" s="12">
        <v>25.158094299607974</v>
      </c>
      <c r="H1473" s="12">
        <v>27.027155181862405</v>
      </c>
      <c r="I1473" s="12">
        <v>28.069297068699434</v>
      </c>
      <c r="J1473" s="12">
        <v>29.009089728631075</v>
      </c>
      <c r="K1473" s="12">
        <v>37.990277405499945</v>
      </c>
      <c r="L1473" s="12">
        <v>26.409267267117144</v>
      </c>
      <c r="M1473" s="12">
        <v>27.299727282561459</v>
      </c>
      <c r="N1473" s="12"/>
      <c r="O1473" s="12"/>
    </row>
    <row r="1474" spans="1:15" x14ac:dyDescent="0.35">
      <c r="A1474" s="11" t="str">
        <f t="shared" si="22"/>
        <v>DISTRIBUCION VOLUMEN X CRITERIO (Consumiciones)Frutas sin gasDE 50 A 59 AÑOS</v>
      </c>
      <c r="B1474" s="11" t="s">
        <v>119</v>
      </c>
      <c r="C1474" s="11" t="s">
        <v>166</v>
      </c>
      <c r="D1474" s="11" t="s">
        <v>43</v>
      </c>
      <c r="E1474" s="12">
        <v>20.179508482210124</v>
      </c>
      <c r="F1474" s="12">
        <v>18.78909018995726</v>
      </c>
      <c r="G1474" s="12">
        <v>17.007795462822134</v>
      </c>
      <c r="H1474" s="12">
        <v>22.888372083622958</v>
      </c>
      <c r="I1474" s="12">
        <v>16.294091716049707</v>
      </c>
      <c r="J1474" s="12">
        <v>20.720056239771445</v>
      </c>
      <c r="K1474" s="12">
        <v>17.808242765873121</v>
      </c>
      <c r="L1474" s="12">
        <v>23.499529557636055</v>
      </c>
      <c r="M1474" s="12">
        <v>22.936072717058977</v>
      </c>
      <c r="N1474" s="12"/>
      <c r="O1474" s="12"/>
    </row>
    <row r="1475" spans="1:15" x14ac:dyDescent="0.35">
      <c r="A1475" s="11" t="str">
        <f t="shared" si="22"/>
        <v>DISTRIBUCION VOLUMEN X CRITERIO (Consumiciones)Frutas sin gasDE 60 A 75 AÑOS</v>
      </c>
      <c r="B1475" s="11" t="s">
        <v>119</v>
      </c>
      <c r="C1475" s="11" t="s">
        <v>166</v>
      </c>
      <c r="D1475" s="11" t="s">
        <v>44</v>
      </c>
      <c r="E1475" s="12">
        <v>44.957286351476306</v>
      </c>
      <c r="F1475" s="12">
        <v>37.462694714842151</v>
      </c>
      <c r="G1475" s="12">
        <v>49.750733703219723</v>
      </c>
      <c r="H1475" s="12">
        <v>39.216088048775447</v>
      </c>
      <c r="I1475" s="12">
        <v>48.064576777929524</v>
      </c>
      <c r="J1475" s="12">
        <v>39.013842147168624</v>
      </c>
      <c r="K1475" s="12">
        <v>38.907653359138209</v>
      </c>
      <c r="L1475" s="12">
        <v>40.521674139124421</v>
      </c>
      <c r="M1475" s="12">
        <v>30.821264748471776</v>
      </c>
      <c r="N1475" s="12"/>
      <c r="O1475" s="12"/>
    </row>
    <row r="1476" spans="1:15" x14ac:dyDescent="0.35">
      <c r="A1476" s="11" t="str">
        <f t="shared" ref="A1476:A1539" si="23">B1476&amp;C1476&amp;D1476</f>
        <v>DISTRIBUCION VOLUMEN X CRITERIO (Consumiciones)Frutas sin gasNIVEL ALTO</v>
      </c>
      <c r="B1476" s="11" t="s">
        <v>119</v>
      </c>
      <c r="C1476" s="11" t="s">
        <v>166</v>
      </c>
      <c r="D1476" s="11" t="s">
        <v>209</v>
      </c>
      <c r="E1476" s="12">
        <v>19.587314108143136</v>
      </c>
      <c r="F1476" s="12">
        <v>23.734589730346155</v>
      </c>
      <c r="G1476" s="12">
        <v>23.977142734731473</v>
      </c>
      <c r="H1476" s="12">
        <v>22.240683007960044</v>
      </c>
      <c r="I1476" s="12">
        <v>23.680986748783724</v>
      </c>
      <c r="J1476" s="12">
        <v>22.252443436541679</v>
      </c>
      <c r="K1476" s="12">
        <v>29.199258041154373</v>
      </c>
      <c r="L1476" s="12">
        <v>27.21901753612871</v>
      </c>
      <c r="M1476" s="12">
        <v>21.724823929294637</v>
      </c>
      <c r="N1476" s="12"/>
      <c r="O1476" s="12"/>
    </row>
    <row r="1477" spans="1:15" x14ac:dyDescent="0.35">
      <c r="A1477" s="11" t="str">
        <f t="shared" si="23"/>
        <v>DISTRIBUCION VOLUMEN X CRITERIO (Consumiciones)Frutas sin gasNIVEL MEDIO ALTO</v>
      </c>
      <c r="B1477" s="11" t="s">
        <v>119</v>
      </c>
      <c r="C1477" s="11" t="s">
        <v>166</v>
      </c>
      <c r="D1477" s="11" t="s">
        <v>210</v>
      </c>
      <c r="E1477" s="12">
        <v>11.564344663531726</v>
      </c>
      <c r="F1477" s="12">
        <v>14.462424967011382</v>
      </c>
      <c r="G1477" s="12">
        <v>12.008146783487929</v>
      </c>
      <c r="H1477" s="12">
        <v>17.373850189039516</v>
      </c>
      <c r="I1477" s="12">
        <v>13.703100110966835</v>
      </c>
      <c r="J1477" s="12">
        <v>14.922130053156055</v>
      </c>
      <c r="K1477" s="12">
        <v>15.779586678128551</v>
      </c>
      <c r="L1477" s="12">
        <v>11.237116837886703</v>
      </c>
      <c r="M1477" s="12">
        <v>16.825949529244532</v>
      </c>
      <c r="N1477" s="12"/>
      <c r="O1477" s="12"/>
    </row>
    <row r="1478" spans="1:15" x14ac:dyDescent="0.35">
      <c r="A1478" s="11" t="str">
        <f t="shared" si="23"/>
        <v>DISTRIBUCION VOLUMEN X CRITERIO (Consumiciones)Frutas sin gasNIVEL MEDIO</v>
      </c>
      <c r="B1478" s="11" t="s">
        <v>119</v>
      </c>
      <c r="C1478" s="11" t="s">
        <v>166</v>
      </c>
      <c r="D1478" s="11" t="s">
        <v>211</v>
      </c>
      <c r="E1478" s="12">
        <v>28.78402579533843</v>
      </c>
      <c r="F1478" s="12">
        <v>25.081269282520761</v>
      </c>
      <c r="G1478" s="12">
        <v>27.670851095734879</v>
      </c>
      <c r="H1478" s="12">
        <v>26.430443578634115</v>
      </c>
      <c r="I1478" s="12">
        <v>23.001440888758751</v>
      </c>
      <c r="J1478" s="12">
        <v>22.982068405136069</v>
      </c>
      <c r="K1478" s="12">
        <v>27.280905401372614</v>
      </c>
      <c r="L1478" s="12">
        <v>25.532800278469786</v>
      </c>
      <c r="M1478" s="12">
        <v>22.682793750083029</v>
      </c>
      <c r="N1478" s="12"/>
      <c r="O1478" s="12"/>
    </row>
    <row r="1479" spans="1:15" x14ac:dyDescent="0.35">
      <c r="A1479" s="11" t="str">
        <f t="shared" si="23"/>
        <v>DISTRIBUCION VOLUMEN X CRITERIO (Consumiciones)Frutas sin gasNIVEL MEDIO BAJO</v>
      </c>
      <c r="B1479" s="11" t="s">
        <v>119</v>
      </c>
      <c r="C1479" s="11" t="s">
        <v>166</v>
      </c>
      <c r="D1479" s="11" t="s">
        <v>212</v>
      </c>
      <c r="E1479" s="12">
        <v>15.544474480087411</v>
      </c>
      <c r="F1479" s="12">
        <v>14.405284018070908</v>
      </c>
      <c r="G1479" s="12">
        <v>6.3748377284119879</v>
      </c>
      <c r="H1479" s="12">
        <v>9.9203513916507937</v>
      </c>
      <c r="I1479" s="12">
        <v>12.132099337319179</v>
      </c>
      <c r="J1479" s="12">
        <v>12.208102563543633</v>
      </c>
      <c r="K1479" s="12">
        <v>5.5280548264745528</v>
      </c>
      <c r="L1479" s="12">
        <v>7.6325254191627572</v>
      </c>
      <c r="M1479" s="12">
        <v>13.416962569199441</v>
      </c>
      <c r="N1479" s="12"/>
      <c r="O1479" s="12"/>
    </row>
    <row r="1480" spans="1:15" x14ac:dyDescent="0.35">
      <c r="A1480" s="11" t="str">
        <f t="shared" si="23"/>
        <v>DISTRIBUCION VOLUMEN X CRITERIO (Consumiciones)Frutas sin gasHOMBRE</v>
      </c>
      <c r="B1480" s="11" t="s">
        <v>119</v>
      </c>
      <c r="C1480" s="11" t="s">
        <v>166</v>
      </c>
      <c r="D1480" s="11" t="s">
        <v>21</v>
      </c>
      <c r="E1480" s="12">
        <v>45.742336450983665</v>
      </c>
      <c r="F1480" s="12">
        <v>46.674613129820692</v>
      </c>
      <c r="G1480" s="12">
        <v>50.740215505237671</v>
      </c>
      <c r="H1480" s="12">
        <v>48.211707468596153</v>
      </c>
      <c r="I1480" s="12">
        <v>49.417020088437454</v>
      </c>
      <c r="J1480" s="12">
        <v>54.245334164176619</v>
      </c>
      <c r="K1480" s="12">
        <v>49.804934750350434</v>
      </c>
      <c r="L1480" s="12">
        <v>52.344157673641675</v>
      </c>
      <c r="M1480" s="12">
        <v>48.231891429232959</v>
      </c>
      <c r="N1480" s="12"/>
      <c r="O1480" s="12"/>
    </row>
    <row r="1481" spans="1:15" x14ac:dyDescent="0.35">
      <c r="A1481" s="11" t="str">
        <f t="shared" si="23"/>
        <v>DISTRIBUCION VOLUMEN X CRITERIO (Consumiciones)Frutas sin gasMUJER</v>
      </c>
      <c r="B1481" s="11" t="s">
        <v>119</v>
      </c>
      <c r="C1481" s="11" t="s">
        <v>166</v>
      </c>
      <c r="D1481" s="11" t="s">
        <v>22</v>
      </c>
      <c r="E1481" s="12">
        <v>54.257638847147305</v>
      </c>
      <c r="F1481" s="12">
        <v>53.325386870179301</v>
      </c>
      <c r="G1481" s="12">
        <v>49.259784494762322</v>
      </c>
      <c r="H1481" s="12">
        <v>51.788292531403847</v>
      </c>
      <c r="I1481" s="12">
        <v>50.58297191106972</v>
      </c>
      <c r="J1481" s="12">
        <v>45.754665835823388</v>
      </c>
      <c r="K1481" s="12">
        <v>50.195084006825361</v>
      </c>
      <c r="L1481" s="12">
        <v>47.655842326358325</v>
      </c>
      <c r="M1481" s="12">
        <v>51.768108570767055</v>
      </c>
      <c r="N1481" s="12"/>
      <c r="O1481" s="12"/>
    </row>
    <row r="1482" spans="1:15" s="24" customFormat="1" x14ac:dyDescent="0.35">
      <c r="A1482" s="24" t="str">
        <f t="shared" si="23"/>
        <v>DISTRIBUCION VOLUMEN X CRITERIO (Consumiciones)MixersT.ESPAÑA</v>
      </c>
      <c r="B1482" s="11" t="s">
        <v>119</v>
      </c>
      <c r="C1482" s="11" t="s">
        <v>167</v>
      </c>
      <c r="D1482" s="11" t="s">
        <v>36</v>
      </c>
      <c r="E1482" s="12">
        <v>100</v>
      </c>
      <c r="F1482" s="12">
        <v>100</v>
      </c>
      <c r="G1482" s="12">
        <v>100</v>
      </c>
      <c r="H1482" s="12">
        <v>100</v>
      </c>
      <c r="I1482" s="12">
        <v>100</v>
      </c>
      <c r="J1482" s="12">
        <v>100</v>
      </c>
      <c r="K1482" s="12">
        <v>100</v>
      </c>
      <c r="L1482" s="12">
        <v>100</v>
      </c>
      <c r="M1482" s="12">
        <v>100</v>
      </c>
      <c r="N1482" s="25"/>
      <c r="O1482" s="25"/>
    </row>
    <row r="1483" spans="1:15" x14ac:dyDescent="0.35">
      <c r="A1483" s="11" t="str">
        <f t="shared" si="23"/>
        <v>DISTRIBUCION VOLUMEN X CRITERIO (Consumiciones)MixersBCN AM</v>
      </c>
      <c r="B1483" s="11" t="s">
        <v>119</v>
      </c>
      <c r="C1483" s="11" t="s">
        <v>167</v>
      </c>
      <c r="D1483" s="11" t="s">
        <v>1</v>
      </c>
      <c r="E1483" s="12">
        <v>13.010495938495165</v>
      </c>
      <c r="F1483" s="12">
        <v>10.40934305260191</v>
      </c>
      <c r="G1483" s="12">
        <v>9.3979867428689996</v>
      </c>
      <c r="H1483" s="12">
        <v>8.4812473436076825</v>
      </c>
      <c r="I1483" s="12">
        <v>8.8133455181563409</v>
      </c>
      <c r="J1483" s="12">
        <v>9.7043163689565404</v>
      </c>
      <c r="K1483" s="12">
        <v>3.6930291483412514</v>
      </c>
      <c r="L1483" s="12">
        <v>7.484120254230259</v>
      </c>
      <c r="M1483" s="12">
        <v>12.223055176728591</v>
      </c>
      <c r="N1483" s="12"/>
      <c r="O1483" s="12"/>
    </row>
    <row r="1484" spans="1:15" x14ac:dyDescent="0.35">
      <c r="A1484" s="11" t="str">
        <f t="shared" si="23"/>
        <v>DISTRIBUCION VOLUMEN X CRITERIO (Consumiciones)MixersREST.CAT ARAGON</v>
      </c>
      <c r="B1484" s="11" t="s">
        <v>119</v>
      </c>
      <c r="C1484" s="11" t="s">
        <v>167</v>
      </c>
      <c r="D1484" s="11" t="s">
        <v>2</v>
      </c>
      <c r="E1484" s="12">
        <v>20.713023219837474</v>
      </c>
      <c r="F1484" s="12">
        <v>14.723202618565681</v>
      </c>
      <c r="G1484" s="12">
        <v>16.529102278890718</v>
      </c>
      <c r="H1484" s="12">
        <v>23.152994099371199</v>
      </c>
      <c r="I1484" s="12">
        <v>24.91791373180822</v>
      </c>
      <c r="J1484" s="12">
        <v>27.030378277053561</v>
      </c>
      <c r="K1484" s="12">
        <v>20.060371561426841</v>
      </c>
      <c r="L1484" s="12">
        <v>17.088824886411832</v>
      </c>
      <c r="M1484" s="12">
        <v>19.995110110821994</v>
      </c>
      <c r="N1484" s="12"/>
      <c r="O1484" s="12"/>
    </row>
    <row r="1485" spans="1:15" x14ac:dyDescent="0.35">
      <c r="A1485" s="11" t="str">
        <f t="shared" si="23"/>
        <v>DISTRIBUCION VOLUMEN X CRITERIO (Consumiciones)MixersLEVANTE</v>
      </c>
      <c r="B1485" s="11" t="s">
        <v>119</v>
      </c>
      <c r="C1485" s="11" t="s">
        <v>167</v>
      </c>
      <c r="D1485" s="11" t="s">
        <v>3</v>
      </c>
      <c r="E1485" s="12">
        <v>13.084875085616257</v>
      </c>
      <c r="F1485" s="12">
        <v>12.050434452586536</v>
      </c>
      <c r="G1485" s="12">
        <v>8.9237138308717636</v>
      </c>
      <c r="H1485" s="12">
        <v>9.6192336786287029</v>
      </c>
      <c r="I1485" s="12">
        <v>10.732506931647109</v>
      </c>
      <c r="J1485" s="12">
        <v>13.978902528944328</v>
      </c>
      <c r="K1485" s="12">
        <v>20.628158051768438</v>
      </c>
      <c r="L1485" s="12">
        <v>19.375519300549872</v>
      </c>
      <c r="M1485" s="12">
        <v>7.0586944739604114</v>
      </c>
      <c r="N1485" s="12"/>
      <c r="O1485" s="12"/>
    </row>
    <row r="1486" spans="1:15" x14ac:dyDescent="0.35">
      <c r="A1486" s="11" t="str">
        <f t="shared" si="23"/>
        <v>DISTRIBUCION VOLUMEN X CRITERIO (Consumiciones)MixersANDALUCIA</v>
      </c>
      <c r="B1486" s="11" t="s">
        <v>119</v>
      </c>
      <c r="C1486" s="11" t="s">
        <v>167</v>
      </c>
      <c r="D1486" s="11" t="s">
        <v>4</v>
      </c>
      <c r="E1486" s="12">
        <v>11.504984090590863</v>
      </c>
      <c r="F1486" s="12">
        <v>17.385457768582334</v>
      </c>
      <c r="G1486" s="12">
        <v>23.012669355888335</v>
      </c>
      <c r="H1486" s="12">
        <v>10.925553529179696</v>
      </c>
      <c r="I1486" s="12">
        <v>16.043718576755065</v>
      </c>
      <c r="J1486" s="12">
        <v>12.28357052241846</v>
      </c>
      <c r="K1486" s="12">
        <v>13.873188940601519</v>
      </c>
      <c r="L1486" s="12">
        <v>13.321225162104447</v>
      </c>
      <c r="M1486" s="12">
        <v>19.261887032404349</v>
      </c>
      <c r="N1486" s="12"/>
      <c r="O1486" s="12"/>
    </row>
    <row r="1487" spans="1:15" x14ac:dyDescent="0.35">
      <c r="A1487" s="11" t="str">
        <f t="shared" si="23"/>
        <v>DISTRIBUCION VOLUMEN X CRITERIO (Consumiciones)MixersMDD AM</v>
      </c>
      <c r="B1487" s="11" t="s">
        <v>119</v>
      </c>
      <c r="C1487" s="11" t="s">
        <v>167</v>
      </c>
      <c r="D1487" s="11" t="s">
        <v>5</v>
      </c>
      <c r="E1487" s="12">
        <v>10.110053892267912</v>
      </c>
      <c r="F1487" s="12">
        <v>5.4980351149145497</v>
      </c>
      <c r="G1487" s="12">
        <v>7.256275969909991</v>
      </c>
      <c r="H1487" s="12">
        <v>9.2846744277041804</v>
      </c>
      <c r="I1487" s="12">
        <v>8.0731278781983313</v>
      </c>
      <c r="J1487" s="12">
        <v>9.4916472061391897</v>
      </c>
      <c r="K1487" s="12">
        <v>9.2202834455302316</v>
      </c>
      <c r="L1487" s="12">
        <v>8.4718929395518305</v>
      </c>
      <c r="M1487" s="12">
        <v>8.1099462762936145</v>
      </c>
      <c r="N1487" s="12"/>
      <c r="O1487" s="12"/>
    </row>
    <row r="1488" spans="1:15" x14ac:dyDescent="0.35">
      <c r="A1488" s="11" t="str">
        <f t="shared" si="23"/>
        <v>DISTRIBUCION VOLUMEN X CRITERIO (Consumiciones)MixersRTO CENTRO</v>
      </c>
      <c r="B1488" s="11" t="s">
        <v>119</v>
      </c>
      <c r="C1488" s="11" t="s">
        <v>167</v>
      </c>
      <c r="D1488" s="11" t="s">
        <v>6</v>
      </c>
      <c r="E1488" s="12">
        <v>4.5295975372204964</v>
      </c>
      <c r="F1488" s="12">
        <v>3.9117935541520406</v>
      </c>
      <c r="G1488" s="12">
        <v>4.6822378437314871</v>
      </c>
      <c r="H1488" s="12">
        <v>6.3885082532765942</v>
      </c>
      <c r="I1488" s="12">
        <v>4.4013451050245527</v>
      </c>
      <c r="J1488" s="12">
        <v>3.9835511474693783</v>
      </c>
      <c r="K1488" s="12">
        <v>2.9342341731019856</v>
      </c>
      <c r="L1488" s="12">
        <v>9.4517371197617646</v>
      </c>
      <c r="M1488" s="12">
        <v>5.246116674986915</v>
      </c>
      <c r="N1488" s="12"/>
      <c r="O1488" s="12"/>
    </row>
    <row r="1489" spans="1:15" x14ac:dyDescent="0.35">
      <c r="A1489" s="11" t="str">
        <f t="shared" si="23"/>
        <v>DISTRIBUCION VOLUMEN X CRITERIO (Consumiciones)MixersNORTE-CENTRO</v>
      </c>
      <c r="B1489" s="11" t="s">
        <v>119</v>
      </c>
      <c r="C1489" s="11" t="s">
        <v>167</v>
      </c>
      <c r="D1489" s="11" t="s">
        <v>7</v>
      </c>
      <c r="E1489" s="12">
        <v>13.509178771687733</v>
      </c>
      <c r="F1489" s="12">
        <v>18.959651797381433</v>
      </c>
      <c r="G1489" s="12">
        <v>20.272998148670514</v>
      </c>
      <c r="H1489" s="12">
        <v>12.905001748394376</v>
      </c>
      <c r="I1489" s="12">
        <v>11.649267386530068</v>
      </c>
      <c r="J1489" s="12">
        <v>8.8321390012247996</v>
      </c>
      <c r="K1489" s="12">
        <v>13.350187935341568</v>
      </c>
      <c r="L1489" s="12">
        <v>8.5385149802448748</v>
      </c>
      <c r="M1489" s="12">
        <v>14.943306104273631</v>
      </c>
      <c r="N1489" s="12"/>
      <c r="O1489" s="12"/>
    </row>
    <row r="1490" spans="1:15" x14ac:dyDescent="0.35">
      <c r="A1490" s="11" t="str">
        <f t="shared" si="23"/>
        <v>DISTRIBUCION VOLUMEN X CRITERIO (Consumiciones)MixersNOROESTE</v>
      </c>
      <c r="B1490" s="11" t="s">
        <v>119</v>
      </c>
      <c r="C1490" s="11" t="s">
        <v>167</v>
      </c>
      <c r="D1490" s="11" t="s">
        <v>8</v>
      </c>
      <c r="E1490" s="12">
        <v>13.537783218076086</v>
      </c>
      <c r="F1490" s="12">
        <v>17.062092450485537</v>
      </c>
      <c r="G1490" s="12">
        <v>9.9250158291681885</v>
      </c>
      <c r="H1490" s="12">
        <v>19.242761497050839</v>
      </c>
      <c r="I1490" s="12">
        <v>15.368768953086756</v>
      </c>
      <c r="J1490" s="12">
        <v>14.695488101521995</v>
      </c>
      <c r="K1490" s="12">
        <v>16.240541147451417</v>
      </c>
      <c r="L1490" s="12">
        <v>16.26816811296893</v>
      </c>
      <c r="M1490" s="12">
        <v>13.161876713436691</v>
      </c>
      <c r="N1490" s="12"/>
      <c r="O1490" s="12"/>
    </row>
    <row r="1491" spans="1:15" x14ac:dyDescent="0.35">
      <c r="A1491" s="11" t="str">
        <f t="shared" si="23"/>
        <v>DISTRIBUCION VOLUMEN X CRITERIO (Consumiciones)Mixers&lt;2MIL</v>
      </c>
      <c r="B1491" s="11" t="s">
        <v>119</v>
      </c>
      <c r="C1491" s="11" t="s">
        <v>167</v>
      </c>
      <c r="D1491" s="11" t="s">
        <v>9</v>
      </c>
      <c r="E1491" s="12">
        <v>2.3877060253227858</v>
      </c>
      <c r="F1491" s="12">
        <v>1.9101885777242562</v>
      </c>
      <c r="G1491" s="12">
        <v>3.7942587942782477</v>
      </c>
      <c r="H1491" s="12">
        <v>14.745976670664207</v>
      </c>
      <c r="I1491" s="12">
        <v>9.256854036927944</v>
      </c>
      <c r="J1491" s="12">
        <v>8.2714327672151224</v>
      </c>
      <c r="K1491" s="12">
        <v>10.317090608409627</v>
      </c>
      <c r="L1491" s="12">
        <v>6.5486503490664232</v>
      </c>
      <c r="M1491" s="12">
        <v>6.6533895949479822</v>
      </c>
      <c r="N1491" s="12"/>
      <c r="O1491" s="12"/>
    </row>
    <row r="1492" spans="1:15" x14ac:dyDescent="0.35">
      <c r="A1492" s="11" t="str">
        <f t="shared" si="23"/>
        <v>DISTRIBUCION VOLUMEN X CRITERIO (Consumiciones)Mixers2-5MIL</v>
      </c>
      <c r="B1492" s="11" t="s">
        <v>119</v>
      </c>
      <c r="C1492" s="11" t="s">
        <v>167</v>
      </c>
      <c r="D1492" s="11" t="s">
        <v>10</v>
      </c>
      <c r="E1492" s="12">
        <v>4.1446991808052021</v>
      </c>
      <c r="F1492" s="12">
        <v>4.0591811537574625</v>
      </c>
      <c r="G1492" s="12">
        <v>4.8543369141760335</v>
      </c>
      <c r="H1492" s="12">
        <v>5.5194903794397137</v>
      </c>
      <c r="I1492" s="12">
        <v>6.9501167038120286</v>
      </c>
      <c r="J1492" s="12">
        <v>3.6715220425988724</v>
      </c>
      <c r="K1492" s="12">
        <v>4.0741045176536099</v>
      </c>
      <c r="L1492" s="12">
        <v>3.0942637802902926</v>
      </c>
      <c r="M1492" s="12">
        <v>2.8937880744341533</v>
      </c>
      <c r="N1492" s="12"/>
      <c r="O1492" s="12"/>
    </row>
    <row r="1493" spans="1:15" x14ac:dyDescent="0.35">
      <c r="A1493" s="11" t="str">
        <f t="shared" si="23"/>
        <v>DISTRIBUCION VOLUMEN X CRITERIO (Consumiciones)Mixers5-10MIL</v>
      </c>
      <c r="B1493" s="11" t="s">
        <v>119</v>
      </c>
      <c r="C1493" s="11" t="s">
        <v>167</v>
      </c>
      <c r="D1493" s="11" t="s">
        <v>11</v>
      </c>
      <c r="E1493" s="12">
        <v>5.7421018231871166</v>
      </c>
      <c r="F1493" s="12">
        <v>3.9545930590074043</v>
      </c>
      <c r="G1493" s="12">
        <v>5.8349764635206576</v>
      </c>
      <c r="H1493" s="12">
        <v>4.935233139665625</v>
      </c>
      <c r="I1493" s="12">
        <v>2.799067020571063</v>
      </c>
      <c r="J1493" s="12">
        <v>1.5216328495073084</v>
      </c>
      <c r="K1493" s="12">
        <v>4.5546390613096639</v>
      </c>
      <c r="L1493" s="12">
        <v>5.7055115649524248</v>
      </c>
      <c r="M1493" s="12">
        <v>14.734861098328606</v>
      </c>
      <c r="N1493" s="12"/>
      <c r="O1493" s="12"/>
    </row>
    <row r="1494" spans="1:15" x14ac:dyDescent="0.35">
      <c r="A1494" s="11" t="str">
        <f t="shared" si="23"/>
        <v>DISTRIBUCION VOLUMEN X CRITERIO (Consumiciones)Mixers10-30MIL</v>
      </c>
      <c r="B1494" s="11" t="s">
        <v>119</v>
      </c>
      <c r="C1494" s="11" t="s">
        <v>167</v>
      </c>
      <c r="D1494" s="11" t="s">
        <v>12</v>
      </c>
      <c r="E1494" s="12">
        <v>13.858402382956209</v>
      </c>
      <c r="F1494" s="12">
        <v>26.450519965922776</v>
      </c>
      <c r="G1494" s="12">
        <v>18.062898884616825</v>
      </c>
      <c r="H1494" s="12">
        <v>14.720868202033499</v>
      </c>
      <c r="I1494" s="12">
        <v>13.705756648210881</v>
      </c>
      <c r="J1494" s="12">
        <v>12.742838970895814</v>
      </c>
      <c r="K1494" s="12">
        <v>30.619445099305274</v>
      </c>
      <c r="L1494" s="12">
        <v>18.261378314257065</v>
      </c>
      <c r="M1494" s="12">
        <v>11.56544503104522</v>
      </c>
      <c r="N1494" s="12"/>
      <c r="O1494" s="12"/>
    </row>
    <row r="1495" spans="1:15" x14ac:dyDescent="0.35">
      <c r="A1495" s="11" t="str">
        <f t="shared" si="23"/>
        <v>DISTRIBUCION VOLUMEN X CRITERIO (Consumiciones)Mixers30-100MIL</v>
      </c>
      <c r="B1495" s="11" t="s">
        <v>119</v>
      </c>
      <c r="C1495" s="11" t="s">
        <v>167</v>
      </c>
      <c r="D1495" s="11" t="s">
        <v>13</v>
      </c>
      <c r="E1495" s="12">
        <v>19.837556298923719</v>
      </c>
      <c r="F1495" s="12">
        <v>18.247348926439315</v>
      </c>
      <c r="G1495" s="12">
        <v>28.121954303611552</v>
      </c>
      <c r="H1495" s="12">
        <v>15.303276511864237</v>
      </c>
      <c r="I1495" s="12">
        <v>21.725360876241876</v>
      </c>
      <c r="J1495" s="12">
        <v>26.452337282947514</v>
      </c>
      <c r="K1495" s="12">
        <v>20.923964711668077</v>
      </c>
      <c r="L1495" s="12">
        <v>31.076460607289867</v>
      </c>
      <c r="M1495" s="12">
        <v>22.514927641725443</v>
      </c>
      <c r="N1495" s="12"/>
      <c r="O1495" s="12"/>
    </row>
    <row r="1496" spans="1:15" x14ac:dyDescent="0.35">
      <c r="A1496" s="11" t="str">
        <f t="shared" si="23"/>
        <v>DISTRIBUCION VOLUMEN X CRITERIO (Consumiciones)Mixers100-200MIL</v>
      </c>
      <c r="B1496" s="11" t="s">
        <v>119</v>
      </c>
      <c r="C1496" s="11" t="s">
        <v>167</v>
      </c>
      <c r="D1496" s="11" t="s">
        <v>14</v>
      </c>
      <c r="E1496" s="12">
        <v>13.971725072084226</v>
      </c>
      <c r="F1496" s="12">
        <v>4.4316205577903602</v>
      </c>
      <c r="G1496" s="12">
        <v>8.4538874445400136</v>
      </c>
      <c r="H1496" s="12">
        <v>4.455546755162616</v>
      </c>
      <c r="I1496" s="12">
        <v>8.9650072046514602</v>
      </c>
      <c r="J1496" s="12">
        <v>9.2801864102874827</v>
      </c>
      <c r="K1496" s="12">
        <v>13.39272785017779</v>
      </c>
      <c r="L1496" s="12">
        <v>10.49345230041015</v>
      </c>
      <c r="M1496" s="12">
        <v>10.348974471245873</v>
      </c>
      <c r="N1496" s="12"/>
      <c r="O1496" s="12"/>
    </row>
    <row r="1497" spans="1:15" x14ac:dyDescent="0.35">
      <c r="A1497" s="11" t="str">
        <f t="shared" si="23"/>
        <v>DISTRIBUCION VOLUMEN X CRITERIO (Consumiciones)Mixers200-500MIL</v>
      </c>
      <c r="B1497" s="11" t="s">
        <v>119</v>
      </c>
      <c r="C1497" s="11" t="s">
        <v>167</v>
      </c>
      <c r="D1497" s="11" t="s">
        <v>15</v>
      </c>
      <c r="E1497" s="12">
        <v>18.408373001717028</v>
      </c>
      <c r="F1497" s="12">
        <v>20.99096585231494</v>
      </c>
      <c r="G1497" s="12">
        <v>18.762119677311926</v>
      </c>
      <c r="H1497" s="12">
        <v>19.38620148205602</v>
      </c>
      <c r="I1497" s="12">
        <v>14.000135244432856</v>
      </c>
      <c r="J1497" s="12">
        <v>16.385634057189648</v>
      </c>
      <c r="K1497" s="12">
        <v>7.2009246712618076</v>
      </c>
      <c r="L1497" s="12">
        <v>13.16245388473326</v>
      </c>
      <c r="M1497" s="12">
        <v>12.532800837416765</v>
      </c>
      <c r="N1497" s="12"/>
      <c r="O1497" s="12"/>
    </row>
    <row r="1498" spans="1:15" x14ac:dyDescent="0.35">
      <c r="A1498" s="11" t="str">
        <f t="shared" si="23"/>
        <v>DISTRIBUCION VOLUMEN X CRITERIO (Consumiciones)Mixers&gt;500MIL</v>
      </c>
      <c r="B1498" s="11" t="s">
        <v>119</v>
      </c>
      <c r="C1498" s="11" t="s">
        <v>167</v>
      </c>
      <c r="D1498" s="11" t="s">
        <v>16</v>
      </c>
      <c r="E1498" s="12">
        <v>21.649429618037296</v>
      </c>
      <c r="F1498" s="12">
        <v>19.955589913910167</v>
      </c>
      <c r="G1498" s="12">
        <v>12.115568907484011</v>
      </c>
      <c r="H1498" s="12">
        <v>20.933392992139503</v>
      </c>
      <c r="I1498" s="12">
        <v>22.597687468167987</v>
      </c>
      <c r="J1498" s="12">
        <v>21.674413223163128</v>
      </c>
      <c r="K1498" s="12">
        <v>8.9170999824411794</v>
      </c>
      <c r="L1498" s="12">
        <v>11.657845733943399</v>
      </c>
      <c r="M1498" s="12">
        <v>18.755811391582512</v>
      </c>
      <c r="N1498" s="12"/>
      <c r="O1498" s="12"/>
    </row>
    <row r="1499" spans="1:15" x14ac:dyDescent="0.35">
      <c r="A1499" s="11" t="str">
        <f t="shared" si="23"/>
        <v>DISTRIBUCION VOLUMEN X CRITERIO (Consumiciones)MixersDE 15 A 19 AÑOS</v>
      </c>
      <c r="B1499" s="11" t="s">
        <v>119</v>
      </c>
      <c r="C1499" s="11" t="s">
        <v>167</v>
      </c>
      <c r="D1499" s="11" t="s">
        <v>39</v>
      </c>
      <c r="E1499" s="12" t="s">
        <v>223</v>
      </c>
      <c r="F1499" s="12" t="s">
        <v>223</v>
      </c>
      <c r="G1499" s="12" t="s">
        <v>223</v>
      </c>
      <c r="H1499" s="12" t="s">
        <v>223</v>
      </c>
      <c r="I1499" s="12" t="s">
        <v>223</v>
      </c>
      <c r="J1499" s="12">
        <v>1.4702529492027177</v>
      </c>
      <c r="K1499" s="12">
        <v>4.9157841202506365</v>
      </c>
      <c r="L1499" s="12" t="s">
        <v>223</v>
      </c>
      <c r="M1499" s="12">
        <v>10.206191566521552</v>
      </c>
      <c r="N1499" s="12"/>
      <c r="O1499" s="12"/>
    </row>
    <row r="1500" spans="1:15" x14ac:dyDescent="0.35">
      <c r="A1500" s="11" t="str">
        <f t="shared" si="23"/>
        <v>DISTRIBUCION VOLUMEN X CRITERIO (Consumiciones)MixersDE 20 A 24 AÑOS</v>
      </c>
      <c r="B1500" s="11" t="s">
        <v>119</v>
      </c>
      <c r="C1500" s="11" t="s">
        <v>167</v>
      </c>
      <c r="D1500" s="11" t="s">
        <v>40</v>
      </c>
      <c r="E1500" s="12">
        <v>0.9000651945206255</v>
      </c>
      <c r="F1500" s="12">
        <v>0.43589021945220213</v>
      </c>
      <c r="G1500" s="12">
        <v>0.80265531690990566</v>
      </c>
      <c r="H1500" s="12">
        <v>2.0624522311615419</v>
      </c>
      <c r="I1500" s="12">
        <v>1.0595241230789447</v>
      </c>
      <c r="J1500" s="12">
        <v>1.4185139619443139</v>
      </c>
      <c r="K1500" s="12" t="s">
        <v>223</v>
      </c>
      <c r="L1500" s="12" t="s">
        <v>223</v>
      </c>
      <c r="M1500" s="12">
        <v>0.25364989323122206</v>
      </c>
      <c r="N1500" s="12"/>
      <c r="O1500" s="12"/>
    </row>
    <row r="1501" spans="1:15" x14ac:dyDescent="0.35">
      <c r="A1501" s="11" t="str">
        <f t="shared" si="23"/>
        <v>DISTRIBUCION VOLUMEN X CRITERIO (Consumiciones)MixersDE 25 A 34 AÑOS</v>
      </c>
      <c r="B1501" s="11" t="s">
        <v>119</v>
      </c>
      <c r="C1501" s="11" t="s">
        <v>167</v>
      </c>
      <c r="D1501" s="11" t="s">
        <v>41</v>
      </c>
      <c r="E1501" s="12">
        <v>2.6152898220517784</v>
      </c>
      <c r="F1501" s="12">
        <v>3.466595352174024</v>
      </c>
      <c r="G1501" s="12">
        <v>8.2895651622124973</v>
      </c>
      <c r="H1501" s="12">
        <v>2.1514807502125692</v>
      </c>
      <c r="I1501" s="12">
        <v>0.461432549280615</v>
      </c>
      <c r="J1501" s="12">
        <v>12.479185622281605</v>
      </c>
      <c r="K1501" s="12">
        <v>5.4299532487665099</v>
      </c>
      <c r="L1501" s="12">
        <v>1.3868884516927509</v>
      </c>
      <c r="M1501" s="12">
        <v>1.7323832445995078</v>
      </c>
      <c r="N1501" s="12"/>
      <c r="O1501" s="12"/>
    </row>
    <row r="1502" spans="1:15" x14ac:dyDescent="0.35">
      <c r="A1502" s="11" t="str">
        <f t="shared" si="23"/>
        <v>DISTRIBUCION VOLUMEN X CRITERIO (Consumiciones)MixersDE 35 A 49 AÑOS</v>
      </c>
      <c r="B1502" s="11" t="s">
        <v>119</v>
      </c>
      <c r="C1502" s="11" t="s">
        <v>167</v>
      </c>
      <c r="D1502" s="11" t="s">
        <v>42</v>
      </c>
      <c r="E1502" s="12">
        <v>12.438411958452965</v>
      </c>
      <c r="F1502" s="12">
        <v>15.390418823182761</v>
      </c>
      <c r="G1502" s="12">
        <v>19.027299351687294</v>
      </c>
      <c r="H1502" s="12">
        <v>6.2185291900970388</v>
      </c>
      <c r="I1502" s="12">
        <v>14.948149888711884</v>
      </c>
      <c r="J1502" s="12">
        <v>7.1335652850205644</v>
      </c>
      <c r="K1502" s="12">
        <v>12.212554766380244</v>
      </c>
      <c r="L1502" s="12">
        <v>12.893909877396153</v>
      </c>
      <c r="M1502" s="12">
        <v>8.5601804982666927</v>
      </c>
      <c r="N1502" s="12"/>
      <c r="O1502" s="12"/>
    </row>
    <row r="1503" spans="1:15" x14ac:dyDescent="0.35">
      <c r="A1503" s="11" t="str">
        <f t="shared" si="23"/>
        <v>DISTRIBUCION VOLUMEN X CRITERIO (Consumiciones)MixersDE 50 A 59 AÑOS</v>
      </c>
      <c r="B1503" s="11" t="s">
        <v>119</v>
      </c>
      <c r="C1503" s="11" t="s">
        <v>167</v>
      </c>
      <c r="D1503" s="11" t="s">
        <v>43</v>
      </c>
      <c r="E1503" s="12">
        <v>26.554752429868884</v>
      </c>
      <c r="F1503" s="12">
        <v>23.32291773424889</v>
      </c>
      <c r="G1503" s="12">
        <v>30.285814332541754</v>
      </c>
      <c r="H1503" s="12">
        <v>41.94762120140232</v>
      </c>
      <c r="I1503" s="12">
        <v>22.390648069422713</v>
      </c>
      <c r="J1503" s="12">
        <v>26.871424962465319</v>
      </c>
      <c r="K1503" s="12">
        <v>33.035185497393812</v>
      </c>
      <c r="L1503" s="12">
        <v>26.999376357070986</v>
      </c>
      <c r="M1503" s="12">
        <v>23.665371682707548</v>
      </c>
      <c r="N1503" s="12"/>
      <c r="O1503" s="12"/>
    </row>
    <row r="1504" spans="1:15" x14ac:dyDescent="0.35">
      <c r="A1504" s="11" t="str">
        <f t="shared" si="23"/>
        <v>DISTRIBUCION VOLUMEN X CRITERIO (Consumiciones)MixersDE 60 A 75 AÑOS</v>
      </c>
      <c r="B1504" s="11" t="s">
        <v>119</v>
      </c>
      <c r="C1504" s="11" t="s">
        <v>167</v>
      </c>
      <c r="D1504" s="11" t="s">
        <v>44</v>
      </c>
      <c r="E1504" s="12">
        <v>57.491473833215167</v>
      </c>
      <c r="F1504" s="12">
        <v>57.384212700812206</v>
      </c>
      <c r="G1504" s="12">
        <v>41.594667689367569</v>
      </c>
      <c r="H1504" s="12">
        <v>47.619907151360572</v>
      </c>
      <c r="I1504" s="12">
        <v>61.140249660631163</v>
      </c>
      <c r="J1504" s="12">
        <v>50.627050030500143</v>
      </c>
      <c r="K1504" s="12">
        <v>44.40653635830067</v>
      </c>
      <c r="L1504" s="12">
        <v>58.719826140587251</v>
      </c>
      <c r="M1504" s="12">
        <v>55.582217536853129</v>
      </c>
      <c r="N1504" s="12"/>
      <c r="O1504" s="12"/>
    </row>
    <row r="1505" spans="1:15" x14ac:dyDescent="0.35">
      <c r="A1505" s="11" t="str">
        <f t="shared" si="23"/>
        <v>DISTRIBUCION VOLUMEN X CRITERIO (Consumiciones)MixersNIVEL ALTO</v>
      </c>
      <c r="B1505" s="11" t="s">
        <v>119</v>
      </c>
      <c r="C1505" s="11" t="s">
        <v>167</v>
      </c>
      <c r="D1505" s="11" t="s">
        <v>209</v>
      </c>
      <c r="E1505" s="12">
        <v>17.186202510706465</v>
      </c>
      <c r="F1505" s="12">
        <v>15.082014335494117</v>
      </c>
      <c r="G1505" s="12">
        <v>13.242980858170188</v>
      </c>
      <c r="H1505" s="12">
        <v>16.071966824650023</v>
      </c>
      <c r="I1505" s="12">
        <v>22.963010203704158</v>
      </c>
      <c r="J1505" s="12">
        <v>20.751693254163051</v>
      </c>
      <c r="K1505" s="12">
        <v>14.650236694296742</v>
      </c>
      <c r="L1505" s="12">
        <v>26.294031519459281</v>
      </c>
      <c r="M1505" s="12">
        <v>31.414767651244922</v>
      </c>
      <c r="N1505" s="12"/>
      <c r="O1505" s="12"/>
    </row>
    <row r="1506" spans="1:15" x14ac:dyDescent="0.35">
      <c r="A1506" s="11" t="str">
        <f t="shared" si="23"/>
        <v>DISTRIBUCION VOLUMEN X CRITERIO (Consumiciones)MixersNIVEL MEDIO ALTO</v>
      </c>
      <c r="B1506" s="11" t="s">
        <v>119</v>
      </c>
      <c r="C1506" s="11" t="s">
        <v>167</v>
      </c>
      <c r="D1506" s="11" t="s">
        <v>210</v>
      </c>
      <c r="E1506" s="12">
        <v>11.384952286615761</v>
      </c>
      <c r="F1506" s="12">
        <v>17.827084507673781</v>
      </c>
      <c r="G1506" s="12">
        <v>8.9292580925609162</v>
      </c>
      <c r="H1506" s="12">
        <v>8.5077864217820576</v>
      </c>
      <c r="I1506" s="12">
        <v>9.9268407521957975</v>
      </c>
      <c r="J1506" s="12">
        <v>8.9275109899777423</v>
      </c>
      <c r="K1506" s="12">
        <v>15.844530287565906</v>
      </c>
      <c r="L1506" s="12">
        <v>6.1627964336332868</v>
      </c>
      <c r="M1506" s="12">
        <v>10.705332117368496</v>
      </c>
      <c r="N1506" s="12"/>
      <c r="O1506" s="12"/>
    </row>
    <row r="1507" spans="1:15" x14ac:dyDescent="0.35">
      <c r="A1507" s="11" t="str">
        <f t="shared" si="23"/>
        <v>DISTRIBUCION VOLUMEN X CRITERIO (Consumiciones)MixersNIVEL MEDIO</v>
      </c>
      <c r="B1507" s="11" t="s">
        <v>119</v>
      </c>
      <c r="C1507" s="11" t="s">
        <v>167</v>
      </c>
      <c r="D1507" s="11" t="s">
        <v>211</v>
      </c>
      <c r="E1507" s="12">
        <v>32.995535667900796</v>
      </c>
      <c r="F1507" s="12">
        <v>23.578384822824049</v>
      </c>
      <c r="G1507" s="12">
        <v>19.669396184973614</v>
      </c>
      <c r="H1507" s="12">
        <v>20.073552744308937</v>
      </c>
      <c r="I1507" s="12">
        <v>21.586402400425918</v>
      </c>
      <c r="J1507" s="12">
        <v>24.473963286183061</v>
      </c>
      <c r="K1507" s="12">
        <v>23.977649930289381</v>
      </c>
      <c r="L1507" s="12">
        <v>25.844253514846589</v>
      </c>
      <c r="M1507" s="12">
        <v>15.128266627250071</v>
      </c>
      <c r="N1507" s="12"/>
      <c r="O1507" s="12"/>
    </row>
    <row r="1508" spans="1:15" x14ac:dyDescent="0.35">
      <c r="A1508" s="11" t="str">
        <f t="shared" si="23"/>
        <v>DISTRIBUCION VOLUMEN X CRITERIO (Consumiciones)MixersNIVEL MEDIO BAJO</v>
      </c>
      <c r="B1508" s="11" t="s">
        <v>119</v>
      </c>
      <c r="C1508" s="11" t="s">
        <v>167</v>
      </c>
      <c r="D1508" s="11" t="s">
        <v>212</v>
      </c>
      <c r="E1508" s="12">
        <v>17.851077771142329</v>
      </c>
      <c r="F1508" s="12">
        <v>23.678194419534186</v>
      </c>
      <c r="G1508" s="12">
        <v>15.80909861050705</v>
      </c>
      <c r="H1508" s="12">
        <v>20.192448184316127</v>
      </c>
      <c r="I1508" s="12">
        <v>19.364487297825111</v>
      </c>
      <c r="J1508" s="12">
        <v>10.906015065905637</v>
      </c>
      <c r="K1508" s="12">
        <v>10.859311876128469</v>
      </c>
      <c r="L1508" s="12">
        <v>10.735581736494188</v>
      </c>
      <c r="M1508" s="12">
        <v>13.964229438062489</v>
      </c>
      <c r="N1508" s="12"/>
      <c r="O1508" s="12"/>
    </row>
    <row r="1509" spans="1:15" x14ac:dyDescent="0.35">
      <c r="A1509" s="11" t="str">
        <f t="shared" si="23"/>
        <v>DISTRIBUCION VOLUMEN X CRITERIO (Consumiciones)MixersHOMBRE</v>
      </c>
      <c r="B1509" s="11" t="s">
        <v>119</v>
      </c>
      <c r="C1509" s="11" t="s">
        <v>167</v>
      </c>
      <c r="D1509" s="11" t="s">
        <v>21</v>
      </c>
      <c r="E1509" s="12">
        <v>42.577513943100833</v>
      </c>
      <c r="F1509" s="12">
        <v>41.223313113325986</v>
      </c>
      <c r="G1509" s="12">
        <v>41.764951095165372</v>
      </c>
      <c r="H1509" s="12">
        <v>46.693015459134365</v>
      </c>
      <c r="I1509" s="12">
        <v>52.890901541756939</v>
      </c>
      <c r="J1509" s="12">
        <v>54.933149579399299</v>
      </c>
      <c r="K1509" s="12">
        <v>48.145865527418692</v>
      </c>
      <c r="L1509" s="12">
        <v>45.806559356724577</v>
      </c>
      <c r="M1509" s="12">
        <v>42.191172355578608</v>
      </c>
      <c r="N1509" s="12"/>
      <c r="O1509" s="12"/>
    </row>
    <row r="1510" spans="1:15" x14ac:dyDescent="0.35">
      <c r="A1510" s="11" t="str">
        <f t="shared" si="23"/>
        <v>DISTRIBUCION VOLUMEN X CRITERIO (Consumiciones)MixersMUJER</v>
      </c>
      <c r="B1510" s="11" t="s">
        <v>119</v>
      </c>
      <c r="C1510" s="11" t="s">
        <v>167</v>
      </c>
      <c r="D1510" s="11" t="s">
        <v>22</v>
      </c>
      <c r="E1510" s="12">
        <v>57.422486056899167</v>
      </c>
      <c r="F1510" s="12">
        <v>58.776726921007452</v>
      </c>
      <c r="G1510" s="12">
        <v>58.235035009441916</v>
      </c>
      <c r="H1510" s="12">
        <v>53.306984540865635</v>
      </c>
      <c r="I1510" s="12">
        <v>47.109098458243061</v>
      </c>
      <c r="J1510" s="12">
        <v>45.066850420600716</v>
      </c>
      <c r="K1510" s="12">
        <v>51.8541344725813</v>
      </c>
      <c r="L1510" s="12">
        <v>54.193440643275416</v>
      </c>
      <c r="M1510" s="12">
        <v>57.808827644421392</v>
      </c>
      <c r="N1510" s="12"/>
      <c r="O1510" s="12"/>
    </row>
    <row r="1511" spans="1:15" x14ac:dyDescent="0.35">
      <c r="A1511" s="11" t="str">
        <f t="shared" si="23"/>
        <v>DISTRIBUCION VOLUMEN X CRITERIO (Consumiciones)IsotonicasT.ESPAÑA</v>
      </c>
      <c r="B1511" s="11" t="s">
        <v>119</v>
      </c>
      <c r="C1511" s="11" t="s">
        <v>181</v>
      </c>
      <c r="D1511" s="11" t="s">
        <v>36</v>
      </c>
      <c r="E1511" s="12">
        <v>100</v>
      </c>
      <c r="F1511" s="12">
        <v>100</v>
      </c>
      <c r="G1511" s="12">
        <v>100</v>
      </c>
      <c r="H1511" s="12">
        <v>100</v>
      </c>
      <c r="I1511" s="12">
        <v>100</v>
      </c>
      <c r="J1511" s="12">
        <v>100</v>
      </c>
      <c r="K1511" s="12">
        <v>100</v>
      </c>
      <c r="L1511" s="12">
        <v>100</v>
      </c>
      <c r="M1511" s="12">
        <v>100</v>
      </c>
      <c r="N1511" s="12"/>
      <c r="O1511" s="12"/>
    </row>
    <row r="1512" spans="1:15" x14ac:dyDescent="0.35">
      <c r="A1512" s="11" t="str">
        <f t="shared" si="23"/>
        <v>DISTRIBUCION VOLUMEN X CRITERIO (Consumiciones)IsotonicasBCN AM</v>
      </c>
      <c r="B1512" s="11" t="s">
        <v>119</v>
      </c>
      <c r="C1512" s="11" t="s">
        <v>181</v>
      </c>
      <c r="D1512" s="11" t="s">
        <v>1</v>
      </c>
      <c r="E1512" s="12">
        <v>11.872019530226263</v>
      </c>
      <c r="F1512" s="12">
        <v>12.278540219991831</v>
      </c>
      <c r="G1512" s="12">
        <v>9.3267659074132414</v>
      </c>
      <c r="H1512" s="12">
        <v>9.7934953938201481</v>
      </c>
      <c r="I1512" s="12">
        <v>7.9563075720946621</v>
      </c>
      <c r="J1512" s="12">
        <v>14.094554126125876</v>
      </c>
      <c r="K1512" s="12">
        <v>13.869690388357014</v>
      </c>
      <c r="L1512" s="12">
        <v>13.219986713637363</v>
      </c>
      <c r="M1512" s="12">
        <v>11.649005092927945</v>
      </c>
      <c r="N1512" s="12"/>
      <c r="O1512" s="12"/>
    </row>
    <row r="1513" spans="1:15" x14ac:dyDescent="0.35">
      <c r="A1513" s="11" t="str">
        <f t="shared" si="23"/>
        <v>DISTRIBUCION VOLUMEN X CRITERIO (Consumiciones)IsotonicasREST.CAT ARAGON</v>
      </c>
      <c r="B1513" s="11" t="s">
        <v>119</v>
      </c>
      <c r="C1513" s="11" t="s">
        <v>181</v>
      </c>
      <c r="D1513" s="11" t="s">
        <v>2</v>
      </c>
      <c r="E1513" s="12">
        <v>10.521168041755354</v>
      </c>
      <c r="F1513" s="12">
        <v>9.1624892411157148</v>
      </c>
      <c r="G1513" s="12">
        <v>12.672036663452682</v>
      </c>
      <c r="H1513" s="12">
        <v>10.961965644737178</v>
      </c>
      <c r="I1513" s="12">
        <v>12.153588408359717</v>
      </c>
      <c r="J1513" s="12">
        <v>10.135360775620974</v>
      </c>
      <c r="K1513" s="12">
        <v>6.7608334651273143</v>
      </c>
      <c r="L1513" s="12">
        <v>11.422946282852605</v>
      </c>
      <c r="M1513" s="12">
        <v>10.960386853963232</v>
      </c>
      <c r="N1513" s="12"/>
      <c r="O1513" s="12"/>
    </row>
    <row r="1514" spans="1:15" x14ac:dyDescent="0.35">
      <c r="A1514" s="11" t="str">
        <f t="shared" si="23"/>
        <v>DISTRIBUCION VOLUMEN X CRITERIO (Consumiciones)IsotonicasLEVANTE</v>
      </c>
      <c r="B1514" s="11" t="s">
        <v>119</v>
      </c>
      <c r="C1514" s="11" t="s">
        <v>181</v>
      </c>
      <c r="D1514" s="11" t="s">
        <v>3</v>
      </c>
      <c r="E1514" s="12">
        <v>12.490864715855107</v>
      </c>
      <c r="F1514" s="12">
        <v>13.005968445468868</v>
      </c>
      <c r="G1514" s="12">
        <v>14.476370010411383</v>
      </c>
      <c r="H1514" s="12">
        <v>12.584335697070989</v>
      </c>
      <c r="I1514" s="12">
        <v>11.619823326351007</v>
      </c>
      <c r="J1514" s="12">
        <v>11.845893209403393</v>
      </c>
      <c r="K1514" s="12">
        <v>11.275557304635347</v>
      </c>
      <c r="L1514" s="12">
        <v>13.149526673331138</v>
      </c>
      <c r="M1514" s="12">
        <v>13.466825729994239</v>
      </c>
      <c r="N1514" s="12"/>
      <c r="O1514" s="12"/>
    </row>
    <row r="1515" spans="1:15" x14ac:dyDescent="0.35">
      <c r="A1515" s="11" t="str">
        <f t="shared" si="23"/>
        <v>DISTRIBUCION VOLUMEN X CRITERIO (Consumiciones)IsotonicasANDALUCIA</v>
      </c>
      <c r="B1515" s="11" t="s">
        <v>119</v>
      </c>
      <c r="C1515" s="11" t="s">
        <v>181</v>
      </c>
      <c r="D1515" s="11" t="s">
        <v>4</v>
      </c>
      <c r="E1515" s="12">
        <v>17.043504047228396</v>
      </c>
      <c r="F1515" s="12">
        <v>16.745820446986052</v>
      </c>
      <c r="G1515" s="12">
        <v>17.879901224118822</v>
      </c>
      <c r="H1515" s="12">
        <v>15.003050062720114</v>
      </c>
      <c r="I1515" s="12">
        <v>18.033501410527784</v>
      </c>
      <c r="J1515" s="12">
        <v>16.336599614675478</v>
      </c>
      <c r="K1515" s="12">
        <v>18.561044212895705</v>
      </c>
      <c r="L1515" s="12">
        <v>17.475838621795383</v>
      </c>
      <c r="M1515" s="12">
        <v>18.108329968642664</v>
      </c>
      <c r="N1515" s="12"/>
      <c r="O1515" s="12"/>
    </row>
    <row r="1516" spans="1:15" x14ac:dyDescent="0.35">
      <c r="A1516" s="11" t="str">
        <f t="shared" si="23"/>
        <v>DISTRIBUCION VOLUMEN X CRITERIO (Consumiciones)IsotonicasMDD AM</v>
      </c>
      <c r="B1516" s="11" t="s">
        <v>119</v>
      </c>
      <c r="C1516" s="11" t="s">
        <v>181</v>
      </c>
      <c r="D1516" s="11" t="s">
        <v>5</v>
      </c>
      <c r="E1516" s="12">
        <v>12.615356468466171</v>
      </c>
      <c r="F1516" s="12">
        <v>11.437323116648189</v>
      </c>
      <c r="G1516" s="12">
        <v>11.363357225811569</v>
      </c>
      <c r="H1516" s="12">
        <v>14.328682658162576</v>
      </c>
      <c r="I1516" s="12">
        <v>12.450493959859573</v>
      </c>
      <c r="J1516" s="12">
        <v>12.523838789795574</v>
      </c>
      <c r="K1516" s="12">
        <v>20.044664366708474</v>
      </c>
      <c r="L1516" s="12">
        <v>16.921823649086718</v>
      </c>
      <c r="M1516" s="12">
        <v>13.27972235592409</v>
      </c>
      <c r="N1516" s="12"/>
      <c r="O1516" s="12"/>
    </row>
    <row r="1517" spans="1:15" x14ac:dyDescent="0.35">
      <c r="A1517" s="11" t="str">
        <f t="shared" si="23"/>
        <v>DISTRIBUCION VOLUMEN X CRITERIO (Consumiciones)IsotonicasRTO CENTRO</v>
      </c>
      <c r="B1517" s="11" t="s">
        <v>119</v>
      </c>
      <c r="C1517" s="11" t="s">
        <v>181</v>
      </c>
      <c r="D1517" s="11" t="s">
        <v>6</v>
      </c>
      <c r="E1517" s="12">
        <v>13.183409972823384</v>
      </c>
      <c r="F1517" s="12">
        <v>17.082527936628349</v>
      </c>
      <c r="G1517" s="12">
        <v>14.775212736029392</v>
      </c>
      <c r="H1517" s="12">
        <v>16.55081426434608</v>
      </c>
      <c r="I1517" s="12">
        <v>15.43591086344844</v>
      </c>
      <c r="J1517" s="12">
        <v>17.71879136081245</v>
      </c>
      <c r="K1517" s="12">
        <v>15.447324091816879</v>
      </c>
      <c r="L1517" s="12">
        <v>13.971568461496695</v>
      </c>
      <c r="M1517" s="12">
        <v>12.857341999225225</v>
      </c>
      <c r="N1517" s="12"/>
      <c r="O1517" s="12"/>
    </row>
    <row r="1518" spans="1:15" x14ac:dyDescent="0.35">
      <c r="A1518" s="11" t="str">
        <f t="shared" si="23"/>
        <v>DISTRIBUCION VOLUMEN X CRITERIO (Consumiciones)IsotonicasNORTE-CENTRO</v>
      </c>
      <c r="B1518" s="11" t="s">
        <v>119</v>
      </c>
      <c r="C1518" s="11" t="s">
        <v>181</v>
      </c>
      <c r="D1518" s="11" t="s">
        <v>7</v>
      </c>
      <c r="E1518" s="12">
        <v>9.804236014512405</v>
      </c>
      <c r="F1518" s="12">
        <v>9.6261606830250326</v>
      </c>
      <c r="G1518" s="12">
        <v>7.0594987628970092</v>
      </c>
      <c r="H1518" s="12">
        <v>9.7234097799493107</v>
      </c>
      <c r="I1518" s="12">
        <v>9.8597107225790843</v>
      </c>
      <c r="J1518" s="12">
        <v>7.5551136062830455</v>
      </c>
      <c r="K1518" s="12">
        <v>6.8265864010680826</v>
      </c>
      <c r="L1518" s="12">
        <v>5.8889167462464425</v>
      </c>
      <c r="M1518" s="12">
        <v>7.6648436291431477</v>
      </c>
      <c r="N1518" s="12"/>
      <c r="O1518" s="12"/>
    </row>
    <row r="1519" spans="1:15" x14ac:dyDescent="0.35">
      <c r="A1519" s="11" t="str">
        <f t="shared" si="23"/>
        <v>DISTRIBUCION VOLUMEN X CRITERIO (Consumiciones)IsotonicasNOROESTE</v>
      </c>
      <c r="B1519" s="11" t="s">
        <v>119</v>
      </c>
      <c r="C1519" s="11" t="s">
        <v>181</v>
      </c>
      <c r="D1519" s="11" t="s">
        <v>8</v>
      </c>
      <c r="E1519" s="12">
        <v>12.469445544558749</v>
      </c>
      <c r="F1519" s="12">
        <v>10.661169910135962</v>
      </c>
      <c r="G1519" s="12">
        <v>12.446847851961213</v>
      </c>
      <c r="H1519" s="12">
        <v>11.054264784941321</v>
      </c>
      <c r="I1519" s="12">
        <v>12.49067749355266</v>
      </c>
      <c r="J1519" s="12">
        <v>9.7898623281979749</v>
      </c>
      <c r="K1519" s="12">
        <v>7.2143089643199989</v>
      </c>
      <c r="L1519" s="12">
        <v>7.9494128130359654</v>
      </c>
      <c r="M1519" s="12">
        <v>12.013555142935077</v>
      </c>
      <c r="N1519" s="12"/>
      <c r="O1519" s="12"/>
    </row>
    <row r="1520" spans="1:15" x14ac:dyDescent="0.35">
      <c r="A1520" s="11" t="str">
        <f t="shared" si="23"/>
        <v>DISTRIBUCION VOLUMEN X CRITERIO (Consumiciones)Isotonicas&lt;2MIL</v>
      </c>
      <c r="B1520" s="11" t="s">
        <v>119</v>
      </c>
      <c r="C1520" s="11" t="s">
        <v>181</v>
      </c>
      <c r="D1520" s="11" t="s">
        <v>9</v>
      </c>
      <c r="E1520" s="12">
        <v>6.8178212881113742</v>
      </c>
      <c r="F1520" s="12">
        <v>7.985376123300461</v>
      </c>
      <c r="G1520" s="12">
        <v>6.6598700140180975</v>
      </c>
      <c r="H1520" s="12">
        <v>6.2737303291068871</v>
      </c>
      <c r="I1520" s="12">
        <v>7.2035140300741398</v>
      </c>
      <c r="J1520" s="12">
        <v>4.1964478327221997</v>
      </c>
      <c r="K1520" s="12">
        <v>5.617186609241271</v>
      </c>
      <c r="L1520" s="12">
        <v>7.6677682743378366</v>
      </c>
      <c r="M1520" s="12">
        <v>7.4996692764026234</v>
      </c>
      <c r="N1520" s="12"/>
      <c r="O1520" s="12"/>
    </row>
    <row r="1521" spans="1:15" x14ac:dyDescent="0.35">
      <c r="A1521" s="11" t="str">
        <f t="shared" si="23"/>
        <v>DISTRIBUCION VOLUMEN X CRITERIO (Consumiciones)Isotonicas2-5MIL</v>
      </c>
      <c r="B1521" s="11" t="s">
        <v>119</v>
      </c>
      <c r="C1521" s="11" t="s">
        <v>181</v>
      </c>
      <c r="D1521" s="11" t="s">
        <v>10</v>
      </c>
      <c r="E1521" s="12">
        <v>7.30723883882556</v>
      </c>
      <c r="F1521" s="12">
        <v>6.6827624438349762</v>
      </c>
      <c r="G1521" s="12">
        <v>7.8155574417335307</v>
      </c>
      <c r="H1521" s="12">
        <v>7.2280525312960568</v>
      </c>
      <c r="I1521" s="12">
        <v>5.9791107988833181</v>
      </c>
      <c r="J1521" s="12">
        <v>6.1878560626463095</v>
      </c>
      <c r="K1521" s="12">
        <v>7.0864121019975066</v>
      </c>
      <c r="L1521" s="12">
        <v>6.0735125501831657</v>
      </c>
      <c r="M1521" s="12">
        <v>6.4980486230479233</v>
      </c>
      <c r="N1521" s="12"/>
      <c r="O1521" s="12"/>
    </row>
    <row r="1522" spans="1:15" x14ac:dyDescent="0.35">
      <c r="A1522" s="11" t="str">
        <f t="shared" si="23"/>
        <v>DISTRIBUCION VOLUMEN X CRITERIO (Consumiciones)Isotonicas5-10MIL</v>
      </c>
      <c r="B1522" s="11" t="s">
        <v>119</v>
      </c>
      <c r="C1522" s="11" t="s">
        <v>181</v>
      </c>
      <c r="D1522" s="11" t="s">
        <v>11</v>
      </c>
      <c r="E1522" s="12">
        <v>6.6702563992510981</v>
      </c>
      <c r="F1522" s="12">
        <v>6.5746812452587973</v>
      </c>
      <c r="G1522" s="12">
        <v>8.7610888429901106</v>
      </c>
      <c r="H1522" s="12">
        <v>7.8954676945694979</v>
      </c>
      <c r="I1522" s="12">
        <v>7.661999757880797</v>
      </c>
      <c r="J1522" s="12">
        <v>6.8380923443797634</v>
      </c>
      <c r="K1522" s="12">
        <v>5.5302991294241401</v>
      </c>
      <c r="L1522" s="12">
        <v>6.6684964692130064</v>
      </c>
      <c r="M1522" s="12">
        <v>9.1609466925270251</v>
      </c>
      <c r="N1522" s="12"/>
      <c r="O1522" s="12"/>
    </row>
    <row r="1523" spans="1:15" x14ac:dyDescent="0.35">
      <c r="A1523" s="11" t="str">
        <f t="shared" si="23"/>
        <v>DISTRIBUCION VOLUMEN X CRITERIO (Consumiciones)Isotonicas10-30MIL</v>
      </c>
      <c r="B1523" s="11" t="s">
        <v>119</v>
      </c>
      <c r="C1523" s="11" t="s">
        <v>181</v>
      </c>
      <c r="D1523" s="11" t="s">
        <v>12</v>
      </c>
      <c r="E1523" s="12">
        <v>17.917686304628262</v>
      </c>
      <c r="F1523" s="12">
        <v>19.057106881309448</v>
      </c>
      <c r="G1523" s="12">
        <v>21.031996364432025</v>
      </c>
      <c r="H1523" s="12">
        <v>16.213189875547201</v>
      </c>
      <c r="I1523" s="12">
        <v>15.355179241579938</v>
      </c>
      <c r="J1523" s="12">
        <v>18.258830353628472</v>
      </c>
      <c r="K1523" s="12">
        <v>17.794320476370874</v>
      </c>
      <c r="L1523" s="12">
        <v>16.243931709373591</v>
      </c>
      <c r="M1523" s="12">
        <v>14.506222128188037</v>
      </c>
      <c r="N1523" s="12"/>
      <c r="O1523" s="12"/>
    </row>
    <row r="1524" spans="1:15" x14ac:dyDescent="0.35">
      <c r="A1524" s="11" t="str">
        <f t="shared" si="23"/>
        <v>DISTRIBUCION VOLUMEN X CRITERIO (Consumiciones)Isotonicas30-100MIL</v>
      </c>
      <c r="B1524" s="11" t="s">
        <v>119</v>
      </c>
      <c r="C1524" s="11" t="s">
        <v>181</v>
      </c>
      <c r="D1524" s="11" t="s">
        <v>13</v>
      </c>
      <c r="E1524" s="12">
        <v>18.804512831451429</v>
      </c>
      <c r="F1524" s="12">
        <v>17.272449597362431</v>
      </c>
      <c r="G1524" s="12">
        <v>14.980179902907253</v>
      </c>
      <c r="H1524" s="12">
        <v>18.709633297615174</v>
      </c>
      <c r="I1524" s="12">
        <v>20.24069767015294</v>
      </c>
      <c r="J1524" s="12">
        <v>17.567584862316686</v>
      </c>
      <c r="K1524" s="12">
        <v>15.560775720974368</v>
      </c>
      <c r="L1524" s="12">
        <v>17.219940402998375</v>
      </c>
      <c r="M1524" s="12">
        <v>16.29934083662944</v>
      </c>
      <c r="N1524" s="12"/>
      <c r="O1524" s="12"/>
    </row>
    <row r="1525" spans="1:15" x14ac:dyDescent="0.35">
      <c r="A1525" s="11" t="str">
        <f t="shared" si="23"/>
        <v>DISTRIBUCION VOLUMEN X CRITERIO (Consumiciones)Isotonicas100-200MIL</v>
      </c>
      <c r="B1525" s="11" t="s">
        <v>119</v>
      </c>
      <c r="C1525" s="11" t="s">
        <v>181</v>
      </c>
      <c r="D1525" s="11" t="s">
        <v>14</v>
      </c>
      <c r="E1525" s="12">
        <v>7.650537365192644</v>
      </c>
      <c r="F1525" s="12">
        <v>10.102264106903192</v>
      </c>
      <c r="G1525" s="12">
        <v>9.9424897388979332</v>
      </c>
      <c r="H1525" s="12">
        <v>10.928243068787326</v>
      </c>
      <c r="I1525" s="12">
        <v>8.8691703381965059</v>
      </c>
      <c r="J1525" s="12">
        <v>8.0682811626028048</v>
      </c>
      <c r="K1525" s="12">
        <v>10.108872554608684</v>
      </c>
      <c r="L1525" s="12">
        <v>10.601575200493127</v>
      </c>
      <c r="M1525" s="12">
        <v>10.293223635081091</v>
      </c>
      <c r="N1525" s="12"/>
      <c r="O1525" s="12"/>
    </row>
    <row r="1526" spans="1:15" x14ac:dyDescent="0.35">
      <c r="A1526" s="11" t="str">
        <f t="shared" si="23"/>
        <v>DISTRIBUCION VOLUMEN X CRITERIO (Consumiciones)Isotonicas200-500MIL</v>
      </c>
      <c r="B1526" s="11" t="s">
        <v>119</v>
      </c>
      <c r="C1526" s="11" t="s">
        <v>181</v>
      </c>
      <c r="D1526" s="11" t="s">
        <v>15</v>
      </c>
      <c r="E1526" s="12">
        <v>17.451474120651</v>
      </c>
      <c r="F1526" s="12">
        <v>13.358121316449786</v>
      </c>
      <c r="G1526" s="12">
        <v>14.8389794441332</v>
      </c>
      <c r="H1526" s="12">
        <v>13.879277493535987</v>
      </c>
      <c r="I1526" s="12">
        <v>17.025565586790563</v>
      </c>
      <c r="J1526" s="12">
        <v>20.139011460757438</v>
      </c>
      <c r="K1526" s="12">
        <v>11.760461070510393</v>
      </c>
      <c r="L1526" s="12">
        <v>12.14859008058051</v>
      </c>
      <c r="M1526" s="12">
        <v>17.768007846013369</v>
      </c>
      <c r="N1526" s="12"/>
      <c r="O1526" s="12"/>
    </row>
    <row r="1527" spans="1:15" x14ac:dyDescent="0.35">
      <c r="A1527" s="11" t="str">
        <f t="shared" si="23"/>
        <v>DISTRIBUCION VOLUMEN X CRITERIO (Consumiciones)Isotonicas&gt;500MIL</v>
      </c>
      <c r="B1527" s="11" t="s">
        <v>119</v>
      </c>
      <c r="C1527" s="11" t="s">
        <v>181</v>
      </c>
      <c r="D1527" s="11" t="s">
        <v>16</v>
      </c>
      <c r="E1527" s="12">
        <v>17.380477187314458</v>
      </c>
      <c r="F1527" s="12">
        <v>18.967229167882358</v>
      </c>
      <c r="G1527" s="12">
        <v>15.969828632983161</v>
      </c>
      <c r="H1527" s="12">
        <v>18.872420338140046</v>
      </c>
      <c r="I1527" s="12">
        <v>17.664776333214718</v>
      </c>
      <c r="J1527" s="12">
        <v>18.743897302037798</v>
      </c>
      <c r="K1527" s="12">
        <v>26.541676934337175</v>
      </c>
      <c r="L1527" s="12">
        <v>23.376205274302706</v>
      </c>
      <c r="M1527" s="12">
        <v>17.974553889417233</v>
      </c>
      <c r="N1527" s="12"/>
      <c r="O1527" s="12"/>
    </row>
    <row r="1528" spans="1:15" x14ac:dyDescent="0.35">
      <c r="A1528" s="11" t="str">
        <f t="shared" si="23"/>
        <v>DISTRIBUCION VOLUMEN X CRITERIO (Consumiciones)IsotonicasDE 15 A 19 AÑOS</v>
      </c>
      <c r="B1528" s="11" t="s">
        <v>119</v>
      </c>
      <c r="C1528" s="11" t="s">
        <v>181</v>
      </c>
      <c r="D1528" s="11" t="s">
        <v>39</v>
      </c>
      <c r="E1528" s="12">
        <v>4.8758453267469548</v>
      </c>
      <c r="F1528" s="12">
        <v>3.0411230998716228</v>
      </c>
      <c r="G1528" s="12">
        <v>5.9426965238487979</v>
      </c>
      <c r="H1528" s="12">
        <v>4.1086100271726202</v>
      </c>
      <c r="I1528" s="12">
        <v>6.6125803854097498</v>
      </c>
      <c r="J1528" s="12">
        <v>11.668206583663068</v>
      </c>
      <c r="K1528" s="12">
        <v>2.8044988028202686</v>
      </c>
      <c r="L1528" s="12">
        <v>3.0094034550930524</v>
      </c>
      <c r="M1528" s="12">
        <v>5.8651492306744313</v>
      </c>
      <c r="N1528" s="12"/>
      <c r="O1528" s="12"/>
    </row>
    <row r="1529" spans="1:15" x14ac:dyDescent="0.35">
      <c r="A1529" s="11" t="str">
        <f t="shared" si="23"/>
        <v>DISTRIBUCION VOLUMEN X CRITERIO (Consumiciones)IsotonicasDE 20 A 24 AÑOS</v>
      </c>
      <c r="B1529" s="11" t="s">
        <v>119</v>
      </c>
      <c r="C1529" s="11" t="s">
        <v>181</v>
      </c>
      <c r="D1529" s="11" t="s">
        <v>40</v>
      </c>
      <c r="E1529" s="12">
        <v>3.8732217438079823</v>
      </c>
      <c r="F1529" s="12">
        <v>4.1703632855809065</v>
      </c>
      <c r="G1529" s="12">
        <v>5.451067707644552</v>
      </c>
      <c r="H1529" s="12">
        <v>3.8615476325442426</v>
      </c>
      <c r="I1529" s="12">
        <v>2.9454695278308689</v>
      </c>
      <c r="J1529" s="12">
        <v>2.396302818117158</v>
      </c>
      <c r="K1529" s="12">
        <v>5.1059163849953482</v>
      </c>
      <c r="L1529" s="12">
        <v>5.3266297352628369</v>
      </c>
      <c r="M1529" s="12">
        <v>7.1690534065823268</v>
      </c>
      <c r="N1529" s="12"/>
      <c r="O1529" s="12"/>
    </row>
    <row r="1530" spans="1:15" x14ac:dyDescent="0.35">
      <c r="A1530" s="11" t="str">
        <f t="shared" si="23"/>
        <v>DISTRIBUCION VOLUMEN X CRITERIO (Consumiciones)IsotonicasDE 25 A 34 AÑOS</v>
      </c>
      <c r="B1530" s="11" t="s">
        <v>119</v>
      </c>
      <c r="C1530" s="11" t="s">
        <v>181</v>
      </c>
      <c r="D1530" s="11" t="s">
        <v>41</v>
      </c>
      <c r="E1530" s="12">
        <v>8.4218421354400039</v>
      </c>
      <c r="F1530" s="12">
        <v>11.127617691252842</v>
      </c>
      <c r="G1530" s="12">
        <v>9.2517847224392931</v>
      </c>
      <c r="H1530" s="12">
        <v>11.683184792109333</v>
      </c>
      <c r="I1530" s="12">
        <v>10.237710157634277</v>
      </c>
      <c r="J1530" s="12">
        <v>9.4764420321379976</v>
      </c>
      <c r="K1530" s="12">
        <v>9.1525723732846878</v>
      </c>
      <c r="L1530" s="12">
        <v>8.9235970271763616</v>
      </c>
      <c r="M1530" s="12">
        <v>7.4571082735194043</v>
      </c>
      <c r="N1530" s="12"/>
      <c r="O1530" s="12"/>
    </row>
    <row r="1531" spans="1:15" x14ac:dyDescent="0.35">
      <c r="A1531" s="11" t="str">
        <f t="shared" si="23"/>
        <v>DISTRIBUCION VOLUMEN X CRITERIO (Consumiciones)IsotonicasDE 35 A 49 AÑOS</v>
      </c>
      <c r="B1531" s="11" t="s">
        <v>119</v>
      </c>
      <c r="C1531" s="11" t="s">
        <v>181</v>
      </c>
      <c r="D1531" s="11" t="s">
        <v>42</v>
      </c>
      <c r="E1531" s="12">
        <v>34.15858163942827</v>
      </c>
      <c r="F1531" s="12">
        <v>32.086206927992066</v>
      </c>
      <c r="G1531" s="12">
        <v>31.218150909733559</v>
      </c>
      <c r="H1531" s="12">
        <v>32.50243017587232</v>
      </c>
      <c r="I1531" s="12">
        <v>26.972423173008846</v>
      </c>
      <c r="J1531" s="12">
        <v>28.055791492016141</v>
      </c>
      <c r="K1531" s="12">
        <v>27.92769751626583</v>
      </c>
      <c r="L1531" s="12">
        <v>25.704249080973351</v>
      </c>
      <c r="M1531" s="12">
        <v>26.00638005678535</v>
      </c>
      <c r="N1531" s="12"/>
      <c r="O1531" s="12"/>
    </row>
    <row r="1532" spans="1:15" x14ac:dyDescent="0.35">
      <c r="A1532" s="11" t="str">
        <f t="shared" si="23"/>
        <v>DISTRIBUCION VOLUMEN X CRITERIO (Consumiciones)IsotonicasDE 50 A 59 AÑOS</v>
      </c>
      <c r="B1532" s="11" t="s">
        <v>119</v>
      </c>
      <c r="C1532" s="11" t="s">
        <v>181</v>
      </c>
      <c r="D1532" s="11" t="s">
        <v>43</v>
      </c>
      <c r="E1532" s="12">
        <v>21.857005950588718</v>
      </c>
      <c r="F1532" s="12">
        <v>24.37869722676081</v>
      </c>
      <c r="G1532" s="12">
        <v>28.774515437939268</v>
      </c>
      <c r="H1532" s="12">
        <v>23.223162922355058</v>
      </c>
      <c r="I1532" s="12">
        <v>24.038883060093255</v>
      </c>
      <c r="J1532" s="12">
        <v>27.917337071487591</v>
      </c>
      <c r="K1532" s="12">
        <v>29.406756985387421</v>
      </c>
      <c r="L1532" s="12">
        <v>31.32576979460433</v>
      </c>
      <c r="M1532" s="12">
        <v>26.3187037875716</v>
      </c>
      <c r="N1532" s="12"/>
      <c r="O1532" s="12"/>
    </row>
    <row r="1533" spans="1:15" x14ac:dyDescent="0.35">
      <c r="A1533" s="11" t="str">
        <f t="shared" si="23"/>
        <v>DISTRIBUCION VOLUMEN X CRITERIO (Consumiciones)IsotonicasDE 60 A 75 AÑOS</v>
      </c>
      <c r="B1533" s="11" t="s">
        <v>119</v>
      </c>
      <c r="C1533" s="11" t="s">
        <v>181</v>
      </c>
      <c r="D1533" s="11" t="s">
        <v>44</v>
      </c>
      <c r="E1533" s="12">
        <v>26.81348152685894</v>
      </c>
      <c r="F1533" s="12">
        <v>25.195984930267841</v>
      </c>
      <c r="G1533" s="12">
        <v>19.361775080489842</v>
      </c>
      <c r="H1533" s="12">
        <v>24.621075421395055</v>
      </c>
      <c r="I1533" s="12">
        <v>29.19292681763655</v>
      </c>
      <c r="J1533" s="12">
        <v>20.485927828763074</v>
      </c>
      <c r="K1533" s="12">
        <v>25.602566672428821</v>
      </c>
      <c r="L1533" s="12">
        <v>25.710373263750263</v>
      </c>
      <c r="M1533" s="12">
        <v>27.183605244866893</v>
      </c>
      <c r="N1533" s="12"/>
      <c r="O1533" s="12"/>
    </row>
    <row r="1534" spans="1:15" x14ac:dyDescent="0.35">
      <c r="A1534" s="11" t="str">
        <f t="shared" si="23"/>
        <v>DISTRIBUCION VOLUMEN X CRITERIO (Consumiciones)IsotonicasNIVEL ALTO</v>
      </c>
      <c r="B1534" s="11" t="s">
        <v>119</v>
      </c>
      <c r="C1534" s="11" t="s">
        <v>181</v>
      </c>
      <c r="D1534" s="11" t="s">
        <v>209</v>
      </c>
      <c r="E1534" s="12">
        <v>25.28775846995886</v>
      </c>
      <c r="F1534" s="12">
        <v>26.540795318608861</v>
      </c>
      <c r="G1534" s="12">
        <v>30.738712787725632</v>
      </c>
      <c r="H1534" s="12">
        <v>26.145181522617644</v>
      </c>
      <c r="I1534" s="12">
        <v>27.612571672786906</v>
      </c>
      <c r="J1534" s="12">
        <v>27.239897891303499</v>
      </c>
      <c r="K1534" s="12">
        <v>25.252350223804569</v>
      </c>
      <c r="L1534" s="12">
        <v>28.912302820477603</v>
      </c>
      <c r="M1534" s="12">
        <v>28.287058602497815</v>
      </c>
      <c r="N1534" s="12"/>
      <c r="O1534" s="12"/>
    </row>
    <row r="1535" spans="1:15" x14ac:dyDescent="0.35">
      <c r="A1535" s="11" t="str">
        <f t="shared" si="23"/>
        <v>DISTRIBUCION VOLUMEN X CRITERIO (Consumiciones)IsotonicasNIVEL MEDIO ALTO</v>
      </c>
      <c r="B1535" s="11" t="s">
        <v>119</v>
      </c>
      <c r="C1535" s="11" t="s">
        <v>181</v>
      </c>
      <c r="D1535" s="11" t="s">
        <v>210</v>
      </c>
      <c r="E1535" s="12">
        <v>16.312494892326448</v>
      </c>
      <c r="F1535" s="12">
        <v>16.365876830833869</v>
      </c>
      <c r="G1535" s="12">
        <v>16.128870304959715</v>
      </c>
      <c r="H1535" s="12">
        <v>15.943160581779347</v>
      </c>
      <c r="I1535" s="12">
        <v>15.027965226546538</v>
      </c>
      <c r="J1535" s="12">
        <v>19.015912475629491</v>
      </c>
      <c r="K1535" s="12">
        <v>15.886244018698809</v>
      </c>
      <c r="L1535" s="12">
        <v>15.592844048124737</v>
      </c>
      <c r="M1535" s="12">
        <v>14.812433397438413</v>
      </c>
      <c r="N1535" s="12"/>
      <c r="O1535" s="12"/>
    </row>
    <row r="1536" spans="1:15" x14ac:dyDescent="0.35">
      <c r="A1536" s="11" t="str">
        <f t="shared" si="23"/>
        <v>DISTRIBUCION VOLUMEN X CRITERIO (Consumiciones)IsotonicasNIVEL MEDIO</v>
      </c>
      <c r="B1536" s="11" t="s">
        <v>119</v>
      </c>
      <c r="C1536" s="11" t="s">
        <v>181</v>
      </c>
      <c r="D1536" s="11" t="s">
        <v>211</v>
      </c>
      <c r="E1536" s="12">
        <v>26.572193402479037</v>
      </c>
      <c r="F1536" s="12">
        <v>27.134681172317208</v>
      </c>
      <c r="G1536" s="12">
        <v>19.200083675770816</v>
      </c>
      <c r="H1536" s="12">
        <v>21.960714899592958</v>
      </c>
      <c r="I1536" s="12">
        <v>25.622356406804286</v>
      </c>
      <c r="J1536" s="12">
        <v>28.365340128303394</v>
      </c>
      <c r="K1536" s="12">
        <v>28.82941200269228</v>
      </c>
      <c r="L1536" s="12">
        <v>22.698213527177955</v>
      </c>
      <c r="M1536" s="12">
        <v>25.170328039026678</v>
      </c>
      <c r="N1536" s="12"/>
      <c r="O1536" s="12"/>
    </row>
    <row r="1537" spans="1:15" x14ac:dyDescent="0.35">
      <c r="A1537" s="11" t="str">
        <f t="shared" si="23"/>
        <v>DISTRIBUCION VOLUMEN X CRITERIO (Consumiciones)IsotonicasNIVEL MEDIO BAJO</v>
      </c>
      <c r="B1537" s="11" t="s">
        <v>119</v>
      </c>
      <c r="C1537" s="11" t="s">
        <v>181</v>
      </c>
      <c r="D1537" s="11" t="s">
        <v>212</v>
      </c>
      <c r="E1537" s="12">
        <v>11.71062029755328</v>
      </c>
      <c r="F1537" s="12">
        <v>9.8460886896773072</v>
      </c>
      <c r="G1537" s="12">
        <v>10.551923460714466</v>
      </c>
      <c r="H1537" s="12">
        <v>10.185176110036315</v>
      </c>
      <c r="I1537" s="12">
        <v>13.464890881277217</v>
      </c>
      <c r="J1537" s="12">
        <v>11.876327861909267</v>
      </c>
      <c r="K1537" s="12">
        <v>13.903601285818844</v>
      </c>
      <c r="L1537" s="12">
        <v>12.809762282699303</v>
      </c>
      <c r="M1537" s="12">
        <v>14.859514648577631</v>
      </c>
      <c r="N1537" s="12"/>
      <c r="O1537" s="12"/>
    </row>
    <row r="1538" spans="1:15" x14ac:dyDescent="0.35">
      <c r="A1538" s="11" t="str">
        <f t="shared" si="23"/>
        <v>DISTRIBUCION VOLUMEN X CRITERIO (Consumiciones)IsotonicasHOMBRE</v>
      </c>
      <c r="B1538" s="11" t="s">
        <v>119</v>
      </c>
      <c r="C1538" s="11" t="s">
        <v>181</v>
      </c>
      <c r="D1538" s="11" t="s">
        <v>21</v>
      </c>
      <c r="E1538" s="12">
        <v>55.259229200306862</v>
      </c>
      <c r="F1538" s="12">
        <v>55.043728482231437</v>
      </c>
      <c r="G1538" s="12">
        <v>55.503244840595258</v>
      </c>
      <c r="H1538" s="12">
        <v>52.193887440251316</v>
      </c>
      <c r="I1538" s="12">
        <v>54.890372276617526</v>
      </c>
      <c r="J1538" s="12">
        <v>53.529310213862011</v>
      </c>
      <c r="K1538" s="12">
        <v>62.528734152540203</v>
      </c>
      <c r="L1538" s="12">
        <v>54.420270645761939</v>
      </c>
      <c r="M1538" s="12">
        <v>56.957368758750171</v>
      </c>
      <c r="N1538" s="12"/>
      <c r="O1538" s="12"/>
    </row>
    <row r="1539" spans="1:15" x14ac:dyDescent="0.35">
      <c r="A1539" s="11" t="str">
        <f t="shared" si="23"/>
        <v>DISTRIBUCION VOLUMEN X CRITERIO (Consumiciones)IsotonicasMUJER</v>
      </c>
      <c r="B1539" s="11" t="s">
        <v>119</v>
      </c>
      <c r="C1539" s="11" t="s">
        <v>181</v>
      </c>
      <c r="D1539" s="11" t="s">
        <v>22</v>
      </c>
      <c r="E1539" s="12">
        <v>44.740770799693138</v>
      </c>
      <c r="F1539" s="12">
        <v>44.95627151776857</v>
      </c>
      <c r="G1539" s="12">
        <v>44.496726305690679</v>
      </c>
      <c r="H1539" s="12">
        <v>47.806149131244126</v>
      </c>
      <c r="I1539" s="12">
        <v>45.109650651337347</v>
      </c>
      <c r="J1539" s="12">
        <v>46.470689786137989</v>
      </c>
      <c r="K1539" s="12">
        <v>37.471256652530997</v>
      </c>
      <c r="L1539" s="12">
        <v>45.579769277202708</v>
      </c>
      <c r="M1539" s="12">
        <v>43.042631241249836</v>
      </c>
      <c r="N1539" s="12"/>
      <c r="O1539" s="12"/>
    </row>
    <row r="1540" spans="1:15" x14ac:dyDescent="0.35">
      <c r="A1540" s="11" t="str">
        <f t="shared" ref="A1540:A1603" si="24">B1540&amp;C1540&amp;D1540</f>
        <v>DISTRIBUCION VOLUMEN X CRITERIO (Consumiciones)EnergeticasT.ESPAÑA</v>
      </c>
      <c r="B1540" s="11" t="s">
        <v>119</v>
      </c>
      <c r="C1540" s="11" t="s">
        <v>182</v>
      </c>
      <c r="D1540" s="11" t="s">
        <v>36</v>
      </c>
      <c r="E1540" s="12">
        <v>100</v>
      </c>
      <c r="F1540" s="12">
        <v>100</v>
      </c>
      <c r="G1540" s="12">
        <v>100</v>
      </c>
      <c r="H1540" s="12">
        <v>100</v>
      </c>
      <c r="I1540" s="12">
        <v>100</v>
      </c>
      <c r="J1540" s="12">
        <v>100</v>
      </c>
      <c r="K1540" s="12">
        <v>100</v>
      </c>
      <c r="L1540" s="12">
        <v>100</v>
      </c>
      <c r="M1540" s="12">
        <v>100</v>
      </c>
      <c r="N1540" s="12"/>
      <c r="O1540" s="12"/>
    </row>
    <row r="1541" spans="1:15" x14ac:dyDescent="0.35">
      <c r="A1541" s="11" t="str">
        <f t="shared" si="24"/>
        <v>DISTRIBUCION VOLUMEN X CRITERIO (Consumiciones)EnergeticasBCN AM</v>
      </c>
      <c r="B1541" s="11" t="s">
        <v>119</v>
      </c>
      <c r="C1541" s="11" t="s">
        <v>182</v>
      </c>
      <c r="D1541" s="11" t="s">
        <v>1</v>
      </c>
      <c r="E1541" s="12">
        <v>3.9910032437523508</v>
      </c>
      <c r="F1541" s="12">
        <v>2.9476964145847768</v>
      </c>
      <c r="G1541" s="12">
        <v>3.2596255882490146</v>
      </c>
      <c r="H1541" s="12">
        <v>3.6128647654848809</v>
      </c>
      <c r="I1541" s="12">
        <v>5.4881138833944476</v>
      </c>
      <c r="J1541" s="12">
        <v>2.1368193904853423</v>
      </c>
      <c r="K1541" s="12">
        <v>5.983822559188396</v>
      </c>
      <c r="L1541" s="12">
        <v>3.3295430514919961</v>
      </c>
      <c r="M1541" s="12">
        <v>5.156775099439578</v>
      </c>
      <c r="N1541" s="12"/>
      <c r="O1541" s="12"/>
    </row>
    <row r="1542" spans="1:15" x14ac:dyDescent="0.35">
      <c r="A1542" s="11" t="str">
        <f t="shared" si="24"/>
        <v>DISTRIBUCION VOLUMEN X CRITERIO (Consumiciones)EnergeticasREST.CAT ARAGON</v>
      </c>
      <c r="B1542" s="11" t="s">
        <v>119</v>
      </c>
      <c r="C1542" s="11" t="s">
        <v>182</v>
      </c>
      <c r="D1542" s="11" t="s">
        <v>2</v>
      </c>
      <c r="E1542" s="12">
        <v>13.969335470062944</v>
      </c>
      <c r="F1542" s="12">
        <v>9.5411709534516476</v>
      </c>
      <c r="G1542" s="12">
        <v>14.266598868882088</v>
      </c>
      <c r="H1542" s="12">
        <v>13.354939049452627</v>
      </c>
      <c r="I1542" s="12">
        <v>19.084336791939943</v>
      </c>
      <c r="J1542" s="12">
        <v>7.8160861173468961</v>
      </c>
      <c r="K1542" s="12">
        <v>14.324497885549267</v>
      </c>
      <c r="L1542" s="12">
        <v>15.053232773225384</v>
      </c>
      <c r="M1542" s="12">
        <v>12.314212971598295</v>
      </c>
      <c r="N1542" s="12"/>
      <c r="O1542" s="12"/>
    </row>
    <row r="1543" spans="1:15" x14ac:dyDescent="0.35">
      <c r="A1543" s="11" t="str">
        <f t="shared" si="24"/>
        <v>DISTRIBUCION VOLUMEN X CRITERIO (Consumiciones)EnergeticasLEVANTE</v>
      </c>
      <c r="B1543" s="11" t="s">
        <v>119</v>
      </c>
      <c r="C1543" s="11" t="s">
        <v>182</v>
      </c>
      <c r="D1543" s="11" t="s">
        <v>3</v>
      </c>
      <c r="E1543" s="12">
        <v>17.781359494213611</v>
      </c>
      <c r="F1543" s="12">
        <v>26.876549998824217</v>
      </c>
      <c r="G1543" s="12">
        <v>26.898682386474626</v>
      </c>
      <c r="H1543" s="12">
        <v>19.240868608538882</v>
      </c>
      <c r="I1543" s="12">
        <v>14.17568333506842</v>
      </c>
      <c r="J1543" s="12">
        <v>44.690794324008657</v>
      </c>
      <c r="K1543" s="12">
        <v>12.663154749672827</v>
      </c>
      <c r="L1543" s="12">
        <v>8.8658543131373939</v>
      </c>
      <c r="M1543" s="12">
        <v>10.343155309424912</v>
      </c>
      <c r="N1543" s="12"/>
      <c r="O1543" s="12"/>
    </row>
    <row r="1544" spans="1:15" x14ac:dyDescent="0.35">
      <c r="A1544" s="11" t="str">
        <f t="shared" si="24"/>
        <v>DISTRIBUCION VOLUMEN X CRITERIO (Consumiciones)EnergeticasANDALUCIA</v>
      </c>
      <c r="B1544" s="11" t="s">
        <v>119</v>
      </c>
      <c r="C1544" s="11" t="s">
        <v>182</v>
      </c>
      <c r="D1544" s="11" t="s">
        <v>4</v>
      </c>
      <c r="E1544" s="12">
        <v>17.748113668392218</v>
      </c>
      <c r="F1544" s="12">
        <v>10.018306040088781</v>
      </c>
      <c r="G1544" s="12">
        <v>17.967125756949372</v>
      </c>
      <c r="H1544" s="12">
        <v>25.850727986427614</v>
      </c>
      <c r="I1544" s="12">
        <v>21.96596916172167</v>
      </c>
      <c r="J1544" s="12">
        <v>12.054655853676721</v>
      </c>
      <c r="K1544" s="12">
        <v>18.652875869304232</v>
      </c>
      <c r="L1544" s="12">
        <v>22.97450386215678</v>
      </c>
      <c r="M1544" s="12">
        <v>27.280851833371361</v>
      </c>
      <c r="N1544" s="12"/>
      <c r="O1544" s="12"/>
    </row>
    <row r="1545" spans="1:15" x14ac:dyDescent="0.35">
      <c r="A1545" s="11" t="str">
        <f t="shared" si="24"/>
        <v>DISTRIBUCION VOLUMEN X CRITERIO (Consumiciones)EnergeticasMDD AM</v>
      </c>
      <c r="B1545" s="11" t="s">
        <v>119</v>
      </c>
      <c r="C1545" s="11" t="s">
        <v>182</v>
      </c>
      <c r="D1545" s="11" t="s">
        <v>5</v>
      </c>
      <c r="E1545" s="12">
        <v>11.352061346631665</v>
      </c>
      <c r="F1545" s="12">
        <v>5.7263265095699714</v>
      </c>
      <c r="G1545" s="12">
        <v>6.1370010915384219</v>
      </c>
      <c r="H1545" s="12">
        <v>10.680669816056106</v>
      </c>
      <c r="I1545" s="12">
        <v>10.327029184162127</v>
      </c>
      <c r="J1545" s="12">
        <v>6.1914131164108381</v>
      </c>
      <c r="K1545" s="12">
        <v>11.397111151970062</v>
      </c>
      <c r="L1545" s="12">
        <v>10.497779860374301</v>
      </c>
      <c r="M1545" s="12">
        <v>7.9507806042404194</v>
      </c>
      <c r="N1545" s="12"/>
      <c r="O1545" s="12"/>
    </row>
    <row r="1546" spans="1:15" x14ac:dyDescent="0.35">
      <c r="A1546" s="11" t="str">
        <f t="shared" si="24"/>
        <v>DISTRIBUCION VOLUMEN X CRITERIO (Consumiciones)EnergeticasRTO CENTRO</v>
      </c>
      <c r="B1546" s="11" t="s">
        <v>119</v>
      </c>
      <c r="C1546" s="11" t="s">
        <v>182</v>
      </c>
      <c r="D1546" s="11" t="s">
        <v>6</v>
      </c>
      <c r="E1546" s="12">
        <v>10.444469630676128</v>
      </c>
      <c r="F1546" s="12">
        <v>23.739402123283586</v>
      </c>
      <c r="G1546" s="12">
        <v>12.352921818214254</v>
      </c>
      <c r="H1546" s="12">
        <v>6.5222366275872243</v>
      </c>
      <c r="I1546" s="12">
        <v>9.2491237811014333</v>
      </c>
      <c r="J1546" s="12">
        <v>11.592657328175349</v>
      </c>
      <c r="K1546" s="12">
        <v>13.509122962610453</v>
      </c>
      <c r="L1546" s="12">
        <v>10.293411770705935</v>
      </c>
      <c r="M1546" s="12">
        <v>14.424329818428678</v>
      </c>
      <c r="N1546" s="12"/>
      <c r="O1546" s="12"/>
    </row>
    <row r="1547" spans="1:15" x14ac:dyDescent="0.35">
      <c r="A1547" s="11" t="str">
        <f t="shared" si="24"/>
        <v>DISTRIBUCION VOLUMEN X CRITERIO (Consumiciones)EnergeticasNORTE-CENTRO</v>
      </c>
      <c r="B1547" s="11" t="s">
        <v>119</v>
      </c>
      <c r="C1547" s="11" t="s">
        <v>182</v>
      </c>
      <c r="D1547" s="11" t="s">
        <v>7</v>
      </c>
      <c r="E1547" s="12">
        <v>21.148114371263798</v>
      </c>
      <c r="F1547" s="12">
        <v>19.124611313205129</v>
      </c>
      <c r="G1547" s="12">
        <v>17.660949838983953</v>
      </c>
      <c r="H1547" s="12">
        <v>16.743209901296183</v>
      </c>
      <c r="I1547" s="12">
        <v>15.305826421903737</v>
      </c>
      <c r="J1547" s="12">
        <v>12.947166560359182</v>
      </c>
      <c r="K1547" s="12">
        <v>20.855338582506842</v>
      </c>
      <c r="L1547" s="12">
        <v>22.742944926420584</v>
      </c>
      <c r="M1547" s="12">
        <v>19.243852072916361</v>
      </c>
      <c r="N1547" s="12"/>
      <c r="O1547" s="12"/>
    </row>
    <row r="1548" spans="1:15" x14ac:dyDescent="0.35">
      <c r="A1548" s="11" t="str">
        <f t="shared" si="24"/>
        <v>DISTRIBUCION VOLUMEN X CRITERIO (Consumiciones)EnergeticasNOROESTE</v>
      </c>
      <c r="B1548" s="11" t="s">
        <v>119</v>
      </c>
      <c r="C1548" s="11" t="s">
        <v>182</v>
      </c>
      <c r="D1548" s="11" t="s">
        <v>8</v>
      </c>
      <c r="E1548" s="12">
        <v>3.5655032384808139</v>
      </c>
      <c r="F1548" s="12">
        <v>2.0259547359643144</v>
      </c>
      <c r="G1548" s="12">
        <v>1.4571024070466554</v>
      </c>
      <c r="H1548" s="12">
        <v>3.9944902393096116</v>
      </c>
      <c r="I1548" s="12">
        <v>4.4039529135965267</v>
      </c>
      <c r="J1548" s="12">
        <v>2.570369204516274</v>
      </c>
      <c r="K1548" s="12">
        <v>2.6140775911485092</v>
      </c>
      <c r="L1548" s="12">
        <v>6.2427238070791162</v>
      </c>
      <c r="M1548" s="12">
        <v>3.2860432373985602</v>
      </c>
      <c r="N1548" s="12"/>
      <c r="O1548" s="12"/>
    </row>
    <row r="1549" spans="1:15" x14ac:dyDescent="0.35">
      <c r="A1549" s="11" t="str">
        <f t="shared" si="24"/>
        <v>DISTRIBUCION VOLUMEN X CRITERIO (Consumiciones)Energeticas&lt;2MIL</v>
      </c>
      <c r="B1549" s="11" t="s">
        <v>119</v>
      </c>
      <c r="C1549" s="11" t="s">
        <v>182</v>
      </c>
      <c r="D1549" s="11" t="s">
        <v>9</v>
      </c>
      <c r="E1549" s="12">
        <v>2.8338719086829243</v>
      </c>
      <c r="F1549" s="12">
        <v>3.381284561242929</v>
      </c>
      <c r="G1549" s="12">
        <v>5.297603501964625</v>
      </c>
      <c r="H1549" s="12">
        <v>1.0565219661869998</v>
      </c>
      <c r="I1549" s="12">
        <v>5.0585988980270136</v>
      </c>
      <c r="J1549" s="12">
        <v>1.27482335009402</v>
      </c>
      <c r="K1549" s="12">
        <v>4.83212288690122</v>
      </c>
      <c r="L1549" s="12">
        <v>3.0216609605807401</v>
      </c>
      <c r="M1549" s="12">
        <v>3.1260186579988622</v>
      </c>
      <c r="N1549" s="12"/>
      <c r="O1549" s="12"/>
    </row>
    <row r="1550" spans="1:15" x14ac:dyDescent="0.35">
      <c r="A1550" s="11" t="str">
        <f t="shared" si="24"/>
        <v>DISTRIBUCION VOLUMEN X CRITERIO (Consumiciones)Energeticas2-5MIL</v>
      </c>
      <c r="B1550" s="11" t="s">
        <v>119</v>
      </c>
      <c r="C1550" s="11" t="s">
        <v>182</v>
      </c>
      <c r="D1550" s="11" t="s">
        <v>10</v>
      </c>
      <c r="E1550" s="12">
        <v>5.3555862476146308</v>
      </c>
      <c r="F1550" s="12">
        <v>3.6707024671549489</v>
      </c>
      <c r="G1550" s="12">
        <v>5.7060013117076283</v>
      </c>
      <c r="H1550" s="12">
        <v>8.6420128986171871</v>
      </c>
      <c r="I1550" s="12">
        <v>8.1738479986736223</v>
      </c>
      <c r="J1550" s="12">
        <v>4.813438646774741</v>
      </c>
      <c r="K1550" s="12">
        <v>6.2519130100909592</v>
      </c>
      <c r="L1550" s="12">
        <v>5.6746478609327706</v>
      </c>
      <c r="M1550" s="12">
        <v>7.1837991836533739</v>
      </c>
      <c r="N1550" s="12"/>
      <c r="O1550" s="12"/>
    </row>
    <row r="1551" spans="1:15" x14ac:dyDescent="0.35">
      <c r="A1551" s="11" t="str">
        <f t="shared" si="24"/>
        <v>DISTRIBUCION VOLUMEN X CRITERIO (Consumiciones)Energeticas5-10MIL</v>
      </c>
      <c r="B1551" s="11" t="s">
        <v>119</v>
      </c>
      <c r="C1551" s="11" t="s">
        <v>182</v>
      </c>
      <c r="D1551" s="11" t="s">
        <v>11</v>
      </c>
      <c r="E1551" s="12">
        <v>9.3298646620769166</v>
      </c>
      <c r="F1551" s="12">
        <v>3.7606589269983335</v>
      </c>
      <c r="G1551" s="12">
        <v>4.3852054714983923</v>
      </c>
      <c r="H1551" s="12">
        <v>6.5785896849763503</v>
      </c>
      <c r="I1551" s="12">
        <v>6.9796979406446038</v>
      </c>
      <c r="J1551" s="12">
        <v>6.773793686163736</v>
      </c>
      <c r="K1551" s="12">
        <v>10.992618349755025</v>
      </c>
      <c r="L1551" s="12">
        <v>5.6691054366617415</v>
      </c>
      <c r="M1551" s="12">
        <v>6.1495281531648818</v>
      </c>
      <c r="N1551" s="12"/>
      <c r="O1551" s="12"/>
    </row>
    <row r="1552" spans="1:15" x14ac:dyDescent="0.35">
      <c r="A1552" s="11" t="str">
        <f t="shared" si="24"/>
        <v>DISTRIBUCION VOLUMEN X CRITERIO (Consumiciones)Energeticas10-30MIL</v>
      </c>
      <c r="B1552" s="11" t="s">
        <v>119</v>
      </c>
      <c r="C1552" s="11" t="s">
        <v>182</v>
      </c>
      <c r="D1552" s="11" t="s">
        <v>12</v>
      </c>
      <c r="E1552" s="12">
        <v>16.436476223611564</v>
      </c>
      <c r="F1552" s="12">
        <v>12.135970735660418</v>
      </c>
      <c r="G1552" s="12">
        <v>15.422913797052301</v>
      </c>
      <c r="H1552" s="12">
        <v>22.38366799967454</v>
      </c>
      <c r="I1552" s="12">
        <v>21.196909231819181</v>
      </c>
      <c r="J1552" s="12">
        <v>15.546724210770469</v>
      </c>
      <c r="K1552" s="12">
        <v>18.368222671670686</v>
      </c>
      <c r="L1552" s="12">
        <v>26.641760039515489</v>
      </c>
      <c r="M1552" s="12">
        <v>24.624326220519631</v>
      </c>
      <c r="N1552" s="12"/>
      <c r="O1552" s="12"/>
    </row>
    <row r="1553" spans="1:15" x14ac:dyDescent="0.35">
      <c r="A1553" s="11" t="str">
        <f t="shared" si="24"/>
        <v>DISTRIBUCION VOLUMEN X CRITERIO (Consumiciones)Energeticas30-100MIL</v>
      </c>
      <c r="B1553" s="11" t="s">
        <v>119</v>
      </c>
      <c r="C1553" s="11" t="s">
        <v>182</v>
      </c>
      <c r="D1553" s="11" t="s">
        <v>13</v>
      </c>
      <c r="E1553" s="12">
        <v>15.168856111644121</v>
      </c>
      <c r="F1553" s="12">
        <v>21.016943940465573</v>
      </c>
      <c r="G1553" s="12">
        <v>30.235481325673469</v>
      </c>
      <c r="H1553" s="12">
        <v>15.872309611575048</v>
      </c>
      <c r="I1553" s="12">
        <v>12.838201216103151</v>
      </c>
      <c r="J1553" s="12">
        <v>6.3900703286143861</v>
      </c>
      <c r="K1553" s="12">
        <v>12.958687093738847</v>
      </c>
      <c r="L1553" s="12">
        <v>13.26598409659541</v>
      </c>
      <c r="M1553" s="12">
        <v>12.059897611083075</v>
      </c>
      <c r="N1553" s="12"/>
      <c r="O1553" s="12"/>
    </row>
    <row r="1554" spans="1:15" x14ac:dyDescent="0.35">
      <c r="A1554" s="11" t="str">
        <f t="shared" si="24"/>
        <v>DISTRIBUCION VOLUMEN X CRITERIO (Consumiciones)Energeticas100-200MIL</v>
      </c>
      <c r="B1554" s="11" t="s">
        <v>119</v>
      </c>
      <c r="C1554" s="11" t="s">
        <v>182</v>
      </c>
      <c r="D1554" s="11" t="s">
        <v>14</v>
      </c>
      <c r="E1554" s="12">
        <v>24.594943893275982</v>
      </c>
      <c r="F1554" s="12">
        <v>21.606101772176629</v>
      </c>
      <c r="G1554" s="12">
        <v>17.059877935178509</v>
      </c>
      <c r="H1554" s="12">
        <v>20.127575684313772</v>
      </c>
      <c r="I1554" s="12">
        <v>17.458984472899871</v>
      </c>
      <c r="J1554" s="12">
        <v>13.592226575766864</v>
      </c>
      <c r="K1554" s="12">
        <v>23.121937831903871</v>
      </c>
      <c r="L1554" s="12">
        <v>23.550090398996783</v>
      </c>
      <c r="M1554" s="12">
        <v>21.038271337257576</v>
      </c>
      <c r="N1554" s="12"/>
      <c r="O1554" s="12"/>
    </row>
    <row r="1555" spans="1:15" x14ac:dyDescent="0.35">
      <c r="A1555" s="11" t="str">
        <f t="shared" si="24"/>
        <v>DISTRIBUCION VOLUMEN X CRITERIO (Consumiciones)Energeticas200-500MIL</v>
      </c>
      <c r="B1555" s="11" t="s">
        <v>119</v>
      </c>
      <c r="C1555" s="11" t="s">
        <v>182</v>
      </c>
      <c r="D1555" s="11" t="s">
        <v>15</v>
      </c>
      <c r="E1555" s="12">
        <v>15.880478444685767</v>
      </c>
      <c r="F1555" s="12">
        <v>25.416950814275097</v>
      </c>
      <c r="G1555" s="12">
        <v>14.975461715433905</v>
      </c>
      <c r="H1555" s="12">
        <v>17.035973494024777</v>
      </c>
      <c r="I1555" s="12">
        <v>18.237367603228034</v>
      </c>
      <c r="J1555" s="12">
        <v>8.2229524764121642</v>
      </c>
      <c r="K1555" s="12">
        <v>12.438561957191835</v>
      </c>
      <c r="L1555" s="12">
        <v>13.581402137538626</v>
      </c>
      <c r="M1555" s="12">
        <v>12.366647761863868</v>
      </c>
      <c r="N1555" s="12"/>
      <c r="O1555" s="12"/>
    </row>
    <row r="1556" spans="1:15" x14ac:dyDescent="0.35">
      <c r="A1556" s="11" t="str">
        <f t="shared" si="24"/>
        <v>DISTRIBUCION VOLUMEN X CRITERIO (Consumiciones)Energeticas&gt;500MIL</v>
      </c>
      <c r="B1556" s="11" t="s">
        <v>119</v>
      </c>
      <c r="C1556" s="11" t="s">
        <v>182</v>
      </c>
      <c r="D1556" s="11" t="s">
        <v>16</v>
      </c>
      <c r="E1556" s="12">
        <v>10.399881214702669</v>
      </c>
      <c r="F1556" s="12">
        <v>9.011390173708401</v>
      </c>
      <c r="G1556" s="12">
        <v>6.9174715622163054</v>
      </c>
      <c r="H1556" s="12">
        <v>8.303353673107738</v>
      </c>
      <c r="I1556" s="12">
        <v>10.05642502689385</v>
      </c>
      <c r="J1556" s="12">
        <v>43.385937590602971</v>
      </c>
      <c r="K1556" s="12">
        <v>11.035937550698147</v>
      </c>
      <c r="L1556" s="12">
        <v>8.59534484262206</v>
      </c>
      <c r="M1556" s="12">
        <v>13.451512021276898</v>
      </c>
      <c r="N1556" s="12"/>
      <c r="O1556" s="12"/>
    </row>
    <row r="1557" spans="1:15" x14ac:dyDescent="0.35">
      <c r="A1557" s="11" t="str">
        <f t="shared" si="24"/>
        <v>DISTRIBUCION VOLUMEN X CRITERIO (Consumiciones)EnergeticasDE 15 A 19 AÑOS</v>
      </c>
      <c r="B1557" s="11" t="s">
        <v>119</v>
      </c>
      <c r="C1557" s="11" t="s">
        <v>182</v>
      </c>
      <c r="D1557" s="11" t="s">
        <v>39</v>
      </c>
      <c r="E1557" s="12">
        <v>6.8853352873163312</v>
      </c>
      <c r="F1557" s="12">
        <v>5.6350043323088945</v>
      </c>
      <c r="G1557" s="12">
        <v>11.734863533320176</v>
      </c>
      <c r="H1557" s="12">
        <v>12.486661567151915</v>
      </c>
      <c r="I1557" s="12">
        <v>13.125631860822896</v>
      </c>
      <c r="J1557" s="12">
        <v>50.092976250631637</v>
      </c>
      <c r="K1557" s="12">
        <v>11.961309877891821</v>
      </c>
      <c r="L1557" s="12">
        <v>12.101195875951698</v>
      </c>
      <c r="M1557" s="12">
        <v>19.670583022224662</v>
      </c>
      <c r="N1557" s="12"/>
      <c r="O1557" s="12"/>
    </row>
    <row r="1558" spans="1:15" x14ac:dyDescent="0.35">
      <c r="A1558" s="11" t="str">
        <f t="shared" si="24"/>
        <v>DISTRIBUCION VOLUMEN X CRITERIO (Consumiciones)EnergeticasDE 20 A 24 AÑOS</v>
      </c>
      <c r="B1558" s="11" t="s">
        <v>119</v>
      </c>
      <c r="C1558" s="11" t="s">
        <v>182</v>
      </c>
      <c r="D1558" s="11" t="s">
        <v>40</v>
      </c>
      <c r="E1558" s="12">
        <v>11.334805849297306</v>
      </c>
      <c r="F1558" s="12">
        <v>12.690013349661648</v>
      </c>
      <c r="G1558" s="12">
        <v>21.338950104250728</v>
      </c>
      <c r="H1558" s="12">
        <v>14.240900082227927</v>
      </c>
      <c r="I1558" s="12">
        <v>4.7156901983011572</v>
      </c>
      <c r="J1558" s="12">
        <v>2.1784673497958074</v>
      </c>
      <c r="K1558" s="12">
        <v>5.6324005775532937</v>
      </c>
      <c r="L1558" s="12">
        <v>4.4919038199193944</v>
      </c>
      <c r="M1558" s="12">
        <v>5.9377372371277701</v>
      </c>
      <c r="N1558" s="12"/>
      <c r="O1558" s="12"/>
    </row>
    <row r="1559" spans="1:15" x14ac:dyDescent="0.35">
      <c r="A1559" s="11" t="str">
        <f t="shared" si="24"/>
        <v>DISTRIBUCION VOLUMEN X CRITERIO (Consumiciones)EnergeticasDE 25 A 34 AÑOS</v>
      </c>
      <c r="B1559" s="11" t="s">
        <v>119</v>
      </c>
      <c r="C1559" s="11" t="s">
        <v>182</v>
      </c>
      <c r="D1559" s="11" t="s">
        <v>41</v>
      </c>
      <c r="E1559" s="12">
        <v>17.00221755984073</v>
      </c>
      <c r="F1559" s="12">
        <v>24.758353939687751</v>
      </c>
      <c r="G1559" s="12">
        <v>14.699701724466715</v>
      </c>
      <c r="H1559" s="12">
        <v>15.188829311656434</v>
      </c>
      <c r="I1559" s="12">
        <v>15.86561173381453</v>
      </c>
      <c r="J1559" s="12">
        <v>12.247069641067272</v>
      </c>
      <c r="K1559" s="12">
        <v>16.246795877091465</v>
      </c>
      <c r="L1559" s="12">
        <v>16.798532877748123</v>
      </c>
      <c r="M1559" s="12">
        <v>12.268358567615598</v>
      </c>
      <c r="N1559" s="12"/>
      <c r="O1559" s="12"/>
    </row>
    <row r="1560" spans="1:15" x14ac:dyDescent="0.35">
      <c r="A1560" s="11" t="str">
        <f t="shared" si="24"/>
        <v>DISTRIBUCION VOLUMEN X CRITERIO (Consumiciones)EnergeticasDE 35 A 49 AÑOS</v>
      </c>
      <c r="B1560" s="11" t="s">
        <v>119</v>
      </c>
      <c r="C1560" s="11" t="s">
        <v>182</v>
      </c>
      <c r="D1560" s="11" t="s">
        <v>42</v>
      </c>
      <c r="E1560" s="12">
        <v>46.50418911462782</v>
      </c>
      <c r="F1560" s="12">
        <v>42.652225486276798</v>
      </c>
      <c r="G1560" s="12">
        <v>34.919622727268191</v>
      </c>
      <c r="H1560" s="12">
        <v>38.456313470482463</v>
      </c>
      <c r="I1560" s="12">
        <v>43.068551356645195</v>
      </c>
      <c r="J1560" s="12">
        <v>27.8973401038776</v>
      </c>
      <c r="K1560" s="12">
        <v>50.000567819249611</v>
      </c>
      <c r="L1560" s="12">
        <v>50.264180906756948</v>
      </c>
      <c r="M1560" s="12">
        <v>42.680792562553911</v>
      </c>
      <c r="N1560" s="12"/>
      <c r="O1560" s="12"/>
    </row>
    <row r="1561" spans="1:15" x14ac:dyDescent="0.35">
      <c r="A1561" s="11" t="str">
        <f t="shared" si="24"/>
        <v>DISTRIBUCION VOLUMEN X CRITERIO (Consumiciones)EnergeticasDE 50 A 59 AÑOS</v>
      </c>
      <c r="B1561" s="11" t="s">
        <v>119</v>
      </c>
      <c r="C1561" s="11" t="s">
        <v>182</v>
      </c>
      <c r="D1561" s="11" t="s">
        <v>43</v>
      </c>
      <c r="E1561" s="12">
        <v>14.545725310757099</v>
      </c>
      <c r="F1561" s="12">
        <v>12.096242829983558</v>
      </c>
      <c r="G1561" s="12">
        <v>14.704233642187035</v>
      </c>
      <c r="H1561" s="12">
        <v>9.7455527094533227</v>
      </c>
      <c r="I1561" s="12">
        <v>13.008085505083805</v>
      </c>
      <c r="J1561" s="12">
        <v>6.1617027974055452</v>
      </c>
      <c r="K1561" s="12">
        <v>7.0344463491926152</v>
      </c>
      <c r="L1561" s="12">
        <v>12.187179530167539</v>
      </c>
      <c r="M1561" s="12">
        <v>12.65555985831813</v>
      </c>
      <c r="N1561" s="12"/>
      <c r="O1561" s="12"/>
    </row>
    <row r="1562" spans="1:15" x14ac:dyDescent="0.35">
      <c r="A1562" s="11" t="str">
        <f t="shared" si="24"/>
        <v>DISTRIBUCION VOLUMEN X CRITERIO (Consumiciones)EnergeticasDE 60 A 75 AÑOS</v>
      </c>
      <c r="B1562" s="11" t="s">
        <v>119</v>
      </c>
      <c r="C1562" s="11" t="s">
        <v>182</v>
      </c>
      <c r="D1562" s="11" t="s">
        <v>44</v>
      </c>
      <c r="E1562" s="12">
        <v>3.7276873416342471</v>
      </c>
      <c r="F1562" s="12">
        <v>2.1681758899322205</v>
      </c>
      <c r="G1562" s="12">
        <v>2.602629376555492</v>
      </c>
      <c r="H1562" s="12">
        <v>9.881754515949817</v>
      </c>
      <c r="I1562" s="12">
        <v>10.216469445119202</v>
      </c>
      <c r="J1562" s="12">
        <v>1.4224165210116058</v>
      </c>
      <c r="K1562" s="12">
        <v>9.1244781470705938</v>
      </c>
      <c r="L1562" s="12">
        <v>4.1570140337169317</v>
      </c>
      <c r="M1562" s="12">
        <v>6.7869744330689485</v>
      </c>
      <c r="N1562" s="12"/>
      <c r="O1562" s="12"/>
    </row>
    <row r="1563" spans="1:15" x14ac:dyDescent="0.35">
      <c r="A1563" s="11" t="str">
        <f t="shared" si="24"/>
        <v>DISTRIBUCION VOLUMEN X CRITERIO (Consumiciones)EnergeticasNIVEL ALTO</v>
      </c>
      <c r="B1563" s="11" t="s">
        <v>119</v>
      </c>
      <c r="C1563" s="11" t="s">
        <v>182</v>
      </c>
      <c r="D1563" s="11" t="s">
        <v>209</v>
      </c>
      <c r="E1563" s="12">
        <v>10.197313624814178</v>
      </c>
      <c r="F1563" s="12">
        <v>9.5818960137331484</v>
      </c>
      <c r="G1563" s="12">
        <v>10.664853382489312</v>
      </c>
      <c r="H1563" s="12">
        <v>11.175261354016756</v>
      </c>
      <c r="I1563" s="12">
        <v>15.367526113058263</v>
      </c>
      <c r="J1563" s="12">
        <v>5.71237004945369</v>
      </c>
      <c r="K1563" s="12">
        <v>8.3493345699174775</v>
      </c>
      <c r="L1563" s="12">
        <v>10.793883947496591</v>
      </c>
      <c r="M1563" s="12">
        <v>8.0320516886975479</v>
      </c>
      <c r="N1563" s="12"/>
      <c r="O1563" s="12"/>
    </row>
    <row r="1564" spans="1:15" x14ac:dyDescent="0.35">
      <c r="A1564" s="11" t="str">
        <f t="shared" si="24"/>
        <v>DISTRIBUCION VOLUMEN X CRITERIO (Consumiciones)EnergeticasNIVEL MEDIO ALTO</v>
      </c>
      <c r="B1564" s="11" t="s">
        <v>119</v>
      </c>
      <c r="C1564" s="11" t="s">
        <v>182</v>
      </c>
      <c r="D1564" s="11" t="s">
        <v>210</v>
      </c>
      <c r="E1564" s="12">
        <v>6.0775917510991162</v>
      </c>
      <c r="F1564" s="12">
        <v>4.9840568319335494</v>
      </c>
      <c r="G1564" s="12">
        <v>4.9292128856714612</v>
      </c>
      <c r="H1564" s="12">
        <v>9.2545142012782051</v>
      </c>
      <c r="I1564" s="12">
        <v>7.1785720620158626</v>
      </c>
      <c r="J1564" s="12">
        <v>4.9435954572188301</v>
      </c>
      <c r="K1564" s="12">
        <v>9.694099546826159</v>
      </c>
      <c r="L1564" s="12">
        <v>9.1943366398623159</v>
      </c>
      <c r="M1564" s="12">
        <v>8.4022689550630627</v>
      </c>
      <c r="N1564" s="12"/>
      <c r="O1564" s="12"/>
    </row>
    <row r="1565" spans="1:15" x14ac:dyDescent="0.35">
      <c r="A1565" s="11" t="str">
        <f t="shared" si="24"/>
        <v>DISTRIBUCION VOLUMEN X CRITERIO (Consumiciones)EnergeticasNIVEL MEDIO</v>
      </c>
      <c r="B1565" s="11" t="s">
        <v>119</v>
      </c>
      <c r="C1565" s="11" t="s">
        <v>182</v>
      </c>
      <c r="D1565" s="11" t="s">
        <v>211</v>
      </c>
      <c r="E1565" s="12">
        <v>29.114873816979269</v>
      </c>
      <c r="F1565" s="12">
        <v>18.754250908518642</v>
      </c>
      <c r="G1565" s="12">
        <v>23.21401167018675</v>
      </c>
      <c r="H1565" s="12">
        <v>27.388718943920182</v>
      </c>
      <c r="I1565" s="12">
        <v>25.87747972840106</v>
      </c>
      <c r="J1565" s="12">
        <v>15.888103778195644</v>
      </c>
      <c r="K1565" s="12">
        <v>29.83161455347776</v>
      </c>
      <c r="L1565" s="12">
        <v>27.154934427090989</v>
      </c>
      <c r="M1565" s="12">
        <v>24.19999072118193</v>
      </c>
      <c r="N1565" s="12"/>
      <c r="O1565" s="12"/>
    </row>
    <row r="1566" spans="1:15" x14ac:dyDescent="0.35">
      <c r="A1566" s="11" t="str">
        <f t="shared" si="24"/>
        <v>DISTRIBUCION VOLUMEN X CRITERIO (Consumiciones)EnergeticasNIVEL MEDIO BAJO</v>
      </c>
      <c r="B1566" s="11" t="s">
        <v>119</v>
      </c>
      <c r="C1566" s="11" t="s">
        <v>182</v>
      </c>
      <c r="D1566" s="11" t="s">
        <v>212</v>
      </c>
      <c r="E1566" s="12">
        <v>11.159623893416553</v>
      </c>
      <c r="F1566" s="12">
        <v>5.8626291778742932</v>
      </c>
      <c r="G1566" s="12">
        <v>12.503162092957057</v>
      </c>
      <c r="H1566" s="12">
        <v>15.078589801545569</v>
      </c>
      <c r="I1566" s="12">
        <v>15.303428146194568</v>
      </c>
      <c r="J1566" s="12">
        <v>6.9415775478590778</v>
      </c>
      <c r="K1566" s="12">
        <v>13.957267545614815</v>
      </c>
      <c r="L1566" s="12">
        <v>12.462091663582456</v>
      </c>
      <c r="M1566" s="12">
        <v>8.989492211947141</v>
      </c>
      <c r="N1566" s="12"/>
      <c r="O1566" s="12"/>
    </row>
    <row r="1567" spans="1:15" x14ac:dyDescent="0.35">
      <c r="A1567" s="11" t="str">
        <f t="shared" si="24"/>
        <v>DISTRIBUCION VOLUMEN X CRITERIO (Consumiciones)EnergeticasHOMBRE</v>
      </c>
      <c r="B1567" s="11" t="s">
        <v>119</v>
      </c>
      <c r="C1567" s="11" t="s">
        <v>182</v>
      </c>
      <c r="D1567" s="11" t="s">
        <v>21</v>
      </c>
      <c r="E1567" s="12">
        <v>56.001723792554479</v>
      </c>
      <c r="F1567" s="12">
        <v>64.823732008255803</v>
      </c>
      <c r="G1567" s="12">
        <v>61.76972827441304</v>
      </c>
      <c r="H1567" s="12">
        <v>51.551256534578982</v>
      </c>
      <c r="I1567" s="12">
        <v>57.687599526514056</v>
      </c>
      <c r="J1567" s="12">
        <v>62.346167546119503</v>
      </c>
      <c r="K1567" s="12">
        <v>46.09325484809483</v>
      </c>
      <c r="L1567" s="12">
        <v>56.967767013051748</v>
      </c>
      <c r="M1567" s="12">
        <v>60.684038255241347</v>
      </c>
      <c r="N1567" s="12"/>
      <c r="O1567" s="12"/>
    </row>
    <row r="1568" spans="1:15" x14ac:dyDescent="0.35">
      <c r="A1568" s="11" t="str">
        <f t="shared" si="24"/>
        <v>DISTRIBUCION VOLUMEN X CRITERIO (Consumiciones)EnergeticasMUJER</v>
      </c>
      <c r="B1568" s="11" t="s">
        <v>119</v>
      </c>
      <c r="C1568" s="11" t="s">
        <v>182</v>
      </c>
      <c r="D1568" s="11" t="s">
        <v>22</v>
      </c>
      <c r="E1568" s="12">
        <v>43.998232277971653</v>
      </c>
      <c r="F1568" s="12">
        <v>35.176279297351954</v>
      </c>
      <c r="G1568" s="12">
        <v>38.230271725586952</v>
      </c>
      <c r="H1568" s="12">
        <v>48.448743465421025</v>
      </c>
      <c r="I1568" s="12">
        <v>42.312439030973231</v>
      </c>
      <c r="J1568" s="12">
        <v>37.653799319079852</v>
      </c>
      <c r="K1568" s="12">
        <v>53.90674515190517</v>
      </c>
      <c r="L1568" s="12">
        <v>43.032232986948252</v>
      </c>
      <c r="M1568" s="12">
        <v>39.315952276576951</v>
      </c>
      <c r="N1568" s="12"/>
      <c r="O1568" s="12"/>
    </row>
    <row r="1569" spans="1:15" x14ac:dyDescent="0.35">
      <c r="A1569" s="11" t="str">
        <f t="shared" si="24"/>
        <v>DISTRIBUCION VOLUMEN X CRITERIO (Consumiciones)GaseosasT.ESPAÑA</v>
      </c>
      <c r="B1569" s="11" t="s">
        <v>119</v>
      </c>
      <c r="C1569" s="11" t="s">
        <v>168</v>
      </c>
      <c r="D1569" s="11" t="s">
        <v>36</v>
      </c>
      <c r="E1569" s="12">
        <v>100</v>
      </c>
      <c r="F1569" s="12">
        <v>100</v>
      </c>
      <c r="G1569" s="12">
        <v>100</v>
      </c>
      <c r="H1569" s="12">
        <v>100</v>
      </c>
      <c r="I1569" s="12">
        <v>100</v>
      </c>
      <c r="J1569" s="12">
        <v>100</v>
      </c>
      <c r="K1569" s="12">
        <v>100</v>
      </c>
      <c r="L1569" s="12">
        <v>100</v>
      </c>
      <c r="M1569" s="12">
        <v>100</v>
      </c>
      <c r="N1569" s="12"/>
      <c r="O1569" s="12"/>
    </row>
    <row r="1570" spans="1:15" x14ac:dyDescent="0.35">
      <c r="A1570" s="11" t="str">
        <f t="shared" si="24"/>
        <v>DISTRIBUCION VOLUMEN X CRITERIO (Consumiciones)GaseosasBCN AM</v>
      </c>
      <c r="B1570" s="11" t="s">
        <v>119</v>
      </c>
      <c r="C1570" s="11" t="s">
        <v>168</v>
      </c>
      <c r="D1570" s="11" t="s">
        <v>1</v>
      </c>
      <c r="E1570" s="12">
        <v>10.032608746451807</v>
      </c>
      <c r="F1570" s="12">
        <v>8.176065276177134</v>
      </c>
      <c r="G1570" s="12">
        <v>8.6155185788655473</v>
      </c>
      <c r="H1570" s="12">
        <v>9.679761159483629</v>
      </c>
      <c r="I1570" s="12">
        <v>5.1030631912849085</v>
      </c>
      <c r="J1570" s="12">
        <v>3.6924263193143472</v>
      </c>
      <c r="K1570" s="12">
        <v>0.91525334731780883</v>
      </c>
      <c r="L1570" s="12">
        <v>4.6840662732413145</v>
      </c>
      <c r="M1570" s="12">
        <v>4.4636624460786027</v>
      </c>
      <c r="N1570" s="12"/>
      <c r="O1570" s="12"/>
    </row>
    <row r="1571" spans="1:15" x14ac:dyDescent="0.35">
      <c r="A1571" s="11" t="str">
        <f t="shared" si="24"/>
        <v>DISTRIBUCION VOLUMEN X CRITERIO (Consumiciones)GaseosasREST.CAT ARAGON</v>
      </c>
      <c r="B1571" s="11" t="s">
        <v>119</v>
      </c>
      <c r="C1571" s="11" t="s">
        <v>168</v>
      </c>
      <c r="D1571" s="11" t="s">
        <v>2</v>
      </c>
      <c r="E1571" s="12">
        <v>7.9775850096919871</v>
      </c>
      <c r="F1571" s="12">
        <v>9.9339639873756234</v>
      </c>
      <c r="G1571" s="12">
        <v>16.880688385366206</v>
      </c>
      <c r="H1571" s="12">
        <v>16.166187153430673</v>
      </c>
      <c r="I1571" s="12">
        <v>11.656271269047066</v>
      </c>
      <c r="J1571" s="12">
        <v>8.548192101085764</v>
      </c>
      <c r="K1571" s="12">
        <v>13.282287339097943</v>
      </c>
      <c r="L1571" s="12">
        <v>13.59069051087681</v>
      </c>
      <c r="M1571" s="12">
        <v>16.472587620547753</v>
      </c>
      <c r="N1571" s="12"/>
      <c r="O1571" s="12"/>
    </row>
    <row r="1572" spans="1:15" x14ac:dyDescent="0.35">
      <c r="A1572" s="11" t="str">
        <f t="shared" si="24"/>
        <v>DISTRIBUCION VOLUMEN X CRITERIO (Consumiciones)GaseosasLEVANTE</v>
      </c>
      <c r="B1572" s="11" t="s">
        <v>119</v>
      </c>
      <c r="C1572" s="11" t="s">
        <v>168</v>
      </c>
      <c r="D1572" s="11" t="s">
        <v>3</v>
      </c>
      <c r="E1572" s="12">
        <v>23.875649714225585</v>
      </c>
      <c r="F1572" s="12">
        <v>23.645336662674474</v>
      </c>
      <c r="G1572" s="12">
        <v>33.63882199368814</v>
      </c>
      <c r="H1572" s="12">
        <v>33.015503672861414</v>
      </c>
      <c r="I1572" s="12">
        <v>34.28576928122628</v>
      </c>
      <c r="J1572" s="12">
        <v>38.241663693584258</v>
      </c>
      <c r="K1572" s="12">
        <v>38.813067641591985</v>
      </c>
      <c r="L1572" s="12">
        <v>36.944307266846089</v>
      </c>
      <c r="M1572" s="12">
        <v>29.302674795388171</v>
      </c>
      <c r="N1572" s="12"/>
      <c r="O1572" s="12"/>
    </row>
    <row r="1573" spans="1:15" x14ac:dyDescent="0.35">
      <c r="A1573" s="11" t="str">
        <f t="shared" si="24"/>
        <v>DISTRIBUCION VOLUMEN X CRITERIO (Consumiciones)GaseosasANDALUCIA</v>
      </c>
      <c r="B1573" s="11" t="s">
        <v>119</v>
      </c>
      <c r="C1573" s="11" t="s">
        <v>168</v>
      </c>
      <c r="D1573" s="11" t="s">
        <v>4</v>
      </c>
      <c r="E1573" s="12">
        <v>12.694431332494641</v>
      </c>
      <c r="F1573" s="12">
        <v>6.4514576224587419</v>
      </c>
      <c r="G1573" s="12">
        <v>7.1155606371677003</v>
      </c>
      <c r="H1573" s="12">
        <v>12.293376808209015</v>
      </c>
      <c r="I1573" s="12">
        <v>25.072929121303599</v>
      </c>
      <c r="J1573" s="12">
        <v>8.3660613133850337</v>
      </c>
      <c r="K1573" s="12">
        <v>5.0416792536916128</v>
      </c>
      <c r="L1573" s="12">
        <v>4.9969937529321715</v>
      </c>
      <c r="M1573" s="12">
        <v>12.094795057335423</v>
      </c>
      <c r="N1573" s="12"/>
      <c r="O1573" s="12"/>
    </row>
    <row r="1574" spans="1:15" x14ac:dyDescent="0.35">
      <c r="A1574" s="11" t="str">
        <f t="shared" si="24"/>
        <v>DISTRIBUCION VOLUMEN X CRITERIO (Consumiciones)GaseosasMDD AM</v>
      </c>
      <c r="B1574" s="11" t="s">
        <v>119</v>
      </c>
      <c r="C1574" s="11" t="s">
        <v>168</v>
      </c>
      <c r="D1574" s="11" t="s">
        <v>5</v>
      </c>
      <c r="E1574" s="12">
        <v>19.313937466833615</v>
      </c>
      <c r="F1574" s="12">
        <v>35.385171626782366</v>
      </c>
      <c r="G1574" s="12">
        <v>19.813884224398176</v>
      </c>
      <c r="H1574" s="12">
        <v>13.881838498901514</v>
      </c>
      <c r="I1574" s="12">
        <v>10.928361084086481</v>
      </c>
      <c r="J1574" s="12">
        <v>12.826130288896945</v>
      </c>
      <c r="K1574" s="12">
        <v>20.481357743687294</v>
      </c>
      <c r="L1574" s="12">
        <v>21.550643225758662</v>
      </c>
      <c r="M1574" s="12">
        <v>19.20382885573602</v>
      </c>
      <c r="N1574" s="12"/>
      <c r="O1574" s="12"/>
    </row>
    <row r="1575" spans="1:15" x14ac:dyDescent="0.35">
      <c r="A1575" s="11" t="str">
        <f t="shared" si="24"/>
        <v>DISTRIBUCION VOLUMEN X CRITERIO (Consumiciones)GaseosasRTO CENTRO</v>
      </c>
      <c r="B1575" s="11" t="s">
        <v>119</v>
      </c>
      <c r="C1575" s="11" t="s">
        <v>168</v>
      </c>
      <c r="D1575" s="11" t="s">
        <v>6</v>
      </c>
      <c r="E1575" s="12">
        <v>12.436689817814475</v>
      </c>
      <c r="F1575" s="12">
        <v>3.6767399008730104</v>
      </c>
      <c r="G1575" s="12">
        <v>2.2380010779387067</v>
      </c>
      <c r="H1575" s="12">
        <v>2.8861410175863642</v>
      </c>
      <c r="I1575" s="12">
        <v>3.6907760406018517</v>
      </c>
      <c r="J1575" s="12">
        <v>6.0517056345087488</v>
      </c>
      <c r="K1575" s="12">
        <v>4.8679002117278838</v>
      </c>
      <c r="L1575" s="12">
        <v>6.7111317563396629</v>
      </c>
      <c r="M1575" s="12">
        <v>4.5732770424883151</v>
      </c>
      <c r="N1575" s="12"/>
      <c r="O1575" s="12"/>
    </row>
    <row r="1576" spans="1:15" x14ac:dyDescent="0.35">
      <c r="A1576" s="11" t="str">
        <f t="shared" si="24"/>
        <v>DISTRIBUCION VOLUMEN X CRITERIO (Consumiciones)GaseosasNORTE-CENTRO</v>
      </c>
      <c r="B1576" s="11" t="s">
        <v>119</v>
      </c>
      <c r="C1576" s="11" t="s">
        <v>168</v>
      </c>
      <c r="D1576" s="11" t="s">
        <v>7</v>
      </c>
      <c r="E1576" s="12">
        <v>5.8492386831363143</v>
      </c>
      <c r="F1576" s="12">
        <v>6.4824865922461008</v>
      </c>
      <c r="G1576" s="12">
        <v>8.1233803659383845</v>
      </c>
      <c r="H1576" s="12">
        <v>5.5300381919610127</v>
      </c>
      <c r="I1576" s="12">
        <v>5.8654822591152529</v>
      </c>
      <c r="J1576" s="12">
        <v>9.6551874390036616</v>
      </c>
      <c r="K1576" s="12">
        <v>3.8694757915369333</v>
      </c>
      <c r="L1576" s="12">
        <v>5.0476153732190925</v>
      </c>
      <c r="M1576" s="12">
        <v>5.8992223555770389</v>
      </c>
      <c r="N1576" s="12"/>
      <c r="O1576" s="12"/>
    </row>
    <row r="1577" spans="1:15" x14ac:dyDescent="0.35">
      <c r="A1577" s="11" t="str">
        <f t="shared" si="24"/>
        <v>DISTRIBUCION VOLUMEN X CRITERIO (Consumiciones)GaseosasNOROESTE</v>
      </c>
      <c r="B1577" s="11" t="s">
        <v>119</v>
      </c>
      <c r="C1577" s="11" t="s">
        <v>168</v>
      </c>
      <c r="D1577" s="11" t="s">
        <v>8</v>
      </c>
      <c r="E1577" s="12">
        <v>7.8198592293515832</v>
      </c>
      <c r="F1577" s="12">
        <v>6.248794808638209</v>
      </c>
      <c r="G1577" s="12">
        <v>3.5741300941171339</v>
      </c>
      <c r="H1577" s="12">
        <v>6.5471339862740843</v>
      </c>
      <c r="I1577" s="12">
        <v>3.3973346718778203</v>
      </c>
      <c r="J1577" s="12">
        <v>12.618628395512882</v>
      </c>
      <c r="K1577" s="12">
        <v>12.728956737522894</v>
      </c>
      <c r="L1577" s="12">
        <v>6.4745271488184892</v>
      </c>
      <c r="M1577" s="12">
        <v>7.9899260952913078</v>
      </c>
      <c r="N1577" s="12"/>
      <c r="O1577" s="12"/>
    </row>
    <row r="1578" spans="1:15" x14ac:dyDescent="0.35">
      <c r="A1578" s="11" t="str">
        <f t="shared" si="24"/>
        <v>DISTRIBUCION VOLUMEN X CRITERIO (Consumiciones)Gaseosas&lt;2MIL</v>
      </c>
      <c r="B1578" s="11" t="s">
        <v>119</v>
      </c>
      <c r="C1578" s="11" t="s">
        <v>168</v>
      </c>
      <c r="D1578" s="11" t="s">
        <v>9</v>
      </c>
      <c r="E1578" s="12">
        <v>1.7434384899905664</v>
      </c>
      <c r="F1578" s="12">
        <v>2.7089971301380698</v>
      </c>
      <c r="G1578" s="12">
        <v>3.9426636301610993</v>
      </c>
      <c r="H1578" s="12">
        <v>0.68591529980773003</v>
      </c>
      <c r="I1578" s="12">
        <v>4.9493205678249232</v>
      </c>
      <c r="J1578" s="12">
        <v>5.0864649400159561</v>
      </c>
      <c r="K1578" s="12">
        <v>3.4836963547643429</v>
      </c>
      <c r="L1578" s="12">
        <v>2.0514559001456827</v>
      </c>
      <c r="M1578" s="12">
        <v>6.5827480935672948</v>
      </c>
      <c r="N1578" s="12"/>
      <c r="O1578" s="12"/>
    </row>
    <row r="1579" spans="1:15" x14ac:dyDescent="0.35">
      <c r="A1579" s="11" t="str">
        <f t="shared" si="24"/>
        <v>DISTRIBUCION VOLUMEN X CRITERIO (Consumiciones)Gaseosas2-5MIL</v>
      </c>
      <c r="B1579" s="11" t="s">
        <v>119</v>
      </c>
      <c r="C1579" s="11" t="s">
        <v>168</v>
      </c>
      <c r="D1579" s="11" t="s">
        <v>10</v>
      </c>
      <c r="E1579" s="12">
        <v>1.0593955039442777</v>
      </c>
      <c r="F1579" s="12">
        <v>1.8111281532702119</v>
      </c>
      <c r="G1579" s="12">
        <v>0.87309514834118951</v>
      </c>
      <c r="H1579" s="12">
        <v>1.3308719373542575</v>
      </c>
      <c r="I1579" s="12">
        <v>2.0032905470029823</v>
      </c>
      <c r="J1579" s="12">
        <v>4.3200837374077317</v>
      </c>
      <c r="K1579" s="12">
        <v>1.2875836933305551</v>
      </c>
      <c r="L1579" s="12">
        <v>4.6702603767994271</v>
      </c>
      <c r="M1579" s="12">
        <v>3.2398934713525054</v>
      </c>
      <c r="N1579" s="12"/>
      <c r="O1579" s="12"/>
    </row>
    <row r="1580" spans="1:15" x14ac:dyDescent="0.35">
      <c r="A1580" s="11" t="str">
        <f t="shared" si="24"/>
        <v>DISTRIBUCION VOLUMEN X CRITERIO (Consumiciones)Gaseosas5-10MIL</v>
      </c>
      <c r="B1580" s="11" t="s">
        <v>119</v>
      </c>
      <c r="C1580" s="11" t="s">
        <v>168</v>
      </c>
      <c r="D1580" s="11" t="s">
        <v>11</v>
      </c>
      <c r="E1580" s="12">
        <v>2.6331283053974452</v>
      </c>
      <c r="F1580" s="12">
        <v>3.0168364291686438</v>
      </c>
      <c r="G1580" s="12">
        <v>2.048470791288012</v>
      </c>
      <c r="H1580" s="12">
        <v>3.6849862835615137</v>
      </c>
      <c r="I1580" s="12">
        <v>2.7056283528240805</v>
      </c>
      <c r="J1580" s="12">
        <v>10.312840490156569</v>
      </c>
      <c r="K1580" s="12">
        <v>7.9197727123933763</v>
      </c>
      <c r="L1580" s="12">
        <v>5.3392089928146369</v>
      </c>
      <c r="M1580" s="12">
        <v>5.392803250998476</v>
      </c>
      <c r="N1580" s="12"/>
      <c r="O1580" s="12"/>
    </row>
    <row r="1581" spans="1:15" x14ac:dyDescent="0.35">
      <c r="A1581" s="11" t="str">
        <f t="shared" si="24"/>
        <v>DISTRIBUCION VOLUMEN X CRITERIO (Consumiciones)Gaseosas10-30MIL</v>
      </c>
      <c r="B1581" s="11" t="s">
        <v>119</v>
      </c>
      <c r="C1581" s="11" t="s">
        <v>168</v>
      </c>
      <c r="D1581" s="11" t="s">
        <v>12</v>
      </c>
      <c r="E1581" s="12">
        <v>20.480870314342653</v>
      </c>
      <c r="F1581" s="12">
        <v>11.736052263876649</v>
      </c>
      <c r="G1581" s="12">
        <v>10.381655726315724</v>
      </c>
      <c r="H1581" s="12">
        <v>10.617719152228775</v>
      </c>
      <c r="I1581" s="12">
        <v>21.82276644404519</v>
      </c>
      <c r="J1581" s="12">
        <v>12.352050030597471</v>
      </c>
      <c r="K1581" s="12">
        <v>15.160430979734141</v>
      </c>
      <c r="L1581" s="12">
        <v>20.133524901849427</v>
      </c>
      <c r="M1581" s="12">
        <v>10.177518338329545</v>
      </c>
      <c r="N1581" s="12"/>
      <c r="O1581" s="12"/>
    </row>
    <row r="1582" spans="1:15" x14ac:dyDescent="0.35">
      <c r="A1582" s="11" t="str">
        <f t="shared" si="24"/>
        <v>DISTRIBUCION VOLUMEN X CRITERIO (Consumiciones)Gaseosas30-100MIL</v>
      </c>
      <c r="B1582" s="11" t="s">
        <v>119</v>
      </c>
      <c r="C1582" s="11" t="s">
        <v>168</v>
      </c>
      <c r="D1582" s="11" t="s">
        <v>13</v>
      </c>
      <c r="E1582" s="12">
        <v>11.784911433794898</v>
      </c>
      <c r="F1582" s="12">
        <v>9.1297906356631202</v>
      </c>
      <c r="G1582" s="12">
        <v>16.366773318213117</v>
      </c>
      <c r="H1582" s="12">
        <v>14.267743987316544</v>
      </c>
      <c r="I1582" s="12">
        <v>11.907126889756583</v>
      </c>
      <c r="J1582" s="12">
        <v>14.175141757050779</v>
      </c>
      <c r="K1582" s="12">
        <v>13.708059451302091</v>
      </c>
      <c r="L1582" s="12">
        <v>24.17470493098595</v>
      </c>
      <c r="M1582" s="12">
        <v>19.435155556454117</v>
      </c>
      <c r="N1582" s="12"/>
      <c r="O1582" s="12"/>
    </row>
    <row r="1583" spans="1:15" x14ac:dyDescent="0.35">
      <c r="A1583" s="11" t="str">
        <f t="shared" si="24"/>
        <v>DISTRIBUCION VOLUMEN X CRITERIO (Consumiciones)Gaseosas100-200MIL</v>
      </c>
      <c r="B1583" s="11" t="s">
        <v>119</v>
      </c>
      <c r="C1583" s="11" t="s">
        <v>168</v>
      </c>
      <c r="D1583" s="11" t="s">
        <v>14</v>
      </c>
      <c r="E1583" s="12">
        <v>5.4789576927538057</v>
      </c>
      <c r="F1583" s="12">
        <v>3.0036428792021637</v>
      </c>
      <c r="G1583" s="12">
        <v>4.5423838645660357</v>
      </c>
      <c r="H1583" s="12">
        <v>4.3869914311978873</v>
      </c>
      <c r="I1583" s="12">
        <v>2.6329346977417294</v>
      </c>
      <c r="J1583" s="12">
        <v>2.5783557674669195</v>
      </c>
      <c r="K1583" s="12">
        <v>2.016317769290052</v>
      </c>
      <c r="L1583" s="12">
        <v>0.93286840415812733</v>
      </c>
      <c r="M1583" s="12">
        <v>4.7371319238566452</v>
      </c>
      <c r="N1583" s="12"/>
      <c r="O1583" s="12"/>
    </row>
    <row r="1584" spans="1:15" x14ac:dyDescent="0.35">
      <c r="A1584" s="11" t="str">
        <f t="shared" si="24"/>
        <v>DISTRIBUCION VOLUMEN X CRITERIO (Consumiciones)Gaseosas200-500MIL</v>
      </c>
      <c r="B1584" s="11" t="s">
        <v>119</v>
      </c>
      <c r="C1584" s="11" t="s">
        <v>168</v>
      </c>
      <c r="D1584" s="11" t="s">
        <v>15</v>
      </c>
      <c r="E1584" s="12">
        <v>14.214042820347123</v>
      </c>
      <c r="F1584" s="12">
        <v>9.6353754736025454</v>
      </c>
      <c r="G1584" s="12">
        <v>6.7656698329818088</v>
      </c>
      <c r="H1584" s="12">
        <v>13.170629595954587</v>
      </c>
      <c r="I1584" s="12">
        <v>10.749464688102563</v>
      </c>
      <c r="J1584" s="12">
        <v>9.9010962609456374</v>
      </c>
      <c r="K1584" s="12">
        <v>8.1463192215751761</v>
      </c>
      <c r="L1584" s="12">
        <v>7.0310285439146654</v>
      </c>
      <c r="M1584" s="12">
        <v>12.884412006344666</v>
      </c>
      <c r="N1584" s="12"/>
      <c r="O1584" s="12"/>
    </row>
    <row r="1585" spans="1:15" x14ac:dyDescent="0.35">
      <c r="A1585" s="11" t="str">
        <f t="shared" si="24"/>
        <v>DISTRIBUCION VOLUMEN X CRITERIO (Consumiciones)Gaseosas&gt;500MIL</v>
      </c>
      <c r="B1585" s="11" t="s">
        <v>119</v>
      </c>
      <c r="C1585" s="11" t="s">
        <v>168</v>
      </c>
      <c r="D1585" s="11" t="s">
        <v>16</v>
      </c>
      <c r="E1585" s="12">
        <v>42.605263936822453</v>
      </c>
      <c r="F1585" s="12">
        <v>58.95817326885561</v>
      </c>
      <c r="G1585" s="12">
        <v>55.079272110984064</v>
      </c>
      <c r="H1585" s="12">
        <v>51.855133671863541</v>
      </c>
      <c r="I1585" s="12">
        <v>43.229467812701941</v>
      </c>
      <c r="J1585" s="12">
        <v>41.273967016358931</v>
      </c>
      <c r="K1585" s="12">
        <v>48.277812506335053</v>
      </c>
      <c r="L1585" s="12">
        <v>35.666930047655491</v>
      </c>
      <c r="M1585" s="12">
        <v>37.550318979412914</v>
      </c>
      <c r="N1585" s="12"/>
      <c r="O1585" s="12"/>
    </row>
    <row r="1586" spans="1:15" x14ac:dyDescent="0.35">
      <c r="A1586" s="11" t="str">
        <f t="shared" si="24"/>
        <v>DISTRIBUCION VOLUMEN X CRITERIO (Consumiciones)GaseosasDE 15 A 19 AÑOS</v>
      </c>
      <c r="B1586" s="11" t="s">
        <v>119</v>
      </c>
      <c r="C1586" s="11" t="s">
        <v>168</v>
      </c>
      <c r="D1586" s="11" t="s">
        <v>39</v>
      </c>
      <c r="E1586" s="12" t="s">
        <v>223</v>
      </c>
      <c r="F1586" s="12" t="s">
        <v>223</v>
      </c>
      <c r="G1586" s="12" t="s">
        <v>223</v>
      </c>
      <c r="H1586" s="12" t="s">
        <v>223</v>
      </c>
      <c r="I1586" s="12">
        <v>13.254311367823279</v>
      </c>
      <c r="J1586" s="12" t="s">
        <v>223</v>
      </c>
      <c r="K1586" s="12" t="s">
        <v>223</v>
      </c>
      <c r="L1586" s="12" t="s">
        <v>223</v>
      </c>
      <c r="M1586" s="12" t="s">
        <v>223</v>
      </c>
      <c r="N1586" s="12"/>
      <c r="O1586" s="12"/>
    </row>
    <row r="1587" spans="1:15" x14ac:dyDescent="0.35">
      <c r="A1587" s="11" t="str">
        <f t="shared" si="24"/>
        <v>DISTRIBUCION VOLUMEN X CRITERIO (Consumiciones)GaseosasDE 20 A 24 AÑOS</v>
      </c>
      <c r="B1587" s="11" t="s">
        <v>119</v>
      </c>
      <c r="C1587" s="11" t="s">
        <v>168</v>
      </c>
      <c r="D1587" s="11" t="s">
        <v>40</v>
      </c>
      <c r="E1587" s="12">
        <v>0.2419543494544461</v>
      </c>
      <c r="F1587" s="12">
        <v>0.24700538193267499</v>
      </c>
      <c r="G1587" s="12" t="s">
        <v>223</v>
      </c>
      <c r="H1587" s="12">
        <v>0.3788699951444755</v>
      </c>
      <c r="I1587" s="12">
        <v>0.26303838136781954</v>
      </c>
      <c r="J1587" s="12" t="s">
        <v>223</v>
      </c>
      <c r="K1587" s="12">
        <v>1.9016457348180538</v>
      </c>
      <c r="L1587" s="12" t="s">
        <v>223</v>
      </c>
      <c r="M1587" s="12" t="s">
        <v>223</v>
      </c>
      <c r="N1587" s="12"/>
      <c r="O1587" s="12"/>
    </row>
    <row r="1588" spans="1:15" x14ac:dyDescent="0.35">
      <c r="A1588" s="11" t="str">
        <f t="shared" si="24"/>
        <v>DISTRIBUCION VOLUMEN X CRITERIO (Consumiciones)GaseosasDE 25 A 34 AÑOS</v>
      </c>
      <c r="B1588" s="11" t="s">
        <v>119</v>
      </c>
      <c r="C1588" s="11" t="s">
        <v>168</v>
      </c>
      <c r="D1588" s="11" t="s">
        <v>41</v>
      </c>
      <c r="E1588" s="12">
        <v>1.3593247348211419</v>
      </c>
      <c r="F1588" s="12">
        <v>0.62594226191821278</v>
      </c>
      <c r="G1588" s="12">
        <v>4.6671537121903661</v>
      </c>
      <c r="H1588" s="12">
        <v>0.55294528531920195</v>
      </c>
      <c r="I1588" s="12">
        <v>0.85227596790632754</v>
      </c>
      <c r="J1588" s="12" t="s">
        <v>223</v>
      </c>
      <c r="K1588" s="12">
        <v>0.73687451625113698</v>
      </c>
      <c r="L1588" s="12">
        <v>1.2622320921504233</v>
      </c>
      <c r="M1588" s="12">
        <v>1.0626743542757575</v>
      </c>
      <c r="N1588" s="12"/>
      <c r="O1588" s="12"/>
    </row>
    <row r="1589" spans="1:15" x14ac:dyDescent="0.35">
      <c r="A1589" s="11" t="str">
        <f t="shared" si="24"/>
        <v>DISTRIBUCION VOLUMEN X CRITERIO (Consumiciones)GaseosasDE 35 A 49 AÑOS</v>
      </c>
      <c r="B1589" s="11" t="s">
        <v>119</v>
      </c>
      <c r="C1589" s="11" t="s">
        <v>168</v>
      </c>
      <c r="D1589" s="11" t="s">
        <v>42</v>
      </c>
      <c r="E1589" s="12">
        <v>9.7382066449898179</v>
      </c>
      <c r="F1589" s="12">
        <v>11.499062681249484</v>
      </c>
      <c r="G1589" s="12">
        <v>9.5245854141808142</v>
      </c>
      <c r="H1589" s="12">
        <v>7.1158797948304002</v>
      </c>
      <c r="I1589" s="12">
        <v>11.162734069308547</v>
      </c>
      <c r="J1589" s="12">
        <v>11.776716455565778</v>
      </c>
      <c r="K1589" s="12">
        <v>4.8102109269666755</v>
      </c>
      <c r="L1589" s="12">
        <v>9.4910645941875114</v>
      </c>
      <c r="M1589" s="12">
        <v>6.8696053330490603</v>
      </c>
      <c r="N1589" s="12"/>
      <c r="O1589" s="12"/>
    </row>
    <row r="1590" spans="1:15" x14ac:dyDescent="0.35">
      <c r="A1590" s="11" t="str">
        <f t="shared" si="24"/>
        <v>DISTRIBUCION VOLUMEN X CRITERIO (Consumiciones)GaseosasDE 50 A 59 AÑOS</v>
      </c>
      <c r="B1590" s="11" t="s">
        <v>119</v>
      </c>
      <c r="C1590" s="11" t="s">
        <v>168</v>
      </c>
      <c r="D1590" s="11" t="s">
        <v>43</v>
      </c>
      <c r="E1590" s="12">
        <v>15.842483255532619</v>
      </c>
      <c r="F1590" s="12">
        <v>18.506678454944677</v>
      </c>
      <c r="G1590" s="12">
        <v>21.277229635214326</v>
      </c>
      <c r="H1590" s="12">
        <v>18.678578217704768</v>
      </c>
      <c r="I1590" s="12">
        <v>18.114932183859501</v>
      </c>
      <c r="J1590" s="12">
        <v>14.112478327794012</v>
      </c>
      <c r="K1590" s="12">
        <v>16.428478613356837</v>
      </c>
      <c r="L1590" s="12">
        <v>16.867564631225463</v>
      </c>
      <c r="M1590" s="12">
        <v>17.297045098230221</v>
      </c>
      <c r="N1590" s="12"/>
      <c r="O1590" s="12"/>
    </row>
    <row r="1591" spans="1:15" x14ac:dyDescent="0.35">
      <c r="A1591" s="11" t="str">
        <f t="shared" si="24"/>
        <v>DISTRIBUCION VOLUMEN X CRITERIO (Consumiciones)GaseosasDE 60 A 75 AÑOS</v>
      </c>
      <c r="B1591" s="11" t="s">
        <v>119</v>
      </c>
      <c r="C1591" s="11" t="s">
        <v>168</v>
      </c>
      <c r="D1591" s="11" t="s">
        <v>44</v>
      </c>
      <c r="E1591" s="12">
        <v>72.81802874923045</v>
      </c>
      <c r="F1591" s="12">
        <v>69.121302510564263</v>
      </c>
      <c r="G1591" s="12">
        <v>64.531018776695333</v>
      </c>
      <c r="H1591" s="12">
        <v>73.27371054050181</v>
      </c>
      <c r="I1591" s="12">
        <v>56.352710459147914</v>
      </c>
      <c r="J1591" s="12">
        <v>74.110807623994376</v>
      </c>
      <c r="K1591" s="12">
        <v>76.122770933427191</v>
      </c>
      <c r="L1591" s="12">
        <v>72.379132818094277</v>
      </c>
      <c r="M1591" s="12">
        <v>74.770667494977744</v>
      </c>
      <c r="N1591" s="12"/>
      <c r="O1591" s="12"/>
    </row>
    <row r="1592" spans="1:15" x14ac:dyDescent="0.35">
      <c r="A1592" s="11" t="str">
        <f t="shared" si="24"/>
        <v>DISTRIBUCION VOLUMEN X CRITERIO (Consumiciones)GaseosasNIVEL ALTO</v>
      </c>
      <c r="B1592" s="11" t="s">
        <v>119</v>
      </c>
      <c r="C1592" s="11" t="s">
        <v>168</v>
      </c>
      <c r="D1592" s="11" t="s">
        <v>209</v>
      </c>
      <c r="E1592" s="12">
        <v>14.523730315965654</v>
      </c>
      <c r="F1592" s="12">
        <v>14.759940945623274</v>
      </c>
      <c r="G1592" s="12">
        <v>20.68174638532259</v>
      </c>
      <c r="H1592" s="12">
        <v>10.930761113213993</v>
      </c>
      <c r="I1592" s="12">
        <v>25.851686928597296</v>
      </c>
      <c r="J1592" s="12">
        <v>21.870538269950103</v>
      </c>
      <c r="K1592" s="12">
        <v>15.553076368595947</v>
      </c>
      <c r="L1592" s="12">
        <v>30.270235067532532</v>
      </c>
      <c r="M1592" s="12">
        <v>21.291724179760664</v>
      </c>
      <c r="N1592" s="12"/>
      <c r="O1592" s="12"/>
    </row>
    <row r="1593" spans="1:15" x14ac:dyDescent="0.35">
      <c r="A1593" s="11" t="str">
        <f t="shared" si="24"/>
        <v>DISTRIBUCION VOLUMEN X CRITERIO (Consumiciones)GaseosasNIVEL MEDIO ALTO</v>
      </c>
      <c r="B1593" s="11" t="s">
        <v>119</v>
      </c>
      <c r="C1593" s="11" t="s">
        <v>168</v>
      </c>
      <c r="D1593" s="11" t="s">
        <v>210</v>
      </c>
      <c r="E1593" s="12">
        <v>7.5122564275344432</v>
      </c>
      <c r="F1593" s="12">
        <v>3.6633015464111662</v>
      </c>
      <c r="G1593" s="12">
        <v>9.4217762311399671</v>
      </c>
      <c r="H1593" s="12">
        <v>7.7794114613790679</v>
      </c>
      <c r="I1593" s="12">
        <v>8.5242677841469945</v>
      </c>
      <c r="J1593" s="12">
        <v>4.03480745259077</v>
      </c>
      <c r="K1593" s="12">
        <v>4.4007196953458081</v>
      </c>
      <c r="L1593" s="12">
        <v>5.251410528655029</v>
      </c>
      <c r="M1593" s="12">
        <v>7.0063299631119751</v>
      </c>
      <c r="N1593" s="12"/>
      <c r="O1593" s="12"/>
    </row>
    <row r="1594" spans="1:15" x14ac:dyDescent="0.35">
      <c r="A1594" s="11" t="str">
        <f t="shared" si="24"/>
        <v>DISTRIBUCION VOLUMEN X CRITERIO (Consumiciones)GaseosasNIVEL MEDIO</v>
      </c>
      <c r="B1594" s="11" t="s">
        <v>119</v>
      </c>
      <c r="C1594" s="11" t="s">
        <v>168</v>
      </c>
      <c r="D1594" s="11" t="s">
        <v>211</v>
      </c>
      <c r="E1594" s="12">
        <v>40.250225570383982</v>
      </c>
      <c r="F1594" s="12">
        <v>31.099963091014548</v>
      </c>
      <c r="G1594" s="12">
        <v>13.551614883031188</v>
      </c>
      <c r="H1594" s="12">
        <v>20.456915443076365</v>
      </c>
      <c r="I1594" s="12">
        <v>12.967350926522203</v>
      </c>
      <c r="J1594" s="12">
        <v>16.228224879620253</v>
      </c>
      <c r="K1594" s="12">
        <v>16.206282312928565</v>
      </c>
      <c r="L1594" s="12">
        <v>16.897080792118324</v>
      </c>
      <c r="M1594" s="12">
        <v>18.253104788091438</v>
      </c>
      <c r="N1594" s="12"/>
      <c r="O1594" s="12"/>
    </row>
    <row r="1595" spans="1:15" x14ac:dyDescent="0.35">
      <c r="A1595" s="11" t="str">
        <f t="shared" si="24"/>
        <v>DISTRIBUCION VOLUMEN X CRITERIO (Consumiciones)GaseosasNIVEL MEDIO BAJO</v>
      </c>
      <c r="B1595" s="11" t="s">
        <v>119</v>
      </c>
      <c r="C1595" s="11" t="s">
        <v>168</v>
      </c>
      <c r="D1595" s="11" t="s">
        <v>212</v>
      </c>
      <c r="E1595" s="12">
        <v>17.053375950592759</v>
      </c>
      <c r="F1595" s="12">
        <v>33.679213838609812</v>
      </c>
      <c r="G1595" s="12">
        <v>31.624042394768569</v>
      </c>
      <c r="H1595" s="12">
        <v>39.23921569064678</v>
      </c>
      <c r="I1595" s="12">
        <v>36.849118104250238</v>
      </c>
      <c r="J1595" s="12">
        <v>35.488276425887918</v>
      </c>
      <c r="K1595" s="12">
        <v>49.85541953260347</v>
      </c>
      <c r="L1595" s="12">
        <v>28.03375083335391</v>
      </c>
      <c r="M1595" s="12">
        <v>28.044291362099987</v>
      </c>
      <c r="N1595" s="12"/>
      <c r="O1595" s="12"/>
    </row>
    <row r="1596" spans="1:15" x14ac:dyDescent="0.35">
      <c r="A1596" s="11" t="str">
        <f t="shared" si="24"/>
        <v>DISTRIBUCION VOLUMEN X CRITERIO (Consumiciones)GaseosasHOMBRE</v>
      </c>
      <c r="B1596" s="11" t="s">
        <v>119</v>
      </c>
      <c r="C1596" s="11" t="s">
        <v>168</v>
      </c>
      <c r="D1596" s="11" t="s">
        <v>21</v>
      </c>
      <c r="E1596" s="12">
        <v>73.985698037484553</v>
      </c>
      <c r="F1596" s="12">
        <v>72.440357150927625</v>
      </c>
      <c r="G1596" s="12">
        <v>67.02526302015994</v>
      </c>
      <c r="H1596" s="12">
        <v>70.68247155671682</v>
      </c>
      <c r="I1596" s="12">
        <v>58.675883736497603</v>
      </c>
      <c r="J1596" s="12">
        <v>78.489279329638535</v>
      </c>
      <c r="K1596" s="12">
        <v>67.14754917746491</v>
      </c>
      <c r="L1596" s="12">
        <v>63.864385540383715</v>
      </c>
      <c r="M1596" s="12">
        <v>68.236708272144298</v>
      </c>
      <c r="N1596" s="12"/>
      <c r="O1596" s="12"/>
    </row>
    <row r="1597" spans="1:15" x14ac:dyDescent="0.35">
      <c r="A1597" s="11" t="str">
        <f t="shared" si="24"/>
        <v>DISTRIBUCION VOLUMEN X CRITERIO (Consumiciones)GaseosasMUJER</v>
      </c>
      <c r="B1597" s="11" t="s">
        <v>119</v>
      </c>
      <c r="C1597" s="11" t="s">
        <v>168</v>
      </c>
      <c r="D1597" s="11" t="s">
        <v>22</v>
      </c>
      <c r="E1597" s="12">
        <v>26.01430196251545</v>
      </c>
      <c r="F1597" s="12">
        <v>27.559642849072386</v>
      </c>
      <c r="G1597" s="12">
        <v>32.974736979840053</v>
      </c>
      <c r="H1597" s="12">
        <v>29.31750057000847</v>
      </c>
      <c r="I1597" s="12">
        <v>41.324116263502404</v>
      </c>
      <c r="J1597" s="12">
        <v>21.510720670361476</v>
      </c>
      <c r="K1597" s="12">
        <v>32.852427559386669</v>
      </c>
      <c r="L1597" s="12">
        <v>36.135614459616292</v>
      </c>
      <c r="M1597" s="12">
        <v>31.763273348171868</v>
      </c>
      <c r="N1597" s="12"/>
      <c r="O1597" s="12"/>
    </row>
    <row r="1598" spans="1:15" x14ac:dyDescent="0.35">
      <c r="A1598" s="11" t="str">
        <f t="shared" si="24"/>
        <v>DISTRIBUCION VOLUMEN X CRITERIO (Consumiciones)Bebidas Zumo+LecheT.ESPAÑA</v>
      </c>
      <c r="B1598" s="11" t="s">
        <v>119</v>
      </c>
      <c r="C1598" s="11" t="s">
        <v>169</v>
      </c>
      <c r="D1598" s="11" t="s">
        <v>36</v>
      </c>
      <c r="E1598" s="12">
        <v>100</v>
      </c>
      <c r="F1598" s="12">
        <v>100</v>
      </c>
      <c r="G1598" s="12">
        <v>100</v>
      </c>
      <c r="H1598" s="12">
        <v>100</v>
      </c>
      <c r="I1598" s="12">
        <v>100</v>
      </c>
      <c r="J1598" s="12">
        <v>100</v>
      </c>
      <c r="K1598" s="12">
        <v>100</v>
      </c>
      <c r="L1598" s="12">
        <v>100</v>
      </c>
      <c r="M1598" s="12">
        <v>100</v>
      </c>
      <c r="N1598" s="12"/>
      <c r="O1598" s="12"/>
    </row>
    <row r="1599" spans="1:15" x14ac:dyDescent="0.35">
      <c r="A1599" s="11" t="str">
        <f t="shared" si="24"/>
        <v>DISTRIBUCION VOLUMEN X CRITERIO (Consumiciones)Bebidas Zumo+LecheBCN AM</v>
      </c>
      <c r="B1599" s="11" t="s">
        <v>119</v>
      </c>
      <c r="C1599" s="11" t="s">
        <v>169</v>
      </c>
      <c r="D1599" s="11" t="s">
        <v>1</v>
      </c>
      <c r="E1599" s="12">
        <v>5.5912531206931311</v>
      </c>
      <c r="F1599" s="12">
        <v>1.0524144666049773</v>
      </c>
      <c r="G1599" s="12">
        <v>6.9497363626247521</v>
      </c>
      <c r="H1599" s="12">
        <v>6.8271691814104765</v>
      </c>
      <c r="I1599" s="12">
        <v>1.7819174876521304</v>
      </c>
      <c r="J1599" s="12">
        <v>2.5160990643183765</v>
      </c>
      <c r="K1599" s="12">
        <v>11.776613664607867</v>
      </c>
      <c r="L1599" s="12">
        <v>12.9801999952239</v>
      </c>
      <c r="M1599" s="12">
        <v>3.9178915109174079</v>
      </c>
      <c r="N1599" s="12"/>
      <c r="O1599" s="12"/>
    </row>
    <row r="1600" spans="1:15" x14ac:dyDescent="0.35">
      <c r="A1600" s="11" t="str">
        <f t="shared" si="24"/>
        <v>DISTRIBUCION VOLUMEN X CRITERIO (Consumiciones)Bebidas Zumo+LecheREST.CAT ARAGON</v>
      </c>
      <c r="B1600" s="11" t="s">
        <v>119</v>
      </c>
      <c r="C1600" s="11" t="s">
        <v>169</v>
      </c>
      <c r="D1600" s="11" t="s">
        <v>2</v>
      </c>
      <c r="E1600" s="12">
        <v>6.3715771115217743</v>
      </c>
      <c r="F1600" s="12">
        <v>5.9415723496025876</v>
      </c>
      <c r="G1600" s="12">
        <v>4.1005491930144808</v>
      </c>
      <c r="H1600" s="12">
        <v>5.2319623487002511</v>
      </c>
      <c r="I1600" s="12">
        <v>6.8792383061446154</v>
      </c>
      <c r="J1600" s="12">
        <v>3.4401124820596123</v>
      </c>
      <c r="K1600" s="12">
        <v>10.093981054472929</v>
      </c>
      <c r="L1600" s="12">
        <v>1.1463673542962922</v>
      </c>
      <c r="M1600" s="12">
        <v>7.944921375166011</v>
      </c>
      <c r="N1600" s="12"/>
      <c r="O1600" s="12"/>
    </row>
    <row r="1601" spans="1:15" x14ac:dyDescent="0.35">
      <c r="A1601" s="11" t="str">
        <f t="shared" si="24"/>
        <v>DISTRIBUCION VOLUMEN X CRITERIO (Consumiciones)Bebidas Zumo+LecheLEVANTE</v>
      </c>
      <c r="B1601" s="11" t="s">
        <v>119</v>
      </c>
      <c r="C1601" s="11" t="s">
        <v>169</v>
      </c>
      <c r="D1601" s="11" t="s">
        <v>3</v>
      </c>
      <c r="E1601" s="12">
        <v>15.064114956530295</v>
      </c>
      <c r="F1601" s="12">
        <v>9.6790376494630337</v>
      </c>
      <c r="G1601" s="12">
        <v>10.425658306628645</v>
      </c>
      <c r="H1601" s="12">
        <v>10.607247172970533</v>
      </c>
      <c r="I1601" s="12">
        <v>22.080898118242544</v>
      </c>
      <c r="J1601" s="12">
        <v>24.93862023119458</v>
      </c>
      <c r="K1601" s="12">
        <v>9.7420511169420472</v>
      </c>
      <c r="L1601" s="12">
        <v>10.78598384908765</v>
      </c>
      <c r="M1601" s="12">
        <v>11.749683193812167</v>
      </c>
      <c r="N1601" s="12"/>
      <c r="O1601" s="12"/>
    </row>
    <row r="1602" spans="1:15" x14ac:dyDescent="0.35">
      <c r="A1602" s="11" t="str">
        <f t="shared" si="24"/>
        <v>DISTRIBUCION VOLUMEN X CRITERIO (Consumiciones)Bebidas Zumo+LecheANDALUCIA</v>
      </c>
      <c r="B1602" s="11" t="s">
        <v>119</v>
      </c>
      <c r="C1602" s="11" t="s">
        <v>169</v>
      </c>
      <c r="D1602" s="11" t="s">
        <v>4</v>
      </c>
      <c r="E1602" s="12">
        <v>33.537658615746096</v>
      </c>
      <c r="F1602" s="12">
        <v>40.111456396128652</v>
      </c>
      <c r="G1602" s="12">
        <v>26.216845815691002</v>
      </c>
      <c r="H1602" s="12">
        <v>17.030556569483224</v>
      </c>
      <c r="I1602" s="12">
        <v>20.5102589721422</v>
      </c>
      <c r="J1602" s="12">
        <v>14.934601028025945</v>
      </c>
      <c r="K1602" s="12">
        <v>14.757918553209185</v>
      </c>
      <c r="L1602" s="12">
        <v>15.37503533926853</v>
      </c>
      <c r="M1602" s="12">
        <v>20.130992135972818</v>
      </c>
      <c r="N1602" s="12"/>
      <c r="O1602" s="12"/>
    </row>
    <row r="1603" spans="1:15" x14ac:dyDescent="0.35">
      <c r="A1603" s="11" t="str">
        <f t="shared" si="24"/>
        <v>DISTRIBUCION VOLUMEN X CRITERIO (Consumiciones)Bebidas Zumo+LecheMDD AM</v>
      </c>
      <c r="B1603" s="11" t="s">
        <v>119</v>
      </c>
      <c r="C1603" s="11" t="s">
        <v>169</v>
      </c>
      <c r="D1603" s="11" t="s">
        <v>5</v>
      </c>
      <c r="E1603" s="12">
        <v>7.9041449179559979</v>
      </c>
      <c r="F1603" s="12">
        <v>4.7147984603838182</v>
      </c>
      <c r="G1603" s="12">
        <v>13.5876151692371</v>
      </c>
      <c r="H1603" s="12">
        <v>15.802580846203307</v>
      </c>
      <c r="I1603" s="12">
        <v>12.932280868776767</v>
      </c>
      <c r="J1603" s="12">
        <v>13.281686340828427</v>
      </c>
      <c r="K1603" s="12">
        <v>25.901918972124022</v>
      </c>
      <c r="L1603" s="12">
        <v>15.00830809833522</v>
      </c>
      <c r="M1603" s="12">
        <v>27.536582127676091</v>
      </c>
      <c r="N1603" s="12"/>
      <c r="O1603" s="12"/>
    </row>
    <row r="1604" spans="1:15" x14ac:dyDescent="0.35">
      <c r="A1604" s="11" t="str">
        <f t="shared" ref="A1604:A1667" si="25">B1604&amp;C1604&amp;D1604</f>
        <v>DISTRIBUCION VOLUMEN X CRITERIO (Consumiciones)Bebidas Zumo+LecheRTO CENTRO</v>
      </c>
      <c r="B1604" s="11" t="s">
        <v>119</v>
      </c>
      <c r="C1604" s="11" t="s">
        <v>169</v>
      </c>
      <c r="D1604" s="11" t="s">
        <v>6</v>
      </c>
      <c r="E1604" s="12">
        <v>12.721337953656796</v>
      </c>
      <c r="F1604" s="12">
        <v>10.86243221981427</v>
      </c>
      <c r="G1604" s="12">
        <v>5.7480422494208527</v>
      </c>
      <c r="H1604" s="12">
        <v>12.155103868050746</v>
      </c>
      <c r="I1604" s="12">
        <v>9.3569506762671004</v>
      </c>
      <c r="J1604" s="12">
        <v>5.8084947041087656</v>
      </c>
      <c r="K1604" s="12">
        <v>9.7957479107400331</v>
      </c>
      <c r="L1604" s="12">
        <v>6.0020205973048943</v>
      </c>
      <c r="M1604" s="12">
        <v>8.3714463784851443</v>
      </c>
      <c r="N1604" s="12"/>
      <c r="O1604" s="12"/>
    </row>
    <row r="1605" spans="1:15" x14ac:dyDescent="0.35">
      <c r="A1605" s="11" t="str">
        <f t="shared" si="25"/>
        <v>DISTRIBUCION VOLUMEN X CRITERIO (Consumiciones)Bebidas Zumo+LecheNORTE-CENTRO</v>
      </c>
      <c r="B1605" s="11" t="s">
        <v>119</v>
      </c>
      <c r="C1605" s="11" t="s">
        <v>169</v>
      </c>
      <c r="D1605" s="11" t="s">
        <v>7</v>
      </c>
      <c r="E1605" s="12">
        <v>7.5426641971356485</v>
      </c>
      <c r="F1605" s="12">
        <v>11.332533584912484</v>
      </c>
      <c r="G1605" s="12">
        <v>19.151493420586757</v>
      </c>
      <c r="H1605" s="12">
        <v>22.105640453202504</v>
      </c>
      <c r="I1605" s="12">
        <v>13.628719110136849</v>
      </c>
      <c r="J1605" s="12">
        <v>17.587386377543641</v>
      </c>
      <c r="K1605" s="12">
        <v>7.6752456069676747</v>
      </c>
      <c r="L1605" s="12">
        <v>19.336338166178912</v>
      </c>
      <c r="M1605" s="12">
        <v>13.40051579972997</v>
      </c>
      <c r="N1605" s="12"/>
      <c r="O1605" s="12"/>
    </row>
    <row r="1606" spans="1:15" x14ac:dyDescent="0.35">
      <c r="A1606" s="11" t="str">
        <f t="shared" si="25"/>
        <v>DISTRIBUCION VOLUMEN X CRITERIO (Consumiciones)Bebidas Zumo+LecheNOROESTE</v>
      </c>
      <c r="B1606" s="11" t="s">
        <v>119</v>
      </c>
      <c r="C1606" s="11" t="s">
        <v>169</v>
      </c>
      <c r="D1606" s="11" t="s">
        <v>8</v>
      </c>
      <c r="E1606" s="12">
        <v>11.267249126760252</v>
      </c>
      <c r="F1606" s="12">
        <v>16.305747036359417</v>
      </c>
      <c r="G1606" s="12">
        <v>13.820033068478278</v>
      </c>
      <c r="H1606" s="12">
        <v>10.239731513579031</v>
      </c>
      <c r="I1606" s="12">
        <v>12.829742741686918</v>
      </c>
      <c r="J1606" s="12">
        <v>17.492990732190343</v>
      </c>
      <c r="K1606" s="12">
        <v>10.256523120936254</v>
      </c>
      <c r="L1606" s="12">
        <v>19.365734274892134</v>
      </c>
      <c r="M1606" s="12">
        <v>6.947968801482383</v>
      </c>
      <c r="N1606" s="12"/>
      <c r="O1606" s="12"/>
    </row>
    <row r="1607" spans="1:15" x14ac:dyDescent="0.35">
      <c r="A1607" s="11" t="str">
        <f t="shared" si="25"/>
        <v>DISTRIBUCION VOLUMEN X CRITERIO (Consumiciones)Bebidas Zumo+Leche&lt;2MIL</v>
      </c>
      <c r="B1607" s="11" t="s">
        <v>119</v>
      </c>
      <c r="C1607" s="11" t="s">
        <v>169</v>
      </c>
      <c r="D1607" s="11" t="s">
        <v>9</v>
      </c>
      <c r="E1607" s="12">
        <v>5.1937999804599393</v>
      </c>
      <c r="F1607" s="12">
        <v>3.7478959884980907</v>
      </c>
      <c r="G1607" s="12">
        <v>6.7593959101643426</v>
      </c>
      <c r="H1607" s="12">
        <v>1.0339543447267918</v>
      </c>
      <c r="I1607" s="12">
        <v>3.9229808782432083</v>
      </c>
      <c r="J1607" s="12">
        <v>4.0726641336878764</v>
      </c>
      <c r="K1607" s="12">
        <v>1.4856503523187818</v>
      </c>
      <c r="L1607" s="12">
        <v>1.1824646356954729</v>
      </c>
      <c r="M1607" s="12">
        <v>4.9589199522397855</v>
      </c>
      <c r="N1607" s="12"/>
      <c r="O1607" s="12"/>
    </row>
    <row r="1608" spans="1:15" x14ac:dyDescent="0.35">
      <c r="A1608" s="11" t="str">
        <f t="shared" si="25"/>
        <v>DISTRIBUCION VOLUMEN X CRITERIO (Consumiciones)Bebidas Zumo+Leche2-5MIL</v>
      </c>
      <c r="B1608" s="11" t="s">
        <v>119</v>
      </c>
      <c r="C1608" s="11" t="s">
        <v>169</v>
      </c>
      <c r="D1608" s="11" t="s">
        <v>10</v>
      </c>
      <c r="E1608" s="12">
        <v>11.350796742491802</v>
      </c>
      <c r="F1608" s="12">
        <v>5.7008894689409262</v>
      </c>
      <c r="G1608" s="12">
        <v>7.7042079694807848</v>
      </c>
      <c r="H1608" s="12">
        <v>5.478422115603359</v>
      </c>
      <c r="I1608" s="12">
        <v>3.4727929627125516</v>
      </c>
      <c r="J1608" s="12">
        <v>4.8701672211034586</v>
      </c>
      <c r="K1608" s="12">
        <v>2.2288431158760948</v>
      </c>
      <c r="L1608" s="12">
        <v>2.7751274717266594</v>
      </c>
      <c r="M1608" s="12">
        <v>3.1958182024286783</v>
      </c>
      <c r="N1608" s="12"/>
      <c r="O1608" s="12"/>
    </row>
    <row r="1609" spans="1:15" x14ac:dyDescent="0.35">
      <c r="A1609" s="11" t="str">
        <f t="shared" si="25"/>
        <v>DISTRIBUCION VOLUMEN X CRITERIO (Consumiciones)Bebidas Zumo+Leche5-10MIL</v>
      </c>
      <c r="B1609" s="11" t="s">
        <v>119</v>
      </c>
      <c r="C1609" s="11" t="s">
        <v>169</v>
      </c>
      <c r="D1609" s="11" t="s">
        <v>11</v>
      </c>
      <c r="E1609" s="12">
        <v>13.377003982153413</v>
      </c>
      <c r="F1609" s="12">
        <v>13.526215371445966</v>
      </c>
      <c r="G1609" s="12">
        <v>14.769369282283638</v>
      </c>
      <c r="H1609" s="12">
        <v>7.6064739870862592</v>
      </c>
      <c r="I1609" s="12">
        <v>8.1941221044924291</v>
      </c>
      <c r="J1609" s="12">
        <v>6.0761131384831044</v>
      </c>
      <c r="K1609" s="12">
        <v>7.6266556338601399</v>
      </c>
      <c r="L1609" s="12">
        <v>9.9391047590728512</v>
      </c>
      <c r="M1609" s="12">
        <v>15.18459887462679</v>
      </c>
      <c r="N1609" s="12"/>
      <c r="O1609" s="12"/>
    </row>
    <row r="1610" spans="1:15" x14ac:dyDescent="0.35">
      <c r="A1610" s="11" t="str">
        <f t="shared" si="25"/>
        <v>DISTRIBUCION VOLUMEN X CRITERIO (Consumiciones)Bebidas Zumo+Leche10-30MIL</v>
      </c>
      <c r="B1610" s="11" t="s">
        <v>119</v>
      </c>
      <c r="C1610" s="11" t="s">
        <v>169</v>
      </c>
      <c r="D1610" s="11" t="s">
        <v>12</v>
      </c>
      <c r="E1610" s="12">
        <v>12.814305679990632</v>
      </c>
      <c r="F1610" s="12">
        <v>17.745251996105747</v>
      </c>
      <c r="G1610" s="12">
        <v>14.003292235651685</v>
      </c>
      <c r="H1610" s="12">
        <v>13.571416554078025</v>
      </c>
      <c r="I1610" s="12">
        <v>19.825557319732766</v>
      </c>
      <c r="J1610" s="12">
        <v>11.899282106340605</v>
      </c>
      <c r="K1610" s="12">
        <v>9.7723083814592862</v>
      </c>
      <c r="L1610" s="12">
        <v>18.126914772083865</v>
      </c>
      <c r="M1610" s="12">
        <v>15.346501943621952</v>
      </c>
      <c r="N1610" s="12"/>
      <c r="O1610" s="12"/>
    </row>
    <row r="1611" spans="1:15" x14ac:dyDescent="0.35">
      <c r="A1611" s="11" t="str">
        <f t="shared" si="25"/>
        <v>DISTRIBUCION VOLUMEN X CRITERIO (Consumiciones)Bebidas Zumo+Leche30-100MIL</v>
      </c>
      <c r="B1611" s="11" t="s">
        <v>119</v>
      </c>
      <c r="C1611" s="11" t="s">
        <v>169</v>
      </c>
      <c r="D1611" s="11" t="s">
        <v>13</v>
      </c>
      <c r="E1611" s="12">
        <v>28.307227951432555</v>
      </c>
      <c r="F1611" s="12">
        <v>30.968005039620699</v>
      </c>
      <c r="G1611" s="12">
        <v>11.720797285282506</v>
      </c>
      <c r="H1611" s="12">
        <v>24.226239895367545</v>
      </c>
      <c r="I1611" s="12">
        <v>16.3433481670777</v>
      </c>
      <c r="J1611" s="12">
        <v>21.507896552107788</v>
      </c>
      <c r="K1611" s="12">
        <v>26.241167403656068</v>
      </c>
      <c r="L1611" s="12">
        <v>7.5919487324468795</v>
      </c>
      <c r="M1611" s="12">
        <v>12.773501990817582</v>
      </c>
      <c r="N1611" s="12"/>
      <c r="O1611" s="12"/>
    </row>
    <row r="1612" spans="1:15" x14ac:dyDescent="0.35">
      <c r="A1612" s="11" t="str">
        <f t="shared" si="25"/>
        <v>DISTRIBUCION VOLUMEN X CRITERIO (Consumiciones)Bebidas Zumo+Leche100-200MIL</v>
      </c>
      <c r="B1612" s="11" t="s">
        <v>119</v>
      </c>
      <c r="C1612" s="11" t="s">
        <v>169</v>
      </c>
      <c r="D1612" s="11" t="s">
        <v>14</v>
      </c>
      <c r="E1612" s="12">
        <v>4.1116305625943657</v>
      </c>
      <c r="F1612" s="12">
        <v>6.7820876447911367</v>
      </c>
      <c r="G1612" s="12">
        <v>2.2612595246097147</v>
      </c>
      <c r="H1612" s="12">
        <v>4.7920203120393889</v>
      </c>
      <c r="I1612" s="12">
        <v>6.4582465015677952</v>
      </c>
      <c r="J1612" s="12">
        <v>6.1488961793927528</v>
      </c>
      <c r="K1612" s="12">
        <v>6.677715026962459</v>
      </c>
      <c r="L1612" s="12">
        <v>5.2342714256111282</v>
      </c>
      <c r="M1612" s="12">
        <v>4.4162098908810545</v>
      </c>
      <c r="N1612" s="12"/>
      <c r="O1612" s="12"/>
    </row>
    <row r="1613" spans="1:15" x14ac:dyDescent="0.35">
      <c r="A1613" s="11" t="str">
        <f t="shared" si="25"/>
        <v>DISTRIBUCION VOLUMEN X CRITERIO (Consumiciones)Bebidas Zumo+Leche200-500MIL</v>
      </c>
      <c r="B1613" s="11" t="s">
        <v>119</v>
      </c>
      <c r="C1613" s="11" t="s">
        <v>169</v>
      </c>
      <c r="D1613" s="11" t="s">
        <v>15</v>
      </c>
      <c r="E1613" s="12">
        <v>15.856266919994539</v>
      </c>
      <c r="F1613" s="12">
        <v>17.971130689541884</v>
      </c>
      <c r="G1613" s="12">
        <v>22.11641633011828</v>
      </c>
      <c r="H1613" s="12">
        <v>26.216370620106787</v>
      </c>
      <c r="I1613" s="12">
        <v>23.255656196905502</v>
      </c>
      <c r="J1613" s="12">
        <v>19.602314449104924</v>
      </c>
      <c r="K1613" s="12">
        <v>23.290140517930126</v>
      </c>
      <c r="L1613" s="12">
        <v>25.638483327183465</v>
      </c>
      <c r="M1613" s="12">
        <v>14.024177395586282</v>
      </c>
      <c r="N1613" s="12"/>
      <c r="O1613" s="12"/>
    </row>
    <row r="1614" spans="1:15" x14ac:dyDescent="0.35">
      <c r="A1614" s="11" t="str">
        <f t="shared" si="25"/>
        <v>DISTRIBUCION VOLUMEN X CRITERIO (Consumiciones)Bebidas Zumo+Leche&gt;500MIL</v>
      </c>
      <c r="B1614" s="11" t="s">
        <v>119</v>
      </c>
      <c r="C1614" s="11" t="s">
        <v>169</v>
      </c>
      <c r="D1614" s="11" t="s">
        <v>16</v>
      </c>
      <c r="E1614" s="12">
        <v>8.988964716333065</v>
      </c>
      <c r="F1614" s="12">
        <v>3.5585195812774471</v>
      </c>
      <c r="G1614" s="12">
        <v>20.665230552036768</v>
      </c>
      <c r="H1614" s="12">
        <v>17.075089735646504</v>
      </c>
      <c r="I1614" s="12">
        <v>18.5273003557317</v>
      </c>
      <c r="J1614" s="12">
        <v>25.822671087326576</v>
      </c>
      <c r="K1614" s="12">
        <v>22.67751386488856</v>
      </c>
      <c r="L1614" s="12">
        <v>29.511674861782055</v>
      </c>
      <c r="M1614" s="12">
        <v>30.100270867636546</v>
      </c>
      <c r="N1614" s="12"/>
      <c r="O1614" s="12"/>
    </row>
    <row r="1615" spans="1:15" x14ac:dyDescent="0.35">
      <c r="A1615" s="11" t="str">
        <f t="shared" si="25"/>
        <v>DISTRIBUCION VOLUMEN X CRITERIO (Consumiciones)Bebidas Zumo+LecheDE 15 A 19 AÑOS</v>
      </c>
      <c r="B1615" s="11" t="s">
        <v>119</v>
      </c>
      <c r="C1615" s="11" t="s">
        <v>169</v>
      </c>
      <c r="D1615" s="11" t="s">
        <v>39</v>
      </c>
      <c r="E1615" s="12">
        <v>2.1228203651773954</v>
      </c>
      <c r="F1615" s="12" t="s">
        <v>223</v>
      </c>
      <c r="G1615" s="12">
        <v>10.31252634406729</v>
      </c>
      <c r="H1615" s="12">
        <v>8.8267471111595519</v>
      </c>
      <c r="I1615" s="12">
        <v>7.4987471550212277</v>
      </c>
      <c r="J1615" s="12">
        <v>14.836763331516115</v>
      </c>
      <c r="K1615" s="12">
        <v>16.355404649436203</v>
      </c>
      <c r="L1615" s="12" t="s">
        <v>223</v>
      </c>
      <c r="M1615" s="12">
        <v>18.799426947999677</v>
      </c>
      <c r="N1615" s="12"/>
      <c r="O1615" s="12"/>
    </row>
    <row r="1616" spans="1:15" x14ac:dyDescent="0.35">
      <c r="A1616" s="11" t="str">
        <f t="shared" si="25"/>
        <v>DISTRIBUCION VOLUMEN X CRITERIO (Consumiciones)Bebidas Zumo+LecheDE 20 A 24 AÑOS</v>
      </c>
      <c r="B1616" s="11" t="s">
        <v>119</v>
      </c>
      <c r="C1616" s="11" t="s">
        <v>169</v>
      </c>
      <c r="D1616" s="11" t="s">
        <v>40</v>
      </c>
      <c r="E1616" s="12">
        <v>10.540383137620921</v>
      </c>
      <c r="F1616" s="12">
        <v>12.610824936477266</v>
      </c>
      <c r="G1616" s="12">
        <v>14.446502013670253</v>
      </c>
      <c r="H1616" s="12">
        <v>8.7865663158680132</v>
      </c>
      <c r="I1616" s="12">
        <v>8.6471338002545615</v>
      </c>
      <c r="J1616" s="12">
        <v>5.1436246258942377</v>
      </c>
      <c r="K1616" s="12">
        <v>3.3946146631598104</v>
      </c>
      <c r="L1616" s="12">
        <v>10.757288748208001</v>
      </c>
      <c r="M1616" s="12">
        <v>3.0699271643497434</v>
      </c>
      <c r="N1616" s="12"/>
      <c r="O1616" s="12"/>
    </row>
    <row r="1617" spans="1:15" x14ac:dyDescent="0.35">
      <c r="A1617" s="11" t="str">
        <f t="shared" si="25"/>
        <v>DISTRIBUCION VOLUMEN X CRITERIO (Consumiciones)Bebidas Zumo+LecheDE 25 A 34 AÑOS</v>
      </c>
      <c r="B1617" s="11" t="s">
        <v>119</v>
      </c>
      <c r="C1617" s="11" t="s">
        <v>169</v>
      </c>
      <c r="D1617" s="11" t="s">
        <v>41</v>
      </c>
      <c r="E1617" s="12">
        <v>6.8476824587770562</v>
      </c>
      <c r="F1617" s="12">
        <v>10.991744305560159</v>
      </c>
      <c r="G1617" s="12">
        <v>7.9773320189868366</v>
      </c>
      <c r="H1617" s="12">
        <v>5.8781840884635841</v>
      </c>
      <c r="I1617" s="12">
        <v>20.048018620618798</v>
      </c>
      <c r="J1617" s="12">
        <v>8.2159257796419709</v>
      </c>
      <c r="K1617" s="12">
        <v>5.9236372176796577</v>
      </c>
      <c r="L1617" s="12">
        <v>6.6982631182831307</v>
      </c>
      <c r="M1617" s="12">
        <v>7.4700098228664151</v>
      </c>
      <c r="N1617" s="12"/>
      <c r="O1617" s="12"/>
    </row>
    <row r="1618" spans="1:15" x14ac:dyDescent="0.35">
      <c r="A1618" s="11" t="str">
        <f t="shared" si="25"/>
        <v>DISTRIBUCION VOLUMEN X CRITERIO (Consumiciones)Bebidas Zumo+LecheDE 35 A 49 AÑOS</v>
      </c>
      <c r="B1618" s="11" t="s">
        <v>119</v>
      </c>
      <c r="C1618" s="11" t="s">
        <v>169</v>
      </c>
      <c r="D1618" s="11" t="s">
        <v>42</v>
      </c>
      <c r="E1618" s="12">
        <v>27.641732995470448</v>
      </c>
      <c r="F1618" s="12">
        <v>24.194266527213049</v>
      </c>
      <c r="G1618" s="12">
        <v>24.531511157520381</v>
      </c>
      <c r="H1618" s="12">
        <v>25.634359883283313</v>
      </c>
      <c r="I1618" s="12">
        <v>34.868154049011025</v>
      </c>
      <c r="J1618" s="12">
        <v>32.018863831065516</v>
      </c>
      <c r="K1618" s="12">
        <v>24.801116553201926</v>
      </c>
      <c r="L1618" s="12">
        <v>39.92932146293402</v>
      </c>
      <c r="M1618" s="12">
        <v>31.883586462175785</v>
      </c>
      <c r="N1618" s="12"/>
      <c r="O1618" s="12"/>
    </row>
    <row r="1619" spans="1:15" x14ac:dyDescent="0.35">
      <c r="A1619" s="11" t="str">
        <f t="shared" si="25"/>
        <v>DISTRIBUCION VOLUMEN X CRITERIO (Consumiciones)Bebidas Zumo+LecheDE 50 A 59 AÑOS</v>
      </c>
      <c r="B1619" s="11" t="s">
        <v>119</v>
      </c>
      <c r="C1619" s="11" t="s">
        <v>169</v>
      </c>
      <c r="D1619" s="11" t="s">
        <v>43</v>
      </c>
      <c r="E1619" s="12">
        <v>24.028949084284871</v>
      </c>
      <c r="F1619" s="12">
        <v>19.649233959568495</v>
      </c>
      <c r="G1619" s="12">
        <v>12.370662572260018</v>
      </c>
      <c r="H1619" s="12">
        <v>15.298430001075292</v>
      </c>
      <c r="I1619" s="12">
        <v>14.563940407200416</v>
      </c>
      <c r="J1619" s="12">
        <v>17.606571466717103</v>
      </c>
      <c r="K1619" s="12">
        <v>16.412896562772676</v>
      </c>
      <c r="L1619" s="12">
        <v>7.2364437795569172</v>
      </c>
      <c r="M1619" s="12">
        <v>17.748375830720299</v>
      </c>
      <c r="N1619" s="12"/>
      <c r="O1619" s="12"/>
    </row>
    <row r="1620" spans="1:15" x14ac:dyDescent="0.35">
      <c r="A1620" s="11" t="str">
        <f t="shared" si="25"/>
        <v>DISTRIBUCION VOLUMEN X CRITERIO (Consumiciones)Bebidas Zumo+LecheDE 60 A 75 AÑOS</v>
      </c>
      <c r="B1620" s="11" t="s">
        <v>119</v>
      </c>
      <c r="C1620" s="11" t="s">
        <v>169</v>
      </c>
      <c r="D1620" s="11" t="s">
        <v>44</v>
      </c>
      <c r="E1620" s="12">
        <v>28.818429187029555</v>
      </c>
      <c r="F1620" s="12">
        <v>32.553924242926598</v>
      </c>
      <c r="G1620" s="12">
        <v>30.361443413224464</v>
      </c>
      <c r="H1620" s="12">
        <v>35.575708942695741</v>
      </c>
      <c r="I1620" s="12">
        <v>14.374010454357636</v>
      </c>
      <c r="J1620" s="12">
        <v>22.178262090986973</v>
      </c>
      <c r="K1620" s="12">
        <v>33.11232983529078</v>
      </c>
      <c r="L1620" s="12">
        <v>35.378663632560972</v>
      </c>
      <c r="M1620" s="12">
        <v>21.028670684323419</v>
      </c>
      <c r="N1620" s="12"/>
      <c r="O1620" s="12"/>
    </row>
    <row r="1621" spans="1:15" x14ac:dyDescent="0.35">
      <c r="A1621" s="11" t="str">
        <f t="shared" si="25"/>
        <v>DISTRIBUCION VOLUMEN X CRITERIO (Consumiciones)Bebidas Zumo+LecheNIVEL ALTO</v>
      </c>
      <c r="B1621" s="11" t="s">
        <v>119</v>
      </c>
      <c r="C1621" s="11" t="s">
        <v>169</v>
      </c>
      <c r="D1621" s="11" t="s">
        <v>209</v>
      </c>
      <c r="E1621" s="12">
        <v>13.14158783083851</v>
      </c>
      <c r="F1621" s="12">
        <v>10.937514128721316</v>
      </c>
      <c r="G1621" s="12">
        <v>17.739159170433048</v>
      </c>
      <c r="H1621" s="12">
        <v>25.504608026942272</v>
      </c>
      <c r="I1621" s="12">
        <v>31.465996867551066</v>
      </c>
      <c r="J1621" s="12">
        <v>27.280341507103838</v>
      </c>
      <c r="K1621" s="12">
        <v>23.674940753103105</v>
      </c>
      <c r="L1621" s="12">
        <v>21.942215385042033</v>
      </c>
      <c r="M1621" s="12">
        <v>26.688304613836085</v>
      </c>
      <c r="N1621" s="12"/>
      <c r="O1621" s="12"/>
    </row>
    <row r="1622" spans="1:15" x14ac:dyDescent="0.35">
      <c r="A1622" s="11" t="str">
        <f t="shared" si="25"/>
        <v>DISTRIBUCION VOLUMEN X CRITERIO (Consumiciones)Bebidas Zumo+LecheNIVEL MEDIO ALTO</v>
      </c>
      <c r="B1622" s="11" t="s">
        <v>119</v>
      </c>
      <c r="C1622" s="11" t="s">
        <v>169</v>
      </c>
      <c r="D1622" s="11" t="s">
        <v>210</v>
      </c>
      <c r="E1622" s="12">
        <v>13.974618016074125</v>
      </c>
      <c r="F1622" s="12">
        <v>18.030364317556387</v>
      </c>
      <c r="G1622" s="12">
        <v>16.712086180365958</v>
      </c>
      <c r="H1622" s="12">
        <v>7.1772804777513395</v>
      </c>
      <c r="I1622" s="12">
        <v>6.1009669675139646</v>
      </c>
      <c r="J1622" s="12">
        <v>5.9644258797743683</v>
      </c>
      <c r="K1622" s="12">
        <v>26.602559217085503</v>
      </c>
      <c r="L1622" s="12">
        <v>18.866932536084569</v>
      </c>
      <c r="M1622" s="12">
        <v>22.356164697756089</v>
      </c>
      <c r="N1622" s="12"/>
      <c r="O1622" s="12"/>
    </row>
    <row r="1623" spans="1:15" x14ac:dyDescent="0.35">
      <c r="A1623" s="11" t="str">
        <f t="shared" si="25"/>
        <v>DISTRIBUCION VOLUMEN X CRITERIO (Consumiciones)Bebidas Zumo+LecheNIVEL MEDIO</v>
      </c>
      <c r="B1623" s="11" t="s">
        <v>119</v>
      </c>
      <c r="C1623" s="11" t="s">
        <v>169</v>
      </c>
      <c r="D1623" s="11" t="s">
        <v>211</v>
      </c>
      <c r="E1623" s="12">
        <v>37.180750407604265</v>
      </c>
      <c r="F1623" s="12">
        <v>30.862474417595269</v>
      </c>
      <c r="G1623" s="12">
        <v>15.835226359466272</v>
      </c>
      <c r="H1623" s="12">
        <v>27.447389345542405</v>
      </c>
      <c r="I1623" s="12">
        <v>20.807558973443275</v>
      </c>
      <c r="J1623" s="12">
        <v>25.304040898521379</v>
      </c>
      <c r="K1623" s="12">
        <v>23.463767236815979</v>
      </c>
      <c r="L1623" s="12">
        <v>25.80754946919841</v>
      </c>
      <c r="M1623" s="12">
        <v>18.618107508119188</v>
      </c>
      <c r="N1623" s="12"/>
      <c r="O1623" s="12"/>
    </row>
    <row r="1624" spans="1:15" x14ac:dyDescent="0.35">
      <c r="A1624" s="11" t="str">
        <f t="shared" si="25"/>
        <v>DISTRIBUCION VOLUMEN X CRITERIO (Consumiciones)Bebidas Zumo+LecheNIVEL MEDIO BAJO</v>
      </c>
      <c r="B1624" s="11" t="s">
        <v>119</v>
      </c>
      <c r="C1624" s="11" t="s">
        <v>169</v>
      </c>
      <c r="D1624" s="11" t="s">
        <v>212</v>
      </c>
      <c r="E1624" s="12">
        <v>17.637842306170569</v>
      </c>
      <c r="F1624" s="12">
        <v>20.01067603859288</v>
      </c>
      <c r="G1624" s="12">
        <v>21.657363581286976</v>
      </c>
      <c r="H1624" s="12">
        <v>14.060242664792099</v>
      </c>
      <c r="I1624" s="12">
        <v>13.135208106860386</v>
      </c>
      <c r="J1624" s="12">
        <v>8.2149383629465618</v>
      </c>
      <c r="K1624" s="12">
        <v>9.1775011626442033</v>
      </c>
      <c r="L1624" s="12">
        <v>10.574086898779861</v>
      </c>
      <c r="M1624" s="12">
        <v>11.988466622764436</v>
      </c>
      <c r="N1624" s="12"/>
      <c r="O1624" s="12"/>
    </row>
    <row r="1625" spans="1:15" x14ac:dyDescent="0.35">
      <c r="A1625" s="11" t="str">
        <f t="shared" si="25"/>
        <v>DISTRIBUCION VOLUMEN X CRITERIO (Consumiciones)Bebidas Zumo+LecheHOMBRE</v>
      </c>
      <c r="B1625" s="11" t="s">
        <v>119</v>
      </c>
      <c r="C1625" s="11" t="s">
        <v>169</v>
      </c>
      <c r="D1625" s="11" t="s">
        <v>21</v>
      </c>
      <c r="E1625" s="12">
        <v>46.692775513117127</v>
      </c>
      <c r="F1625" s="12">
        <v>49.739603521706229</v>
      </c>
      <c r="G1625" s="12">
        <v>28.551837818334686</v>
      </c>
      <c r="H1625" s="12">
        <v>27.155634198955287</v>
      </c>
      <c r="I1625" s="12">
        <v>42.951245150693588</v>
      </c>
      <c r="J1625" s="12">
        <v>39.908218922797921</v>
      </c>
      <c r="K1625" s="12">
        <v>46.058628375362211</v>
      </c>
      <c r="L1625" s="12">
        <v>39.33006761259071</v>
      </c>
      <c r="M1625" s="12">
        <v>33.621228153825996</v>
      </c>
      <c r="N1625" s="12"/>
      <c r="O1625" s="12"/>
    </row>
    <row r="1626" spans="1:15" x14ac:dyDescent="0.35">
      <c r="A1626" s="11" t="str">
        <f t="shared" si="25"/>
        <v>DISTRIBUCION VOLUMEN X CRITERIO (Consumiciones)Bebidas Zumo+LecheMUJER</v>
      </c>
      <c r="B1626" s="11" t="s">
        <v>119</v>
      </c>
      <c r="C1626" s="11" t="s">
        <v>169</v>
      </c>
      <c r="D1626" s="11" t="s">
        <v>22</v>
      </c>
      <c r="E1626" s="12">
        <v>53.307224486882866</v>
      </c>
      <c r="F1626" s="12">
        <v>50.260384421784906</v>
      </c>
      <c r="G1626" s="12">
        <v>71.448145321462249</v>
      </c>
      <c r="H1626" s="12">
        <v>72.84435848613569</v>
      </c>
      <c r="I1626" s="12">
        <v>57.048750362842746</v>
      </c>
      <c r="J1626" s="12">
        <v>60.091781077202079</v>
      </c>
      <c r="K1626" s="12">
        <v>53.941350886279658</v>
      </c>
      <c r="L1626" s="12">
        <v>60.669924684026498</v>
      </c>
      <c r="M1626" s="12">
        <v>66.378758613754044</v>
      </c>
      <c r="N1626" s="12"/>
      <c r="O1626" s="12"/>
    </row>
    <row r="1627" spans="1:15" x14ac:dyDescent="0.35">
      <c r="A1627" s="11" t="str">
        <f t="shared" si="25"/>
        <v>DISTRIBUCION VOLUMEN X CRITERIO (Consumiciones)RestoT.ESPAÑA</v>
      </c>
      <c r="B1627" s="11" t="s">
        <v>119</v>
      </c>
      <c r="C1627" s="11" t="s">
        <v>78</v>
      </c>
      <c r="D1627" s="11" t="s">
        <v>36</v>
      </c>
      <c r="E1627" s="12">
        <v>100</v>
      </c>
      <c r="F1627" s="12">
        <v>100</v>
      </c>
      <c r="G1627" s="12">
        <v>100</v>
      </c>
      <c r="H1627" s="12">
        <v>100</v>
      </c>
      <c r="I1627" s="12">
        <v>100</v>
      </c>
      <c r="J1627" s="12">
        <v>100</v>
      </c>
      <c r="K1627" s="12">
        <v>100</v>
      </c>
      <c r="L1627" s="12">
        <v>100</v>
      </c>
      <c r="M1627" s="12">
        <v>100</v>
      </c>
      <c r="N1627" s="12"/>
      <c r="O1627" s="12"/>
    </row>
    <row r="1628" spans="1:15" x14ac:dyDescent="0.35">
      <c r="A1628" s="11" t="str">
        <f t="shared" si="25"/>
        <v>DISTRIBUCION VOLUMEN X CRITERIO (Consumiciones)RestoBCN AM</v>
      </c>
      <c r="B1628" s="11" t="s">
        <v>119</v>
      </c>
      <c r="C1628" s="11" t="s">
        <v>78</v>
      </c>
      <c r="D1628" s="11" t="s">
        <v>1</v>
      </c>
      <c r="E1628" s="12">
        <v>10.708590147871199</v>
      </c>
      <c r="F1628" s="12">
        <v>11.755311524332059</v>
      </c>
      <c r="G1628" s="12">
        <v>8.4962958887891062</v>
      </c>
      <c r="H1628" s="12">
        <v>14.272605436380656</v>
      </c>
      <c r="I1628" s="12">
        <v>9.1704167326616162</v>
      </c>
      <c r="J1628" s="12">
        <v>8.5756731797060759</v>
      </c>
      <c r="K1628" s="12">
        <v>7.4112408554864189</v>
      </c>
      <c r="L1628" s="12">
        <v>6.6542048691751452</v>
      </c>
      <c r="M1628" s="12">
        <v>6.4972967250311005</v>
      </c>
      <c r="N1628" s="12"/>
      <c r="O1628" s="12"/>
    </row>
    <row r="1629" spans="1:15" x14ac:dyDescent="0.35">
      <c r="A1629" s="11" t="str">
        <f t="shared" si="25"/>
        <v>DISTRIBUCION VOLUMEN X CRITERIO (Consumiciones)RestoREST.CAT ARAGON</v>
      </c>
      <c r="B1629" s="11" t="s">
        <v>119</v>
      </c>
      <c r="C1629" s="11" t="s">
        <v>78</v>
      </c>
      <c r="D1629" s="11" t="s">
        <v>2</v>
      </c>
      <c r="E1629" s="12">
        <v>13.252547039704272</v>
      </c>
      <c r="F1629" s="12">
        <v>10.421276950107234</v>
      </c>
      <c r="G1629" s="12">
        <v>10.572318306390937</v>
      </c>
      <c r="H1629" s="12">
        <v>12.657661475596319</v>
      </c>
      <c r="I1629" s="12">
        <v>13.475865172230428</v>
      </c>
      <c r="J1629" s="12">
        <v>10.52530922999731</v>
      </c>
      <c r="K1629" s="12">
        <v>15.519925995683565</v>
      </c>
      <c r="L1629" s="12">
        <v>11.31731198814599</v>
      </c>
      <c r="M1629" s="12">
        <v>10.279711361935675</v>
      </c>
      <c r="N1629" s="12"/>
      <c r="O1629" s="12"/>
    </row>
    <row r="1630" spans="1:15" x14ac:dyDescent="0.35">
      <c r="A1630" s="11" t="str">
        <f t="shared" si="25"/>
        <v>DISTRIBUCION VOLUMEN X CRITERIO (Consumiciones)RestoLEVANTE</v>
      </c>
      <c r="B1630" s="11" t="s">
        <v>119</v>
      </c>
      <c r="C1630" s="11" t="s">
        <v>78</v>
      </c>
      <c r="D1630" s="11" t="s">
        <v>3</v>
      </c>
      <c r="E1630" s="12">
        <v>10.244690884909028</v>
      </c>
      <c r="F1630" s="12">
        <v>11.707653536943473</v>
      </c>
      <c r="G1630" s="12">
        <v>10.105300431662034</v>
      </c>
      <c r="H1630" s="12">
        <v>10.003575140727353</v>
      </c>
      <c r="I1630" s="12">
        <v>9.078175633870714</v>
      </c>
      <c r="J1630" s="12">
        <v>10.288629207600405</v>
      </c>
      <c r="K1630" s="12">
        <v>10.355493305320728</v>
      </c>
      <c r="L1630" s="12">
        <v>11.346050273851736</v>
      </c>
      <c r="M1630" s="12">
        <v>8.4254307554973824</v>
      </c>
      <c r="N1630" s="12"/>
      <c r="O1630" s="12"/>
    </row>
    <row r="1631" spans="1:15" x14ac:dyDescent="0.35">
      <c r="A1631" s="11" t="str">
        <f t="shared" si="25"/>
        <v>DISTRIBUCION VOLUMEN X CRITERIO (Consumiciones)RestoANDALUCIA</v>
      </c>
      <c r="B1631" s="11" t="s">
        <v>119</v>
      </c>
      <c r="C1631" s="11" t="s">
        <v>78</v>
      </c>
      <c r="D1631" s="11" t="s">
        <v>4</v>
      </c>
      <c r="E1631" s="12">
        <v>27.959714457525347</v>
      </c>
      <c r="F1631" s="12">
        <v>29.0530517630452</v>
      </c>
      <c r="G1631" s="12">
        <v>34.487169851378397</v>
      </c>
      <c r="H1631" s="12">
        <v>24.764630195982715</v>
      </c>
      <c r="I1631" s="12">
        <v>31.494726097664245</v>
      </c>
      <c r="J1631" s="12">
        <v>29.336571673732358</v>
      </c>
      <c r="K1631" s="12">
        <v>30.282619932592851</v>
      </c>
      <c r="L1631" s="12">
        <v>34.68925127264594</v>
      </c>
      <c r="M1631" s="12">
        <v>40.046572844057003</v>
      </c>
      <c r="N1631" s="12"/>
      <c r="O1631" s="12"/>
    </row>
    <row r="1632" spans="1:15" x14ac:dyDescent="0.35">
      <c r="A1632" s="11" t="str">
        <f t="shared" si="25"/>
        <v>DISTRIBUCION VOLUMEN X CRITERIO (Consumiciones)RestoMDD AM</v>
      </c>
      <c r="B1632" s="11" t="s">
        <v>119</v>
      </c>
      <c r="C1632" s="11" t="s">
        <v>78</v>
      </c>
      <c r="D1632" s="11" t="s">
        <v>5</v>
      </c>
      <c r="E1632" s="12">
        <v>13.792755425369299</v>
      </c>
      <c r="F1632" s="12">
        <v>16.053062684382898</v>
      </c>
      <c r="G1632" s="12">
        <v>17.677555976206285</v>
      </c>
      <c r="H1632" s="12">
        <v>14.170895550447401</v>
      </c>
      <c r="I1632" s="12">
        <v>15.040633910396629</v>
      </c>
      <c r="J1632" s="12">
        <v>16.271860615624021</v>
      </c>
      <c r="K1632" s="12">
        <v>14.496726425442171</v>
      </c>
      <c r="L1632" s="12">
        <v>14.867637882654492</v>
      </c>
      <c r="M1632" s="12">
        <v>11.86211974293022</v>
      </c>
      <c r="N1632" s="12"/>
      <c r="O1632" s="12"/>
    </row>
    <row r="1633" spans="1:15" x14ac:dyDescent="0.35">
      <c r="A1633" s="11" t="str">
        <f t="shared" si="25"/>
        <v>DISTRIBUCION VOLUMEN X CRITERIO (Consumiciones)RestoRTO CENTRO</v>
      </c>
      <c r="B1633" s="11" t="s">
        <v>119</v>
      </c>
      <c r="C1633" s="11" t="s">
        <v>78</v>
      </c>
      <c r="D1633" s="11" t="s">
        <v>6</v>
      </c>
      <c r="E1633" s="12">
        <v>9.7816981279612811</v>
      </c>
      <c r="F1633" s="12">
        <v>8.8865150147915877</v>
      </c>
      <c r="G1633" s="12">
        <v>7.9138117129102667</v>
      </c>
      <c r="H1633" s="12">
        <v>8.2592888337712509</v>
      </c>
      <c r="I1633" s="12">
        <v>8.0795038145943892</v>
      </c>
      <c r="J1633" s="12">
        <v>9.0458700252328779</v>
      </c>
      <c r="K1633" s="12">
        <v>10.150633002242312</v>
      </c>
      <c r="L1633" s="12">
        <v>8.2183810801303903</v>
      </c>
      <c r="M1633" s="12">
        <v>8.9212116254057321</v>
      </c>
      <c r="N1633" s="12"/>
      <c r="O1633" s="12"/>
    </row>
    <row r="1634" spans="1:15" x14ac:dyDescent="0.35">
      <c r="A1634" s="11" t="str">
        <f t="shared" si="25"/>
        <v>DISTRIBUCION VOLUMEN X CRITERIO (Consumiciones)RestoNORTE-CENTRO</v>
      </c>
      <c r="B1634" s="11" t="s">
        <v>119</v>
      </c>
      <c r="C1634" s="11" t="s">
        <v>78</v>
      </c>
      <c r="D1634" s="11" t="s">
        <v>7</v>
      </c>
      <c r="E1634" s="12">
        <v>6.5305073873320278</v>
      </c>
      <c r="F1634" s="12">
        <v>5.4759832958139878</v>
      </c>
      <c r="G1634" s="12">
        <v>5.5198091110055607</v>
      </c>
      <c r="H1634" s="12">
        <v>6.7844062685408639</v>
      </c>
      <c r="I1634" s="12">
        <v>6.6540163405222108</v>
      </c>
      <c r="J1634" s="12">
        <v>9.6190926344723273</v>
      </c>
      <c r="K1634" s="12">
        <v>4.7544373228822527</v>
      </c>
      <c r="L1634" s="12">
        <v>5.7920829866039236</v>
      </c>
      <c r="M1634" s="12">
        <v>5.9669302971316656</v>
      </c>
      <c r="N1634" s="12"/>
      <c r="O1634" s="12"/>
    </row>
    <row r="1635" spans="1:15" x14ac:dyDescent="0.35">
      <c r="A1635" s="11" t="str">
        <f t="shared" si="25"/>
        <v>DISTRIBUCION VOLUMEN X CRITERIO (Consumiciones)RestoNOROESTE</v>
      </c>
      <c r="B1635" s="11" t="s">
        <v>119</v>
      </c>
      <c r="C1635" s="11" t="s">
        <v>78</v>
      </c>
      <c r="D1635" s="11" t="s">
        <v>8</v>
      </c>
      <c r="E1635" s="12">
        <v>7.7294896094343049</v>
      </c>
      <c r="F1635" s="12">
        <v>6.6471343092458692</v>
      </c>
      <c r="G1635" s="12">
        <v>5.2277379468197944</v>
      </c>
      <c r="H1635" s="12">
        <v>9.0869498441531782</v>
      </c>
      <c r="I1635" s="12">
        <v>7.0066726502088201</v>
      </c>
      <c r="J1635" s="12">
        <v>6.3369810717064556</v>
      </c>
      <c r="K1635" s="12">
        <v>7.0289427343753959</v>
      </c>
      <c r="L1635" s="12">
        <v>7.1150956599530595</v>
      </c>
      <c r="M1635" s="12">
        <v>8.0007266480112218</v>
      </c>
      <c r="N1635" s="12"/>
      <c r="O1635" s="12"/>
    </row>
    <row r="1636" spans="1:15" x14ac:dyDescent="0.35">
      <c r="A1636" s="11" t="str">
        <f t="shared" si="25"/>
        <v>DISTRIBUCION VOLUMEN X CRITERIO (Consumiciones)Resto&lt;2MIL</v>
      </c>
      <c r="B1636" s="11" t="s">
        <v>119</v>
      </c>
      <c r="C1636" s="11" t="s">
        <v>78</v>
      </c>
      <c r="D1636" s="11" t="s">
        <v>9</v>
      </c>
      <c r="E1636" s="12">
        <v>4.4433603278368619</v>
      </c>
      <c r="F1636" s="12">
        <v>2.7573408453934483</v>
      </c>
      <c r="G1636" s="12">
        <v>1.6925281634101532</v>
      </c>
      <c r="H1636" s="12">
        <v>2.6609664096091623</v>
      </c>
      <c r="I1636" s="12">
        <v>5.058629396169497</v>
      </c>
      <c r="J1636" s="12">
        <v>4.4449225197972648</v>
      </c>
      <c r="K1636" s="12">
        <v>5.3618773375555229</v>
      </c>
      <c r="L1636" s="12">
        <v>1.9379404620010365</v>
      </c>
      <c r="M1636" s="12">
        <v>4.4488678005904623</v>
      </c>
      <c r="N1636" s="12"/>
      <c r="O1636" s="12"/>
    </row>
    <row r="1637" spans="1:15" x14ac:dyDescent="0.35">
      <c r="A1637" s="11" t="str">
        <f t="shared" si="25"/>
        <v>DISTRIBUCION VOLUMEN X CRITERIO (Consumiciones)Resto2-5MIL</v>
      </c>
      <c r="B1637" s="11" t="s">
        <v>119</v>
      </c>
      <c r="C1637" s="11" t="s">
        <v>78</v>
      </c>
      <c r="D1637" s="11" t="s">
        <v>10</v>
      </c>
      <c r="E1637" s="12">
        <v>5.5217876298604462</v>
      </c>
      <c r="F1637" s="12">
        <v>8.340980545002056</v>
      </c>
      <c r="G1637" s="12">
        <v>6.574981423268218</v>
      </c>
      <c r="H1637" s="12">
        <v>5.6097456679299684</v>
      </c>
      <c r="I1637" s="12">
        <v>4.6709862733954246</v>
      </c>
      <c r="J1637" s="12">
        <v>3.5703459158370845</v>
      </c>
      <c r="K1637" s="12">
        <v>6.1619656381603596</v>
      </c>
      <c r="L1637" s="12">
        <v>3.5476607707988266</v>
      </c>
      <c r="M1637" s="12">
        <v>3.8851203179927194</v>
      </c>
      <c r="N1637" s="12"/>
      <c r="O1637" s="12"/>
    </row>
    <row r="1638" spans="1:15" x14ac:dyDescent="0.35">
      <c r="A1638" s="11" t="str">
        <f t="shared" si="25"/>
        <v>DISTRIBUCION VOLUMEN X CRITERIO (Consumiciones)Resto5-10MIL</v>
      </c>
      <c r="B1638" s="11" t="s">
        <v>119</v>
      </c>
      <c r="C1638" s="11" t="s">
        <v>78</v>
      </c>
      <c r="D1638" s="11" t="s">
        <v>11</v>
      </c>
      <c r="E1638" s="12">
        <v>9.3020249683587881</v>
      </c>
      <c r="F1638" s="12">
        <v>6.3091325591015019</v>
      </c>
      <c r="G1638" s="12">
        <v>12.195827809386847</v>
      </c>
      <c r="H1638" s="12">
        <v>9.6891284495169092</v>
      </c>
      <c r="I1638" s="12">
        <v>8.7783842986884846</v>
      </c>
      <c r="J1638" s="12">
        <v>13.425388491772047</v>
      </c>
      <c r="K1638" s="12">
        <v>12.749983869552892</v>
      </c>
      <c r="L1638" s="12">
        <v>10.214928642687136</v>
      </c>
      <c r="M1638" s="12">
        <v>17.784854441816432</v>
      </c>
      <c r="N1638" s="12"/>
      <c r="O1638" s="12"/>
    </row>
    <row r="1639" spans="1:15" x14ac:dyDescent="0.35">
      <c r="A1639" s="11" t="str">
        <f t="shared" si="25"/>
        <v>DISTRIBUCION VOLUMEN X CRITERIO (Consumiciones)Resto10-30MIL</v>
      </c>
      <c r="B1639" s="11" t="s">
        <v>119</v>
      </c>
      <c r="C1639" s="11" t="s">
        <v>78</v>
      </c>
      <c r="D1639" s="11" t="s">
        <v>12</v>
      </c>
      <c r="E1639" s="12">
        <v>20.182311507298063</v>
      </c>
      <c r="F1639" s="12">
        <v>17.195407304463689</v>
      </c>
      <c r="G1639" s="12">
        <v>19.87280265738308</v>
      </c>
      <c r="H1639" s="12">
        <v>17.404320375944209</v>
      </c>
      <c r="I1639" s="12">
        <v>26.515873812824172</v>
      </c>
      <c r="J1639" s="12">
        <v>22.190635475825161</v>
      </c>
      <c r="K1639" s="12">
        <v>21.901435356055153</v>
      </c>
      <c r="L1639" s="12">
        <v>26.201795715838987</v>
      </c>
      <c r="M1639" s="12">
        <v>22.208369926396813</v>
      </c>
      <c r="N1639" s="12"/>
      <c r="O1639" s="12"/>
    </row>
    <row r="1640" spans="1:15" x14ac:dyDescent="0.35">
      <c r="A1640" s="11" t="str">
        <f t="shared" si="25"/>
        <v>DISTRIBUCION VOLUMEN X CRITERIO (Consumiciones)Resto30-100MIL</v>
      </c>
      <c r="B1640" s="11" t="s">
        <v>119</v>
      </c>
      <c r="C1640" s="11" t="s">
        <v>78</v>
      </c>
      <c r="D1640" s="11" t="s">
        <v>13</v>
      </c>
      <c r="E1640" s="12">
        <v>20.135851344085463</v>
      </c>
      <c r="F1640" s="12">
        <v>22.885178516090544</v>
      </c>
      <c r="G1640" s="12">
        <v>26.494688875578898</v>
      </c>
      <c r="H1640" s="12">
        <v>24.834775604157361</v>
      </c>
      <c r="I1640" s="12">
        <v>21.26951509498614</v>
      </c>
      <c r="J1640" s="12">
        <v>21.771529752252416</v>
      </c>
      <c r="K1640" s="12">
        <v>24.846702755370352</v>
      </c>
      <c r="L1640" s="12">
        <v>23.38050098774513</v>
      </c>
      <c r="M1640" s="12">
        <v>21.044722538359558</v>
      </c>
      <c r="N1640" s="12"/>
      <c r="O1640" s="12"/>
    </row>
    <row r="1641" spans="1:15" x14ac:dyDescent="0.35">
      <c r="A1641" s="11" t="str">
        <f t="shared" si="25"/>
        <v>DISTRIBUCION VOLUMEN X CRITERIO (Consumiciones)Resto100-200MIL</v>
      </c>
      <c r="B1641" s="11" t="s">
        <v>119</v>
      </c>
      <c r="C1641" s="11" t="s">
        <v>78</v>
      </c>
      <c r="D1641" s="11" t="s">
        <v>14</v>
      </c>
      <c r="E1641" s="12">
        <v>7.8419447944757108</v>
      </c>
      <c r="F1641" s="12">
        <v>9.9480485617280845</v>
      </c>
      <c r="G1641" s="12">
        <v>8.6858056722762331</v>
      </c>
      <c r="H1641" s="12">
        <v>7.374489299750377</v>
      </c>
      <c r="I1641" s="12">
        <v>8.6376606351595555</v>
      </c>
      <c r="J1641" s="12">
        <v>9.144503668583976</v>
      </c>
      <c r="K1641" s="12">
        <v>5.2229358283691436</v>
      </c>
      <c r="L1641" s="12">
        <v>8.4831907183450497</v>
      </c>
      <c r="M1641" s="12">
        <v>8.145570214168675</v>
      </c>
      <c r="N1641" s="12"/>
      <c r="O1641" s="12"/>
    </row>
    <row r="1642" spans="1:15" x14ac:dyDescent="0.35">
      <c r="A1642" s="11" t="str">
        <f t="shared" si="25"/>
        <v>DISTRIBUCION VOLUMEN X CRITERIO (Consumiciones)Resto200-500MIL</v>
      </c>
      <c r="B1642" s="11" t="s">
        <v>119</v>
      </c>
      <c r="C1642" s="11" t="s">
        <v>78</v>
      </c>
      <c r="D1642" s="11" t="s">
        <v>15</v>
      </c>
      <c r="E1642" s="12">
        <v>16.134883251021201</v>
      </c>
      <c r="F1642" s="12">
        <v>15.930627662929295</v>
      </c>
      <c r="G1642" s="12">
        <v>10.683244059126308</v>
      </c>
      <c r="H1642" s="12">
        <v>16.924582374492488</v>
      </c>
      <c r="I1642" s="12">
        <v>11.392308836352882</v>
      </c>
      <c r="J1642" s="12">
        <v>11.443349646230704</v>
      </c>
      <c r="K1642" s="12">
        <v>8.7431010621446319</v>
      </c>
      <c r="L1642" s="12">
        <v>13.559175834645968</v>
      </c>
      <c r="M1642" s="12">
        <v>11.45419591104096</v>
      </c>
      <c r="N1642" s="12"/>
      <c r="O1642" s="12"/>
    </row>
    <row r="1643" spans="1:15" x14ac:dyDescent="0.35">
      <c r="A1643" s="11" t="str">
        <f t="shared" si="25"/>
        <v>DISTRIBUCION VOLUMEN X CRITERIO (Consumiciones)Resto&gt;500MIL</v>
      </c>
      <c r="B1643" s="11" t="s">
        <v>119</v>
      </c>
      <c r="C1643" s="11" t="s">
        <v>78</v>
      </c>
      <c r="D1643" s="11" t="s">
        <v>16</v>
      </c>
      <c r="E1643" s="12">
        <v>16.437832717116841</v>
      </c>
      <c r="F1643" s="12">
        <v>16.633265575534022</v>
      </c>
      <c r="G1643" s="12">
        <v>13.800136836322526</v>
      </c>
      <c r="H1643" s="12">
        <v>15.50200137779933</v>
      </c>
      <c r="I1643" s="12">
        <v>13.67665200457289</v>
      </c>
      <c r="J1643" s="12">
        <v>14.009315076462162</v>
      </c>
      <c r="K1643" s="12">
        <v>15.012016276889817</v>
      </c>
      <c r="L1643" s="12">
        <v>12.674822347326522</v>
      </c>
      <c r="M1643" s="12">
        <v>11.028288743933572</v>
      </c>
      <c r="N1643" s="12"/>
      <c r="O1643" s="12"/>
    </row>
    <row r="1644" spans="1:15" x14ac:dyDescent="0.35">
      <c r="A1644" s="11" t="str">
        <f t="shared" si="25"/>
        <v>DISTRIBUCION VOLUMEN X CRITERIO (Consumiciones)RestoDE 15 A 19 AÑOS</v>
      </c>
      <c r="B1644" s="11" t="s">
        <v>119</v>
      </c>
      <c r="C1644" s="11" t="s">
        <v>78</v>
      </c>
      <c r="D1644" s="11" t="s">
        <v>39</v>
      </c>
      <c r="E1644" s="12">
        <v>5.2360583180922688</v>
      </c>
      <c r="F1644" s="12">
        <v>5.9088293554636042</v>
      </c>
      <c r="G1644" s="12">
        <v>6.3480748772076083</v>
      </c>
      <c r="H1644" s="12">
        <v>5.8185205035276626</v>
      </c>
      <c r="I1644" s="12">
        <v>7.9441529164246845</v>
      </c>
      <c r="J1644" s="12">
        <v>5.6481068070593876</v>
      </c>
      <c r="K1644" s="12">
        <v>6.4636463220043225</v>
      </c>
      <c r="L1644" s="12">
        <v>4.1569818181235885</v>
      </c>
      <c r="M1644" s="12">
        <v>7.5350752032569233</v>
      </c>
      <c r="N1644" s="12"/>
      <c r="O1644" s="12"/>
    </row>
    <row r="1645" spans="1:15" x14ac:dyDescent="0.35">
      <c r="A1645" s="11" t="str">
        <f t="shared" si="25"/>
        <v>DISTRIBUCION VOLUMEN X CRITERIO (Consumiciones)RestoDE 20 A 24 AÑOS</v>
      </c>
      <c r="B1645" s="11" t="s">
        <v>119</v>
      </c>
      <c r="C1645" s="11" t="s">
        <v>78</v>
      </c>
      <c r="D1645" s="11" t="s">
        <v>40</v>
      </c>
      <c r="E1645" s="12">
        <v>7.1370429497013719</v>
      </c>
      <c r="F1645" s="12">
        <v>8.1812013744503496</v>
      </c>
      <c r="G1645" s="12">
        <v>9.27256695178108</v>
      </c>
      <c r="H1645" s="12">
        <v>8.9558740964166379</v>
      </c>
      <c r="I1645" s="12">
        <v>8.8481129240024572</v>
      </c>
      <c r="J1645" s="12">
        <v>10.263556308582814</v>
      </c>
      <c r="K1645" s="12">
        <v>6.3045834393593054</v>
      </c>
      <c r="L1645" s="12">
        <v>7.3735587488170271</v>
      </c>
      <c r="M1645" s="12">
        <v>6.1588423679100686</v>
      </c>
      <c r="N1645" s="12"/>
      <c r="O1645" s="12"/>
    </row>
    <row r="1646" spans="1:15" x14ac:dyDescent="0.35">
      <c r="A1646" s="11" t="str">
        <f t="shared" si="25"/>
        <v>DISTRIBUCION VOLUMEN X CRITERIO (Consumiciones)RestoDE 25 A 34 AÑOS</v>
      </c>
      <c r="B1646" s="11" t="s">
        <v>119</v>
      </c>
      <c r="C1646" s="11" t="s">
        <v>78</v>
      </c>
      <c r="D1646" s="11" t="s">
        <v>41</v>
      </c>
      <c r="E1646" s="12">
        <v>17.449510728948471</v>
      </c>
      <c r="F1646" s="12">
        <v>18.453640969214113</v>
      </c>
      <c r="G1646" s="12">
        <v>14.917003269039892</v>
      </c>
      <c r="H1646" s="12">
        <v>14.902951817172019</v>
      </c>
      <c r="I1646" s="12">
        <v>12.611588402694457</v>
      </c>
      <c r="J1646" s="12">
        <v>14.439742871894065</v>
      </c>
      <c r="K1646" s="12">
        <v>16.139219170365795</v>
      </c>
      <c r="L1646" s="12">
        <v>15.157086437440052</v>
      </c>
      <c r="M1646" s="12">
        <v>11.401627017831748</v>
      </c>
      <c r="N1646" s="12"/>
      <c r="O1646" s="12"/>
    </row>
    <row r="1647" spans="1:15" x14ac:dyDescent="0.35">
      <c r="A1647" s="11" t="str">
        <f t="shared" si="25"/>
        <v>DISTRIBUCION VOLUMEN X CRITERIO (Consumiciones)RestoDE 35 A 49 AÑOS</v>
      </c>
      <c r="B1647" s="11" t="s">
        <v>119</v>
      </c>
      <c r="C1647" s="11" t="s">
        <v>78</v>
      </c>
      <c r="D1647" s="11" t="s">
        <v>42</v>
      </c>
      <c r="E1647" s="12">
        <v>32.152263254882499</v>
      </c>
      <c r="F1647" s="12">
        <v>34.287614793497987</v>
      </c>
      <c r="G1647" s="12">
        <v>34.175599898651235</v>
      </c>
      <c r="H1647" s="12">
        <v>36.63061786206584</v>
      </c>
      <c r="I1647" s="12">
        <v>30.62607381979462</v>
      </c>
      <c r="J1647" s="12">
        <v>32.200714083144874</v>
      </c>
      <c r="K1647" s="12">
        <v>31.440909278740648</v>
      </c>
      <c r="L1647" s="12">
        <v>34.421650006752216</v>
      </c>
      <c r="M1647" s="12">
        <v>31.560392389926061</v>
      </c>
      <c r="N1647" s="12"/>
      <c r="O1647" s="12"/>
    </row>
    <row r="1648" spans="1:15" x14ac:dyDescent="0.35">
      <c r="A1648" s="11" t="str">
        <f t="shared" si="25"/>
        <v>DISTRIBUCION VOLUMEN X CRITERIO (Consumiciones)RestoDE 50 A 59 AÑOS</v>
      </c>
      <c r="B1648" s="11" t="s">
        <v>119</v>
      </c>
      <c r="C1648" s="11" t="s">
        <v>78</v>
      </c>
      <c r="D1648" s="11" t="s">
        <v>43</v>
      </c>
      <c r="E1648" s="12">
        <v>22.332626812233542</v>
      </c>
      <c r="F1648" s="12">
        <v>19.450001433425573</v>
      </c>
      <c r="G1648" s="12">
        <v>20.375602533099126</v>
      </c>
      <c r="H1648" s="12">
        <v>21.114774762947775</v>
      </c>
      <c r="I1648" s="12">
        <v>23.475206085407301</v>
      </c>
      <c r="J1648" s="12">
        <v>20.864527810702523</v>
      </c>
      <c r="K1648" s="12">
        <v>18.30528810428461</v>
      </c>
      <c r="L1648" s="12">
        <v>19.750429553035321</v>
      </c>
      <c r="M1648" s="12">
        <v>23.031171274786036</v>
      </c>
      <c r="N1648" s="12"/>
      <c r="O1648" s="12"/>
    </row>
    <row r="1649" spans="1:15" x14ac:dyDescent="0.35">
      <c r="A1649" s="11" t="str">
        <f t="shared" si="25"/>
        <v>DISTRIBUCION VOLUMEN X CRITERIO (Consumiciones)RestoDE 60 A 75 AÑOS</v>
      </c>
      <c r="B1649" s="11" t="s">
        <v>119</v>
      </c>
      <c r="C1649" s="11" t="s">
        <v>78</v>
      </c>
      <c r="D1649" s="11" t="s">
        <v>44</v>
      </c>
      <c r="E1649" s="12">
        <v>15.692487556301979</v>
      </c>
      <c r="F1649" s="12">
        <v>13.718701835194283</v>
      </c>
      <c r="G1649" s="12">
        <v>14.911145496682533</v>
      </c>
      <c r="H1649" s="12">
        <v>12.577268605229902</v>
      </c>
      <c r="I1649" s="12">
        <v>16.494876203825534</v>
      </c>
      <c r="J1649" s="12">
        <v>16.583344846893887</v>
      </c>
      <c r="K1649" s="12">
        <v>21.34638123387408</v>
      </c>
      <c r="L1649" s="12">
        <v>19.140301442412134</v>
      </c>
      <c r="M1649" s="12">
        <v>20.312882121812194</v>
      </c>
      <c r="N1649" s="12"/>
      <c r="O1649" s="12"/>
    </row>
    <row r="1650" spans="1:15" x14ac:dyDescent="0.35">
      <c r="A1650" s="11" t="str">
        <f t="shared" si="25"/>
        <v>DISTRIBUCION VOLUMEN X CRITERIO (Consumiciones)RestoNIVEL ALTO</v>
      </c>
      <c r="B1650" s="11" t="s">
        <v>119</v>
      </c>
      <c r="C1650" s="11" t="s">
        <v>78</v>
      </c>
      <c r="D1650" s="11" t="s">
        <v>209</v>
      </c>
      <c r="E1650" s="12">
        <v>18.779341212323779</v>
      </c>
      <c r="F1650" s="12">
        <v>19.468717875909032</v>
      </c>
      <c r="G1650" s="12">
        <v>21.234889697991544</v>
      </c>
      <c r="H1650" s="12">
        <v>20.87908313253703</v>
      </c>
      <c r="I1650" s="12">
        <v>24.191171066157477</v>
      </c>
      <c r="J1650" s="12">
        <v>24.759487779870419</v>
      </c>
      <c r="K1650" s="12">
        <v>20.822971786579323</v>
      </c>
      <c r="L1650" s="12">
        <v>23.207718983975631</v>
      </c>
      <c r="M1650" s="12">
        <v>24.92910850875948</v>
      </c>
      <c r="N1650" s="12"/>
      <c r="O1650" s="12"/>
    </row>
    <row r="1651" spans="1:15" x14ac:dyDescent="0.35">
      <c r="A1651" s="11" t="str">
        <f t="shared" si="25"/>
        <v>DISTRIBUCION VOLUMEN X CRITERIO (Consumiciones)RestoNIVEL MEDIO ALTO</v>
      </c>
      <c r="B1651" s="11" t="s">
        <v>119</v>
      </c>
      <c r="C1651" s="11" t="s">
        <v>78</v>
      </c>
      <c r="D1651" s="11" t="s">
        <v>210</v>
      </c>
      <c r="E1651" s="12">
        <v>14.603694254205045</v>
      </c>
      <c r="F1651" s="12">
        <v>14.388227617059677</v>
      </c>
      <c r="G1651" s="12">
        <v>16.138860198373926</v>
      </c>
      <c r="H1651" s="12">
        <v>16.37928738077288</v>
      </c>
      <c r="I1651" s="12">
        <v>15.095700441933243</v>
      </c>
      <c r="J1651" s="12">
        <v>16.284237087238854</v>
      </c>
      <c r="K1651" s="12">
        <v>16.57683638796879</v>
      </c>
      <c r="L1651" s="12">
        <v>13.778726943050263</v>
      </c>
      <c r="M1651" s="12">
        <v>9.9989509320102901</v>
      </c>
      <c r="N1651" s="12"/>
      <c r="O1651" s="12"/>
    </row>
    <row r="1652" spans="1:15" x14ac:dyDescent="0.35">
      <c r="A1652" s="11" t="str">
        <f t="shared" si="25"/>
        <v>DISTRIBUCION VOLUMEN X CRITERIO (Consumiciones)RestoNIVEL MEDIO</v>
      </c>
      <c r="B1652" s="11" t="s">
        <v>119</v>
      </c>
      <c r="C1652" s="11" t="s">
        <v>78</v>
      </c>
      <c r="D1652" s="11" t="s">
        <v>211</v>
      </c>
      <c r="E1652" s="12">
        <v>28.849228674100019</v>
      </c>
      <c r="F1652" s="12">
        <v>32.240109704837202</v>
      </c>
      <c r="G1652" s="12">
        <v>27.063210477664146</v>
      </c>
      <c r="H1652" s="12">
        <v>29.28195752019062</v>
      </c>
      <c r="I1652" s="12">
        <v>28.632739913642368</v>
      </c>
      <c r="J1652" s="12">
        <v>28.006835419105723</v>
      </c>
      <c r="K1652" s="12">
        <v>27.994807808441337</v>
      </c>
      <c r="L1652" s="12">
        <v>22.752576917882912</v>
      </c>
      <c r="M1652" s="12">
        <v>23.472034879104537</v>
      </c>
      <c r="N1652" s="12"/>
      <c r="O1652" s="12"/>
    </row>
    <row r="1653" spans="1:15" x14ac:dyDescent="0.35">
      <c r="A1653" s="11" t="str">
        <f t="shared" si="25"/>
        <v>DISTRIBUCION VOLUMEN X CRITERIO (Consumiciones)RestoNIVEL MEDIO BAJO</v>
      </c>
      <c r="B1653" s="11" t="s">
        <v>119</v>
      </c>
      <c r="C1653" s="11" t="s">
        <v>78</v>
      </c>
      <c r="D1653" s="11" t="s">
        <v>212</v>
      </c>
      <c r="E1653" s="12">
        <v>14.457203574263255</v>
      </c>
      <c r="F1653" s="12">
        <v>16.254629623309409</v>
      </c>
      <c r="G1653" s="12">
        <v>8.2390962913947323</v>
      </c>
      <c r="H1653" s="12">
        <v>11.762276720990537</v>
      </c>
      <c r="I1653" s="12">
        <v>14.668256756761419</v>
      </c>
      <c r="J1653" s="12">
        <v>14.93354372850297</v>
      </c>
      <c r="K1653" s="12">
        <v>15.40339529599914</v>
      </c>
      <c r="L1653" s="12">
        <v>14.097495595046382</v>
      </c>
      <c r="M1653" s="12">
        <v>18.429978320865626</v>
      </c>
      <c r="N1653" s="12"/>
      <c r="O1653" s="12"/>
    </row>
    <row r="1654" spans="1:15" x14ac:dyDescent="0.35">
      <c r="A1654" s="11" t="str">
        <f t="shared" si="25"/>
        <v>DISTRIBUCION VOLUMEN X CRITERIO (Consumiciones)RestoHOMBRE</v>
      </c>
      <c r="B1654" s="11" t="s">
        <v>119</v>
      </c>
      <c r="C1654" s="11" t="s">
        <v>78</v>
      </c>
      <c r="D1654" s="11" t="s">
        <v>21</v>
      </c>
      <c r="E1654" s="12">
        <v>45.835539049303542</v>
      </c>
      <c r="F1654" s="12">
        <v>47.363793854290243</v>
      </c>
      <c r="G1654" s="12">
        <v>39.158169926537646</v>
      </c>
      <c r="H1654" s="12">
        <v>44.238753123468534</v>
      </c>
      <c r="I1654" s="12">
        <v>44.610826484524054</v>
      </c>
      <c r="J1654" s="12">
        <v>45.22576516699511</v>
      </c>
      <c r="K1654" s="12">
        <v>46.58737011365259</v>
      </c>
      <c r="L1654" s="12">
        <v>42.100905330727812</v>
      </c>
      <c r="M1654" s="12">
        <v>38.008219303332233</v>
      </c>
      <c r="N1654" s="12"/>
      <c r="O1654" s="12"/>
    </row>
    <row r="1655" spans="1:15" x14ac:dyDescent="0.35">
      <c r="A1655" s="11" t="str">
        <f t="shared" si="25"/>
        <v>DISTRIBUCION VOLUMEN X CRITERIO (Consumiciones)RestoMUJER</v>
      </c>
      <c r="B1655" s="11" t="s">
        <v>119</v>
      </c>
      <c r="C1655" s="11" t="s">
        <v>78</v>
      </c>
      <c r="D1655" s="11" t="s">
        <v>22</v>
      </c>
      <c r="E1655" s="12">
        <v>54.164460950696444</v>
      </c>
      <c r="F1655" s="12">
        <v>52.636192494037637</v>
      </c>
      <c r="G1655" s="12">
        <v>60.841830073462354</v>
      </c>
      <c r="H1655" s="12">
        <v>55.761259622131199</v>
      </c>
      <c r="I1655" s="12">
        <v>55.389173515475946</v>
      </c>
      <c r="J1655" s="12">
        <v>54.774220289559992</v>
      </c>
      <c r="K1655" s="12">
        <v>53.412651635264851</v>
      </c>
      <c r="L1655" s="12">
        <v>57.899105344712645</v>
      </c>
      <c r="M1655" s="12">
        <v>61.991785508906261</v>
      </c>
      <c r="N1655" s="12"/>
      <c r="O1655" s="12"/>
    </row>
    <row r="1656" spans="1:15" x14ac:dyDescent="0.35">
      <c r="A1656" s="11" t="str">
        <f t="shared" si="25"/>
        <v>DISTRIBUCION VOLUMEN X CRITERIO (kg ó litros)TOTAL BEBIDAST.ESPAÑA</v>
      </c>
      <c r="B1656" s="11" t="s">
        <v>120</v>
      </c>
      <c r="C1656" s="11" t="s">
        <v>122</v>
      </c>
      <c r="D1656" s="11" t="s">
        <v>36</v>
      </c>
      <c r="E1656" s="12">
        <v>100</v>
      </c>
      <c r="F1656" s="12">
        <v>100</v>
      </c>
      <c r="G1656" s="12">
        <v>100</v>
      </c>
      <c r="H1656" s="12">
        <v>100</v>
      </c>
      <c r="I1656" s="12">
        <v>100</v>
      </c>
      <c r="J1656" s="12">
        <v>100</v>
      </c>
      <c r="K1656" s="12">
        <v>100</v>
      </c>
      <c r="L1656" s="12">
        <v>100</v>
      </c>
      <c r="M1656" s="12">
        <v>100</v>
      </c>
      <c r="N1656" s="12"/>
      <c r="O1656" s="12"/>
    </row>
    <row r="1657" spans="1:15" x14ac:dyDescent="0.35">
      <c r="A1657" s="11" t="str">
        <f t="shared" si="25"/>
        <v>DISTRIBUCION VOLUMEN X CRITERIO (kg ó litros)TOTAL BEBIDASBCN AM</v>
      </c>
      <c r="B1657" s="11" t="s">
        <v>120</v>
      </c>
      <c r="C1657" s="11" t="s">
        <v>122</v>
      </c>
      <c r="D1657" s="11" t="s">
        <v>1</v>
      </c>
      <c r="E1657" s="12">
        <v>8.989011613507774</v>
      </c>
      <c r="F1657" s="12">
        <v>9.363036895043706</v>
      </c>
      <c r="G1657" s="12">
        <v>10.032166719269412</v>
      </c>
      <c r="H1657" s="12">
        <v>8.7115077832037446</v>
      </c>
      <c r="I1657" s="12">
        <v>10.040969011639147</v>
      </c>
      <c r="J1657" s="12">
        <v>9.5174372881760707</v>
      </c>
      <c r="K1657" s="12">
        <v>10.179136291680619</v>
      </c>
      <c r="L1657" s="12">
        <v>9.4964180359683432</v>
      </c>
      <c r="M1657" s="12">
        <v>9.007845195872175</v>
      </c>
      <c r="N1657" s="12"/>
      <c r="O1657" s="12"/>
    </row>
    <row r="1658" spans="1:15" x14ac:dyDescent="0.35">
      <c r="A1658" s="11" t="str">
        <f t="shared" si="25"/>
        <v>DISTRIBUCION VOLUMEN X CRITERIO (kg ó litros)TOTAL BEBIDASREST.CAT ARAGON</v>
      </c>
      <c r="B1658" s="11" t="s">
        <v>120</v>
      </c>
      <c r="C1658" s="11" t="s">
        <v>122</v>
      </c>
      <c r="D1658" s="11" t="s">
        <v>2</v>
      </c>
      <c r="E1658" s="12">
        <v>12.520567227057921</v>
      </c>
      <c r="F1658" s="12">
        <v>11.705421429866924</v>
      </c>
      <c r="G1658" s="12">
        <v>12.938121753309451</v>
      </c>
      <c r="H1658" s="12">
        <v>13.332380737728805</v>
      </c>
      <c r="I1658" s="12">
        <v>13.101421588008435</v>
      </c>
      <c r="J1658" s="12">
        <v>12.535403995450212</v>
      </c>
      <c r="K1658" s="12">
        <v>13.529402752983376</v>
      </c>
      <c r="L1658" s="12">
        <v>14.392438308330666</v>
      </c>
      <c r="M1658" s="12">
        <v>16.074674477842592</v>
      </c>
      <c r="N1658" s="12"/>
      <c r="O1658" s="12"/>
    </row>
    <row r="1659" spans="1:15" x14ac:dyDescent="0.35">
      <c r="A1659" s="11" t="str">
        <f t="shared" si="25"/>
        <v>DISTRIBUCION VOLUMEN X CRITERIO (kg ó litros)TOTAL BEBIDASLEVANTE</v>
      </c>
      <c r="B1659" s="11" t="s">
        <v>120</v>
      </c>
      <c r="C1659" s="11" t="s">
        <v>122</v>
      </c>
      <c r="D1659" s="11" t="s">
        <v>3</v>
      </c>
      <c r="E1659" s="12">
        <v>14.70899672952358</v>
      </c>
      <c r="F1659" s="12">
        <v>15.31010357255348</v>
      </c>
      <c r="G1659" s="12">
        <v>14.885330473359575</v>
      </c>
      <c r="H1659" s="12">
        <v>14.089963268052058</v>
      </c>
      <c r="I1659" s="12">
        <v>14.655125651975442</v>
      </c>
      <c r="J1659" s="12">
        <v>15.606302478039789</v>
      </c>
      <c r="K1659" s="12">
        <v>14.45885601824863</v>
      </c>
      <c r="L1659" s="12">
        <v>13.461902331722445</v>
      </c>
      <c r="M1659" s="12">
        <v>13.533694199347613</v>
      </c>
      <c r="N1659" s="12"/>
      <c r="O1659" s="12"/>
    </row>
    <row r="1660" spans="1:15" x14ac:dyDescent="0.35">
      <c r="A1660" s="11" t="str">
        <f t="shared" si="25"/>
        <v>DISTRIBUCION VOLUMEN X CRITERIO (kg ó litros)TOTAL BEBIDASANDALUCIA</v>
      </c>
      <c r="B1660" s="11" t="s">
        <v>120</v>
      </c>
      <c r="C1660" s="11" t="s">
        <v>122</v>
      </c>
      <c r="D1660" s="11" t="s">
        <v>4</v>
      </c>
      <c r="E1660" s="12">
        <v>20.131015558082517</v>
      </c>
      <c r="F1660" s="12">
        <v>20.797616857808109</v>
      </c>
      <c r="G1660" s="12">
        <v>18.748481913415986</v>
      </c>
      <c r="H1660" s="12">
        <v>19.846278878092644</v>
      </c>
      <c r="I1660" s="12">
        <v>18.652145447700484</v>
      </c>
      <c r="J1660" s="12">
        <v>19.199928257936008</v>
      </c>
      <c r="K1660" s="12">
        <v>19.158286116364355</v>
      </c>
      <c r="L1660" s="12">
        <v>20.279564297327621</v>
      </c>
      <c r="M1660" s="12">
        <v>19.55914106180332</v>
      </c>
      <c r="N1660" s="12"/>
      <c r="O1660" s="12"/>
    </row>
    <row r="1661" spans="1:15" x14ac:dyDescent="0.35">
      <c r="A1661" s="11" t="str">
        <f t="shared" si="25"/>
        <v>DISTRIBUCION VOLUMEN X CRITERIO (kg ó litros)TOTAL BEBIDASMDD AM</v>
      </c>
      <c r="B1661" s="11" t="s">
        <v>120</v>
      </c>
      <c r="C1661" s="11" t="s">
        <v>122</v>
      </c>
      <c r="D1661" s="11" t="s">
        <v>5</v>
      </c>
      <c r="E1661" s="12">
        <v>13.679763486944454</v>
      </c>
      <c r="F1661" s="12">
        <v>12.671568675509059</v>
      </c>
      <c r="G1661" s="12">
        <v>13.003032377659194</v>
      </c>
      <c r="H1661" s="12">
        <v>13.496554462705184</v>
      </c>
      <c r="I1661" s="12">
        <v>13.038140335972493</v>
      </c>
      <c r="J1661" s="12">
        <v>12.629798618473231</v>
      </c>
      <c r="K1661" s="12">
        <v>12.775657058273248</v>
      </c>
      <c r="L1661" s="12">
        <v>12.534599563213392</v>
      </c>
      <c r="M1661" s="12">
        <v>12.604482110957843</v>
      </c>
      <c r="N1661" s="12"/>
      <c r="O1661" s="12"/>
    </row>
    <row r="1662" spans="1:15" x14ac:dyDescent="0.35">
      <c r="A1662" s="11" t="str">
        <f t="shared" si="25"/>
        <v>DISTRIBUCION VOLUMEN X CRITERIO (kg ó litros)TOTAL BEBIDASRTO CENTRO</v>
      </c>
      <c r="B1662" s="11" t="s">
        <v>120</v>
      </c>
      <c r="C1662" s="11" t="s">
        <v>122</v>
      </c>
      <c r="D1662" s="11" t="s">
        <v>6</v>
      </c>
      <c r="E1662" s="12">
        <v>9.7120995100773815</v>
      </c>
      <c r="F1662" s="12">
        <v>9.6429913516842216</v>
      </c>
      <c r="G1662" s="12">
        <v>8.6461946411141142</v>
      </c>
      <c r="H1662" s="12">
        <v>8.7953812308045123</v>
      </c>
      <c r="I1662" s="12">
        <v>9.0537743564384598</v>
      </c>
      <c r="J1662" s="12">
        <v>9.1009396772851385</v>
      </c>
      <c r="K1662" s="12">
        <v>8.6515282989848927</v>
      </c>
      <c r="L1662" s="12">
        <v>9.0841006398107709</v>
      </c>
      <c r="M1662" s="12">
        <v>8.8545935012148558</v>
      </c>
      <c r="N1662" s="12"/>
      <c r="O1662" s="12"/>
    </row>
    <row r="1663" spans="1:15" x14ac:dyDescent="0.35">
      <c r="A1663" s="11" t="str">
        <f t="shared" si="25"/>
        <v>DISTRIBUCION VOLUMEN X CRITERIO (kg ó litros)TOTAL BEBIDASNORTE-CENTRO</v>
      </c>
      <c r="B1663" s="11" t="s">
        <v>120</v>
      </c>
      <c r="C1663" s="11" t="s">
        <v>122</v>
      </c>
      <c r="D1663" s="11" t="s">
        <v>7</v>
      </c>
      <c r="E1663" s="12">
        <v>9.9170129527683777</v>
      </c>
      <c r="F1663" s="12">
        <v>9.8334254345756307</v>
      </c>
      <c r="G1663" s="12">
        <v>9.9324334375312784</v>
      </c>
      <c r="H1663" s="12">
        <v>9.1863368241293575</v>
      </c>
      <c r="I1663" s="12">
        <v>10.163606292783895</v>
      </c>
      <c r="J1663" s="12">
        <v>10.210727344920326</v>
      </c>
      <c r="K1663" s="12">
        <v>9.600835156217407</v>
      </c>
      <c r="L1663" s="12">
        <v>9.3966901000961869</v>
      </c>
      <c r="M1663" s="12">
        <v>10.081712901150611</v>
      </c>
      <c r="N1663" s="12"/>
      <c r="O1663" s="12"/>
    </row>
    <row r="1664" spans="1:15" x14ac:dyDescent="0.35">
      <c r="A1664" s="11" t="str">
        <f t="shared" si="25"/>
        <v>DISTRIBUCION VOLUMEN X CRITERIO (kg ó litros)TOTAL BEBIDASNOROESTE</v>
      </c>
      <c r="B1664" s="11" t="s">
        <v>120</v>
      </c>
      <c r="C1664" s="11" t="s">
        <v>122</v>
      </c>
      <c r="D1664" s="11" t="s">
        <v>8</v>
      </c>
      <c r="E1664" s="12">
        <v>10.341535360536739</v>
      </c>
      <c r="F1664" s="12">
        <v>10.675837596316514</v>
      </c>
      <c r="G1664" s="12">
        <v>11.814238382116113</v>
      </c>
      <c r="H1664" s="12">
        <v>12.541601255722586</v>
      </c>
      <c r="I1664" s="12">
        <v>11.294825773029276</v>
      </c>
      <c r="J1664" s="12">
        <v>11.199463793340696</v>
      </c>
      <c r="K1664" s="12">
        <v>11.646302006811071</v>
      </c>
      <c r="L1664" s="12">
        <v>11.354289277651841</v>
      </c>
      <c r="M1664" s="12">
        <v>10.283855487928232</v>
      </c>
      <c r="N1664" s="12"/>
      <c r="O1664" s="12"/>
    </row>
    <row r="1665" spans="1:15" x14ac:dyDescent="0.35">
      <c r="A1665" s="11" t="str">
        <f t="shared" si="25"/>
        <v>DISTRIBUCION VOLUMEN X CRITERIO (kg ó litros)TOTAL BEBIDAS&lt;2MIL</v>
      </c>
      <c r="B1665" s="11" t="s">
        <v>120</v>
      </c>
      <c r="C1665" s="11" t="s">
        <v>122</v>
      </c>
      <c r="D1665" s="11" t="s">
        <v>9</v>
      </c>
      <c r="E1665" s="12">
        <v>5.4070228600489996</v>
      </c>
      <c r="F1665" s="12">
        <v>5.2494123553281984</v>
      </c>
      <c r="G1665" s="12">
        <v>5.601205687226301</v>
      </c>
      <c r="H1665" s="12">
        <v>5.5192776495391902</v>
      </c>
      <c r="I1665" s="12">
        <v>6.0234378244842315</v>
      </c>
      <c r="J1665" s="12">
        <v>5.1114334613881249</v>
      </c>
      <c r="K1665" s="12">
        <v>5.4768656921189294</v>
      </c>
      <c r="L1665" s="12">
        <v>5.7996106874758482</v>
      </c>
      <c r="M1665" s="12">
        <v>5.7822709565047923</v>
      </c>
      <c r="N1665" s="12"/>
      <c r="O1665" s="12"/>
    </row>
    <row r="1666" spans="1:15" x14ac:dyDescent="0.35">
      <c r="A1666" s="11" t="str">
        <f t="shared" si="25"/>
        <v>DISTRIBUCION VOLUMEN X CRITERIO (kg ó litros)TOTAL BEBIDAS2-5MIL</v>
      </c>
      <c r="B1666" s="11" t="s">
        <v>120</v>
      </c>
      <c r="C1666" s="11" t="s">
        <v>122</v>
      </c>
      <c r="D1666" s="11" t="s">
        <v>10</v>
      </c>
      <c r="E1666" s="12">
        <v>4.5393360281600375</v>
      </c>
      <c r="F1666" s="12">
        <v>4.5721473196622213</v>
      </c>
      <c r="G1666" s="12">
        <v>4.9280300701399433</v>
      </c>
      <c r="H1666" s="12">
        <v>4.6398737891005126</v>
      </c>
      <c r="I1666" s="12">
        <v>4.9819853397266929</v>
      </c>
      <c r="J1666" s="12">
        <v>4.6898879476179784</v>
      </c>
      <c r="K1666" s="12">
        <v>4.8960144917226298</v>
      </c>
      <c r="L1666" s="12">
        <v>4.6631553809429569</v>
      </c>
      <c r="M1666" s="12">
        <v>4.7276566906430268</v>
      </c>
      <c r="N1666" s="12"/>
      <c r="O1666" s="12"/>
    </row>
    <row r="1667" spans="1:15" x14ac:dyDescent="0.35">
      <c r="A1667" s="11" t="str">
        <f t="shared" si="25"/>
        <v>DISTRIBUCION VOLUMEN X CRITERIO (kg ó litros)TOTAL BEBIDAS5-10MIL</v>
      </c>
      <c r="B1667" s="11" t="s">
        <v>120</v>
      </c>
      <c r="C1667" s="11" t="s">
        <v>122</v>
      </c>
      <c r="D1667" s="11" t="s">
        <v>11</v>
      </c>
      <c r="E1667" s="12">
        <v>7.8947234497166594</v>
      </c>
      <c r="F1667" s="12">
        <v>7.4509765522664821</v>
      </c>
      <c r="G1667" s="12">
        <v>7.312642822880405</v>
      </c>
      <c r="H1667" s="12">
        <v>8.644894920429266</v>
      </c>
      <c r="I1667" s="12">
        <v>7.9754062703874098</v>
      </c>
      <c r="J1667" s="12">
        <v>7.7652721285689994</v>
      </c>
      <c r="K1667" s="12">
        <v>7.5296359793858345</v>
      </c>
      <c r="L1667" s="12">
        <v>7.9204906045203209</v>
      </c>
      <c r="M1667" s="12">
        <v>7.7496907237908932</v>
      </c>
      <c r="N1667" s="12"/>
      <c r="O1667" s="12"/>
    </row>
    <row r="1668" spans="1:15" x14ac:dyDescent="0.35">
      <c r="A1668" s="11" t="str">
        <f t="shared" ref="A1668:A1731" si="26">B1668&amp;C1668&amp;D1668</f>
        <v>DISTRIBUCION VOLUMEN X CRITERIO (kg ó litros)TOTAL BEBIDAS10-30MIL</v>
      </c>
      <c r="B1668" s="11" t="s">
        <v>120</v>
      </c>
      <c r="C1668" s="11" t="s">
        <v>122</v>
      </c>
      <c r="D1668" s="11" t="s">
        <v>12</v>
      </c>
      <c r="E1668" s="12">
        <v>17.539591206982823</v>
      </c>
      <c r="F1668" s="12">
        <v>18.208088494819414</v>
      </c>
      <c r="G1668" s="12">
        <v>17.984698019385544</v>
      </c>
      <c r="H1668" s="12">
        <v>17.585042804646083</v>
      </c>
      <c r="I1668" s="12">
        <v>17.156286191774893</v>
      </c>
      <c r="J1668" s="12">
        <v>18.038556764209396</v>
      </c>
      <c r="K1668" s="12">
        <v>18.169821821420719</v>
      </c>
      <c r="L1668" s="12">
        <v>18.691305872763042</v>
      </c>
      <c r="M1668" s="12">
        <v>17.862822547722214</v>
      </c>
      <c r="N1668" s="12"/>
      <c r="O1668" s="12"/>
    </row>
    <row r="1669" spans="1:15" x14ac:dyDescent="0.35">
      <c r="A1669" s="11" t="str">
        <f t="shared" si="26"/>
        <v>DISTRIBUCION VOLUMEN X CRITERIO (kg ó litros)TOTAL BEBIDAS30-100MIL</v>
      </c>
      <c r="B1669" s="11" t="s">
        <v>120</v>
      </c>
      <c r="C1669" s="11" t="s">
        <v>122</v>
      </c>
      <c r="D1669" s="11" t="s">
        <v>13</v>
      </c>
      <c r="E1669" s="12">
        <v>20.110970125024988</v>
      </c>
      <c r="F1669" s="12">
        <v>20.046150021923992</v>
      </c>
      <c r="G1669" s="12">
        <v>19.818512497697039</v>
      </c>
      <c r="H1669" s="12">
        <v>19.853453840636927</v>
      </c>
      <c r="I1669" s="12">
        <v>20.102758536845521</v>
      </c>
      <c r="J1669" s="12">
        <v>20.47916605015299</v>
      </c>
      <c r="K1669" s="12">
        <v>19.645095632209578</v>
      </c>
      <c r="L1669" s="12">
        <v>19.746686103031053</v>
      </c>
      <c r="M1669" s="12">
        <v>22.159172880378687</v>
      </c>
      <c r="N1669" s="12"/>
      <c r="O1669" s="12"/>
    </row>
    <row r="1670" spans="1:15" x14ac:dyDescent="0.35">
      <c r="A1670" s="11" t="str">
        <f t="shared" si="26"/>
        <v>DISTRIBUCION VOLUMEN X CRITERIO (kg ó litros)TOTAL BEBIDAS100-200MIL</v>
      </c>
      <c r="B1670" s="11" t="s">
        <v>120</v>
      </c>
      <c r="C1670" s="11" t="s">
        <v>122</v>
      </c>
      <c r="D1670" s="11" t="s">
        <v>14</v>
      </c>
      <c r="E1670" s="12">
        <v>10.74224969845058</v>
      </c>
      <c r="F1670" s="12">
        <v>10.059849345366057</v>
      </c>
      <c r="G1670" s="12">
        <v>9.5216592919847773</v>
      </c>
      <c r="H1670" s="12">
        <v>9.8306185061523035</v>
      </c>
      <c r="I1670" s="12">
        <v>9.6651719171473562</v>
      </c>
      <c r="J1670" s="12">
        <v>9.3805951519280484</v>
      </c>
      <c r="K1670" s="12">
        <v>10.558990879787041</v>
      </c>
      <c r="L1670" s="12">
        <v>10.443551468504003</v>
      </c>
      <c r="M1670" s="12">
        <v>10.693434251412706</v>
      </c>
      <c r="N1670" s="12"/>
      <c r="O1670" s="12"/>
    </row>
    <row r="1671" spans="1:15" x14ac:dyDescent="0.35">
      <c r="A1671" s="11" t="str">
        <f t="shared" si="26"/>
        <v>DISTRIBUCION VOLUMEN X CRITERIO (kg ó litros)TOTAL BEBIDAS200-500MIL</v>
      </c>
      <c r="B1671" s="11" t="s">
        <v>120</v>
      </c>
      <c r="C1671" s="11" t="s">
        <v>122</v>
      </c>
      <c r="D1671" s="11" t="s">
        <v>15</v>
      </c>
      <c r="E1671" s="12">
        <v>13.985572335151863</v>
      </c>
      <c r="F1671" s="12">
        <v>14.256686596857627</v>
      </c>
      <c r="G1671" s="12">
        <v>14.678775105243252</v>
      </c>
      <c r="H1671" s="12">
        <v>14.248843584067853</v>
      </c>
      <c r="I1671" s="12">
        <v>15.088811999081898</v>
      </c>
      <c r="J1671" s="12">
        <v>15.181922181012073</v>
      </c>
      <c r="K1671" s="12">
        <v>13.791345271017551</v>
      </c>
      <c r="L1671" s="12">
        <v>13.68348455539615</v>
      </c>
      <c r="M1671" s="12">
        <v>13.282219402478418</v>
      </c>
      <c r="N1671" s="12"/>
      <c r="O1671" s="12"/>
    </row>
    <row r="1672" spans="1:15" x14ac:dyDescent="0.35">
      <c r="A1672" s="11" t="str">
        <f t="shared" si="26"/>
        <v>DISTRIBUCION VOLUMEN X CRITERIO (kg ó litros)TOTAL BEBIDAS&gt;500MIL</v>
      </c>
      <c r="B1672" s="11" t="s">
        <v>120</v>
      </c>
      <c r="C1672" s="11" t="s">
        <v>122</v>
      </c>
      <c r="D1672" s="11" t="s">
        <v>16</v>
      </c>
      <c r="E1672" s="12">
        <v>19.780536382438417</v>
      </c>
      <c r="F1672" s="12">
        <v>20.156691624416396</v>
      </c>
      <c r="G1672" s="12">
        <v>20.154478990385041</v>
      </c>
      <c r="H1672" s="12">
        <v>19.678002438973142</v>
      </c>
      <c r="I1672" s="12">
        <v>19.006151224497209</v>
      </c>
      <c r="J1672" s="12">
        <v>19.353166857455236</v>
      </c>
      <c r="K1672" s="12">
        <v>19.932233444533122</v>
      </c>
      <c r="L1672" s="12">
        <v>19.051717568679731</v>
      </c>
      <c r="M1672" s="12">
        <v>17.742730838683784</v>
      </c>
      <c r="N1672" s="12"/>
      <c r="O1672" s="12"/>
    </row>
    <row r="1673" spans="1:15" x14ac:dyDescent="0.35">
      <c r="A1673" s="11" t="str">
        <f t="shared" si="26"/>
        <v>DISTRIBUCION VOLUMEN X CRITERIO (kg ó litros)TOTAL BEBIDASDE 15 A 19 AÑOS</v>
      </c>
      <c r="B1673" s="11" t="s">
        <v>120</v>
      </c>
      <c r="C1673" s="11" t="s">
        <v>122</v>
      </c>
      <c r="D1673" s="11" t="s">
        <v>39</v>
      </c>
      <c r="E1673" s="12">
        <v>2.429279518191291</v>
      </c>
      <c r="F1673" s="12">
        <v>1.6678531071775842</v>
      </c>
      <c r="G1673" s="12">
        <v>1.6115293736673166</v>
      </c>
      <c r="H1673" s="12">
        <v>1.4318250151121577</v>
      </c>
      <c r="I1673" s="12">
        <v>2.1199755211792284</v>
      </c>
      <c r="J1673" s="12">
        <v>2.6529443122335921</v>
      </c>
      <c r="K1673" s="12">
        <v>1.2670774855110991</v>
      </c>
      <c r="L1673" s="12">
        <v>1.3016964271544889</v>
      </c>
      <c r="M1673" s="12">
        <v>2.0030659450332147</v>
      </c>
      <c r="N1673" s="12"/>
      <c r="O1673" s="12"/>
    </row>
    <row r="1674" spans="1:15" x14ac:dyDescent="0.35">
      <c r="A1674" s="11" t="str">
        <f t="shared" si="26"/>
        <v>DISTRIBUCION VOLUMEN X CRITERIO (kg ó litros)TOTAL BEBIDASDE 20 A 24 AÑOS</v>
      </c>
      <c r="B1674" s="11" t="s">
        <v>120</v>
      </c>
      <c r="C1674" s="11" t="s">
        <v>122</v>
      </c>
      <c r="D1674" s="11" t="s">
        <v>40</v>
      </c>
      <c r="E1674" s="12">
        <v>2.2232615292805522</v>
      </c>
      <c r="F1674" s="12">
        <v>2.3581625001682367</v>
      </c>
      <c r="G1674" s="12">
        <v>2.7042813803736583</v>
      </c>
      <c r="H1674" s="12">
        <v>2.338316692144923</v>
      </c>
      <c r="I1674" s="12">
        <v>2.5735162173923594</v>
      </c>
      <c r="J1674" s="12">
        <v>2.109385265685225</v>
      </c>
      <c r="K1674" s="12">
        <v>2.1183299541610783</v>
      </c>
      <c r="L1674" s="12">
        <v>2.3872742942172707</v>
      </c>
      <c r="M1674" s="12">
        <v>2.0469697552160255</v>
      </c>
      <c r="N1674" s="12"/>
      <c r="O1674" s="12"/>
    </row>
    <row r="1675" spans="1:15" x14ac:dyDescent="0.35">
      <c r="A1675" s="11" t="str">
        <f t="shared" si="26"/>
        <v>DISTRIBUCION VOLUMEN X CRITERIO (kg ó litros)TOTAL BEBIDASDE 25 A 34 AÑOS</v>
      </c>
      <c r="B1675" s="11" t="s">
        <v>120</v>
      </c>
      <c r="C1675" s="11" t="s">
        <v>122</v>
      </c>
      <c r="D1675" s="11" t="s">
        <v>41</v>
      </c>
      <c r="E1675" s="12">
        <v>7.2466920680815088</v>
      </c>
      <c r="F1675" s="12">
        <v>7.8095295884223797</v>
      </c>
      <c r="G1675" s="12">
        <v>7.3753083856173047</v>
      </c>
      <c r="H1675" s="12">
        <v>7.5373244714381658</v>
      </c>
      <c r="I1675" s="12">
        <v>6.7828604663500647</v>
      </c>
      <c r="J1675" s="12">
        <v>7.9060400046903681</v>
      </c>
      <c r="K1675" s="12">
        <v>6.5788423181396976</v>
      </c>
      <c r="L1675" s="12">
        <v>6.2174847240255389</v>
      </c>
      <c r="M1675" s="12">
        <v>6.1429741649775247</v>
      </c>
      <c r="N1675" s="12"/>
      <c r="O1675" s="12"/>
    </row>
    <row r="1676" spans="1:15" x14ac:dyDescent="0.35">
      <c r="A1676" s="11" t="str">
        <f t="shared" si="26"/>
        <v>DISTRIBUCION VOLUMEN X CRITERIO (kg ó litros)TOTAL BEBIDASDE 35 A 49 AÑOS</v>
      </c>
      <c r="B1676" s="11" t="s">
        <v>120</v>
      </c>
      <c r="C1676" s="11" t="s">
        <v>122</v>
      </c>
      <c r="D1676" s="11" t="s">
        <v>42</v>
      </c>
      <c r="E1676" s="12">
        <v>26.865793700520452</v>
      </c>
      <c r="F1676" s="12">
        <v>25.65928599542648</v>
      </c>
      <c r="G1676" s="12">
        <v>25.290921183107244</v>
      </c>
      <c r="H1676" s="12">
        <v>24.425939662705314</v>
      </c>
      <c r="I1676" s="12">
        <v>25.253420991197807</v>
      </c>
      <c r="J1676" s="12">
        <v>24.81071462245734</v>
      </c>
      <c r="K1676" s="12">
        <v>23.261335005459387</v>
      </c>
      <c r="L1676" s="12">
        <v>23.450913562121826</v>
      </c>
      <c r="M1676" s="12">
        <v>22.714012212546027</v>
      </c>
      <c r="N1676" s="12"/>
      <c r="O1676" s="12"/>
    </row>
    <row r="1677" spans="1:15" x14ac:dyDescent="0.35">
      <c r="A1677" s="11" t="str">
        <f t="shared" si="26"/>
        <v>DISTRIBUCION VOLUMEN X CRITERIO (kg ó litros)TOTAL BEBIDASDE 50 A 59 AÑOS</v>
      </c>
      <c r="B1677" s="11" t="s">
        <v>120</v>
      </c>
      <c r="C1677" s="11" t="s">
        <v>122</v>
      </c>
      <c r="D1677" s="11" t="s">
        <v>43</v>
      </c>
      <c r="E1677" s="12">
        <v>24.821010232700644</v>
      </c>
      <c r="F1677" s="12">
        <v>25.49867355418321</v>
      </c>
      <c r="G1677" s="12">
        <v>24.767608610815739</v>
      </c>
      <c r="H1677" s="12">
        <v>24.419556727882203</v>
      </c>
      <c r="I1677" s="12">
        <v>25.738488310998221</v>
      </c>
      <c r="J1677" s="12">
        <v>24.51442489934913</v>
      </c>
      <c r="K1677" s="12">
        <v>26.38559284792445</v>
      </c>
      <c r="L1677" s="12">
        <v>26.594583647092868</v>
      </c>
      <c r="M1677" s="12">
        <v>26.219021881054317</v>
      </c>
      <c r="N1677" s="12"/>
      <c r="O1677" s="12"/>
    </row>
    <row r="1678" spans="1:15" x14ac:dyDescent="0.35">
      <c r="A1678" s="11" t="str">
        <f t="shared" si="26"/>
        <v>DISTRIBUCION VOLUMEN X CRITERIO (kg ó litros)TOTAL BEBIDASDE 60 A 75 AÑOS</v>
      </c>
      <c r="B1678" s="11" t="s">
        <v>120</v>
      </c>
      <c r="C1678" s="11" t="s">
        <v>122</v>
      </c>
      <c r="D1678" s="11" t="s">
        <v>44</v>
      </c>
      <c r="E1678" s="12">
        <v>36.413963867952354</v>
      </c>
      <c r="F1678" s="12">
        <v>37.006499065455884</v>
      </c>
      <c r="G1678" s="12">
        <v>38.250353276131449</v>
      </c>
      <c r="H1678" s="12">
        <v>39.847038068933593</v>
      </c>
      <c r="I1678" s="12">
        <v>37.531746567486252</v>
      </c>
      <c r="J1678" s="12">
        <v>38.006492591035595</v>
      </c>
      <c r="K1678" s="12">
        <v>40.388825284798074</v>
      </c>
      <c r="L1678" s="12">
        <v>40.048048596238779</v>
      </c>
      <c r="M1678" s="12">
        <v>40.873954925967105</v>
      </c>
      <c r="N1678" s="12"/>
      <c r="O1678" s="12"/>
    </row>
    <row r="1679" spans="1:15" x14ac:dyDescent="0.35">
      <c r="A1679" s="11" t="str">
        <f t="shared" si="26"/>
        <v>DISTRIBUCION VOLUMEN X CRITERIO (kg ó litros)TOTAL BEBIDASNIVEL ALTO</v>
      </c>
      <c r="B1679" s="11" t="s">
        <v>120</v>
      </c>
      <c r="C1679" s="11" t="s">
        <v>122</v>
      </c>
      <c r="D1679" s="11" t="s">
        <v>209</v>
      </c>
      <c r="E1679" s="12">
        <v>23.039079540292569</v>
      </c>
      <c r="F1679" s="12">
        <v>22.151618704256173</v>
      </c>
      <c r="G1679" s="12">
        <v>23.381132345666501</v>
      </c>
      <c r="H1679" s="12">
        <v>23.702561156607249</v>
      </c>
      <c r="I1679" s="12">
        <v>24.497976649624835</v>
      </c>
      <c r="J1679" s="12">
        <v>23.237582526368371</v>
      </c>
      <c r="K1679" s="12">
        <v>23.51251319337608</v>
      </c>
      <c r="L1679" s="12">
        <v>24.310547404845178</v>
      </c>
      <c r="M1679" s="12">
        <v>24.06775107615886</v>
      </c>
      <c r="N1679" s="12"/>
      <c r="O1679" s="12"/>
    </row>
    <row r="1680" spans="1:15" x14ac:dyDescent="0.35">
      <c r="A1680" s="11" t="str">
        <f t="shared" si="26"/>
        <v>DISTRIBUCION VOLUMEN X CRITERIO (kg ó litros)TOTAL BEBIDASNIVEL MEDIO ALTO</v>
      </c>
      <c r="B1680" s="11" t="s">
        <v>120</v>
      </c>
      <c r="C1680" s="11" t="s">
        <v>122</v>
      </c>
      <c r="D1680" s="11" t="s">
        <v>210</v>
      </c>
      <c r="E1680" s="12">
        <v>15.433746698795645</v>
      </c>
      <c r="F1680" s="12">
        <v>14.697070627214961</v>
      </c>
      <c r="G1680" s="12">
        <v>14.217484465896302</v>
      </c>
      <c r="H1680" s="12">
        <v>13.986851911045026</v>
      </c>
      <c r="I1680" s="12">
        <v>14.456322283377199</v>
      </c>
      <c r="J1680" s="12">
        <v>13.815084149613346</v>
      </c>
      <c r="K1680" s="12">
        <v>14.437802628739913</v>
      </c>
      <c r="L1680" s="12">
        <v>13.578884170106539</v>
      </c>
      <c r="M1680" s="12">
        <v>13.48027566163778</v>
      </c>
      <c r="N1680" s="12"/>
      <c r="O1680" s="12"/>
    </row>
    <row r="1681" spans="1:15" x14ac:dyDescent="0.35">
      <c r="A1681" s="11" t="str">
        <f t="shared" si="26"/>
        <v>DISTRIBUCION VOLUMEN X CRITERIO (kg ó litros)TOTAL BEBIDASNIVEL MEDIO</v>
      </c>
      <c r="B1681" s="11" t="s">
        <v>120</v>
      </c>
      <c r="C1681" s="11" t="s">
        <v>122</v>
      </c>
      <c r="D1681" s="11" t="s">
        <v>211</v>
      </c>
      <c r="E1681" s="12">
        <v>25.474667029653915</v>
      </c>
      <c r="F1681" s="12">
        <v>26.097887394101992</v>
      </c>
      <c r="G1681" s="12">
        <v>26.044423880737849</v>
      </c>
      <c r="H1681" s="12">
        <v>24.83554746742681</v>
      </c>
      <c r="I1681" s="12">
        <v>25.882355719524135</v>
      </c>
      <c r="J1681" s="12">
        <v>25.720752918288454</v>
      </c>
      <c r="K1681" s="12">
        <v>24.398233430747538</v>
      </c>
      <c r="L1681" s="12">
        <v>24.376014722602346</v>
      </c>
      <c r="M1681" s="12">
        <v>25.754633922464361</v>
      </c>
      <c r="N1681" s="12"/>
      <c r="O1681" s="12"/>
    </row>
    <row r="1682" spans="1:15" x14ac:dyDescent="0.35">
      <c r="A1682" s="11" t="str">
        <f t="shared" si="26"/>
        <v>DISTRIBUCION VOLUMEN X CRITERIO (kg ó litros)TOTAL BEBIDASNIVEL MEDIO BAJO</v>
      </c>
      <c r="B1682" s="11" t="s">
        <v>120</v>
      </c>
      <c r="C1682" s="11" t="s">
        <v>122</v>
      </c>
      <c r="D1682" s="11" t="s">
        <v>212</v>
      </c>
      <c r="E1682" s="12">
        <v>15.516600775447772</v>
      </c>
      <c r="F1682" s="12">
        <v>16.220091616382543</v>
      </c>
      <c r="G1682" s="12">
        <v>14.422110035540289</v>
      </c>
      <c r="H1682" s="12">
        <v>14.708957819289628</v>
      </c>
      <c r="I1682" s="12">
        <v>14.361173019445742</v>
      </c>
      <c r="J1682" s="12">
        <v>15.016418619822373</v>
      </c>
      <c r="K1682" s="12">
        <v>15.459795151914376</v>
      </c>
      <c r="L1682" s="12">
        <v>14.693019332822402</v>
      </c>
      <c r="M1682" s="12">
        <v>15.122272346925749</v>
      </c>
      <c r="N1682" s="12"/>
      <c r="O1682" s="12"/>
    </row>
    <row r="1683" spans="1:15" x14ac:dyDescent="0.35">
      <c r="A1683" s="11" t="str">
        <f t="shared" si="26"/>
        <v>DISTRIBUCION VOLUMEN X CRITERIO (kg ó litros)TOTAL BEBIDASHOMBRE</v>
      </c>
      <c r="B1683" s="11" t="s">
        <v>120</v>
      </c>
      <c r="C1683" s="11" t="s">
        <v>122</v>
      </c>
      <c r="D1683" s="11" t="s">
        <v>21</v>
      </c>
      <c r="E1683" s="12">
        <v>57.884447526713167</v>
      </c>
      <c r="F1683" s="12">
        <v>58.541900908675693</v>
      </c>
      <c r="G1683" s="12">
        <v>58.070558584809774</v>
      </c>
      <c r="H1683" s="12">
        <v>57.959686045245206</v>
      </c>
      <c r="I1683" s="12">
        <v>56.716018092903418</v>
      </c>
      <c r="J1683" s="12">
        <v>58.804273573670628</v>
      </c>
      <c r="K1683" s="12">
        <v>59.326866224646245</v>
      </c>
      <c r="L1683" s="12">
        <v>58.282586059217238</v>
      </c>
      <c r="M1683" s="12">
        <v>58.943120331527034</v>
      </c>
      <c r="N1683" s="12"/>
      <c r="O1683" s="12"/>
    </row>
    <row r="1684" spans="1:15" x14ac:dyDescent="0.35">
      <c r="A1684" s="11" t="str">
        <f t="shared" si="26"/>
        <v>DISTRIBUCION VOLUMEN X CRITERIO (kg ó litros)TOTAL BEBIDASMUJER</v>
      </c>
      <c r="B1684" s="11" t="s">
        <v>120</v>
      </c>
      <c r="C1684" s="11" t="s">
        <v>122</v>
      </c>
      <c r="D1684" s="11" t="s">
        <v>22</v>
      </c>
      <c r="E1684" s="12">
        <v>42.115552907578227</v>
      </c>
      <c r="F1684" s="12">
        <v>41.458100638544323</v>
      </c>
      <c r="G1684" s="12">
        <v>41.929439292208485</v>
      </c>
      <c r="H1684" s="12">
        <v>42.040320306617453</v>
      </c>
      <c r="I1684" s="12">
        <v>43.283988098735975</v>
      </c>
      <c r="J1684" s="12">
        <v>41.195727482108914</v>
      </c>
      <c r="K1684" s="12">
        <v>40.673138020566327</v>
      </c>
      <c r="L1684" s="12">
        <v>41.717413797706257</v>
      </c>
      <c r="M1684" s="12">
        <v>41.056880635095787</v>
      </c>
      <c r="N1684" s="12"/>
      <c r="O1684" s="12"/>
    </row>
    <row r="1685" spans="1:15" x14ac:dyDescent="0.35">
      <c r="A1685" s="11" t="str">
        <f t="shared" si="26"/>
        <v>DISTRIBUCION VOLUMEN X CRITERIO (kg ó litros).Total Bebidas CalienteT.ESPAÑA</v>
      </c>
      <c r="B1685" s="11" t="s">
        <v>120</v>
      </c>
      <c r="C1685" s="11" t="s">
        <v>123</v>
      </c>
      <c r="D1685" s="11" t="s">
        <v>36</v>
      </c>
      <c r="E1685" s="12">
        <v>100</v>
      </c>
      <c r="F1685" s="12">
        <v>100</v>
      </c>
      <c r="G1685" s="12">
        <v>100</v>
      </c>
      <c r="H1685" s="12">
        <v>100</v>
      </c>
      <c r="I1685" s="12">
        <v>100</v>
      </c>
      <c r="J1685" s="12">
        <v>100</v>
      </c>
      <c r="K1685" s="12">
        <v>100</v>
      </c>
      <c r="L1685" s="12">
        <v>100</v>
      </c>
      <c r="M1685" s="12">
        <v>100</v>
      </c>
      <c r="N1685" s="12"/>
      <c r="O1685" s="12"/>
    </row>
    <row r="1686" spans="1:15" x14ac:dyDescent="0.35">
      <c r="A1686" s="11" t="str">
        <f t="shared" si="26"/>
        <v>DISTRIBUCION VOLUMEN X CRITERIO (kg ó litros).Total Bebidas CalienteBCN AM</v>
      </c>
      <c r="B1686" s="11" t="s">
        <v>120</v>
      </c>
      <c r="C1686" s="11" t="s">
        <v>123</v>
      </c>
      <c r="D1686" s="11" t="s">
        <v>1</v>
      </c>
      <c r="E1686" s="12">
        <v>8.9043970192949793</v>
      </c>
      <c r="F1686" s="12">
        <v>8.7668363428080607</v>
      </c>
      <c r="G1686" s="12">
        <v>9.4510953533325015</v>
      </c>
      <c r="H1686" s="12">
        <v>9.7511851960216518</v>
      </c>
      <c r="I1686" s="12">
        <v>9.591557776162956</v>
      </c>
      <c r="J1686" s="12">
        <v>9.7518632936387668</v>
      </c>
      <c r="K1686" s="12">
        <v>8.8865202299965631</v>
      </c>
      <c r="L1686" s="12">
        <v>9.4399651077993401</v>
      </c>
      <c r="M1686" s="12">
        <v>9.4736459358457417</v>
      </c>
      <c r="N1686" s="12"/>
      <c r="O1686" s="12"/>
    </row>
    <row r="1687" spans="1:15" x14ac:dyDescent="0.35">
      <c r="A1687" s="11" t="str">
        <f t="shared" si="26"/>
        <v>DISTRIBUCION VOLUMEN X CRITERIO (kg ó litros).Total Bebidas CalienteREST.CAT ARAGON</v>
      </c>
      <c r="B1687" s="11" t="s">
        <v>120</v>
      </c>
      <c r="C1687" s="11" t="s">
        <v>123</v>
      </c>
      <c r="D1687" s="11" t="s">
        <v>2</v>
      </c>
      <c r="E1687" s="12">
        <v>13.017288061449536</v>
      </c>
      <c r="F1687" s="12">
        <v>13.720935246460092</v>
      </c>
      <c r="G1687" s="12">
        <v>13.788095183707233</v>
      </c>
      <c r="H1687" s="12">
        <v>13.612051746754677</v>
      </c>
      <c r="I1687" s="12">
        <v>13.506112507085033</v>
      </c>
      <c r="J1687" s="12">
        <v>13.880444962720997</v>
      </c>
      <c r="K1687" s="12">
        <v>14.677400495317158</v>
      </c>
      <c r="L1687" s="12">
        <v>14.022195308159713</v>
      </c>
      <c r="M1687" s="12">
        <v>13.079741111125987</v>
      </c>
      <c r="N1687" s="12"/>
      <c r="O1687" s="12"/>
    </row>
    <row r="1688" spans="1:15" x14ac:dyDescent="0.35">
      <c r="A1688" s="11" t="str">
        <f t="shared" si="26"/>
        <v>DISTRIBUCION VOLUMEN X CRITERIO (kg ó litros).Total Bebidas CalienteLEVANTE</v>
      </c>
      <c r="B1688" s="11" t="s">
        <v>120</v>
      </c>
      <c r="C1688" s="11" t="s">
        <v>123</v>
      </c>
      <c r="D1688" s="11" t="s">
        <v>3</v>
      </c>
      <c r="E1688" s="12">
        <v>14.748649657029993</v>
      </c>
      <c r="F1688" s="12">
        <v>13.972630884342951</v>
      </c>
      <c r="G1688" s="12">
        <v>14.285897881974503</v>
      </c>
      <c r="H1688" s="12">
        <v>13.409766774242032</v>
      </c>
      <c r="I1688" s="12">
        <v>13.201537859184862</v>
      </c>
      <c r="J1688" s="12">
        <v>14.252548350776776</v>
      </c>
      <c r="K1688" s="12">
        <v>13.69290318352723</v>
      </c>
      <c r="L1688" s="12">
        <v>13.262090704568372</v>
      </c>
      <c r="M1688" s="12">
        <v>12.989671222236259</v>
      </c>
      <c r="N1688" s="12"/>
      <c r="O1688" s="12"/>
    </row>
    <row r="1689" spans="1:15" x14ac:dyDescent="0.35">
      <c r="A1689" s="11" t="str">
        <f t="shared" si="26"/>
        <v>DISTRIBUCION VOLUMEN X CRITERIO (kg ó litros).Total Bebidas CalienteANDALUCIA</v>
      </c>
      <c r="B1689" s="11" t="s">
        <v>120</v>
      </c>
      <c r="C1689" s="11" t="s">
        <v>123</v>
      </c>
      <c r="D1689" s="11" t="s">
        <v>4</v>
      </c>
      <c r="E1689" s="12">
        <v>19.431686324257868</v>
      </c>
      <c r="F1689" s="12">
        <v>18.91741225764433</v>
      </c>
      <c r="G1689" s="12">
        <v>17.630365786341045</v>
      </c>
      <c r="H1689" s="12">
        <v>17.331800188720262</v>
      </c>
      <c r="I1689" s="12">
        <v>18.118555132078743</v>
      </c>
      <c r="J1689" s="12">
        <v>18.094512488740342</v>
      </c>
      <c r="K1689" s="12">
        <v>18.805061464149365</v>
      </c>
      <c r="L1689" s="12">
        <v>17.733298374577373</v>
      </c>
      <c r="M1689" s="12">
        <v>19.117353012731726</v>
      </c>
      <c r="N1689" s="12"/>
      <c r="O1689" s="12"/>
    </row>
    <row r="1690" spans="1:15" x14ac:dyDescent="0.35">
      <c r="A1690" s="11" t="str">
        <f t="shared" si="26"/>
        <v>DISTRIBUCION VOLUMEN X CRITERIO (kg ó litros).Total Bebidas CalienteMDD AM</v>
      </c>
      <c r="B1690" s="11" t="s">
        <v>120</v>
      </c>
      <c r="C1690" s="11" t="s">
        <v>123</v>
      </c>
      <c r="D1690" s="11" t="s">
        <v>5</v>
      </c>
      <c r="E1690" s="12">
        <v>10.920653512163629</v>
      </c>
      <c r="F1690" s="12">
        <v>11.027422182655201</v>
      </c>
      <c r="G1690" s="12">
        <v>11.340576174904845</v>
      </c>
      <c r="H1690" s="12">
        <v>11.61970701441239</v>
      </c>
      <c r="I1690" s="12">
        <v>11.647022534188514</v>
      </c>
      <c r="J1690" s="12">
        <v>11.561738111375449</v>
      </c>
      <c r="K1690" s="12">
        <v>11.521331284216673</v>
      </c>
      <c r="L1690" s="12">
        <v>11.67893953295135</v>
      </c>
      <c r="M1690" s="12">
        <v>11.258658765825865</v>
      </c>
      <c r="N1690" s="12"/>
      <c r="O1690" s="12"/>
    </row>
    <row r="1691" spans="1:15" x14ac:dyDescent="0.35">
      <c r="A1691" s="11" t="str">
        <f t="shared" si="26"/>
        <v>DISTRIBUCION VOLUMEN X CRITERIO (kg ó litros).Total Bebidas CalienteRTO CENTRO</v>
      </c>
      <c r="B1691" s="11" t="s">
        <v>120</v>
      </c>
      <c r="C1691" s="11" t="s">
        <v>123</v>
      </c>
      <c r="D1691" s="11" t="s">
        <v>6</v>
      </c>
      <c r="E1691" s="12">
        <v>7.7596327490854184</v>
      </c>
      <c r="F1691" s="12">
        <v>8.0401839435369542</v>
      </c>
      <c r="G1691" s="12">
        <v>8.1942915952713395</v>
      </c>
      <c r="H1691" s="12">
        <v>8.7965543759047531</v>
      </c>
      <c r="I1691" s="12">
        <v>8.4917199558268965</v>
      </c>
      <c r="J1691" s="12">
        <v>8.0537296482858682</v>
      </c>
      <c r="K1691" s="12">
        <v>7.7103686584585081</v>
      </c>
      <c r="L1691" s="12">
        <v>7.9983884476307026</v>
      </c>
      <c r="M1691" s="12">
        <v>8.0021795518289451</v>
      </c>
      <c r="N1691" s="12"/>
      <c r="O1691" s="12"/>
    </row>
    <row r="1692" spans="1:15" x14ac:dyDescent="0.35">
      <c r="A1692" s="11" t="str">
        <f t="shared" si="26"/>
        <v>DISTRIBUCION VOLUMEN X CRITERIO (kg ó litros).Total Bebidas CalienteNORTE-CENTRO</v>
      </c>
      <c r="B1692" s="11" t="s">
        <v>120</v>
      </c>
      <c r="C1692" s="11" t="s">
        <v>123</v>
      </c>
      <c r="D1692" s="11" t="s">
        <v>7</v>
      </c>
      <c r="E1692" s="12">
        <v>11.154648791785846</v>
      </c>
      <c r="F1692" s="12">
        <v>11.425151134042833</v>
      </c>
      <c r="G1692" s="12">
        <v>11.431336487087114</v>
      </c>
      <c r="H1692" s="12">
        <v>11.656438697945715</v>
      </c>
      <c r="I1692" s="12">
        <v>12.099574418785695</v>
      </c>
      <c r="J1692" s="12">
        <v>11.449165556580439</v>
      </c>
      <c r="K1692" s="12">
        <v>11.398471062221109</v>
      </c>
      <c r="L1692" s="12">
        <v>12.359063338541469</v>
      </c>
      <c r="M1692" s="12">
        <v>12.084236059814389</v>
      </c>
      <c r="N1692" s="12"/>
      <c r="O1692" s="12"/>
    </row>
    <row r="1693" spans="1:15" x14ac:dyDescent="0.35">
      <c r="A1693" s="11" t="str">
        <f t="shared" si="26"/>
        <v>DISTRIBUCION VOLUMEN X CRITERIO (kg ó litros).Total Bebidas CalienteNOROESTE</v>
      </c>
      <c r="B1693" s="11" t="s">
        <v>120</v>
      </c>
      <c r="C1693" s="11" t="s">
        <v>123</v>
      </c>
      <c r="D1693" s="11" t="s">
        <v>8</v>
      </c>
      <c r="E1693" s="12">
        <v>14.063041215954167</v>
      </c>
      <c r="F1693" s="12">
        <v>14.129425585769228</v>
      </c>
      <c r="G1693" s="12">
        <v>13.878325064377201</v>
      </c>
      <c r="H1693" s="12">
        <v>13.822508578604383</v>
      </c>
      <c r="I1693" s="12">
        <v>13.343917286367965</v>
      </c>
      <c r="J1693" s="12">
        <v>12.95599286818109</v>
      </c>
      <c r="K1693" s="12">
        <v>13.30795312974416</v>
      </c>
      <c r="L1693" s="12">
        <v>13.506062016425327</v>
      </c>
      <c r="M1693" s="12">
        <v>13.994499796683984</v>
      </c>
      <c r="N1693" s="12"/>
      <c r="O1693" s="12"/>
    </row>
    <row r="1694" spans="1:15" x14ac:dyDescent="0.35">
      <c r="A1694" s="11" t="str">
        <f t="shared" si="26"/>
        <v>DISTRIBUCION VOLUMEN X CRITERIO (kg ó litros).Total Bebidas Caliente&lt;2MIL</v>
      </c>
      <c r="B1694" s="11" t="s">
        <v>120</v>
      </c>
      <c r="C1694" s="11" t="s">
        <v>123</v>
      </c>
      <c r="D1694" s="11" t="s">
        <v>9</v>
      </c>
      <c r="E1694" s="12">
        <v>4.9855912031112375</v>
      </c>
      <c r="F1694" s="12">
        <v>4.8594541875572652</v>
      </c>
      <c r="G1694" s="12">
        <v>5.1599041007445141</v>
      </c>
      <c r="H1694" s="12">
        <v>4.9893605606304634</v>
      </c>
      <c r="I1694" s="12">
        <v>6.1456048053100361</v>
      </c>
      <c r="J1694" s="12">
        <v>5.6051092637689193</v>
      </c>
      <c r="K1694" s="12">
        <v>5.7174223653600107</v>
      </c>
      <c r="L1694" s="12">
        <v>6.145791166948924</v>
      </c>
      <c r="M1694" s="12">
        <v>5.6911011788633195</v>
      </c>
      <c r="N1694" s="12"/>
      <c r="O1694" s="12"/>
    </row>
    <row r="1695" spans="1:15" x14ac:dyDescent="0.35">
      <c r="A1695" s="11" t="str">
        <f t="shared" si="26"/>
        <v>DISTRIBUCION VOLUMEN X CRITERIO (kg ó litros).Total Bebidas Caliente2-5MIL</v>
      </c>
      <c r="B1695" s="11" t="s">
        <v>120</v>
      </c>
      <c r="C1695" s="11" t="s">
        <v>123</v>
      </c>
      <c r="D1695" s="11" t="s">
        <v>10</v>
      </c>
      <c r="E1695" s="12">
        <v>4.7280106690831651</v>
      </c>
      <c r="F1695" s="12">
        <v>4.7548583852483635</v>
      </c>
      <c r="G1695" s="12">
        <v>4.885345843112809</v>
      </c>
      <c r="H1695" s="12">
        <v>4.6782871522581351</v>
      </c>
      <c r="I1695" s="12">
        <v>4.5948214459459482</v>
      </c>
      <c r="J1695" s="12">
        <v>4.5410884569190912</v>
      </c>
      <c r="K1695" s="12">
        <v>4.7418469443518827</v>
      </c>
      <c r="L1695" s="12">
        <v>4.7923802061917185</v>
      </c>
      <c r="M1695" s="12">
        <v>4.2113562926934058</v>
      </c>
      <c r="N1695" s="12"/>
      <c r="O1695" s="12"/>
    </row>
    <row r="1696" spans="1:15" x14ac:dyDescent="0.35">
      <c r="A1696" s="11" t="str">
        <f t="shared" si="26"/>
        <v>DISTRIBUCION VOLUMEN X CRITERIO (kg ó litros).Total Bebidas Caliente5-10MIL</v>
      </c>
      <c r="B1696" s="11" t="s">
        <v>120</v>
      </c>
      <c r="C1696" s="11" t="s">
        <v>123</v>
      </c>
      <c r="D1696" s="11" t="s">
        <v>11</v>
      </c>
      <c r="E1696" s="12">
        <v>7.2784396638018221</v>
      </c>
      <c r="F1696" s="12">
        <v>7.0228037635962055</v>
      </c>
      <c r="G1696" s="12">
        <v>6.8976693457009501</v>
      </c>
      <c r="H1696" s="12">
        <v>7.8182833579683102</v>
      </c>
      <c r="I1696" s="12">
        <v>7.3504504161668001</v>
      </c>
      <c r="J1696" s="12">
        <v>6.6788076326688124</v>
      </c>
      <c r="K1696" s="12">
        <v>7.1452902645759471</v>
      </c>
      <c r="L1696" s="12">
        <v>7.1839275364553927</v>
      </c>
      <c r="M1696" s="12">
        <v>7.1249927012445635</v>
      </c>
      <c r="N1696" s="12"/>
      <c r="O1696" s="12"/>
    </row>
    <row r="1697" spans="1:15" x14ac:dyDescent="0.35">
      <c r="A1697" s="11" t="str">
        <f t="shared" si="26"/>
        <v>DISTRIBUCION VOLUMEN X CRITERIO (kg ó litros).Total Bebidas Caliente10-30MIL</v>
      </c>
      <c r="B1697" s="11" t="s">
        <v>120</v>
      </c>
      <c r="C1697" s="11" t="s">
        <v>123</v>
      </c>
      <c r="D1697" s="11" t="s">
        <v>12</v>
      </c>
      <c r="E1697" s="12">
        <v>18.507266439782448</v>
      </c>
      <c r="F1697" s="12">
        <v>19.177176790809487</v>
      </c>
      <c r="G1697" s="12">
        <v>17.503978937561993</v>
      </c>
      <c r="H1697" s="12">
        <v>17.495941341315977</v>
      </c>
      <c r="I1697" s="12">
        <v>17.371464109026309</v>
      </c>
      <c r="J1697" s="12">
        <v>17.852978496671344</v>
      </c>
      <c r="K1697" s="12">
        <v>17.839573738896693</v>
      </c>
      <c r="L1697" s="12">
        <v>18.389564522463857</v>
      </c>
      <c r="M1697" s="12">
        <v>18.089048774872161</v>
      </c>
      <c r="N1697" s="12"/>
      <c r="O1697" s="12"/>
    </row>
    <row r="1698" spans="1:15" x14ac:dyDescent="0.35">
      <c r="A1698" s="11" t="str">
        <f t="shared" si="26"/>
        <v>DISTRIBUCION VOLUMEN X CRITERIO (kg ó litros).Total Bebidas Caliente30-100MIL</v>
      </c>
      <c r="B1698" s="11" t="s">
        <v>120</v>
      </c>
      <c r="C1698" s="11" t="s">
        <v>123</v>
      </c>
      <c r="D1698" s="11" t="s">
        <v>13</v>
      </c>
      <c r="E1698" s="12">
        <v>22.621532705068827</v>
      </c>
      <c r="F1698" s="12">
        <v>22.822022945826522</v>
      </c>
      <c r="G1698" s="12">
        <v>22.757501309636073</v>
      </c>
      <c r="H1698" s="12">
        <v>22.518184441528042</v>
      </c>
      <c r="I1698" s="12">
        <v>22.317211156596752</v>
      </c>
      <c r="J1698" s="12">
        <v>23.516173391077501</v>
      </c>
      <c r="K1698" s="12">
        <v>22.21116832434495</v>
      </c>
      <c r="L1698" s="12">
        <v>21.142271010426796</v>
      </c>
      <c r="M1698" s="12">
        <v>22.228336526926295</v>
      </c>
      <c r="N1698" s="12"/>
      <c r="O1698" s="12"/>
    </row>
    <row r="1699" spans="1:15" x14ac:dyDescent="0.35">
      <c r="A1699" s="11" t="str">
        <f t="shared" si="26"/>
        <v>DISTRIBUCION VOLUMEN X CRITERIO (kg ó litros).Total Bebidas Caliente100-200MIL</v>
      </c>
      <c r="B1699" s="11" t="s">
        <v>120</v>
      </c>
      <c r="C1699" s="11" t="s">
        <v>123</v>
      </c>
      <c r="D1699" s="11" t="s">
        <v>14</v>
      </c>
      <c r="E1699" s="12">
        <v>11.223411069950085</v>
      </c>
      <c r="F1699" s="12">
        <v>10.493169834714571</v>
      </c>
      <c r="G1699" s="12">
        <v>10.912237233901612</v>
      </c>
      <c r="H1699" s="12">
        <v>11.132587893208228</v>
      </c>
      <c r="I1699" s="12">
        <v>11.49168938045829</v>
      </c>
      <c r="J1699" s="12">
        <v>10.882295913921542</v>
      </c>
      <c r="K1699" s="12">
        <v>11.861127348405905</v>
      </c>
      <c r="L1699" s="12">
        <v>11.905216721208401</v>
      </c>
      <c r="M1699" s="12">
        <v>12.239158183842584</v>
      </c>
      <c r="N1699" s="12"/>
      <c r="O1699" s="12"/>
    </row>
    <row r="1700" spans="1:15" x14ac:dyDescent="0.35">
      <c r="A1700" s="11" t="str">
        <f t="shared" si="26"/>
        <v>DISTRIBUCION VOLUMEN X CRITERIO (kg ó litros).Total Bebidas Caliente200-500MIL</v>
      </c>
      <c r="B1700" s="11" t="s">
        <v>120</v>
      </c>
      <c r="C1700" s="11" t="s">
        <v>123</v>
      </c>
      <c r="D1700" s="11" t="s">
        <v>15</v>
      </c>
      <c r="E1700" s="12">
        <v>14.162232814018619</v>
      </c>
      <c r="F1700" s="12">
        <v>13.742118778125494</v>
      </c>
      <c r="G1700" s="12">
        <v>14.175166191679711</v>
      </c>
      <c r="H1700" s="12">
        <v>13.564814147340845</v>
      </c>
      <c r="I1700" s="12">
        <v>13.12968501600135</v>
      </c>
      <c r="J1700" s="12">
        <v>12.655154202239366</v>
      </c>
      <c r="K1700" s="12">
        <v>12.288043335365311</v>
      </c>
      <c r="L1700" s="12">
        <v>12.891630722155387</v>
      </c>
      <c r="M1700" s="12">
        <v>12.960121921429815</v>
      </c>
      <c r="N1700" s="12"/>
      <c r="O1700" s="12"/>
    </row>
    <row r="1701" spans="1:15" x14ac:dyDescent="0.35">
      <c r="A1701" s="11" t="str">
        <f t="shared" si="26"/>
        <v>DISTRIBUCION VOLUMEN X CRITERIO (kg ó litros).Total Bebidas Caliente&gt;500MIL</v>
      </c>
      <c r="B1701" s="11" t="s">
        <v>120</v>
      </c>
      <c r="C1701" s="11" t="s">
        <v>123</v>
      </c>
      <c r="D1701" s="11" t="s">
        <v>16</v>
      </c>
      <c r="E1701" s="12">
        <v>16.493513791750551</v>
      </c>
      <c r="F1701" s="12">
        <v>17.12839174181617</v>
      </c>
      <c r="G1701" s="12">
        <v>17.708181723130078</v>
      </c>
      <c r="H1701" s="12">
        <v>17.802553853178786</v>
      </c>
      <c r="I1701" s="12">
        <v>17.599071546100873</v>
      </c>
      <c r="J1701" s="12">
        <v>18.268385958968612</v>
      </c>
      <c r="K1701" s="12">
        <v>18.195534668317954</v>
      </c>
      <c r="L1701" s="12">
        <v>17.549216355872861</v>
      </c>
      <c r="M1701" s="12">
        <v>17.455871899305315</v>
      </c>
      <c r="N1701" s="12"/>
      <c r="O1701" s="12"/>
    </row>
    <row r="1702" spans="1:15" x14ac:dyDescent="0.35">
      <c r="A1702" s="11" t="str">
        <f t="shared" si="26"/>
        <v>DISTRIBUCION VOLUMEN X CRITERIO (kg ó litros).Total Bebidas CalienteDE 15 A 19 AÑOS</v>
      </c>
      <c r="B1702" s="11" t="s">
        <v>120</v>
      </c>
      <c r="C1702" s="11" t="s">
        <v>123</v>
      </c>
      <c r="D1702" s="11" t="s">
        <v>39</v>
      </c>
      <c r="E1702" s="12">
        <v>0.75706625126837579</v>
      </c>
      <c r="F1702" s="12">
        <v>0.74349294373459718</v>
      </c>
      <c r="G1702" s="12">
        <v>0.89474272336615124</v>
      </c>
      <c r="H1702" s="12">
        <v>0.71589198477879001</v>
      </c>
      <c r="I1702" s="12">
        <v>0.9501486891734553</v>
      </c>
      <c r="J1702" s="12">
        <v>0.97665592101431109</v>
      </c>
      <c r="K1702" s="12">
        <v>0.40795346282456052</v>
      </c>
      <c r="L1702" s="12">
        <v>0.39552327378672891</v>
      </c>
      <c r="M1702" s="12">
        <v>0.80722414630749972</v>
      </c>
      <c r="N1702" s="12"/>
      <c r="O1702" s="12"/>
    </row>
    <row r="1703" spans="1:15" x14ac:dyDescent="0.35">
      <c r="A1703" s="11" t="str">
        <f t="shared" si="26"/>
        <v>DISTRIBUCION VOLUMEN X CRITERIO (kg ó litros).Total Bebidas CalienteDE 20 A 24 AÑOS</v>
      </c>
      <c r="B1703" s="11" t="s">
        <v>120</v>
      </c>
      <c r="C1703" s="11" t="s">
        <v>123</v>
      </c>
      <c r="D1703" s="11" t="s">
        <v>40</v>
      </c>
      <c r="E1703" s="12">
        <v>1.5876645621304828</v>
      </c>
      <c r="F1703" s="12">
        <v>1.6614628194061534</v>
      </c>
      <c r="G1703" s="12">
        <v>1.5909452803516928</v>
      </c>
      <c r="H1703" s="12">
        <v>1.7060746149817456</v>
      </c>
      <c r="I1703" s="12">
        <v>1.5755321269539693</v>
      </c>
      <c r="J1703" s="12">
        <v>1.5418114438211834</v>
      </c>
      <c r="K1703" s="12">
        <v>1.5753249906896325</v>
      </c>
      <c r="L1703" s="12">
        <v>1.528640198226723</v>
      </c>
      <c r="M1703" s="12">
        <v>1.3444352788448111</v>
      </c>
      <c r="N1703" s="12"/>
      <c r="O1703" s="12"/>
    </row>
    <row r="1704" spans="1:15" x14ac:dyDescent="0.35">
      <c r="A1704" s="11" t="str">
        <f t="shared" si="26"/>
        <v>DISTRIBUCION VOLUMEN X CRITERIO (kg ó litros).Total Bebidas CalienteDE 25 A 34 AÑOS</v>
      </c>
      <c r="B1704" s="11" t="s">
        <v>120</v>
      </c>
      <c r="C1704" s="11" t="s">
        <v>123</v>
      </c>
      <c r="D1704" s="11" t="s">
        <v>41</v>
      </c>
      <c r="E1704" s="12">
        <v>6.3565034239808762</v>
      </c>
      <c r="F1704" s="12">
        <v>6.3747025116852596</v>
      </c>
      <c r="G1704" s="12">
        <v>5.9978823481442562</v>
      </c>
      <c r="H1704" s="12">
        <v>6.2871338511569634</v>
      </c>
      <c r="I1704" s="12">
        <v>6.1188772016646471</v>
      </c>
      <c r="J1704" s="12">
        <v>5.8388589372448703</v>
      </c>
      <c r="K1704" s="12">
        <v>5.587330031887169</v>
      </c>
      <c r="L1704" s="12">
        <v>5.1239072445874241</v>
      </c>
      <c r="M1704" s="12">
        <v>5.145981430935195</v>
      </c>
      <c r="N1704" s="12"/>
      <c r="O1704" s="12"/>
    </row>
    <row r="1705" spans="1:15" x14ac:dyDescent="0.35">
      <c r="A1705" s="11" t="str">
        <f t="shared" si="26"/>
        <v>DISTRIBUCION VOLUMEN X CRITERIO (kg ó litros).Total Bebidas CalienteDE 35 A 49 AÑOS</v>
      </c>
      <c r="B1705" s="11" t="s">
        <v>120</v>
      </c>
      <c r="C1705" s="11" t="s">
        <v>123</v>
      </c>
      <c r="D1705" s="11" t="s">
        <v>42</v>
      </c>
      <c r="E1705" s="12">
        <v>26.948375118780682</v>
      </c>
      <c r="F1705" s="12">
        <v>28.026583087952773</v>
      </c>
      <c r="G1705" s="12">
        <v>27.246285159837669</v>
      </c>
      <c r="H1705" s="12">
        <v>26.372053873731872</v>
      </c>
      <c r="I1705" s="12">
        <v>25.773395578476837</v>
      </c>
      <c r="J1705" s="12">
        <v>27.077304054097436</v>
      </c>
      <c r="K1705" s="12">
        <v>25.442585851409412</v>
      </c>
      <c r="L1705" s="12">
        <v>23.544911516161743</v>
      </c>
      <c r="M1705" s="12">
        <v>23.546443538175129</v>
      </c>
      <c r="N1705" s="12"/>
      <c r="O1705" s="12"/>
    </row>
    <row r="1706" spans="1:15" x14ac:dyDescent="0.35">
      <c r="A1706" s="11" t="str">
        <f t="shared" si="26"/>
        <v>DISTRIBUCION VOLUMEN X CRITERIO (kg ó litros).Total Bebidas CalienteDE 50 A 59 AÑOS</v>
      </c>
      <c r="B1706" s="11" t="s">
        <v>120</v>
      </c>
      <c r="C1706" s="11" t="s">
        <v>123</v>
      </c>
      <c r="D1706" s="11" t="s">
        <v>43</v>
      </c>
      <c r="E1706" s="12">
        <v>25.444028100434618</v>
      </c>
      <c r="F1706" s="12">
        <v>25.469004845824767</v>
      </c>
      <c r="G1706" s="12">
        <v>25.315693017643991</v>
      </c>
      <c r="H1706" s="12">
        <v>25.173760617653297</v>
      </c>
      <c r="I1706" s="12">
        <v>25.376053649308933</v>
      </c>
      <c r="J1706" s="12">
        <v>25.577785910922373</v>
      </c>
      <c r="K1706" s="12">
        <v>27.357849046340156</v>
      </c>
      <c r="L1706" s="12">
        <v>27.622366961448169</v>
      </c>
      <c r="M1706" s="12">
        <v>27.394192875322226</v>
      </c>
      <c r="N1706" s="12"/>
      <c r="O1706" s="12"/>
    </row>
    <row r="1707" spans="1:15" x14ac:dyDescent="0.35">
      <c r="A1707" s="11" t="str">
        <f t="shared" si="26"/>
        <v>DISTRIBUCION VOLUMEN X CRITERIO (kg ó litros).Total Bebidas CalienteDE 60 A 75 AÑOS</v>
      </c>
      <c r="B1707" s="11" t="s">
        <v>120</v>
      </c>
      <c r="C1707" s="11" t="s">
        <v>123</v>
      </c>
      <c r="D1707" s="11" t="s">
        <v>44</v>
      </c>
      <c r="E1707" s="12">
        <v>38.90636106223522</v>
      </c>
      <c r="F1707" s="12">
        <v>37.72474763923158</v>
      </c>
      <c r="G1707" s="12">
        <v>38.954438539737161</v>
      </c>
      <c r="H1707" s="12">
        <v>39.745089580363398</v>
      </c>
      <c r="I1707" s="12">
        <v>40.205980332136335</v>
      </c>
      <c r="J1707" s="12">
        <v>38.987569801045218</v>
      </c>
      <c r="K1707" s="12">
        <v>39.628961020061141</v>
      </c>
      <c r="L1707" s="12">
        <v>41.784649684224206</v>
      </c>
      <c r="M1707" s="12">
        <v>41.761696907891285</v>
      </c>
      <c r="N1707" s="12"/>
      <c r="O1707" s="12"/>
    </row>
    <row r="1708" spans="1:15" x14ac:dyDescent="0.35">
      <c r="A1708" s="11" t="str">
        <f t="shared" si="26"/>
        <v>DISTRIBUCION VOLUMEN X CRITERIO (kg ó litros).Total Bebidas CalienteNIVEL ALTO</v>
      </c>
      <c r="B1708" s="11" t="s">
        <v>120</v>
      </c>
      <c r="C1708" s="11" t="s">
        <v>123</v>
      </c>
      <c r="D1708" s="11" t="s">
        <v>209</v>
      </c>
      <c r="E1708" s="12">
        <v>23.353730960564704</v>
      </c>
      <c r="F1708" s="12">
        <v>23.171345409349673</v>
      </c>
      <c r="G1708" s="12">
        <v>23.334328762803448</v>
      </c>
      <c r="H1708" s="12">
        <v>23.421708235387531</v>
      </c>
      <c r="I1708" s="12">
        <v>23.516985571447439</v>
      </c>
      <c r="J1708" s="12">
        <v>23.0422092359799</v>
      </c>
      <c r="K1708" s="12">
        <v>23.744371758628485</v>
      </c>
      <c r="L1708" s="12">
        <v>23.740790279040297</v>
      </c>
      <c r="M1708" s="12">
        <v>24.408001844861953</v>
      </c>
      <c r="N1708" s="12"/>
      <c r="O1708" s="12"/>
    </row>
    <row r="1709" spans="1:15" x14ac:dyDescent="0.35">
      <c r="A1709" s="11" t="str">
        <f t="shared" si="26"/>
        <v>DISTRIBUCION VOLUMEN X CRITERIO (kg ó litros).Total Bebidas CalienteNIVEL MEDIO ALTO</v>
      </c>
      <c r="B1709" s="11" t="s">
        <v>120</v>
      </c>
      <c r="C1709" s="11" t="s">
        <v>123</v>
      </c>
      <c r="D1709" s="11" t="s">
        <v>210</v>
      </c>
      <c r="E1709" s="12">
        <v>14.750507338055071</v>
      </c>
      <c r="F1709" s="12">
        <v>14.821653485507206</v>
      </c>
      <c r="G1709" s="12">
        <v>14.028517386092071</v>
      </c>
      <c r="H1709" s="12">
        <v>14.099772322897088</v>
      </c>
      <c r="I1709" s="12">
        <v>14.201602880557992</v>
      </c>
      <c r="J1709" s="12">
        <v>13.673099443864475</v>
      </c>
      <c r="K1709" s="12">
        <v>13.184070774413531</v>
      </c>
      <c r="L1709" s="12">
        <v>13.236439823761485</v>
      </c>
      <c r="M1709" s="12">
        <v>12.38156797161488</v>
      </c>
      <c r="N1709" s="12"/>
      <c r="O1709" s="12"/>
    </row>
    <row r="1710" spans="1:15" x14ac:dyDescent="0.35">
      <c r="A1710" s="11" t="str">
        <f t="shared" si="26"/>
        <v>DISTRIBUCION VOLUMEN X CRITERIO (kg ó litros).Total Bebidas CalienteNIVEL MEDIO</v>
      </c>
      <c r="B1710" s="11" t="s">
        <v>120</v>
      </c>
      <c r="C1710" s="11" t="s">
        <v>123</v>
      </c>
      <c r="D1710" s="11" t="s">
        <v>211</v>
      </c>
      <c r="E1710" s="12">
        <v>23.792426291417875</v>
      </c>
      <c r="F1710" s="12">
        <v>24.151493020582038</v>
      </c>
      <c r="G1710" s="12">
        <v>25.048087623160303</v>
      </c>
      <c r="H1710" s="12">
        <v>23.29662369119287</v>
      </c>
      <c r="I1710" s="12">
        <v>23.09730234415148</v>
      </c>
      <c r="J1710" s="12">
        <v>24.557401812990069</v>
      </c>
      <c r="K1710" s="12">
        <v>23.952297727756257</v>
      </c>
      <c r="L1710" s="12">
        <v>23.635575690078063</v>
      </c>
      <c r="M1710" s="12">
        <v>23.774935032104157</v>
      </c>
      <c r="N1710" s="12"/>
      <c r="O1710" s="12"/>
    </row>
    <row r="1711" spans="1:15" x14ac:dyDescent="0.35">
      <c r="A1711" s="11" t="str">
        <f t="shared" si="26"/>
        <v>DISTRIBUCION VOLUMEN X CRITERIO (kg ó litros).Total Bebidas CalienteNIVEL MEDIO BAJO</v>
      </c>
      <c r="B1711" s="11" t="s">
        <v>120</v>
      </c>
      <c r="C1711" s="11" t="s">
        <v>123</v>
      </c>
      <c r="D1711" s="11" t="s">
        <v>212</v>
      </c>
      <c r="E1711" s="12">
        <v>16.081577218432827</v>
      </c>
      <c r="F1711" s="12">
        <v>16.018498968939333</v>
      </c>
      <c r="G1711" s="12">
        <v>15.035134830638572</v>
      </c>
      <c r="H1711" s="12">
        <v>15.109579527183357</v>
      </c>
      <c r="I1711" s="12">
        <v>15.450985378305232</v>
      </c>
      <c r="J1711" s="12">
        <v>15.013162556168608</v>
      </c>
      <c r="K1711" s="12">
        <v>15.812891825131631</v>
      </c>
      <c r="L1711" s="12">
        <v>15.717991962095127</v>
      </c>
      <c r="M1711" s="12">
        <v>16.357222472802395</v>
      </c>
      <c r="N1711" s="12"/>
      <c r="O1711" s="12"/>
    </row>
    <row r="1712" spans="1:15" x14ac:dyDescent="0.35">
      <c r="A1712" s="11" t="str">
        <f t="shared" si="26"/>
        <v>DISTRIBUCION VOLUMEN X CRITERIO (kg ó litros).Total Bebidas CalienteHOMBRE</v>
      </c>
      <c r="B1712" s="11" t="s">
        <v>120</v>
      </c>
      <c r="C1712" s="11" t="s">
        <v>123</v>
      </c>
      <c r="D1712" s="11" t="s">
        <v>21</v>
      </c>
      <c r="E1712" s="12">
        <v>62.720775665996378</v>
      </c>
      <c r="F1712" s="12">
        <v>59.709976626529695</v>
      </c>
      <c r="G1712" s="12">
        <v>58.401293927136791</v>
      </c>
      <c r="H1712" s="12">
        <v>59.17516716427977</v>
      </c>
      <c r="I1712" s="12">
        <v>59.323627785530206</v>
      </c>
      <c r="J1712" s="12">
        <v>57.719856420652739</v>
      </c>
      <c r="K1712" s="12">
        <v>58.301477878563979</v>
      </c>
      <c r="L1712" s="12">
        <v>59.652721364092102</v>
      </c>
      <c r="M1712" s="12">
        <v>60.223016448864222</v>
      </c>
      <c r="N1712" s="12"/>
      <c r="O1712" s="12"/>
    </row>
    <row r="1713" spans="1:15" x14ac:dyDescent="0.35">
      <c r="A1713" s="11" t="str">
        <f t="shared" si="26"/>
        <v>DISTRIBUCION VOLUMEN X CRITERIO (kg ó litros).Total Bebidas CalienteMUJER</v>
      </c>
      <c r="B1713" s="11" t="s">
        <v>120</v>
      </c>
      <c r="C1713" s="11" t="s">
        <v>123</v>
      </c>
      <c r="D1713" s="11" t="s">
        <v>22</v>
      </c>
      <c r="E1713" s="12">
        <v>37.279228716929467</v>
      </c>
      <c r="F1713" s="12">
        <v>40.290017810691623</v>
      </c>
      <c r="G1713" s="12">
        <v>41.598684052071832</v>
      </c>
      <c r="H1713" s="12">
        <v>40.824857424961472</v>
      </c>
      <c r="I1713" s="12">
        <v>40.676377963699402</v>
      </c>
      <c r="J1713" s="12">
        <v>42.280139499745609</v>
      </c>
      <c r="K1713" s="12">
        <v>41.698538395406111</v>
      </c>
      <c r="L1713" s="12">
        <v>40.347273711249827</v>
      </c>
      <c r="M1713" s="12">
        <v>39.776978847703127</v>
      </c>
      <c r="N1713" s="12"/>
      <c r="O1713" s="12"/>
    </row>
    <row r="1714" spans="1:15" x14ac:dyDescent="0.35">
      <c r="A1714" s="11" t="str">
        <f t="shared" si="26"/>
        <v>DISTRIBUCION VOLUMEN X CRITERIO (kg ó litros)CafeT.ESPAÑA</v>
      </c>
      <c r="B1714" s="11" t="s">
        <v>120</v>
      </c>
      <c r="C1714" s="11" t="s">
        <v>124</v>
      </c>
      <c r="D1714" s="11" t="s">
        <v>36</v>
      </c>
      <c r="E1714" s="12">
        <v>100</v>
      </c>
      <c r="F1714" s="12">
        <v>100</v>
      </c>
      <c r="G1714" s="12">
        <v>100</v>
      </c>
      <c r="H1714" s="12">
        <v>100</v>
      </c>
      <c r="I1714" s="12">
        <v>100</v>
      </c>
      <c r="J1714" s="12">
        <v>100</v>
      </c>
      <c r="K1714" s="12">
        <v>100</v>
      </c>
      <c r="L1714" s="12">
        <v>100</v>
      </c>
      <c r="M1714" s="12">
        <v>100</v>
      </c>
      <c r="N1714" s="12"/>
      <c r="O1714" s="12"/>
    </row>
    <row r="1715" spans="1:15" x14ac:dyDescent="0.35">
      <c r="A1715" s="11" t="str">
        <f t="shared" si="26"/>
        <v>DISTRIBUCION VOLUMEN X CRITERIO (kg ó litros)CafeBCN AM</v>
      </c>
      <c r="B1715" s="11" t="s">
        <v>120</v>
      </c>
      <c r="C1715" s="11" t="s">
        <v>124</v>
      </c>
      <c r="D1715" s="11" t="s">
        <v>1</v>
      </c>
      <c r="E1715" s="12">
        <v>10.425557650217481</v>
      </c>
      <c r="F1715" s="12">
        <v>10.329897160808496</v>
      </c>
      <c r="G1715" s="12">
        <v>10.031274507774992</v>
      </c>
      <c r="H1715" s="12">
        <v>10.109917853250758</v>
      </c>
      <c r="I1715" s="12">
        <v>10.911239730695822</v>
      </c>
      <c r="J1715" s="12">
        <v>11.060505010519552</v>
      </c>
      <c r="K1715" s="12">
        <v>11.243004553649829</v>
      </c>
      <c r="L1715" s="12">
        <v>11.672659928165242</v>
      </c>
      <c r="M1715" s="12">
        <v>11.468675860809983</v>
      </c>
      <c r="N1715" s="12"/>
      <c r="O1715" s="12"/>
    </row>
    <row r="1716" spans="1:15" x14ac:dyDescent="0.35">
      <c r="A1716" s="11" t="str">
        <f t="shared" si="26"/>
        <v>DISTRIBUCION VOLUMEN X CRITERIO (kg ó litros)CafeREST.CAT ARAGON</v>
      </c>
      <c r="B1716" s="11" t="s">
        <v>120</v>
      </c>
      <c r="C1716" s="11" t="s">
        <v>124</v>
      </c>
      <c r="D1716" s="11" t="s">
        <v>2</v>
      </c>
      <c r="E1716" s="12">
        <v>21.605031642629211</v>
      </c>
      <c r="F1716" s="12">
        <v>21.895032929856846</v>
      </c>
      <c r="G1716" s="12">
        <v>22.95182534836605</v>
      </c>
      <c r="H1716" s="12">
        <v>24.979953044510861</v>
      </c>
      <c r="I1716" s="12">
        <v>22.120550159237446</v>
      </c>
      <c r="J1716" s="12">
        <v>21.574779924330752</v>
      </c>
      <c r="K1716" s="12">
        <v>23.106323563795367</v>
      </c>
      <c r="L1716" s="12">
        <v>22.4629043493957</v>
      </c>
      <c r="M1716" s="12">
        <v>22.056850720837133</v>
      </c>
      <c r="N1716" s="12"/>
      <c r="O1716" s="12"/>
    </row>
    <row r="1717" spans="1:15" x14ac:dyDescent="0.35">
      <c r="A1717" s="11" t="str">
        <f t="shared" si="26"/>
        <v>DISTRIBUCION VOLUMEN X CRITERIO (kg ó litros)CafeLEVANTE</v>
      </c>
      <c r="B1717" s="11" t="s">
        <v>120</v>
      </c>
      <c r="C1717" s="11" t="s">
        <v>124</v>
      </c>
      <c r="D1717" s="11" t="s">
        <v>3</v>
      </c>
      <c r="E1717" s="12">
        <v>23.005228619810186</v>
      </c>
      <c r="F1717" s="12">
        <v>23.92653028482891</v>
      </c>
      <c r="G1717" s="12">
        <v>23.987107291158203</v>
      </c>
      <c r="H1717" s="12">
        <v>19.811624114497274</v>
      </c>
      <c r="I1717" s="12">
        <v>20.465614024708444</v>
      </c>
      <c r="J1717" s="12">
        <v>24.382454373437902</v>
      </c>
      <c r="K1717" s="12">
        <v>21.38946268330918</v>
      </c>
      <c r="L1717" s="12">
        <v>20.51036242035919</v>
      </c>
      <c r="M1717" s="12">
        <v>19.644133719771816</v>
      </c>
      <c r="N1717" s="12"/>
      <c r="O1717" s="12"/>
    </row>
    <row r="1718" spans="1:15" x14ac:dyDescent="0.35">
      <c r="A1718" s="11" t="str">
        <f t="shared" si="26"/>
        <v>DISTRIBUCION VOLUMEN X CRITERIO (kg ó litros)CafeANDALUCIA</v>
      </c>
      <c r="B1718" s="11" t="s">
        <v>120</v>
      </c>
      <c r="C1718" s="11" t="s">
        <v>124</v>
      </c>
      <c r="D1718" s="11" t="s">
        <v>4</v>
      </c>
      <c r="E1718" s="12">
        <v>13.233573460438775</v>
      </c>
      <c r="F1718" s="12">
        <v>14.214327863307922</v>
      </c>
      <c r="G1718" s="12">
        <v>13.1598049607855</v>
      </c>
      <c r="H1718" s="12">
        <v>12.672305497099881</v>
      </c>
      <c r="I1718" s="12">
        <v>12.700010923085989</v>
      </c>
      <c r="J1718" s="12">
        <v>13.178451335348946</v>
      </c>
      <c r="K1718" s="12">
        <v>13.754094973155309</v>
      </c>
      <c r="L1718" s="12">
        <v>13.117573904293964</v>
      </c>
      <c r="M1718" s="12">
        <v>14.013464256668254</v>
      </c>
      <c r="N1718" s="12"/>
      <c r="O1718" s="12"/>
    </row>
    <row r="1719" spans="1:15" x14ac:dyDescent="0.35">
      <c r="A1719" s="11" t="str">
        <f t="shared" si="26"/>
        <v>DISTRIBUCION VOLUMEN X CRITERIO (kg ó litros)CafeMDD AM</v>
      </c>
      <c r="B1719" s="11" t="s">
        <v>120</v>
      </c>
      <c r="C1719" s="11" t="s">
        <v>124</v>
      </c>
      <c r="D1719" s="11" t="s">
        <v>5</v>
      </c>
      <c r="E1719" s="12">
        <v>5.4288404410507978</v>
      </c>
      <c r="F1719" s="12">
        <v>5.1127286346899812</v>
      </c>
      <c r="G1719" s="12">
        <v>5.0112327781477441</v>
      </c>
      <c r="H1719" s="12">
        <v>5.4943217772079658</v>
      </c>
      <c r="I1719" s="12">
        <v>6.718491116900922</v>
      </c>
      <c r="J1719" s="12">
        <v>5.1016758407872373</v>
      </c>
      <c r="K1719" s="12">
        <v>5.9192591212260011</v>
      </c>
      <c r="L1719" s="12">
        <v>6.2083900918092922</v>
      </c>
      <c r="M1719" s="12">
        <v>6.3681429532853873</v>
      </c>
      <c r="N1719" s="12"/>
      <c r="O1719" s="12"/>
    </row>
    <row r="1720" spans="1:15" x14ac:dyDescent="0.35">
      <c r="A1720" s="11" t="str">
        <f t="shared" si="26"/>
        <v>DISTRIBUCION VOLUMEN X CRITERIO (kg ó litros)CafeRTO CENTRO</v>
      </c>
      <c r="B1720" s="11" t="s">
        <v>120</v>
      </c>
      <c r="C1720" s="11" t="s">
        <v>124</v>
      </c>
      <c r="D1720" s="11" t="s">
        <v>6</v>
      </c>
      <c r="E1720" s="12">
        <v>6.9973682276281588</v>
      </c>
      <c r="F1720" s="12">
        <v>6.788128775953906</v>
      </c>
      <c r="G1720" s="12">
        <v>6.0365057153475199</v>
      </c>
      <c r="H1720" s="12">
        <v>8.3681399809954673</v>
      </c>
      <c r="I1720" s="12">
        <v>7.9258723758125065</v>
      </c>
      <c r="J1720" s="12">
        <v>6.2307485348907496</v>
      </c>
      <c r="K1720" s="12">
        <v>5.8893159698708706</v>
      </c>
      <c r="L1720" s="12">
        <v>6.4775744110786651</v>
      </c>
      <c r="M1720" s="12">
        <v>7.234755293749946</v>
      </c>
      <c r="N1720" s="12"/>
      <c r="O1720" s="12"/>
    </row>
    <row r="1721" spans="1:15" x14ac:dyDescent="0.35">
      <c r="A1721" s="11" t="str">
        <f t="shared" si="26"/>
        <v>DISTRIBUCION VOLUMEN X CRITERIO (kg ó litros)CafeNORTE-CENTRO</v>
      </c>
      <c r="B1721" s="11" t="s">
        <v>120</v>
      </c>
      <c r="C1721" s="11" t="s">
        <v>124</v>
      </c>
      <c r="D1721" s="11" t="s">
        <v>7</v>
      </c>
      <c r="E1721" s="12">
        <v>10.618479238741916</v>
      </c>
      <c r="F1721" s="12">
        <v>10.174405739620054</v>
      </c>
      <c r="G1721" s="12">
        <v>11.33649088051256</v>
      </c>
      <c r="H1721" s="12">
        <v>10.685680641422602</v>
      </c>
      <c r="I1721" s="12">
        <v>11.472181259306256</v>
      </c>
      <c r="J1721" s="12">
        <v>11.273318556589818</v>
      </c>
      <c r="K1721" s="12">
        <v>10.653408406722813</v>
      </c>
      <c r="L1721" s="12">
        <v>11.295645871806851</v>
      </c>
      <c r="M1721" s="12">
        <v>11.371158971454802</v>
      </c>
      <c r="N1721" s="12"/>
      <c r="O1721" s="12"/>
    </row>
    <row r="1722" spans="1:15" x14ac:dyDescent="0.35">
      <c r="A1722" s="11" t="str">
        <f t="shared" si="26"/>
        <v>DISTRIBUCION VOLUMEN X CRITERIO (kg ó litros)CafeNOROESTE</v>
      </c>
      <c r="B1722" s="11" t="s">
        <v>120</v>
      </c>
      <c r="C1722" s="11" t="s">
        <v>124</v>
      </c>
      <c r="D1722" s="11" t="s">
        <v>8</v>
      </c>
      <c r="E1722" s="12">
        <v>8.6859257448371103</v>
      </c>
      <c r="F1722" s="12">
        <v>7.5589358166880674</v>
      </c>
      <c r="G1722" s="12">
        <v>7.4857241621938311</v>
      </c>
      <c r="H1722" s="12">
        <v>7.8780762551939221</v>
      </c>
      <c r="I1722" s="12">
        <v>7.6860421828841297</v>
      </c>
      <c r="J1722" s="12">
        <v>7.1980648904918763</v>
      </c>
      <c r="K1722" s="12">
        <v>8.045120887660568</v>
      </c>
      <c r="L1722" s="12">
        <v>8.2548790992997709</v>
      </c>
      <c r="M1722" s="12">
        <v>7.8427971074584839</v>
      </c>
      <c r="N1722" s="12"/>
      <c r="O1722" s="12"/>
    </row>
    <row r="1723" spans="1:15" x14ac:dyDescent="0.35">
      <c r="A1723" s="11" t="str">
        <f t="shared" si="26"/>
        <v>DISTRIBUCION VOLUMEN X CRITERIO (kg ó litros)Cafe&lt;2MIL</v>
      </c>
      <c r="B1723" s="11" t="s">
        <v>120</v>
      </c>
      <c r="C1723" s="11" t="s">
        <v>124</v>
      </c>
      <c r="D1723" s="11" t="s">
        <v>9</v>
      </c>
      <c r="E1723" s="12">
        <v>5.3785387131650841</v>
      </c>
      <c r="F1723" s="12">
        <v>5.1490072918925032</v>
      </c>
      <c r="G1723" s="12">
        <v>5.9021526969488871</v>
      </c>
      <c r="H1723" s="12">
        <v>7.0738154119613688</v>
      </c>
      <c r="I1723" s="12">
        <v>6.8864810840290307</v>
      </c>
      <c r="J1723" s="12">
        <v>7.2751592087976764</v>
      </c>
      <c r="K1723" s="12">
        <v>7.3912339289218645</v>
      </c>
      <c r="L1723" s="12">
        <v>7.0066342756323712</v>
      </c>
      <c r="M1723" s="12">
        <v>6.5452788234099586</v>
      </c>
      <c r="N1723" s="12"/>
      <c r="O1723" s="12"/>
    </row>
    <row r="1724" spans="1:15" x14ac:dyDescent="0.35">
      <c r="A1724" s="11" t="str">
        <f t="shared" si="26"/>
        <v>DISTRIBUCION VOLUMEN X CRITERIO (kg ó litros)Cafe2-5MIL</v>
      </c>
      <c r="B1724" s="11" t="s">
        <v>120</v>
      </c>
      <c r="C1724" s="11" t="s">
        <v>124</v>
      </c>
      <c r="D1724" s="11" t="s">
        <v>10</v>
      </c>
      <c r="E1724" s="12">
        <v>5.3684071229478318</v>
      </c>
      <c r="F1724" s="12">
        <v>5.1393346075674682</v>
      </c>
      <c r="G1724" s="12">
        <v>5.8424001458149801</v>
      </c>
      <c r="H1724" s="12">
        <v>5.4288114737028899</v>
      </c>
      <c r="I1724" s="12">
        <v>5.6456812471517575</v>
      </c>
      <c r="J1724" s="12">
        <v>5.5495721313464763</v>
      </c>
      <c r="K1724" s="12">
        <v>5.324242889171809</v>
      </c>
      <c r="L1724" s="12">
        <v>5.4505004979363321</v>
      </c>
      <c r="M1724" s="12">
        <v>4.7519832222499945</v>
      </c>
      <c r="N1724" s="12"/>
      <c r="O1724" s="12"/>
    </row>
    <row r="1725" spans="1:15" x14ac:dyDescent="0.35">
      <c r="A1725" s="11" t="str">
        <f t="shared" si="26"/>
        <v>DISTRIBUCION VOLUMEN X CRITERIO (kg ó litros)Cafe5-10MIL</v>
      </c>
      <c r="B1725" s="11" t="s">
        <v>120</v>
      </c>
      <c r="C1725" s="11" t="s">
        <v>124</v>
      </c>
      <c r="D1725" s="11" t="s">
        <v>11</v>
      </c>
      <c r="E1725" s="12">
        <v>9.0209739609853141</v>
      </c>
      <c r="F1725" s="12">
        <v>9.2771038541791935</v>
      </c>
      <c r="G1725" s="12">
        <v>8.0724933598644029</v>
      </c>
      <c r="H1725" s="12">
        <v>9.7456102339862358</v>
      </c>
      <c r="I1725" s="12">
        <v>8.5646888232676126</v>
      </c>
      <c r="J1725" s="12">
        <v>8.4297324995963532</v>
      </c>
      <c r="K1725" s="12">
        <v>8.1376204333692161</v>
      </c>
      <c r="L1725" s="12">
        <v>8.2461893738995116</v>
      </c>
      <c r="M1725" s="12">
        <v>8.8571060373517199</v>
      </c>
      <c r="N1725" s="12"/>
      <c r="O1725" s="12"/>
    </row>
    <row r="1726" spans="1:15" x14ac:dyDescent="0.35">
      <c r="A1726" s="11" t="str">
        <f t="shared" si="26"/>
        <v>DISTRIBUCION VOLUMEN X CRITERIO (kg ó litros)Cafe10-30MIL</v>
      </c>
      <c r="B1726" s="11" t="s">
        <v>120</v>
      </c>
      <c r="C1726" s="11" t="s">
        <v>124</v>
      </c>
      <c r="D1726" s="11" t="s">
        <v>12</v>
      </c>
      <c r="E1726" s="12">
        <v>18.87265148241584</v>
      </c>
      <c r="F1726" s="12">
        <v>19.042950411937014</v>
      </c>
      <c r="G1726" s="12">
        <v>17.954240771500046</v>
      </c>
      <c r="H1726" s="12">
        <v>18.073148087120984</v>
      </c>
      <c r="I1726" s="12">
        <v>18.047635208472446</v>
      </c>
      <c r="J1726" s="12">
        <v>17.814471715771955</v>
      </c>
      <c r="K1726" s="12">
        <v>18.610748405266321</v>
      </c>
      <c r="L1726" s="12">
        <v>20.169909593465572</v>
      </c>
      <c r="M1726" s="12">
        <v>19.273220297522304</v>
      </c>
      <c r="N1726" s="12"/>
      <c r="O1726" s="12"/>
    </row>
    <row r="1727" spans="1:15" x14ac:dyDescent="0.35">
      <c r="A1727" s="11" t="str">
        <f t="shared" si="26"/>
        <v>DISTRIBUCION VOLUMEN X CRITERIO (kg ó litros)Cafe30-100MIL</v>
      </c>
      <c r="B1727" s="11" t="s">
        <v>120</v>
      </c>
      <c r="C1727" s="11" t="s">
        <v>124</v>
      </c>
      <c r="D1727" s="11" t="s">
        <v>13</v>
      </c>
      <c r="E1727" s="12">
        <v>23.199838277678921</v>
      </c>
      <c r="F1727" s="12">
        <v>22.743929607003619</v>
      </c>
      <c r="G1727" s="12">
        <v>24.535274363398727</v>
      </c>
      <c r="H1727" s="12">
        <v>20.745525385321763</v>
      </c>
      <c r="I1727" s="12">
        <v>20.4058474436656</v>
      </c>
      <c r="J1727" s="12">
        <v>23.32376282605955</v>
      </c>
      <c r="K1727" s="12">
        <v>21.16249865727184</v>
      </c>
      <c r="L1727" s="12">
        <v>19.50905130266672</v>
      </c>
      <c r="M1727" s="12">
        <v>20.051476636158483</v>
      </c>
      <c r="N1727" s="12"/>
      <c r="O1727" s="12"/>
    </row>
    <row r="1728" spans="1:15" x14ac:dyDescent="0.35">
      <c r="A1728" s="11" t="str">
        <f t="shared" si="26"/>
        <v>DISTRIBUCION VOLUMEN X CRITERIO (kg ó litros)Cafe100-200MIL</v>
      </c>
      <c r="B1728" s="11" t="s">
        <v>120</v>
      </c>
      <c r="C1728" s="11" t="s">
        <v>124</v>
      </c>
      <c r="D1728" s="11" t="s">
        <v>14</v>
      </c>
      <c r="E1728" s="12">
        <v>10.682965786057894</v>
      </c>
      <c r="F1728" s="12">
        <v>10.404913312241117</v>
      </c>
      <c r="G1728" s="12">
        <v>10.325704444422101</v>
      </c>
      <c r="H1728" s="12">
        <v>9.7546402935156067</v>
      </c>
      <c r="I1728" s="12">
        <v>10.100916758587971</v>
      </c>
      <c r="J1728" s="12">
        <v>9.1525378227817349</v>
      </c>
      <c r="K1728" s="12">
        <v>10.612778533209594</v>
      </c>
      <c r="L1728" s="12">
        <v>10.283914865490058</v>
      </c>
      <c r="M1728" s="12">
        <v>11.001753669687227</v>
      </c>
      <c r="N1728" s="12"/>
      <c r="O1728" s="12"/>
    </row>
    <row r="1729" spans="1:15" x14ac:dyDescent="0.35">
      <c r="A1729" s="11" t="str">
        <f t="shared" si="26"/>
        <v>DISTRIBUCION VOLUMEN X CRITERIO (kg ó litros)Cafe200-500MIL</v>
      </c>
      <c r="B1729" s="11" t="s">
        <v>120</v>
      </c>
      <c r="C1729" s="11" t="s">
        <v>124</v>
      </c>
      <c r="D1729" s="11" t="s">
        <v>15</v>
      </c>
      <c r="E1729" s="12">
        <v>12.467360594558507</v>
      </c>
      <c r="F1729" s="12">
        <v>11.737094218340395</v>
      </c>
      <c r="G1729" s="12">
        <v>11.137070179151429</v>
      </c>
      <c r="H1729" s="12">
        <v>12.207332719182226</v>
      </c>
      <c r="I1729" s="12">
        <v>12.669630775800576</v>
      </c>
      <c r="J1729" s="12">
        <v>12.64603315795863</v>
      </c>
      <c r="K1729" s="12">
        <v>11.582800589688242</v>
      </c>
      <c r="L1729" s="12">
        <v>12.116497247705361</v>
      </c>
      <c r="M1729" s="12">
        <v>11.911419059929752</v>
      </c>
      <c r="N1729" s="12"/>
      <c r="O1729" s="12"/>
    </row>
    <row r="1730" spans="1:15" x14ac:dyDescent="0.35">
      <c r="A1730" s="11" t="str">
        <f t="shared" si="26"/>
        <v>DISTRIBUCION VOLUMEN X CRITERIO (kg ó litros)Cafe&gt;500MIL</v>
      </c>
      <c r="B1730" s="11" t="s">
        <v>120</v>
      </c>
      <c r="C1730" s="11" t="s">
        <v>124</v>
      </c>
      <c r="D1730" s="11" t="s">
        <v>16</v>
      </c>
      <c r="E1730" s="12">
        <v>15.009269356304515</v>
      </c>
      <c r="F1730" s="12">
        <v>16.505656794631911</v>
      </c>
      <c r="G1730" s="12">
        <v>16.230631733780285</v>
      </c>
      <c r="H1730" s="12">
        <v>16.971141083484206</v>
      </c>
      <c r="I1730" s="12">
        <v>17.679122165594855</v>
      </c>
      <c r="J1730" s="12">
        <v>15.808729086006624</v>
      </c>
      <c r="K1730" s="12">
        <v>17.178064564221192</v>
      </c>
      <c r="L1730" s="12">
        <v>17.217292900322416</v>
      </c>
      <c r="M1730" s="12">
        <v>17.60774218981134</v>
      </c>
      <c r="N1730" s="12"/>
      <c r="O1730" s="12"/>
    </row>
    <row r="1731" spans="1:15" x14ac:dyDescent="0.35">
      <c r="A1731" s="11" t="str">
        <f t="shared" si="26"/>
        <v>DISTRIBUCION VOLUMEN X CRITERIO (kg ó litros)CafeDE 15 A 19 AÑOS</v>
      </c>
      <c r="B1731" s="11" t="s">
        <v>120</v>
      </c>
      <c r="C1731" s="11" t="s">
        <v>124</v>
      </c>
      <c r="D1731" s="11" t="s">
        <v>39</v>
      </c>
      <c r="E1731" s="12">
        <v>0.31093221361874268</v>
      </c>
      <c r="F1731" s="12">
        <v>0.36592137681533687</v>
      </c>
      <c r="G1731" s="12">
        <v>0.33504328992547117</v>
      </c>
      <c r="H1731" s="12">
        <v>0.24686430873289561</v>
      </c>
      <c r="I1731" s="12">
        <v>0.63198177040259451</v>
      </c>
      <c r="J1731" s="12">
        <v>1.2603019114456195</v>
      </c>
      <c r="K1731" s="12">
        <v>0.47606675896765555</v>
      </c>
      <c r="L1731" s="12">
        <v>0.34375497720770165</v>
      </c>
      <c r="M1731" s="12">
        <v>0.62508880834885527</v>
      </c>
      <c r="N1731" s="12"/>
      <c r="O1731" s="12"/>
    </row>
    <row r="1732" spans="1:15" x14ac:dyDescent="0.35">
      <c r="A1732" s="11" t="str">
        <f t="shared" ref="A1732:A1795" si="27">B1732&amp;C1732&amp;D1732</f>
        <v>DISTRIBUCION VOLUMEN X CRITERIO (kg ó litros)CafeDE 20 A 24 AÑOS</v>
      </c>
      <c r="B1732" s="11" t="s">
        <v>120</v>
      </c>
      <c r="C1732" s="11" t="s">
        <v>124</v>
      </c>
      <c r="D1732" s="11" t="s">
        <v>40</v>
      </c>
      <c r="E1732" s="12">
        <v>1.1991135320202002</v>
      </c>
      <c r="F1732" s="12">
        <v>1.2898584543833793</v>
      </c>
      <c r="G1732" s="12">
        <v>1.0112799147992713</v>
      </c>
      <c r="H1732" s="12">
        <v>1.2133771169538965</v>
      </c>
      <c r="I1732" s="12">
        <v>1.13683190304138</v>
      </c>
      <c r="J1732" s="12">
        <v>0.70094548834377834</v>
      </c>
      <c r="K1732" s="12">
        <v>1.0994829855362964</v>
      </c>
      <c r="L1732" s="12">
        <v>0.95849241122045514</v>
      </c>
      <c r="M1732" s="12">
        <v>0.95342136893196761</v>
      </c>
      <c r="N1732" s="12"/>
      <c r="O1732" s="12"/>
    </row>
    <row r="1733" spans="1:15" x14ac:dyDescent="0.35">
      <c r="A1733" s="11" t="str">
        <f t="shared" si="27"/>
        <v>DISTRIBUCION VOLUMEN X CRITERIO (kg ó litros)CafeDE 25 A 34 AÑOS</v>
      </c>
      <c r="B1733" s="11" t="s">
        <v>120</v>
      </c>
      <c r="C1733" s="11" t="s">
        <v>124</v>
      </c>
      <c r="D1733" s="11" t="s">
        <v>41</v>
      </c>
      <c r="E1733" s="12">
        <v>4.4698220053567814</v>
      </c>
      <c r="F1733" s="12">
        <v>4.1335828538224311</v>
      </c>
      <c r="G1733" s="12">
        <v>3.5975065155687393</v>
      </c>
      <c r="H1733" s="12">
        <v>3.9058809656433131</v>
      </c>
      <c r="I1733" s="12">
        <v>3.7149921357553475</v>
      </c>
      <c r="J1733" s="12">
        <v>3.5708890857337678</v>
      </c>
      <c r="K1733" s="12">
        <v>3.5740715742083524</v>
      </c>
      <c r="L1733" s="12">
        <v>3.5126067626065773</v>
      </c>
      <c r="M1733" s="12">
        <v>4.1568930819863228</v>
      </c>
      <c r="N1733" s="12"/>
      <c r="O1733" s="12"/>
    </row>
    <row r="1734" spans="1:15" x14ac:dyDescent="0.35">
      <c r="A1734" s="11" t="str">
        <f t="shared" si="27"/>
        <v>DISTRIBUCION VOLUMEN X CRITERIO (kg ó litros)CafeDE 35 A 49 AÑOS</v>
      </c>
      <c r="B1734" s="11" t="s">
        <v>120</v>
      </c>
      <c r="C1734" s="11" t="s">
        <v>124</v>
      </c>
      <c r="D1734" s="11" t="s">
        <v>42</v>
      </c>
      <c r="E1734" s="12">
        <v>28.514009810157571</v>
      </c>
      <c r="F1734" s="12">
        <v>26.750686525927307</v>
      </c>
      <c r="G1734" s="12">
        <v>27.841400431478096</v>
      </c>
      <c r="H1734" s="12">
        <v>24.473874637690447</v>
      </c>
      <c r="I1734" s="12">
        <v>24.319706828705723</v>
      </c>
      <c r="J1734" s="12">
        <v>27.633239713840375</v>
      </c>
      <c r="K1734" s="12">
        <v>24.682292312243341</v>
      </c>
      <c r="L1734" s="12">
        <v>21.783275807054796</v>
      </c>
      <c r="M1734" s="12">
        <v>21.455204321238249</v>
      </c>
      <c r="N1734" s="12"/>
      <c r="O1734" s="12"/>
    </row>
    <row r="1735" spans="1:15" x14ac:dyDescent="0.35">
      <c r="A1735" s="11" t="str">
        <f t="shared" si="27"/>
        <v>DISTRIBUCION VOLUMEN X CRITERIO (kg ó litros)CafeDE 50 A 59 AÑOS</v>
      </c>
      <c r="B1735" s="11" t="s">
        <v>120</v>
      </c>
      <c r="C1735" s="11" t="s">
        <v>124</v>
      </c>
      <c r="D1735" s="11" t="s">
        <v>43</v>
      </c>
      <c r="E1735" s="12">
        <v>28.033436446453951</v>
      </c>
      <c r="F1735" s="12">
        <v>28.258613027123157</v>
      </c>
      <c r="G1735" s="12">
        <v>25.237858674152818</v>
      </c>
      <c r="H1735" s="12">
        <v>26.528372347832409</v>
      </c>
      <c r="I1735" s="12">
        <v>26.769793491282069</v>
      </c>
      <c r="J1735" s="12">
        <v>24.717749527689392</v>
      </c>
      <c r="K1735" s="12">
        <v>26.710913104490658</v>
      </c>
      <c r="L1735" s="12">
        <v>28.234820460288162</v>
      </c>
      <c r="M1735" s="12">
        <v>28.571833049473387</v>
      </c>
      <c r="N1735" s="12"/>
      <c r="O1735" s="12"/>
    </row>
    <row r="1736" spans="1:15" x14ac:dyDescent="0.35">
      <c r="A1736" s="11" t="str">
        <f t="shared" si="27"/>
        <v>DISTRIBUCION VOLUMEN X CRITERIO (kg ó litros)CafeDE 60 A 75 AÑOS</v>
      </c>
      <c r="B1736" s="11" t="s">
        <v>120</v>
      </c>
      <c r="C1736" s="11" t="s">
        <v>124</v>
      </c>
      <c r="D1736" s="11" t="s">
        <v>44</v>
      </c>
      <c r="E1736" s="12">
        <v>37.472687353570834</v>
      </c>
      <c r="F1736" s="12">
        <v>39.201324262681005</v>
      </c>
      <c r="G1736" s="12">
        <v>41.976877869179077</v>
      </c>
      <c r="H1736" s="12">
        <v>43.631645475613453</v>
      </c>
      <c r="I1736" s="12">
        <v>43.426703026587667</v>
      </c>
      <c r="J1736" s="12">
        <v>42.116864351227591</v>
      </c>
      <c r="K1736" s="12">
        <v>43.457159226628441</v>
      </c>
      <c r="L1736" s="12">
        <v>45.167036148391475</v>
      </c>
      <c r="M1736" s="12">
        <v>44.237534689345601</v>
      </c>
      <c r="N1736" s="12"/>
      <c r="O1736" s="12"/>
    </row>
    <row r="1737" spans="1:15" x14ac:dyDescent="0.35">
      <c r="A1737" s="11" t="str">
        <f t="shared" si="27"/>
        <v>DISTRIBUCION VOLUMEN X CRITERIO (kg ó litros)CafeNIVEL ALTO</v>
      </c>
      <c r="B1737" s="11" t="s">
        <v>120</v>
      </c>
      <c r="C1737" s="11" t="s">
        <v>124</v>
      </c>
      <c r="D1737" s="11" t="s">
        <v>209</v>
      </c>
      <c r="E1737" s="12">
        <v>21.779297306631015</v>
      </c>
      <c r="F1737" s="12">
        <v>22.288540129041646</v>
      </c>
      <c r="G1737" s="12">
        <v>23.041216735443594</v>
      </c>
      <c r="H1737" s="12">
        <v>23.369229498132274</v>
      </c>
      <c r="I1737" s="12">
        <v>24.523834416424894</v>
      </c>
      <c r="J1737" s="12">
        <v>21.980170926911804</v>
      </c>
      <c r="K1737" s="12">
        <v>23.741357818197777</v>
      </c>
      <c r="L1737" s="12">
        <v>23.313496335206544</v>
      </c>
      <c r="M1737" s="12">
        <v>23.719612097608696</v>
      </c>
      <c r="N1737" s="12"/>
      <c r="O1737" s="12"/>
    </row>
    <row r="1738" spans="1:15" x14ac:dyDescent="0.35">
      <c r="A1738" s="11" t="str">
        <f t="shared" si="27"/>
        <v>DISTRIBUCION VOLUMEN X CRITERIO (kg ó litros)CafeNIVEL MEDIO ALTO</v>
      </c>
      <c r="B1738" s="11" t="s">
        <v>120</v>
      </c>
      <c r="C1738" s="11" t="s">
        <v>124</v>
      </c>
      <c r="D1738" s="11" t="s">
        <v>210</v>
      </c>
      <c r="E1738" s="12">
        <v>13.235136324568392</v>
      </c>
      <c r="F1738" s="12">
        <v>13.284157931263021</v>
      </c>
      <c r="G1738" s="12">
        <v>12.16905327689693</v>
      </c>
      <c r="H1738" s="12">
        <v>13.150709365250954</v>
      </c>
      <c r="I1738" s="12">
        <v>13.458755517490919</v>
      </c>
      <c r="J1738" s="12">
        <v>13.785193556205661</v>
      </c>
      <c r="K1738" s="12">
        <v>12.620717307043167</v>
      </c>
      <c r="L1738" s="12">
        <v>14.721163226666119</v>
      </c>
      <c r="M1738" s="12">
        <v>14.36511410215485</v>
      </c>
      <c r="N1738" s="12"/>
      <c r="O1738" s="12"/>
    </row>
    <row r="1739" spans="1:15" x14ac:dyDescent="0.35">
      <c r="A1739" s="11" t="str">
        <f t="shared" si="27"/>
        <v>DISTRIBUCION VOLUMEN X CRITERIO (kg ó litros)CafeNIVEL MEDIO</v>
      </c>
      <c r="B1739" s="11" t="s">
        <v>120</v>
      </c>
      <c r="C1739" s="11" t="s">
        <v>124</v>
      </c>
      <c r="D1739" s="11" t="s">
        <v>211</v>
      </c>
      <c r="E1739" s="12">
        <v>29.315925230300209</v>
      </c>
      <c r="F1739" s="12">
        <v>28.569436876320747</v>
      </c>
      <c r="G1739" s="12">
        <v>28.667013744540188</v>
      </c>
      <c r="H1739" s="12">
        <v>24.4587574218159</v>
      </c>
      <c r="I1739" s="12">
        <v>24.809737510369654</v>
      </c>
      <c r="J1739" s="12">
        <v>28.851337890691724</v>
      </c>
      <c r="K1739" s="12">
        <v>28.80255128041561</v>
      </c>
      <c r="L1739" s="12">
        <v>26.772829958759601</v>
      </c>
      <c r="M1739" s="12">
        <v>25.694216162635286</v>
      </c>
      <c r="N1739" s="12"/>
      <c r="O1739" s="12"/>
    </row>
    <row r="1740" spans="1:15" x14ac:dyDescent="0.35">
      <c r="A1740" s="11" t="str">
        <f t="shared" si="27"/>
        <v>DISTRIBUCION VOLUMEN X CRITERIO (kg ó litros)CafeNIVEL MEDIO BAJO</v>
      </c>
      <c r="B1740" s="11" t="s">
        <v>120</v>
      </c>
      <c r="C1740" s="11" t="s">
        <v>124</v>
      </c>
      <c r="D1740" s="11" t="s">
        <v>212</v>
      </c>
      <c r="E1740" s="12">
        <v>13.962998513459151</v>
      </c>
      <c r="F1740" s="12">
        <v>14.336928647189968</v>
      </c>
      <c r="G1740" s="12">
        <v>13.766942980416911</v>
      </c>
      <c r="H1740" s="12">
        <v>13.822396631475204</v>
      </c>
      <c r="I1740" s="12">
        <v>14.394443101522238</v>
      </c>
      <c r="J1740" s="12">
        <v>12.895826440906944</v>
      </c>
      <c r="K1740" s="12">
        <v>13.506854337993731</v>
      </c>
      <c r="L1740" s="12">
        <v>13.567698847658516</v>
      </c>
      <c r="M1740" s="12">
        <v>15.272047462904773</v>
      </c>
      <c r="N1740" s="12"/>
      <c r="O1740" s="12"/>
    </row>
    <row r="1741" spans="1:15" x14ac:dyDescent="0.35">
      <c r="A1741" s="11" t="str">
        <f t="shared" si="27"/>
        <v>DISTRIBUCION VOLUMEN X CRITERIO (kg ó litros)CafeHOMBRE</v>
      </c>
      <c r="B1741" s="11" t="s">
        <v>120</v>
      </c>
      <c r="C1741" s="11" t="s">
        <v>124</v>
      </c>
      <c r="D1741" s="11" t="s">
        <v>21</v>
      </c>
      <c r="E1741" s="12">
        <v>69.407767124491443</v>
      </c>
      <c r="F1741" s="12">
        <v>68.27303735916712</v>
      </c>
      <c r="G1741" s="12">
        <v>67.626109690224624</v>
      </c>
      <c r="H1741" s="12">
        <v>65.537128797462003</v>
      </c>
      <c r="I1741" s="12">
        <v>63.776328305827903</v>
      </c>
      <c r="J1741" s="12">
        <v>66.904371340269975</v>
      </c>
      <c r="K1741" s="12">
        <v>67.293731596202036</v>
      </c>
      <c r="L1741" s="12">
        <v>67.716369084119847</v>
      </c>
      <c r="M1741" s="12">
        <v>66.814073177703179</v>
      </c>
      <c r="N1741" s="12"/>
      <c r="O1741" s="12"/>
    </row>
    <row r="1742" spans="1:15" x14ac:dyDescent="0.35">
      <c r="A1742" s="11" t="str">
        <f t="shared" si="27"/>
        <v>DISTRIBUCION VOLUMEN X CRITERIO (kg ó litros)CafeMUJER</v>
      </c>
      <c r="B1742" s="11" t="s">
        <v>120</v>
      </c>
      <c r="C1742" s="11" t="s">
        <v>124</v>
      </c>
      <c r="D1742" s="11" t="s">
        <v>22</v>
      </c>
      <c r="E1742" s="12">
        <v>30.592253843443292</v>
      </c>
      <c r="F1742" s="12">
        <v>31.726935207076281</v>
      </c>
      <c r="G1742" s="12">
        <v>32.373866741449618</v>
      </c>
      <c r="H1742" s="12">
        <v>34.4628918647253</v>
      </c>
      <c r="I1742" s="12">
        <v>36.223689710686131</v>
      </c>
      <c r="J1742" s="12">
        <v>33.095608623460819</v>
      </c>
      <c r="K1742" s="12">
        <v>32.706258315567702</v>
      </c>
      <c r="L1742" s="12">
        <v>32.283605780275323</v>
      </c>
      <c r="M1742" s="12">
        <v>33.185911474233741</v>
      </c>
      <c r="N1742" s="12"/>
      <c r="O1742" s="12"/>
    </row>
    <row r="1743" spans="1:15" x14ac:dyDescent="0.35">
      <c r="A1743" s="11" t="str">
        <f t="shared" si="27"/>
        <v>DISTRIBUCION VOLUMEN X CRITERIO (kg ó litros)Leche+bebidas vegetalesT.ESPAÑA</v>
      </c>
      <c r="B1743" s="11" t="s">
        <v>120</v>
      </c>
      <c r="C1743" s="11" t="s">
        <v>175</v>
      </c>
      <c r="D1743" s="11" t="s">
        <v>36</v>
      </c>
      <c r="E1743" s="12">
        <v>100</v>
      </c>
      <c r="F1743" s="12">
        <v>100</v>
      </c>
      <c r="G1743" s="12">
        <v>100</v>
      </c>
      <c r="H1743" s="12">
        <v>100</v>
      </c>
      <c r="I1743" s="12">
        <v>100</v>
      </c>
      <c r="J1743" s="12">
        <v>100</v>
      </c>
      <c r="K1743" s="12">
        <v>100</v>
      </c>
      <c r="L1743" s="12">
        <v>100</v>
      </c>
      <c r="M1743" s="12">
        <v>100</v>
      </c>
      <c r="N1743" s="12"/>
      <c r="O1743" s="12"/>
    </row>
    <row r="1744" spans="1:15" x14ac:dyDescent="0.35">
      <c r="A1744" s="11" t="str">
        <f t="shared" si="27"/>
        <v>DISTRIBUCION VOLUMEN X CRITERIO (kg ó litros)Leche+bebidas vegetalesBCN AM</v>
      </c>
      <c r="B1744" s="11" t="s">
        <v>120</v>
      </c>
      <c r="C1744" s="11" t="s">
        <v>175</v>
      </c>
      <c r="D1744" s="11" t="s">
        <v>1</v>
      </c>
      <c r="E1744" s="12">
        <v>8.2912122980700822</v>
      </c>
      <c r="F1744" s="12">
        <v>7.8007600896335214</v>
      </c>
      <c r="G1744" s="12">
        <v>9.0833184256463078</v>
      </c>
      <c r="H1744" s="12">
        <v>9.7564864827861495</v>
      </c>
      <c r="I1744" s="12">
        <v>9.270814410738641</v>
      </c>
      <c r="J1744" s="12">
        <v>9.3597138190984452</v>
      </c>
      <c r="K1744" s="12">
        <v>8.0044635869137739</v>
      </c>
      <c r="L1744" s="12">
        <v>8.6286872785561943</v>
      </c>
      <c r="M1744" s="12">
        <v>8.682776599845516</v>
      </c>
      <c r="N1744" s="12"/>
      <c r="O1744" s="12"/>
    </row>
    <row r="1745" spans="1:15" x14ac:dyDescent="0.35">
      <c r="A1745" s="11" t="str">
        <f t="shared" si="27"/>
        <v>DISTRIBUCION VOLUMEN X CRITERIO (kg ó litros)Leche+bebidas vegetalesREST.CAT ARAGON</v>
      </c>
      <c r="B1745" s="11" t="s">
        <v>120</v>
      </c>
      <c r="C1745" s="11" t="s">
        <v>175</v>
      </c>
      <c r="D1745" s="11" t="s">
        <v>2</v>
      </c>
      <c r="E1745" s="12">
        <v>9.5424493018131553</v>
      </c>
      <c r="F1745" s="12">
        <v>10.368593232715568</v>
      </c>
      <c r="G1745" s="12">
        <v>10.264869517700593</v>
      </c>
      <c r="H1745" s="12">
        <v>9.1152983017032128</v>
      </c>
      <c r="I1745" s="12">
        <v>10.39364384363458</v>
      </c>
      <c r="J1745" s="12">
        <v>10.816354581532995</v>
      </c>
      <c r="K1745" s="12">
        <v>11.444413373411695</v>
      </c>
      <c r="L1745" s="12">
        <v>10.883104759446137</v>
      </c>
      <c r="M1745" s="12">
        <v>9.8400927747778972</v>
      </c>
      <c r="N1745" s="12"/>
      <c r="O1745" s="12"/>
    </row>
    <row r="1746" spans="1:15" x14ac:dyDescent="0.35">
      <c r="A1746" s="11" t="str">
        <f t="shared" si="27"/>
        <v>DISTRIBUCION VOLUMEN X CRITERIO (kg ó litros)Leche+bebidas vegetalesLEVANTE</v>
      </c>
      <c r="B1746" s="11" t="s">
        <v>120</v>
      </c>
      <c r="C1746" s="11" t="s">
        <v>175</v>
      </c>
      <c r="D1746" s="11" t="s">
        <v>3</v>
      </c>
      <c r="E1746" s="12">
        <v>11.095856034848749</v>
      </c>
      <c r="F1746" s="12">
        <v>10.284443226241576</v>
      </c>
      <c r="G1746" s="12">
        <v>10.457574474479873</v>
      </c>
      <c r="H1746" s="12">
        <v>10.831613492105099</v>
      </c>
      <c r="I1746" s="12">
        <v>10.228264532124308</v>
      </c>
      <c r="J1746" s="12">
        <v>10.121152014352667</v>
      </c>
      <c r="K1746" s="12">
        <v>10.469469464088915</v>
      </c>
      <c r="L1746" s="12">
        <v>10.595525864750327</v>
      </c>
      <c r="M1746" s="12">
        <v>10.341791734178365</v>
      </c>
      <c r="N1746" s="12"/>
      <c r="O1746" s="12"/>
    </row>
    <row r="1747" spans="1:15" x14ac:dyDescent="0.35">
      <c r="A1747" s="11" t="str">
        <f t="shared" si="27"/>
        <v>DISTRIBUCION VOLUMEN X CRITERIO (kg ó litros)Leche+bebidas vegetalesANDALUCIA</v>
      </c>
      <c r="B1747" s="11" t="s">
        <v>120</v>
      </c>
      <c r="C1747" s="11" t="s">
        <v>175</v>
      </c>
      <c r="D1747" s="11" t="s">
        <v>4</v>
      </c>
      <c r="E1747" s="12">
        <v>21.736658601685061</v>
      </c>
      <c r="F1747" s="12">
        <v>20.96920553910612</v>
      </c>
      <c r="G1747" s="12">
        <v>19.127138918131749</v>
      </c>
      <c r="H1747" s="12">
        <v>19.135897511872898</v>
      </c>
      <c r="I1747" s="12">
        <v>19.895661189996996</v>
      </c>
      <c r="J1747" s="12">
        <v>19.949320664854319</v>
      </c>
      <c r="K1747" s="12">
        <v>20.503468702151505</v>
      </c>
      <c r="L1747" s="12">
        <v>19.36254359958809</v>
      </c>
      <c r="M1747" s="12">
        <v>20.901161454758729</v>
      </c>
      <c r="N1747" s="12"/>
      <c r="O1747" s="12"/>
    </row>
    <row r="1748" spans="1:15" x14ac:dyDescent="0.35">
      <c r="A1748" s="11" t="str">
        <f t="shared" si="27"/>
        <v>DISTRIBUCION VOLUMEN X CRITERIO (kg ó litros)Leche+bebidas vegetalesMDD AM</v>
      </c>
      <c r="B1748" s="11" t="s">
        <v>120</v>
      </c>
      <c r="C1748" s="11" t="s">
        <v>175</v>
      </c>
      <c r="D1748" s="11" t="s">
        <v>5</v>
      </c>
      <c r="E1748" s="12">
        <v>13.115959333849217</v>
      </c>
      <c r="F1748" s="12">
        <v>12.797222025583679</v>
      </c>
      <c r="G1748" s="12">
        <v>13.560433850380779</v>
      </c>
      <c r="H1748" s="12">
        <v>13.664541451807787</v>
      </c>
      <c r="I1748" s="12">
        <v>13.470680837963942</v>
      </c>
      <c r="J1748" s="12">
        <v>13.929878131523409</v>
      </c>
      <c r="K1748" s="12">
        <v>13.658220777858688</v>
      </c>
      <c r="L1748" s="12">
        <v>13.577086673766894</v>
      </c>
      <c r="M1748" s="12">
        <v>13.052298445695138</v>
      </c>
      <c r="N1748" s="12"/>
      <c r="O1748" s="12"/>
    </row>
    <row r="1749" spans="1:15" x14ac:dyDescent="0.35">
      <c r="A1749" s="11" t="str">
        <f t="shared" si="27"/>
        <v>DISTRIBUCION VOLUMEN X CRITERIO (kg ó litros)Leche+bebidas vegetalesRTO CENTRO</v>
      </c>
      <c r="B1749" s="11" t="s">
        <v>120</v>
      </c>
      <c r="C1749" s="11" t="s">
        <v>175</v>
      </c>
      <c r="D1749" s="11" t="s">
        <v>6</v>
      </c>
      <c r="E1749" s="12">
        <v>8.3602297172746276</v>
      </c>
      <c r="F1749" s="12">
        <v>8.6695302220213559</v>
      </c>
      <c r="G1749" s="12">
        <v>9.3617656042775277</v>
      </c>
      <c r="H1749" s="12">
        <v>9.1756560452571332</v>
      </c>
      <c r="I1749" s="12">
        <v>8.955419952302746</v>
      </c>
      <c r="J1749" s="12">
        <v>8.9008751893211322</v>
      </c>
      <c r="K1749" s="12">
        <v>8.4493521291671474</v>
      </c>
      <c r="L1749" s="12">
        <v>8.6279088176073522</v>
      </c>
      <c r="M1749" s="12">
        <v>8.3095168359593234</v>
      </c>
      <c r="N1749" s="12"/>
      <c r="O1749" s="12"/>
    </row>
    <row r="1750" spans="1:15" x14ac:dyDescent="0.35">
      <c r="A1750" s="11" t="str">
        <f t="shared" si="27"/>
        <v>DISTRIBUCION VOLUMEN X CRITERIO (kg ó litros)Leche+bebidas vegetalesNORTE-CENTRO</v>
      </c>
      <c r="B1750" s="11" t="s">
        <v>120</v>
      </c>
      <c r="C1750" s="11" t="s">
        <v>175</v>
      </c>
      <c r="D1750" s="11" t="s">
        <v>7</v>
      </c>
      <c r="E1750" s="12">
        <v>11.535748478222461</v>
      </c>
      <c r="F1750" s="12">
        <v>12.483367931469608</v>
      </c>
      <c r="G1750" s="12">
        <v>12.037250328882761</v>
      </c>
      <c r="H1750" s="12">
        <v>12.367078831188561</v>
      </c>
      <c r="I1750" s="12">
        <v>12.480724205717312</v>
      </c>
      <c r="J1750" s="12">
        <v>11.833903014338608</v>
      </c>
      <c r="K1750" s="12">
        <v>12.142695130924386</v>
      </c>
      <c r="L1750" s="12">
        <v>13.070266722543527</v>
      </c>
      <c r="M1750" s="12">
        <v>12.501439186476279</v>
      </c>
      <c r="N1750" s="12"/>
      <c r="O1750" s="12"/>
    </row>
    <row r="1751" spans="1:15" x14ac:dyDescent="0.35">
      <c r="A1751" s="11" t="str">
        <f t="shared" si="27"/>
        <v>DISTRIBUCION VOLUMEN X CRITERIO (kg ó litros)Leche+bebidas vegetalesNOROESTE</v>
      </c>
      <c r="B1751" s="11" t="s">
        <v>120</v>
      </c>
      <c r="C1751" s="11" t="s">
        <v>175</v>
      </c>
      <c r="D1751" s="11" t="s">
        <v>8</v>
      </c>
      <c r="E1751" s="12">
        <v>16.321881283862361</v>
      </c>
      <c r="F1751" s="12">
        <v>16.626878258349826</v>
      </c>
      <c r="G1751" s="12">
        <v>16.107636285436218</v>
      </c>
      <c r="H1751" s="12">
        <v>15.953438937587272</v>
      </c>
      <c r="I1751" s="12">
        <v>15.304786003517757</v>
      </c>
      <c r="J1751" s="12">
        <v>15.088794560132236</v>
      </c>
      <c r="K1751" s="12">
        <v>15.327932083957679</v>
      </c>
      <c r="L1751" s="12">
        <v>15.254882115557061</v>
      </c>
      <c r="M1751" s="12">
        <v>16.37090979822645</v>
      </c>
      <c r="N1751" s="12"/>
      <c r="O1751" s="12"/>
    </row>
    <row r="1752" spans="1:15" x14ac:dyDescent="0.35">
      <c r="A1752" s="11" t="str">
        <f t="shared" si="27"/>
        <v>DISTRIBUCION VOLUMEN X CRITERIO (kg ó litros)Leche+bebidas vegetales&lt;2MIL</v>
      </c>
      <c r="B1752" s="11" t="s">
        <v>120</v>
      </c>
      <c r="C1752" s="11" t="s">
        <v>175</v>
      </c>
      <c r="D1752" s="11" t="s">
        <v>9</v>
      </c>
      <c r="E1752" s="12">
        <v>4.8097517138068486</v>
      </c>
      <c r="F1752" s="12">
        <v>4.7962513499698165</v>
      </c>
      <c r="G1752" s="12">
        <v>4.9006231604172203</v>
      </c>
      <c r="H1752" s="12">
        <v>4.2750854443967325</v>
      </c>
      <c r="I1752" s="12">
        <v>5.9724694696204752</v>
      </c>
      <c r="J1752" s="12">
        <v>5.2094950268992832</v>
      </c>
      <c r="K1752" s="12">
        <v>5.3020341316418795</v>
      </c>
      <c r="L1752" s="12">
        <v>5.8908624297677337</v>
      </c>
      <c r="M1752" s="12">
        <v>5.2568810618581345</v>
      </c>
      <c r="N1752" s="12"/>
      <c r="O1752" s="12"/>
    </row>
    <row r="1753" spans="1:15" x14ac:dyDescent="0.35">
      <c r="A1753" s="11" t="str">
        <f t="shared" si="27"/>
        <v>DISTRIBUCION VOLUMEN X CRITERIO (kg ó litros)Leche+bebidas vegetales2-5MIL</v>
      </c>
      <c r="B1753" s="11" t="s">
        <v>120</v>
      </c>
      <c r="C1753" s="11" t="s">
        <v>175</v>
      </c>
      <c r="D1753" s="11" t="s">
        <v>10</v>
      </c>
      <c r="E1753" s="12">
        <v>4.4778263142832442</v>
      </c>
      <c r="F1753" s="12">
        <v>4.7320181690543262</v>
      </c>
      <c r="G1753" s="12">
        <v>4.6455393319802019</v>
      </c>
      <c r="H1753" s="12">
        <v>4.4009535100623802</v>
      </c>
      <c r="I1753" s="12">
        <v>4.1181326782235468</v>
      </c>
      <c r="J1753" s="12">
        <v>4.1061572892455658</v>
      </c>
      <c r="K1753" s="12">
        <v>4.6219539805923748</v>
      </c>
      <c r="L1753" s="12">
        <v>4.6369693528310973</v>
      </c>
      <c r="M1753" s="12">
        <v>4.0619262228817723</v>
      </c>
      <c r="N1753" s="12"/>
      <c r="O1753" s="12"/>
    </row>
    <row r="1754" spans="1:15" x14ac:dyDescent="0.35">
      <c r="A1754" s="11" t="str">
        <f t="shared" si="27"/>
        <v>DISTRIBUCION VOLUMEN X CRITERIO (kg ó litros)Leche+bebidas vegetales5-10MIL</v>
      </c>
      <c r="B1754" s="11" t="s">
        <v>120</v>
      </c>
      <c r="C1754" s="11" t="s">
        <v>175</v>
      </c>
      <c r="D1754" s="11" t="s">
        <v>11</v>
      </c>
      <c r="E1754" s="12">
        <v>6.6795852578704853</v>
      </c>
      <c r="F1754" s="12">
        <v>6.4798063781722259</v>
      </c>
      <c r="G1754" s="12">
        <v>6.7152020846941456</v>
      </c>
      <c r="H1754" s="12">
        <v>7.2894061241672077</v>
      </c>
      <c r="I1754" s="12">
        <v>7.0081225459442953</v>
      </c>
      <c r="J1754" s="12">
        <v>6.3100130392924738</v>
      </c>
      <c r="K1754" s="12">
        <v>7.0400655038310234</v>
      </c>
      <c r="L1754" s="12">
        <v>6.9140661230993006</v>
      </c>
      <c r="M1754" s="12">
        <v>6.6781298897827899</v>
      </c>
      <c r="N1754" s="12"/>
      <c r="O1754" s="12"/>
    </row>
    <row r="1755" spans="1:15" x14ac:dyDescent="0.35">
      <c r="A1755" s="11" t="str">
        <f t="shared" si="27"/>
        <v>DISTRIBUCION VOLUMEN X CRITERIO (kg ó litros)Leche+bebidas vegetales10-30MIL</v>
      </c>
      <c r="B1755" s="11" t="s">
        <v>120</v>
      </c>
      <c r="C1755" s="11" t="s">
        <v>175</v>
      </c>
      <c r="D1755" s="11" t="s">
        <v>12</v>
      </c>
      <c r="E1755" s="12">
        <v>18.541482109615181</v>
      </c>
      <c r="F1755" s="12">
        <v>19.183213818529723</v>
      </c>
      <c r="G1755" s="12">
        <v>17.386550670180565</v>
      </c>
      <c r="H1755" s="12">
        <v>16.824194386878339</v>
      </c>
      <c r="I1755" s="12">
        <v>16.871651526353691</v>
      </c>
      <c r="J1755" s="12">
        <v>17.771543874156176</v>
      </c>
      <c r="K1755" s="12">
        <v>17.001946008315141</v>
      </c>
      <c r="L1755" s="12">
        <v>17.587947474993307</v>
      </c>
      <c r="M1755" s="12">
        <v>17.546087887903532</v>
      </c>
      <c r="N1755" s="12"/>
      <c r="O1755" s="12"/>
    </row>
    <row r="1756" spans="1:15" x14ac:dyDescent="0.35">
      <c r="A1756" s="11" t="str">
        <f t="shared" si="27"/>
        <v>DISTRIBUCION VOLUMEN X CRITERIO (kg ó litros)Leche+bebidas vegetales30-100MIL</v>
      </c>
      <c r="B1756" s="11" t="s">
        <v>120</v>
      </c>
      <c r="C1756" s="11" t="s">
        <v>175</v>
      </c>
      <c r="D1756" s="11" t="s">
        <v>13</v>
      </c>
      <c r="E1756" s="12">
        <v>22.314693746918575</v>
      </c>
      <c r="F1756" s="12">
        <v>22.614133119721654</v>
      </c>
      <c r="G1756" s="12">
        <v>21.703327382915592</v>
      </c>
      <c r="H1756" s="12">
        <v>23.22304095666841</v>
      </c>
      <c r="I1756" s="12">
        <v>22.683149484657807</v>
      </c>
      <c r="J1756" s="12">
        <v>23.493655814386869</v>
      </c>
      <c r="K1756" s="12">
        <v>22.326184679198427</v>
      </c>
      <c r="L1756" s="12">
        <v>21.761401182398334</v>
      </c>
      <c r="M1756" s="12">
        <v>22.948013575567586</v>
      </c>
      <c r="N1756" s="12"/>
      <c r="O1756" s="12"/>
    </row>
    <row r="1757" spans="1:15" x14ac:dyDescent="0.35">
      <c r="A1757" s="11" t="str">
        <f t="shared" si="27"/>
        <v>DISTRIBUCION VOLUMEN X CRITERIO (kg ó litros)Leche+bebidas vegetales100-200MIL</v>
      </c>
      <c r="B1757" s="11" t="s">
        <v>120</v>
      </c>
      <c r="C1757" s="11" t="s">
        <v>175</v>
      </c>
      <c r="D1757" s="11" t="s">
        <v>14</v>
      </c>
      <c r="E1757" s="12">
        <v>11.39842152433984</v>
      </c>
      <c r="F1757" s="12">
        <v>10.79893408857126</v>
      </c>
      <c r="G1757" s="12">
        <v>11.608931770422773</v>
      </c>
      <c r="H1757" s="12">
        <v>11.926802722795497</v>
      </c>
      <c r="I1757" s="12">
        <v>12.232938652787336</v>
      </c>
      <c r="J1757" s="12">
        <v>11.700851402576328</v>
      </c>
      <c r="K1757" s="12">
        <v>12.741642546840387</v>
      </c>
      <c r="L1757" s="12">
        <v>12.654290609332611</v>
      </c>
      <c r="M1757" s="12">
        <v>12.786822342448872</v>
      </c>
      <c r="N1757" s="12"/>
      <c r="O1757" s="12"/>
    </row>
    <row r="1758" spans="1:15" x14ac:dyDescent="0.35">
      <c r="A1758" s="11" t="str">
        <f t="shared" si="27"/>
        <v>DISTRIBUCION VOLUMEN X CRITERIO (kg ó litros)Leche+bebidas vegetales200-500MIL</v>
      </c>
      <c r="B1758" s="11" t="s">
        <v>120</v>
      </c>
      <c r="C1758" s="11" t="s">
        <v>175</v>
      </c>
      <c r="D1758" s="11" t="s">
        <v>15</v>
      </c>
      <c r="E1758" s="12">
        <v>14.741085113912614</v>
      </c>
      <c r="F1758" s="12">
        <v>14.397537956183756</v>
      </c>
      <c r="G1758" s="12">
        <v>15.035858047268091</v>
      </c>
      <c r="H1758" s="12">
        <v>13.89348485720129</v>
      </c>
      <c r="I1758" s="12">
        <v>13.364716894577674</v>
      </c>
      <c r="J1758" s="12">
        <v>12.311115912085244</v>
      </c>
      <c r="K1758" s="12">
        <v>12.549848897697727</v>
      </c>
      <c r="L1758" s="12">
        <v>12.972676829507531</v>
      </c>
      <c r="M1758" s="12">
        <v>13.211529436399891</v>
      </c>
      <c r="N1758" s="12"/>
      <c r="O1758" s="12"/>
    </row>
    <row r="1759" spans="1:15" x14ac:dyDescent="0.35">
      <c r="A1759" s="11" t="str">
        <f t="shared" si="27"/>
        <v>DISTRIBUCION VOLUMEN X CRITERIO (kg ó litros)Leche+bebidas vegetales&gt;500MIL</v>
      </c>
      <c r="B1759" s="11" t="s">
        <v>120</v>
      </c>
      <c r="C1759" s="11" t="s">
        <v>175</v>
      </c>
      <c r="D1759" s="11" t="s">
        <v>16</v>
      </c>
      <c r="E1759" s="12">
        <v>17.03715121407587</v>
      </c>
      <c r="F1759" s="12">
        <v>16.998102450063108</v>
      </c>
      <c r="G1759" s="12">
        <v>18.003955649775065</v>
      </c>
      <c r="H1759" s="12">
        <v>18.167040347360736</v>
      </c>
      <c r="I1759" s="12">
        <v>17.74881387236076</v>
      </c>
      <c r="J1759" s="12">
        <v>19.097156603247516</v>
      </c>
      <c r="K1759" s="12">
        <v>18.416336391613321</v>
      </c>
      <c r="L1759" s="12">
        <v>17.581785675091222</v>
      </c>
      <c r="M1759" s="12">
        <v>17.51059880968451</v>
      </c>
      <c r="N1759" s="12"/>
      <c r="O1759" s="12"/>
    </row>
    <row r="1760" spans="1:15" x14ac:dyDescent="0.35">
      <c r="A1760" s="11" t="str">
        <f t="shared" si="27"/>
        <v>DISTRIBUCION VOLUMEN X CRITERIO (kg ó litros)Leche+bebidas vegetalesDE 15 A 19 AÑOS</v>
      </c>
      <c r="B1760" s="11" t="s">
        <v>120</v>
      </c>
      <c r="C1760" s="11" t="s">
        <v>175</v>
      </c>
      <c r="D1760" s="11" t="s">
        <v>39</v>
      </c>
      <c r="E1760" s="12">
        <v>0.94840051450307494</v>
      </c>
      <c r="F1760" s="12">
        <v>0.93006233860078202</v>
      </c>
      <c r="G1760" s="12">
        <v>1.1508881570614728</v>
      </c>
      <c r="H1760" s="12">
        <v>0.80036095708290156</v>
      </c>
      <c r="I1760" s="12">
        <v>0.92024990812951957</v>
      </c>
      <c r="J1760" s="12">
        <v>0.74826353368491116</v>
      </c>
      <c r="K1760" s="12">
        <v>0.25190748008498087</v>
      </c>
      <c r="L1760" s="12">
        <v>0.43866040648709875</v>
      </c>
      <c r="M1760" s="12">
        <v>0.87399688280003862</v>
      </c>
      <c r="N1760" s="12"/>
      <c r="O1760" s="12"/>
    </row>
    <row r="1761" spans="1:15" x14ac:dyDescent="0.35">
      <c r="A1761" s="11" t="str">
        <f t="shared" si="27"/>
        <v>DISTRIBUCION VOLUMEN X CRITERIO (kg ó litros)Leche+bebidas vegetalesDE 20 A 24 AÑOS</v>
      </c>
      <c r="B1761" s="11" t="s">
        <v>120</v>
      </c>
      <c r="C1761" s="11" t="s">
        <v>175</v>
      </c>
      <c r="D1761" s="11" t="s">
        <v>40</v>
      </c>
      <c r="E1761" s="12">
        <v>1.5806361072147124</v>
      </c>
      <c r="F1761" s="12">
        <v>1.6652853359323805</v>
      </c>
      <c r="G1761" s="12">
        <v>1.6589422548355683</v>
      </c>
      <c r="H1761" s="12">
        <v>1.8894436079510382</v>
      </c>
      <c r="I1761" s="12">
        <v>1.6568725620295555</v>
      </c>
      <c r="J1761" s="12">
        <v>1.6398346310605039</v>
      </c>
      <c r="K1761" s="12">
        <v>1.6473592100859864</v>
      </c>
      <c r="L1761" s="12">
        <v>1.6343927115952255</v>
      </c>
      <c r="M1761" s="12">
        <v>1.4505428117416521</v>
      </c>
      <c r="N1761" s="12"/>
      <c r="O1761" s="12"/>
    </row>
    <row r="1762" spans="1:15" x14ac:dyDescent="0.35">
      <c r="A1762" s="11" t="str">
        <f t="shared" si="27"/>
        <v>DISTRIBUCION VOLUMEN X CRITERIO (kg ó litros)Leche+bebidas vegetalesDE 25 A 34 AÑOS</v>
      </c>
      <c r="B1762" s="11" t="s">
        <v>120</v>
      </c>
      <c r="C1762" s="11" t="s">
        <v>175</v>
      </c>
      <c r="D1762" s="11" t="s">
        <v>41</v>
      </c>
      <c r="E1762" s="12">
        <v>6.459398186987535</v>
      </c>
      <c r="F1762" s="12">
        <v>6.5950934628907794</v>
      </c>
      <c r="G1762" s="12">
        <v>6.6615943186737763</v>
      </c>
      <c r="H1762" s="12">
        <v>6.7176936816211716</v>
      </c>
      <c r="I1762" s="12">
        <v>6.5778741713984097</v>
      </c>
      <c r="J1762" s="12">
        <v>6.5195633717717989</v>
      </c>
      <c r="K1762" s="12">
        <v>6.1561337645791605</v>
      </c>
      <c r="L1762" s="12">
        <v>5.6918852356011405</v>
      </c>
      <c r="M1762" s="12">
        <v>5.4852180062958107</v>
      </c>
      <c r="N1762" s="12"/>
      <c r="O1762" s="12"/>
    </row>
    <row r="1763" spans="1:15" x14ac:dyDescent="0.35">
      <c r="A1763" s="11" t="str">
        <f t="shared" si="27"/>
        <v>DISTRIBUCION VOLUMEN X CRITERIO (kg ó litros)Leche+bebidas vegetalesDE 35 A 49 AÑOS</v>
      </c>
      <c r="B1763" s="11" t="s">
        <v>120</v>
      </c>
      <c r="C1763" s="11" t="s">
        <v>175</v>
      </c>
      <c r="D1763" s="11" t="s">
        <v>42</v>
      </c>
      <c r="E1763" s="12">
        <v>26.717367528791502</v>
      </c>
      <c r="F1763" s="12">
        <v>28.676893931233632</v>
      </c>
      <c r="G1763" s="12">
        <v>27.184999860515706</v>
      </c>
      <c r="H1763" s="12">
        <v>27.27002042283425</v>
      </c>
      <c r="I1763" s="12">
        <v>26.594290651251264</v>
      </c>
      <c r="J1763" s="12">
        <v>26.929467350968473</v>
      </c>
      <c r="K1763" s="12">
        <v>25.976790159968822</v>
      </c>
      <c r="L1763" s="12">
        <v>24.005889455934142</v>
      </c>
      <c r="M1763" s="12">
        <v>24.237915797736115</v>
      </c>
      <c r="N1763" s="12"/>
      <c r="O1763" s="12"/>
    </row>
    <row r="1764" spans="1:15" x14ac:dyDescent="0.35">
      <c r="A1764" s="11" t="str">
        <f t="shared" si="27"/>
        <v>DISTRIBUCION VOLUMEN X CRITERIO (kg ó litros)Leche+bebidas vegetalesDE 50 A 59 AÑOS</v>
      </c>
      <c r="B1764" s="11" t="s">
        <v>120</v>
      </c>
      <c r="C1764" s="11" t="s">
        <v>175</v>
      </c>
      <c r="D1764" s="11" t="s">
        <v>43</v>
      </c>
      <c r="E1764" s="12">
        <v>24.712938718040206</v>
      </c>
      <c r="F1764" s="12">
        <v>24.906977416776378</v>
      </c>
      <c r="G1764" s="12">
        <v>25.263579352102887</v>
      </c>
      <c r="H1764" s="12">
        <v>24.993032031761977</v>
      </c>
      <c r="I1764" s="12">
        <v>24.903445898612137</v>
      </c>
      <c r="J1764" s="12">
        <v>25.797511008919553</v>
      </c>
      <c r="K1764" s="12">
        <v>27.980070995886681</v>
      </c>
      <c r="L1764" s="12">
        <v>27.588384929396703</v>
      </c>
      <c r="M1764" s="12">
        <v>27.162473310204625</v>
      </c>
      <c r="N1764" s="12"/>
      <c r="O1764" s="12"/>
    </row>
    <row r="1765" spans="1:15" x14ac:dyDescent="0.35">
      <c r="A1765" s="11" t="str">
        <f t="shared" si="27"/>
        <v>DISTRIBUCION VOLUMEN X CRITERIO (kg ó litros)Leche+bebidas vegetalesDE 60 A 75 AÑOS</v>
      </c>
      <c r="B1765" s="11" t="s">
        <v>120</v>
      </c>
      <c r="C1765" s="11" t="s">
        <v>175</v>
      </c>
      <c r="D1765" s="11" t="s">
        <v>44</v>
      </c>
      <c r="E1765" s="12">
        <v>39.58125752735657</v>
      </c>
      <c r="F1765" s="12">
        <v>37.225681795598391</v>
      </c>
      <c r="G1765" s="12">
        <v>38.079987675779932</v>
      </c>
      <c r="H1765" s="12">
        <v>38.329449120540907</v>
      </c>
      <c r="I1765" s="12">
        <v>39.347244378797541</v>
      </c>
      <c r="J1765" s="12">
        <v>38.365341444361306</v>
      </c>
      <c r="K1765" s="12">
        <v>37.98774653139337</v>
      </c>
      <c r="L1765" s="12">
        <v>40.640788841762529</v>
      </c>
      <c r="M1765" s="12">
        <v>40.789824824457185</v>
      </c>
      <c r="N1765" s="12"/>
      <c r="O1765" s="12"/>
    </row>
    <row r="1766" spans="1:15" x14ac:dyDescent="0.35">
      <c r="A1766" s="11" t="str">
        <f t="shared" si="27"/>
        <v>DISTRIBUCION VOLUMEN X CRITERIO (kg ó litros)Leche+bebidas vegetalesNIVEL ALTO</v>
      </c>
      <c r="B1766" s="11" t="s">
        <v>120</v>
      </c>
      <c r="C1766" s="11" t="s">
        <v>175</v>
      </c>
      <c r="D1766" s="11" t="s">
        <v>209</v>
      </c>
      <c r="E1766" s="12">
        <v>23.885298862852672</v>
      </c>
      <c r="F1766" s="12">
        <v>23.627283232746727</v>
      </c>
      <c r="G1766" s="12">
        <v>23.582502237264823</v>
      </c>
      <c r="H1766" s="12">
        <v>23.506563447954132</v>
      </c>
      <c r="I1766" s="12">
        <v>23.203236744658653</v>
      </c>
      <c r="J1766" s="12">
        <v>23.285194172510057</v>
      </c>
      <c r="K1766" s="12">
        <v>23.813696852143622</v>
      </c>
      <c r="L1766" s="12">
        <v>23.780777184954868</v>
      </c>
      <c r="M1766" s="12">
        <v>24.592721365061227</v>
      </c>
      <c r="N1766" s="12"/>
      <c r="O1766" s="12"/>
    </row>
    <row r="1767" spans="1:15" x14ac:dyDescent="0.35">
      <c r="A1767" s="11" t="str">
        <f t="shared" si="27"/>
        <v>DISTRIBUCION VOLUMEN X CRITERIO (kg ó litros)Leche+bebidas vegetalesNIVEL MEDIO ALTO</v>
      </c>
      <c r="B1767" s="11" t="s">
        <v>120</v>
      </c>
      <c r="C1767" s="11" t="s">
        <v>175</v>
      </c>
      <c r="D1767" s="11" t="s">
        <v>210</v>
      </c>
      <c r="E1767" s="12">
        <v>15.381484732439734</v>
      </c>
      <c r="F1767" s="12">
        <v>15.29095420030947</v>
      </c>
      <c r="G1767" s="12">
        <v>14.49986875134941</v>
      </c>
      <c r="H1767" s="12">
        <v>14.464722403232996</v>
      </c>
      <c r="I1767" s="12">
        <v>14.519979401733282</v>
      </c>
      <c r="J1767" s="12">
        <v>13.337128708178417</v>
      </c>
      <c r="K1767" s="12">
        <v>13.383271304927046</v>
      </c>
      <c r="L1767" s="12">
        <v>12.715551020709883</v>
      </c>
      <c r="M1767" s="12">
        <v>11.578298006296713</v>
      </c>
      <c r="N1767" s="12"/>
      <c r="O1767" s="12"/>
    </row>
    <row r="1768" spans="1:15" x14ac:dyDescent="0.35">
      <c r="A1768" s="11" t="str">
        <f t="shared" si="27"/>
        <v>DISTRIBUCION VOLUMEN X CRITERIO (kg ó litros)Leche+bebidas vegetalesNIVEL MEDIO</v>
      </c>
      <c r="B1768" s="11" t="s">
        <v>120</v>
      </c>
      <c r="C1768" s="11" t="s">
        <v>175</v>
      </c>
      <c r="D1768" s="11" t="s">
        <v>211</v>
      </c>
      <c r="E1768" s="12">
        <v>21.795547425932455</v>
      </c>
      <c r="F1768" s="12">
        <v>22.580006768857146</v>
      </c>
      <c r="G1768" s="12">
        <v>23.941160298619884</v>
      </c>
      <c r="H1768" s="12">
        <v>22.762309086297975</v>
      </c>
      <c r="I1768" s="12">
        <v>22.536368927230633</v>
      </c>
      <c r="J1768" s="12">
        <v>23.073948711935842</v>
      </c>
      <c r="K1768" s="12">
        <v>21.687575991628833</v>
      </c>
      <c r="L1768" s="12">
        <v>22.632047714441192</v>
      </c>
      <c r="M1768" s="12">
        <v>23.308121772639588</v>
      </c>
      <c r="N1768" s="12"/>
      <c r="O1768" s="12"/>
    </row>
    <row r="1769" spans="1:15" x14ac:dyDescent="0.35">
      <c r="A1769" s="11" t="str">
        <f t="shared" si="27"/>
        <v>DISTRIBUCION VOLUMEN X CRITERIO (kg ó litros)Leche+bebidas vegetalesNIVEL MEDIO BAJO</v>
      </c>
      <c r="B1769" s="11" t="s">
        <v>120</v>
      </c>
      <c r="C1769" s="11" t="s">
        <v>175</v>
      </c>
      <c r="D1769" s="11" t="s">
        <v>212</v>
      </c>
      <c r="E1769" s="12">
        <v>17.362696420774153</v>
      </c>
      <c r="F1769" s="12">
        <v>16.905938638671945</v>
      </c>
      <c r="G1769" s="12">
        <v>15.911599616682444</v>
      </c>
      <c r="H1769" s="12">
        <v>16.108219650169776</v>
      </c>
      <c r="I1769" s="12">
        <v>16.203734460787601</v>
      </c>
      <c r="J1769" s="12">
        <v>16.056049969106937</v>
      </c>
      <c r="K1769" s="12">
        <v>16.766426188277698</v>
      </c>
      <c r="L1769" s="12">
        <v>16.673225791227143</v>
      </c>
      <c r="M1769" s="12">
        <v>17.007773601642096</v>
      </c>
      <c r="N1769" s="12"/>
      <c r="O1769" s="12"/>
    </row>
    <row r="1770" spans="1:15" x14ac:dyDescent="0.35">
      <c r="A1770" s="11" t="str">
        <f t="shared" si="27"/>
        <v>DISTRIBUCION VOLUMEN X CRITERIO (kg ó litros)Leche+bebidas vegetalesHOMBRE</v>
      </c>
      <c r="B1770" s="11" t="s">
        <v>120</v>
      </c>
      <c r="C1770" s="11" t="s">
        <v>175</v>
      </c>
      <c r="D1770" s="11" t="s">
        <v>21</v>
      </c>
      <c r="E1770" s="12">
        <v>61.65256220944071</v>
      </c>
      <c r="F1770" s="12">
        <v>58.852180642807198</v>
      </c>
      <c r="G1770" s="12">
        <v>57.229302630003346</v>
      </c>
      <c r="H1770" s="12">
        <v>58.292489692660524</v>
      </c>
      <c r="I1770" s="12">
        <v>58.829613774924049</v>
      </c>
      <c r="J1770" s="12">
        <v>56.470635469459815</v>
      </c>
      <c r="K1770" s="12">
        <v>57.076739099290705</v>
      </c>
      <c r="L1770" s="12">
        <v>57.996084267915528</v>
      </c>
      <c r="M1770" s="12">
        <v>59.123320323350534</v>
      </c>
      <c r="N1770" s="12"/>
      <c r="O1770" s="12"/>
    </row>
    <row r="1771" spans="1:15" x14ac:dyDescent="0.35">
      <c r="A1771" s="11" t="str">
        <f t="shared" si="27"/>
        <v>DISTRIBUCION VOLUMEN X CRITERIO (kg ó litros)Leche+bebidas vegetalesMUJER</v>
      </c>
      <c r="B1771" s="11" t="s">
        <v>120</v>
      </c>
      <c r="C1771" s="11" t="s">
        <v>175</v>
      </c>
      <c r="D1771" s="11" t="s">
        <v>22</v>
      </c>
      <c r="E1771" s="12">
        <v>38.347436878748205</v>
      </c>
      <c r="F1771" s="12">
        <v>41.147820019110355</v>
      </c>
      <c r="G1771" s="12">
        <v>42.770672184144317</v>
      </c>
      <c r="H1771" s="12">
        <v>41.707538169261746</v>
      </c>
      <c r="I1771" s="12">
        <v>41.17038707911945</v>
      </c>
      <c r="J1771" s="12">
        <v>43.529364530540199</v>
      </c>
      <c r="K1771" s="12">
        <v>42.923287516069294</v>
      </c>
      <c r="L1771" s="12">
        <v>42.00391555012456</v>
      </c>
      <c r="M1771" s="12">
        <v>40.876678662410384</v>
      </c>
      <c r="N1771" s="12"/>
      <c r="O1771" s="12"/>
    </row>
    <row r="1772" spans="1:15" x14ac:dyDescent="0.35">
      <c r="A1772" s="11" t="str">
        <f t="shared" si="27"/>
        <v>DISTRIBUCION VOLUMEN X CRITERIO (kg ó litros)LecheT.ESPAÑA</v>
      </c>
      <c r="B1772" s="11" t="s">
        <v>120</v>
      </c>
      <c r="C1772" s="11" t="s">
        <v>125</v>
      </c>
      <c r="D1772" s="11" t="s">
        <v>36</v>
      </c>
      <c r="E1772" s="12">
        <v>100</v>
      </c>
      <c r="F1772" s="12">
        <v>100</v>
      </c>
      <c r="G1772" s="12">
        <v>100</v>
      </c>
      <c r="H1772" s="12">
        <v>100</v>
      </c>
      <c r="I1772" s="12">
        <v>100</v>
      </c>
      <c r="J1772" s="12">
        <v>100</v>
      </c>
      <c r="K1772" s="12">
        <v>100</v>
      </c>
      <c r="L1772" s="12">
        <v>100</v>
      </c>
      <c r="M1772" s="12">
        <v>100</v>
      </c>
      <c r="N1772" s="12"/>
      <c r="O1772" s="12"/>
    </row>
    <row r="1773" spans="1:15" x14ac:dyDescent="0.35">
      <c r="A1773" s="11" t="str">
        <f t="shared" si="27"/>
        <v>DISTRIBUCION VOLUMEN X CRITERIO (kg ó litros)LecheBCN AM</v>
      </c>
      <c r="B1773" s="11" t="s">
        <v>120</v>
      </c>
      <c r="C1773" s="11" t="s">
        <v>125</v>
      </c>
      <c r="D1773" s="11" t="s">
        <v>1</v>
      </c>
      <c r="E1773" s="12">
        <v>7.61772093305248</v>
      </c>
      <c r="F1773" s="12">
        <v>7.2940502379411489</v>
      </c>
      <c r="G1773" s="12">
        <v>8.4780356772386671</v>
      </c>
      <c r="H1773" s="12">
        <v>8.6881182467124471</v>
      </c>
      <c r="I1773" s="12">
        <v>8.6670009890004707</v>
      </c>
      <c r="J1773" s="12">
        <v>8.4866884471302519</v>
      </c>
      <c r="K1773" s="12">
        <v>7.5374316195609801</v>
      </c>
      <c r="L1773" s="12">
        <v>8.3293578173483702</v>
      </c>
      <c r="M1773" s="12">
        <v>8.50184111408681</v>
      </c>
      <c r="N1773" s="12"/>
      <c r="O1773" s="12"/>
    </row>
    <row r="1774" spans="1:15" x14ac:dyDescent="0.35">
      <c r="A1774" s="11" t="str">
        <f t="shared" si="27"/>
        <v>DISTRIBUCION VOLUMEN X CRITERIO (kg ó litros)LecheREST.CAT ARAGON</v>
      </c>
      <c r="B1774" s="11" t="s">
        <v>120</v>
      </c>
      <c r="C1774" s="11" t="s">
        <v>125</v>
      </c>
      <c r="D1774" s="11" t="s">
        <v>2</v>
      </c>
      <c r="E1774" s="12">
        <v>9.109263698180925</v>
      </c>
      <c r="F1774" s="12">
        <v>9.8829389001528227</v>
      </c>
      <c r="G1774" s="12">
        <v>9.7019043289840958</v>
      </c>
      <c r="H1774" s="12">
        <v>8.3839173568878564</v>
      </c>
      <c r="I1774" s="12">
        <v>8.3454737647458401</v>
      </c>
      <c r="J1774" s="12">
        <v>9.0913621908486473</v>
      </c>
      <c r="K1774" s="12">
        <v>9.5348556829080575</v>
      </c>
      <c r="L1774" s="12">
        <v>8.7160743264232465</v>
      </c>
      <c r="M1774" s="12">
        <v>8.4901010534978916</v>
      </c>
      <c r="N1774" s="12"/>
      <c r="O1774" s="12"/>
    </row>
    <row r="1775" spans="1:15" x14ac:dyDescent="0.35">
      <c r="A1775" s="11" t="str">
        <f t="shared" si="27"/>
        <v>DISTRIBUCION VOLUMEN X CRITERIO (kg ó litros)LecheLEVANTE</v>
      </c>
      <c r="B1775" s="11" t="s">
        <v>120</v>
      </c>
      <c r="C1775" s="11" t="s">
        <v>125</v>
      </c>
      <c r="D1775" s="11" t="s">
        <v>3</v>
      </c>
      <c r="E1775" s="12">
        <v>10.826245805784826</v>
      </c>
      <c r="F1775" s="12">
        <v>10.090110877460763</v>
      </c>
      <c r="G1775" s="12">
        <v>10.518758582057613</v>
      </c>
      <c r="H1775" s="12">
        <v>10.82634286727655</v>
      </c>
      <c r="I1775" s="12">
        <v>10.067136195015438</v>
      </c>
      <c r="J1775" s="12">
        <v>10.167585627584225</v>
      </c>
      <c r="K1775" s="12">
        <v>10.300970317206826</v>
      </c>
      <c r="L1775" s="12">
        <v>10.361339232658645</v>
      </c>
      <c r="M1775" s="12">
        <v>10.13957976824074</v>
      </c>
      <c r="N1775" s="12"/>
      <c r="O1775" s="12"/>
    </row>
    <row r="1776" spans="1:15" x14ac:dyDescent="0.35">
      <c r="A1776" s="11" t="str">
        <f t="shared" si="27"/>
        <v>DISTRIBUCION VOLUMEN X CRITERIO (kg ó litros)LecheANDALUCIA</v>
      </c>
      <c r="B1776" s="11" t="s">
        <v>120</v>
      </c>
      <c r="C1776" s="11" t="s">
        <v>125</v>
      </c>
      <c r="D1776" s="11" t="s">
        <v>4</v>
      </c>
      <c r="E1776" s="12">
        <v>22.299181214193798</v>
      </c>
      <c r="F1776" s="12">
        <v>21.670443620811927</v>
      </c>
      <c r="G1776" s="12">
        <v>20.068913523184115</v>
      </c>
      <c r="H1776" s="12">
        <v>19.954774858578357</v>
      </c>
      <c r="I1776" s="12">
        <v>21.02865838691433</v>
      </c>
      <c r="J1776" s="12">
        <v>21.1350135037877</v>
      </c>
      <c r="K1776" s="12">
        <v>21.618202581869003</v>
      </c>
      <c r="L1776" s="12">
        <v>20.548589998478569</v>
      </c>
      <c r="M1776" s="12">
        <v>21.672126758783055</v>
      </c>
      <c r="N1776" s="12"/>
      <c r="O1776" s="12"/>
    </row>
    <row r="1777" spans="1:15" x14ac:dyDescent="0.35">
      <c r="A1777" s="11" t="str">
        <f t="shared" si="27"/>
        <v>DISTRIBUCION VOLUMEN X CRITERIO (kg ó litros)LecheMDD AM</v>
      </c>
      <c r="B1777" s="11" t="s">
        <v>120</v>
      </c>
      <c r="C1777" s="11" t="s">
        <v>125</v>
      </c>
      <c r="D1777" s="11" t="s">
        <v>5</v>
      </c>
      <c r="E1777" s="12">
        <v>13.246707049201339</v>
      </c>
      <c r="F1777" s="12">
        <v>12.984365026174988</v>
      </c>
      <c r="G1777" s="12">
        <v>13.721814819139372</v>
      </c>
      <c r="H1777" s="12">
        <v>14.038126692229799</v>
      </c>
      <c r="I1777" s="12">
        <v>13.864517778145258</v>
      </c>
      <c r="J1777" s="12">
        <v>14.124571275630471</v>
      </c>
      <c r="K1777" s="12">
        <v>14.108895387789511</v>
      </c>
      <c r="L1777" s="12">
        <v>13.941445270011391</v>
      </c>
      <c r="M1777" s="12">
        <v>13.406373331922891</v>
      </c>
      <c r="N1777" s="12"/>
      <c r="O1777" s="12"/>
    </row>
    <row r="1778" spans="1:15" x14ac:dyDescent="0.35">
      <c r="A1778" s="11" t="str">
        <f t="shared" si="27"/>
        <v>DISTRIBUCION VOLUMEN X CRITERIO (kg ó litros)LecheRTO CENTRO</v>
      </c>
      <c r="B1778" s="11" t="s">
        <v>120</v>
      </c>
      <c r="C1778" s="11" t="s">
        <v>125</v>
      </c>
      <c r="D1778" s="11" t="s">
        <v>6</v>
      </c>
      <c r="E1778" s="12">
        <v>8.6346474280479502</v>
      </c>
      <c r="F1778" s="12">
        <v>8.9724290644061711</v>
      </c>
      <c r="G1778" s="12">
        <v>9.8134262793550509</v>
      </c>
      <c r="H1778" s="12">
        <v>9.6707870641264648</v>
      </c>
      <c r="I1778" s="12">
        <v>9.4393988341261998</v>
      </c>
      <c r="J1778" s="12">
        <v>9.3738291806368839</v>
      </c>
      <c r="K1778" s="12">
        <v>8.8766666871530582</v>
      </c>
      <c r="L1778" s="12">
        <v>9.0815899796509765</v>
      </c>
      <c r="M1778" s="12">
        <v>8.7539887869485309</v>
      </c>
      <c r="N1778" s="12"/>
      <c r="O1778" s="12"/>
    </row>
    <row r="1779" spans="1:15" x14ac:dyDescent="0.35">
      <c r="A1779" s="11" t="str">
        <f t="shared" si="27"/>
        <v>DISTRIBUCION VOLUMEN X CRITERIO (kg ó litros)LecheNORTE-CENTRO</v>
      </c>
      <c r="B1779" s="11" t="s">
        <v>120</v>
      </c>
      <c r="C1779" s="11" t="s">
        <v>125</v>
      </c>
      <c r="D1779" s="11" t="s">
        <v>7</v>
      </c>
      <c r="E1779" s="12">
        <v>11.548719959301893</v>
      </c>
      <c r="F1779" s="12">
        <v>12.554556835194235</v>
      </c>
      <c r="G1779" s="12">
        <v>11.932710496445011</v>
      </c>
      <c r="H1779" s="12">
        <v>12.272576329629155</v>
      </c>
      <c r="I1779" s="12">
        <v>12.684515276985159</v>
      </c>
      <c r="J1779" s="12">
        <v>12.15842277402529</v>
      </c>
      <c r="K1779" s="12">
        <v>12.589379097952277</v>
      </c>
      <c r="L1779" s="12">
        <v>13.646862452476658</v>
      </c>
      <c r="M1779" s="12">
        <v>12.818175211690022</v>
      </c>
      <c r="N1779" s="12"/>
      <c r="O1779" s="12"/>
    </row>
    <row r="1780" spans="1:15" x14ac:dyDescent="0.35">
      <c r="A1780" s="11" t="str">
        <f t="shared" si="27"/>
        <v>DISTRIBUCION VOLUMEN X CRITERIO (kg ó litros)LecheNOROESTE</v>
      </c>
      <c r="B1780" s="11" t="s">
        <v>120</v>
      </c>
      <c r="C1780" s="11" t="s">
        <v>125</v>
      </c>
      <c r="D1780" s="11" t="s">
        <v>8</v>
      </c>
      <c r="E1780" s="12">
        <v>16.71750911887079</v>
      </c>
      <c r="F1780" s="12">
        <v>16.551106285375141</v>
      </c>
      <c r="G1780" s="12">
        <v>15.764422889993213</v>
      </c>
      <c r="H1780" s="12">
        <v>16.165368737432079</v>
      </c>
      <c r="I1780" s="12">
        <v>15.903293248526698</v>
      </c>
      <c r="J1780" s="12">
        <v>15.462518184992231</v>
      </c>
      <c r="K1780" s="12">
        <v>15.433614759758479</v>
      </c>
      <c r="L1780" s="12">
        <v>15.374747802831287</v>
      </c>
      <c r="M1780" s="12">
        <v>16.217801996248234</v>
      </c>
      <c r="N1780" s="12"/>
      <c r="O1780" s="12"/>
    </row>
    <row r="1781" spans="1:15" x14ac:dyDescent="0.35">
      <c r="A1781" s="11" t="str">
        <f t="shared" si="27"/>
        <v>DISTRIBUCION VOLUMEN X CRITERIO (kg ó litros)Leche&lt;2MIL</v>
      </c>
      <c r="B1781" s="11" t="s">
        <v>120</v>
      </c>
      <c r="C1781" s="11" t="s">
        <v>125</v>
      </c>
      <c r="D1781" s="11" t="s">
        <v>9</v>
      </c>
      <c r="E1781" s="12">
        <v>5.0024128202673745</v>
      </c>
      <c r="F1781" s="12">
        <v>4.9215635414347689</v>
      </c>
      <c r="G1781" s="12">
        <v>5.036880351359323</v>
      </c>
      <c r="H1781" s="12">
        <v>4.4202313898211401</v>
      </c>
      <c r="I1781" s="12">
        <v>4.4773584089033536</v>
      </c>
      <c r="J1781" s="12">
        <v>3.9276137948552186</v>
      </c>
      <c r="K1781" s="12">
        <v>4.2153087250377022</v>
      </c>
      <c r="L1781" s="12">
        <v>4.3991944344105365</v>
      </c>
      <c r="M1781" s="12">
        <v>4.5000093081458781</v>
      </c>
      <c r="N1781" s="12"/>
      <c r="O1781" s="12"/>
    </row>
    <row r="1782" spans="1:15" x14ac:dyDescent="0.35">
      <c r="A1782" s="11" t="str">
        <f t="shared" si="27"/>
        <v>DISTRIBUCION VOLUMEN X CRITERIO (kg ó litros)Leche2-5MIL</v>
      </c>
      <c r="B1782" s="11" t="s">
        <v>120</v>
      </c>
      <c r="C1782" s="11" t="s">
        <v>125</v>
      </c>
      <c r="D1782" s="11" t="s">
        <v>10</v>
      </c>
      <c r="E1782" s="12">
        <v>4.5320382805938753</v>
      </c>
      <c r="F1782" s="12">
        <v>4.8176610307223724</v>
      </c>
      <c r="G1782" s="12">
        <v>4.8737030215425827</v>
      </c>
      <c r="H1782" s="12">
        <v>4.5195793595201783</v>
      </c>
      <c r="I1782" s="12">
        <v>4.3080884195636697</v>
      </c>
      <c r="J1782" s="12">
        <v>4.2699546129718913</v>
      </c>
      <c r="K1782" s="12">
        <v>4.8383833124939502</v>
      </c>
      <c r="L1782" s="12">
        <v>4.8332181023144392</v>
      </c>
      <c r="M1782" s="12">
        <v>4.2610872460593168</v>
      </c>
      <c r="N1782" s="12"/>
      <c r="O1782" s="12"/>
    </row>
    <row r="1783" spans="1:15" x14ac:dyDescent="0.35">
      <c r="A1783" s="11" t="str">
        <f t="shared" si="27"/>
        <v>DISTRIBUCION VOLUMEN X CRITERIO (kg ó litros)Leche5-10MIL</v>
      </c>
      <c r="B1783" s="11" t="s">
        <v>120</v>
      </c>
      <c r="C1783" s="11" t="s">
        <v>125</v>
      </c>
      <c r="D1783" s="11" t="s">
        <v>11</v>
      </c>
      <c r="E1783" s="12">
        <v>6.3287898080878104</v>
      </c>
      <c r="F1783" s="12">
        <v>6.0536182820857309</v>
      </c>
      <c r="G1783" s="12">
        <v>6.5391130357214848</v>
      </c>
      <c r="H1783" s="12">
        <v>7.1015950358606723</v>
      </c>
      <c r="I1783" s="12">
        <v>6.9608842368855122</v>
      </c>
      <c r="J1783" s="12">
        <v>6.30719271928103</v>
      </c>
      <c r="K1783" s="12">
        <v>6.9165472914752115</v>
      </c>
      <c r="L1783" s="12">
        <v>6.7162989463747449</v>
      </c>
      <c r="M1783" s="12">
        <v>6.2755493252386065</v>
      </c>
      <c r="N1783" s="12"/>
      <c r="O1783" s="12"/>
    </row>
    <row r="1784" spans="1:15" x14ac:dyDescent="0.35">
      <c r="A1784" s="11" t="str">
        <f t="shared" si="27"/>
        <v>DISTRIBUCION VOLUMEN X CRITERIO (kg ó litros)Leche10-30MIL</v>
      </c>
      <c r="B1784" s="11" t="s">
        <v>120</v>
      </c>
      <c r="C1784" s="11" t="s">
        <v>125</v>
      </c>
      <c r="D1784" s="11" t="s">
        <v>12</v>
      </c>
      <c r="E1784" s="12">
        <v>18.992241397226902</v>
      </c>
      <c r="F1784" s="12">
        <v>19.589818770416752</v>
      </c>
      <c r="G1784" s="12">
        <v>17.704070390496064</v>
      </c>
      <c r="H1784" s="12">
        <v>17.204053086100739</v>
      </c>
      <c r="I1784" s="12">
        <v>17.448657451607406</v>
      </c>
      <c r="J1784" s="12">
        <v>18.466549437029766</v>
      </c>
      <c r="K1784" s="12">
        <v>17.513704369281694</v>
      </c>
      <c r="L1784" s="12">
        <v>18.343668506149594</v>
      </c>
      <c r="M1784" s="12">
        <v>17.934846214886115</v>
      </c>
      <c r="N1784" s="12"/>
      <c r="O1784" s="12"/>
    </row>
    <row r="1785" spans="1:15" x14ac:dyDescent="0.35">
      <c r="A1785" s="11" t="str">
        <f t="shared" si="27"/>
        <v>DISTRIBUCION VOLUMEN X CRITERIO (kg ó litros)Leche30-100MIL</v>
      </c>
      <c r="B1785" s="11" t="s">
        <v>120</v>
      </c>
      <c r="C1785" s="11" t="s">
        <v>125</v>
      </c>
      <c r="D1785" s="11" t="s">
        <v>13</v>
      </c>
      <c r="E1785" s="12">
        <v>21.700113902010948</v>
      </c>
      <c r="F1785" s="12">
        <v>22.122398111169179</v>
      </c>
      <c r="G1785" s="12">
        <v>21.175835287610461</v>
      </c>
      <c r="H1785" s="12">
        <v>22.338307912464646</v>
      </c>
      <c r="I1785" s="12">
        <v>22.4503778576908</v>
      </c>
      <c r="J1785" s="12">
        <v>23.582403459280847</v>
      </c>
      <c r="K1785" s="12">
        <v>22.385013924419233</v>
      </c>
      <c r="L1785" s="12">
        <v>21.754387695715742</v>
      </c>
      <c r="M1785" s="12">
        <v>22.91475970875975</v>
      </c>
      <c r="N1785" s="12"/>
      <c r="O1785" s="12"/>
    </row>
    <row r="1786" spans="1:15" x14ac:dyDescent="0.35">
      <c r="A1786" s="11" t="str">
        <f t="shared" si="27"/>
        <v>DISTRIBUCION VOLUMEN X CRITERIO (kg ó litros)Leche100-200MIL</v>
      </c>
      <c r="B1786" s="11" t="s">
        <v>120</v>
      </c>
      <c r="C1786" s="11" t="s">
        <v>125</v>
      </c>
      <c r="D1786" s="11" t="s">
        <v>14</v>
      </c>
      <c r="E1786" s="12">
        <v>11.381597201668789</v>
      </c>
      <c r="F1786" s="12">
        <v>10.94232674863856</v>
      </c>
      <c r="G1786" s="12">
        <v>11.666653365090767</v>
      </c>
      <c r="H1786" s="12">
        <v>11.860197445583802</v>
      </c>
      <c r="I1786" s="12">
        <v>12.358246120701388</v>
      </c>
      <c r="J1786" s="12">
        <v>11.734880910137781</v>
      </c>
      <c r="K1786" s="12">
        <v>12.732409930582191</v>
      </c>
      <c r="L1786" s="12">
        <v>12.761296140356372</v>
      </c>
      <c r="M1786" s="12">
        <v>12.88252716306039</v>
      </c>
      <c r="N1786" s="12"/>
      <c r="O1786" s="12"/>
    </row>
    <row r="1787" spans="1:15" x14ac:dyDescent="0.35">
      <c r="A1787" s="11" t="str">
        <f t="shared" si="27"/>
        <v>DISTRIBUCION VOLUMEN X CRITERIO (kg ó litros)Leche200-500MIL</v>
      </c>
      <c r="B1787" s="11" t="s">
        <v>120</v>
      </c>
      <c r="C1787" s="11" t="s">
        <v>125</v>
      </c>
      <c r="D1787" s="11" t="s">
        <v>15</v>
      </c>
      <c r="E1787" s="12">
        <v>14.809798161279147</v>
      </c>
      <c r="F1787" s="12">
        <v>14.372758977701858</v>
      </c>
      <c r="G1787" s="12">
        <v>14.655295195874171</v>
      </c>
      <c r="H1787" s="12">
        <v>14.00884536630822</v>
      </c>
      <c r="I1787" s="12">
        <v>13.668172225146741</v>
      </c>
      <c r="J1787" s="12">
        <v>12.29079726661543</v>
      </c>
      <c r="K1787" s="12">
        <v>12.411748850370767</v>
      </c>
      <c r="L1787" s="12">
        <v>12.940440164355351</v>
      </c>
      <c r="M1787" s="12">
        <v>13.13157414062624</v>
      </c>
      <c r="N1787" s="12"/>
      <c r="O1787" s="12"/>
    </row>
    <row r="1788" spans="1:15" x14ac:dyDescent="0.35">
      <c r="A1788" s="11" t="str">
        <f t="shared" si="27"/>
        <v>DISTRIBUCION VOLUMEN X CRITERIO (kg ó litros)Leche&gt;500MIL</v>
      </c>
      <c r="B1788" s="11" t="s">
        <v>120</v>
      </c>
      <c r="C1788" s="11" t="s">
        <v>125</v>
      </c>
      <c r="D1788" s="11" t="s">
        <v>16</v>
      </c>
      <c r="E1788" s="12">
        <v>17.253005619785338</v>
      </c>
      <c r="F1788" s="12">
        <v>17.179851627400879</v>
      </c>
      <c r="G1788" s="12">
        <v>18.348436469496672</v>
      </c>
      <c r="H1788" s="12">
        <v>18.547200291917836</v>
      </c>
      <c r="I1788" s="12">
        <v>18.328209793007925</v>
      </c>
      <c r="J1788" s="12">
        <v>19.420595803562193</v>
      </c>
      <c r="K1788" s="12">
        <v>18.986896764829336</v>
      </c>
      <c r="L1788" s="12">
        <v>18.251496000501835</v>
      </c>
      <c r="M1788" s="12">
        <v>18.099637463878011</v>
      </c>
      <c r="N1788" s="12"/>
      <c r="O1788" s="12"/>
    </row>
    <row r="1789" spans="1:15" x14ac:dyDescent="0.35">
      <c r="A1789" s="11" t="str">
        <f t="shared" si="27"/>
        <v>DISTRIBUCION VOLUMEN X CRITERIO (kg ó litros)LecheDE 15 A 19 AÑOS</v>
      </c>
      <c r="B1789" s="11" t="s">
        <v>120</v>
      </c>
      <c r="C1789" s="11" t="s">
        <v>125</v>
      </c>
      <c r="D1789" s="11" t="s">
        <v>39</v>
      </c>
      <c r="E1789" s="12">
        <v>0.99465649862647554</v>
      </c>
      <c r="F1789" s="12">
        <v>0.98146891092509136</v>
      </c>
      <c r="G1789" s="12">
        <v>1.229569849557441</v>
      </c>
      <c r="H1789" s="12">
        <v>0.83186694826914398</v>
      </c>
      <c r="I1789" s="12">
        <v>0.93684025106873736</v>
      </c>
      <c r="J1789" s="12">
        <v>0.80434098165671308</v>
      </c>
      <c r="K1789" s="12">
        <v>0.17422850227907674</v>
      </c>
      <c r="L1789" s="12">
        <v>0.47353856561188512</v>
      </c>
      <c r="M1789" s="12">
        <v>0.63418985485788737</v>
      </c>
      <c r="N1789" s="12"/>
      <c r="O1789" s="12"/>
    </row>
    <row r="1790" spans="1:15" x14ac:dyDescent="0.35">
      <c r="A1790" s="11" t="str">
        <f t="shared" si="27"/>
        <v>DISTRIBUCION VOLUMEN X CRITERIO (kg ó litros)LecheDE 20 A 24 AÑOS</v>
      </c>
      <c r="B1790" s="11" t="s">
        <v>120</v>
      </c>
      <c r="C1790" s="11" t="s">
        <v>125</v>
      </c>
      <c r="D1790" s="11" t="s">
        <v>40</v>
      </c>
      <c r="E1790" s="12">
        <v>1.5584846176223164</v>
      </c>
      <c r="F1790" s="12">
        <v>1.6081664977507477</v>
      </c>
      <c r="G1790" s="12">
        <v>1.6625244135502311</v>
      </c>
      <c r="H1790" s="12">
        <v>1.9024746403696391</v>
      </c>
      <c r="I1790" s="12">
        <v>1.6227438491179926</v>
      </c>
      <c r="J1790" s="12">
        <v>1.5971463269231729</v>
      </c>
      <c r="K1790" s="12">
        <v>1.6404735715445418</v>
      </c>
      <c r="L1790" s="12">
        <v>1.6764418299244961</v>
      </c>
      <c r="M1790" s="12">
        <v>1.4376122795096586</v>
      </c>
      <c r="N1790" s="12"/>
      <c r="O1790" s="12"/>
    </row>
    <row r="1791" spans="1:15" x14ac:dyDescent="0.35">
      <c r="A1791" s="11" t="str">
        <f t="shared" si="27"/>
        <v>DISTRIBUCION VOLUMEN X CRITERIO (kg ó litros)LecheDE 25 A 34 AÑOS</v>
      </c>
      <c r="B1791" s="11" t="s">
        <v>120</v>
      </c>
      <c r="C1791" s="11" t="s">
        <v>125</v>
      </c>
      <c r="D1791" s="11" t="s">
        <v>41</v>
      </c>
      <c r="E1791" s="12">
        <v>6.2961718091235923</v>
      </c>
      <c r="F1791" s="12">
        <v>6.3567141548088024</v>
      </c>
      <c r="G1791" s="12">
        <v>6.0258279112889275</v>
      </c>
      <c r="H1791" s="12">
        <v>6.1647549687493983</v>
      </c>
      <c r="I1791" s="12">
        <v>6.1339292639445864</v>
      </c>
      <c r="J1791" s="12">
        <v>6.3142681789425765</v>
      </c>
      <c r="K1791" s="12">
        <v>5.9519408726961682</v>
      </c>
      <c r="L1791" s="12">
        <v>5.7768935826284631</v>
      </c>
      <c r="M1791" s="12">
        <v>5.3897787904588013</v>
      </c>
      <c r="N1791" s="12"/>
      <c r="O1791" s="12"/>
    </row>
    <row r="1792" spans="1:15" x14ac:dyDescent="0.35">
      <c r="A1792" s="11" t="str">
        <f t="shared" si="27"/>
        <v>DISTRIBUCION VOLUMEN X CRITERIO (kg ó litros)LecheDE 35 A 49 AÑOS</v>
      </c>
      <c r="B1792" s="11" t="s">
        <v>120</v>
      </c>
      <c r="C1792" s="11" t="s">
        <v>125</v>
      </c>
      <c r="D1792" s="11" t="s">
        <v>42</v>
      </c>
      <c r="E1792" s="12">
        <v>26.154074386601362</v>
      </c>
      <c r="F1792" s="12">
        <v>27.918595946026326</v>
      </c>
      <c r="G1792" s="12">
        <v>26.782312410124998</v>
      </c>
      <c r="H1792" s="12">
        <v>26.570708847751678</v>
      </c>
      <c r="I1792" s="12">
        <v>27.017011282682944</v>
      </c>
      <c r="J1792" s="12">
        <v>26.840411815901938</v>
      </c>
      <c r="K1792" s="12">
        <v>26.047684067815975</v>
      </c>
      <c r="L1792" s="12">
        <v>24.09707005147947</v>
      </c>
      <c r="M1792" s="12">
        <v>24.663575024997058</v>
      </c>
      <c r="N1792" s="12"/>
      <c r="O1792" s="12"/>
    </row>
    <row r="1793" spans="1:15" x14ac:dyDescent="0.35">
      <c r="A1793" s="11" t="str">
        <f t="shared" si="27"/>
        <v>DISTRIBUCION VOLUMEN X CRITERIO (kg ó litros)LecheDE 50 A 59 AÑOS</v>
      </c>
      <c r="B1793" s="11" t="s">
        <v>120</v>
      </c>
      <c r="C1793" s="11" t="s">
        <v>125</v>
      </c>
      <c r="D1793" s="11" t="s">
        <v>43</v>
      </c>
      <c r="E1793" s="12">
        <v>24.734481033300213</v>
      </c>
      <c r="F1793" s="12">
        <v>25.077018566964199</v>
      </c>
      <c r="G1793" s="12">
        <v>25.664941386030943</v>
      </c>
      <c r="H1793" s="12">
        <v>25.153785999743842</v>
      </c>
      <c r="I1793" s="12">
        <v>25.473105926132522</v>
      </c>
      <c r="J1793" s="12">
        <v>26.499066169014302</v>
      </c>
      <c r="K1793" s="12">
        <v>28.480120644073093</v>
      </c>
      <c r="L1793" s="12">
        <v>27.936980508354608</v>
      </c>
      <c r="M1793" s="12">
        <v>27.090144641799757</v>
      </c>
      <c r="N1793" s="12"/>
      <c r="O1793" s="12"/>
    </row>
    <row r="1794" spans="1:15" x14ac:dyDescent="0.35">
      <c r="A1794" s="11" t="str">
        <f t="shared" si="27"/>
        <v>DISTRIBUCION VOLUMEN X CRITERIO (kg ó litros)LecheDE 60 A 75 AÑOS</v>
      </c>
      <c r="B1794" s="11" t="s">
        <v>120</v>
      </c>
      <c r="C1794" s="11" t="s">
        <v>125</v>
      </c>
      <c r="D1794" s="11" t="s">
        <v>44</v>
      </c>
      <c r="E1794" s="12">
        <v>40.262130539063136</v>
      </c>
      <c r="F1794" s="12">
        <v>38.058029706846554</v>
      </c>
      <c r="G1794" s="12">
        <v>38.634814540939232</v>
      </c>
      <c r="H1794" s="12">
        <v>39.376408539213088</v>
      </c>
      <c r="I1794" s="12">
        <v>38.816345156329064</v>
      </c>
      <c r="J1794" s="12">
        <v>37.944746203249139</v>
      </c>
      <c r="K1794" s="12">
        <v>37.705561272522679</v>
      </c>
      <c r="L1794" s="12">
        <v>40.039076240345715</v>
      </c>
      <c r="M1794" s="12">
        <v>40.784671162759686</v>
      </c>
      <c r="N1794" s="12"/>
      <c r="O1794" s="12"/>
    </row>
    <row r="1795" spans="1:15" x14ac:dyDescent="0.35">
      <c r="A1795" s="11" t="str">
        <f t="shared" si="27"/>
        <v>DISTRIBUCION VOLUMEN X CRITERIO (kg ó litros)LecheNIVEL ALTO</v>
      </c>
      <c r="B1795" s="11" t="s">
        <v>120</v>
      </c>
      <c r="C1795" s="11" t="s">
        <v>125</v>
      </c>
      <c r="D1795" s="11" t="s">
        <v>209</v>
      </c>
      <c r="E1795" s="12">
        <v>23.882464888574127</v>
      </c>
      <c r="F1795" s="12">
        <v>23.735561770505694</v>
      </c>
      <c r="G1795" s="12">
        <v>24.113700647999327</v>
      </c>
      <c r="H1795" s="12">
        <v>24.201047325818944</v>
      </c>
      <c r="I1795" s="12">
        <v>24.177288419071086</v>
      </c>
      <c r="J1795" s="12">
        <v>24.12912503196085</v>
      </c>
      <c r="K1795" s="12">
        <v>24.202117432584256</v>
      </c>
      <c r="L1795" s="12">
        <v>24.34558746698751</v>
      </c>
      <c r="M1795" s="12">
        <v>25.127883299185687</v>
      </c>
      <c r="N1795" s="12"/>
      <c r="O1795" s="12"/>
    </row>
    <row r="1796" spans="1:15" x14ac:dyDescent="0.35">
      <c r="A1796" s="11" t="str">
        <f t="shared" ref="A1796:A1859" si="28">B1796&amp;C1796&amp;D1796</f>
        <v>DISTRIBUCION VOLUMEN X CRITERIO (kg ó litros)LecheNIVEL MEDIO ALTO</v>
      </c>
      <c r="B1796" s="11" t="s">
        <v>120</v>
      </c>
      <c r="C1796" s="11" t="s">
        <v>125</v>
      </c>
      <c r="D1796" s="11" t="s">
        <v>210</v>
      </c>
      <c r="E1796" s="12">
        <v>15.036869252403532</v>
      </c>
      <c r="F1796" s="12">
        <v>14.638306602540291</v>
      </c>
      <c r="G1796" s="12">
        <v>14.358401303586724</v>
      </c>
      <c r="H1796" s="12">
        <v>14.05511832841378</v>
      </c>
      <c r="I1796" s="12">
        <v>14.505806897405011</v>
      </c>
      <c r="J1796" s="12">
        <v>13.21907552804123</v>
      </c>
      <c r="K1796" s="12">
        <v>13.260092171783104</v>
      </c>
      <c r="L1796" s="12">
        <v>12.189702816622523</v>
      </c>
      <c r="M1796" s="12">
        <v>11.762517339249694</v>
      </c>
      <c r="N1796" s="12"/>
      <c r="O1796" s="12"/>
    </row>
    <row r="1797" spans="1:15" x14ac:dyDescent="0.35">
      <c r="A1797" s="11" t="str">
        <f t="shared" si="28"/>
        <v>DISTRIBUCION VOLUMEN X CRITERIO (kg ó litros)LecheNIVEL MEDIO</v>
      </c>
      <c r="B1797" s="11" t="s">
        <v>120</v>
      </c>
      <c r="C1797" s="11" t="s">
        <v>125</v>
      </c>
      <c r="D1797" s="11" t="s">
        <v>211</v>
      </c>
      <c r="E1797" s="12">
        <v>21.360156272338163</v>
      </c>
      <c r="F1797" s="12">
        <v>22.060586028240479</v>
      </c>
      <c r="G1797" s="12">
        <v>23.571144160915711</v>
      </c>
      <c r="H1797" s="12">
        <v>22.515883962602029</v>
      </c>
      <c r="I1797" s="12">
        <v>22.523636999152128</v>
      </c>
      <c r="J1797" s="12">
        <v>22.896909941571469</v>
      </c>
      <c r="K1797" s="12">
        <v>21.903202747454372</v>
      </c>
      <c r="L1797" s="12">
        <v>23.090902924865951</v>
      </c>
      <c r="M1797" s="12">
        <v>23.829116512970757</v>
      </c>
      <c r="N1797" s="12"/>
      <c r="O1797" s="12"/>
    </row>
    <row r="1798" spans="1:15" x14ac:dyDescent="0.35">
      <c r="A1798" s="11" t="str">
        <f t="shared" si="28"/>
        <v>DISTRIBUCION VOLUMEN X CRITERIO (kg ó litros)LecheNIVEL MEDIO BAJO</v>
      </c>
      <c r="B1798" s="11" t="s">
        <v>120</v>
      </c>
      <c r="C1798" s="11" t="s">
        <v>125</v>
      </c>
      <c r="D1798" s="11" t="s">
        <v>212</v>
      </c>
      <c r="E1798" s="12">
        <v>17.713429263130472</v>
      </c>
      <c r="F1798" s="12">
        <v>17.31746299342969</v>
      </c>
      <c r="G1798" s="12">
        <v>16.496467924509066</v>
      </c>
      <c r="H1798" s="12">
        <v>16.488319905648595</v>
      </c>
      <c r="I1798" s="12">
        <v>16.83016697431243</v>
      </c>
      <c r="J1798" s="12">
        <v>16.779533651856823</v>
      </c>
      <c r="K1798" s="12">
        <v>17.376104349726674</v>
      </c>
      <c r="L1798" s="12">
        <v>17.5332681933346</v>
      </c>
      <c r="M1798" s="12">
        <v>17.212929872719833</v>
      </c>
      <c r="N1798" s="12"/>
      <c r="O1798" s="12"/>
    </row>
    <row r="1799" spans="1:15" x14ac:dyDescent="0.35">
      <c r="A1799" s="11" t="str">
        <f t="shared" si="28"/>
        <v>DISTRIBUCION VOLUMEN X CRITERIO (kg ó litros)LecheHOMBRE</v>
      </c>
      <c r="B1799" s="11" t="s">
        <v>120</v>
      </c>
      <c r="C1799" s="11" t="s">
        <v>125</v>
      </c>
      <c r="D1799" s="11" t="s">
        <v>21</v>
      </c>
      <c r="E1799" s="12">
        <v>63.337334498977945</v>
      </c>
      <c r="F1799" s="12">
        <v>60.618571037868676</v>
      </c>
      <c r="G1799" s="12">
        <v>59.220348465442122</v>
      </c>
      <c r="H1799" s="12">
        <v>60.791093727382751</v>
      </c>
      <c r="I1799" s="12">
        <v>61.752091582867408</v>
      </c>
      <c r="J1799" s="12">
        <v>59.235155135610505</v>
      </c>
      <c r="K1799" s="12">
        <v>59.427707446921964</v>
      </c>
      <c r="L1799" s="12">
        <v>60.356186566568958</v>
      </c>
      <c r="M1799" s="12">
        <v>61.210733319972256</v>
      </c>
      <c r="N1799" s="12"/>
      <c r="O1799" s="12"/>
    </row>
    <row r="1800" spans="1:15" x14ac:dyDescent="0.35">
      <c r="A1800" s="11" t="str">
        <f t="shared" si="28"/>
        <v>DISTRIBUCION VOLUMEN X CRITERIO (kg ó litros)LecheMUJER</v>
      </c>
      <c r="B1800" s="11" t="s">
        <v>120</v>
      </c>
      <c r="C1800" s="11" t="s">
        <v>125</v>
      </c>
      <c r="D1800" s="11" t="s">
        <v>22</v>
      </c>
      <c r="E1800" s="12">
        <v>36.662664704119983</v>
      </c>
      <c r="F1800" s="12">
        <v>39.381429427800121</v>
      </c>
      <c r="G1800" s="12">
        <v>40.779624809582842</v>
      </c>
      <c r="H1800" s="12">
        <v>39.208936654799004</v>
      </c>
      <c r="I1800" s="12">
        <v>38.247908417132592</v>
      </c>
      <c r="J1800" s="12">
        <v>40.764845058346914</v>
      </c>
      <c r="K1800" s="12">
        <v>40.572320764609543</v>
      </c>
      <c r="L1800" s="12">
        <v>39.643813187896448</v>
      </c>
      <c r="M1800" s="12">
        <v>38.78926748802651</v>
      </c>
      <c r="N1800" s="12"/>
      <c r="O1800" s="12"/>
    </row>
    <row r="1801" spans="1:15" x14ac:dyDescent="0.35">
      <c r="A1801" s="11" t="str">
        <f t="shared" si="28"/>
        <v>DISTRIBUCION VOLUMEN X CRITERIO (kg ó litros)Leche SolaT.ESPAÑA</v>
      </c>
      <c r="B1801" s="11" t="s">
        <v>120</v>
      </c>
      <c r="C1801" s="11" t="s">
        <v>126</v>
      </c>
      <c r="D1801" s="11" t="s">
        <v>36</v>
      </c>
      <c r="E1801" s="12">
        <v>100</v>
      </c>
      <c r="F1801" s="12">
        <v>100</v>
      </c>
      <c r="G1801" s="12">
        <v>100</v>
      </c>
      <c r="H1801" s="12">
        <v>100</v>
      </c>
      <c r="I1801" s="12">
        <v>100</v>
      </c>
      <c r="J1801" s="12">
        <v>100</v>
      </c>
      <c r="K1801" s="12">
        <v>100</v>
      </c>
      <c r="L1801" s="12">
        <v>100</v>
      </c>
      <c r="M1801" s="12">
        <v>100</v>
      </c>
      <c r="N1801" s="12"/>
      <c r="O1801" s="12"/>
    </row>
    <row r="1802" spans="1:15" x14ac:dyDescent="0.35">
      <c r="A1802" s="11" t="str">
        <f t="shared" si="28"/>
        <v>DISTRIBUCION VOLUMEN X CRITERIO (kg ó litros)Leche SolaBCN AM</v>
      </c>
      <c r="B1802" s="11" t="s">
        <v>120</v>
      </c>
      <c r="C1802" s="11" t="s">
        <v>126</v>
      </c>
      <c r="D1802" s="11" t="s">
        <v>1</v>
      </c>
      <c r="E1802" s="12">
        <v>7.8884710935440348</v>
      </c>
      <c r="F1802" s="12">
        <v>4.8539325715267534</v>
      </c>
      <c r="G1802" s="12">
        <v>1.4646755523308213</v>
      </c>
      <c r="H1802" s="12">
        <v>2.7848439545635304</v>
      </c>
      <c r="I1802" s="12">
        <v>7.0431761110354092</v>
      </c>
      <c r="J1802" s="12">
        <v>11.606868144866858</v>
      </c>
      <c r="K1802" s="12">
        <v>3.8141126270643153</v>
      </c>
      <c r="L1802" s="12">
        <v>15.380271545072963</v>
      </c>
      <c r="M1802" s="12">
        <v>11.760225379801167</v>
      </c>
      <c r="N1802" s="12"/>
      <c r="O1802" s="12"/>
    </row>
    <row r="1803" spans="1:15" x14ac:dyDescent="0.35">
      <c r="A1803" s="11" t="str">
        <f t="shared" si="28"/>
        <v>DISTRIBUCION VOLUMEN X CRITERIO (kg ó litros)Leche SolaREST.CAT ARAGON</v>
      </c>
      <c r="B1803" s="11" t="s">
        <v>120</v>
      </c>
      <c r="C1803" s="11" t="s">
        <v>126</v>
      </c>
      <c r="D1803" s="11" t="s">
        <v>2</v>
      </c>
      <c r="E1803" s="12">
        <v>10.962698615823067</v>
      </c>
      <c r="F1803" s="12">
        <v>19.44162789161339</v>
      </c>
      <c r="G1803" s="12">
        <v>27.865175093395813</v>
      </c>
      <c r="H1803" s="12">
        <v>17.387933791944608</v>
      </c>
      <c r="I1803" s="12">
        <v>15.366143673797797</v>
      </c>
      <c r="J1803" s="12">
        <v>21.456239042337021</v>
      </c>
      <c r="K1803" s="12">
        <v>25.54077813522666</v>
      </c>
      <c r="L1803" s="12">
        <v>15.309390660178662</v>
      </c>
      <c r="M1803" s="12">
        <v>7.6207427939403178</v>
      </c>
      <c r="N1803" s="12"/>
      <c r="O1803" s="12"/>
    </row>
    <row r="1804" spans="1:15" x14ac:dyDescent="0.35">
      <c r="A1804" s="11" t="str">
        <f t="shared" si="28"/>
        <v>DISTRIBUCION VOLUMEN X CRITERIO (kg ó litros)Leche SolaLEVANTE</v>
      </c>
      <c r="B1804" s="11" t="s">
        <v>120</v>
      </c>
      <c r="C1804" s="11" t="s">
        <v>126</v>
      </c>
      <c r="D1804" s="11" t="s">
        <v>3</v>
      </c>
      <c r="E1804" s="12">
        <v>4.7559842127241136</v>
      </c>
      <c r="F1804" s="12">
        <v>2.2244982728786518</v>
      </c>
      <c r="G1804" s="12">
        <v>7.6539558541779646</v>
      </c>
      <c r="H1804" s="12">
        <v>4.4551256971033171</v>
      </c>
      <c r="I1804" s="12">
        <v>12.662491159084565</v>
      </c>
      <c r="J1804" s="12">
        <v>10.713375030531198</v>
      </c>
      <c r="K1804" s="12">
        <v>15.840610492836499</v>
      </c>
      <c r="L1804" s="12">
        <v>12.365085555501389</v>
      </c>
      <c r="M1804" s="12">
        <v>4.9355450770194373</v>
      </c>
      <c r="N1804" s="12"/>
      <c r="O1804" s="12"/>
    </row>
    <row r="1805" spans="1:15" x14ac:dyDescent="0.35">
      <c r="A1805" s="11" t="str">
        <f t="shared" si="28"/>
        <v>DISTRIBUCION VOLUMEN X CRITERIO (kg ó litros)Leche SolaANDALUCIA</v>
      </c>
      <c r="B1805" s="11" t="s">
        <v>120</v>
      </c>
      <c r="C1805" s="11" t="s">
        <v>126</v>
      </c>
      <c r="D1805" s="11" t="s">
        <v>4</v>
      </c>
      <c r="E1805" s="12">
        <v>35.87743757605147</v>
      </c>
      <c r="F1805" s="12">
        <v>28.892501687710709</v>
      </c>
      <c r="G1805" s="12">
        <v>18.268153523262303</v>
      </c>
      <c r="H1805" s="12">
        <v>15.487154354130087</v>
      </c>
      <c r="I1805" s="12">
        <v>22.67504039243931</v>
      </c>
      <c r="J1805" s="12">
        <v>13.655137489497907</v>
      </c>
      <c r="K1805" s="12">
        <v>13.058856643851918</v>
      </c>
      <c r="L1805" s="12">
        <v>20.072696557782674</v>
      </c>
      <c r="M1805" s="12">
        <v>38.880298874442651</v>
      </c>
      <c r="N1805" s="12"/>
      <c r="O1805" s="12"/>
    </row>
    <row r="1806" spans="1:15" x14ac:dyDescent="0.35">
      <c r="A1806" s="11" t="str">
        <f t="shared" si="28"/>
        <v>DISTRIBUCION VOLUMEN X CRITERIO (kg ó litros)Leche SolaMDD AM</v>
      </c>
      <c r="B1806" s="11" t="s">
        <v>120</v>
      </c>
      <c r="C1806" s="11" t="s">
        <v>126</v>
      </c>
      <c r="D1806" s="11" t="s">
        <v>5</v>
      </c>
      <c r="E1806" s="12">
        <v>6.4217624762905405</v>
      </c>
      <c r="F1806" s="12">
        <v>12.971601378748367</v>
      </c>
      <c r="G1806" s="12">
        <v>16.087728653689037</v>
      </c>
      <c r="H1806" s="12">
        <v>23.455138510030462</v>
      </c>
      <c r="I1806" s="12">
        <v>14.769727407811153</v>
      </c>
      <c r="J1806" s="12">
        <v>16.779891055307399</v>
      </c>
      <c r="K1806" s="12">
        <v>14.679854875429143</v>
      </c>
      <c r="L1806" s="12">
        <v>10.062444224021204</v>
      </c>
      <c r="M1806" s="12">
        <v>11.688682027636755</v>
      </c>
      <c r="N1806" s="12"/>
      <c r="O1806" s="12"/>
    </row>
    <row r="1807" spans="1:15" x14ac:dyDescent="0.35">
      <c r="A1807" s="11" t="str">
        <f t="shared" si="28"/>
        <v>DISTRIBUCION VOLUMEN X CRITERIO (kg ó litros)Leche SolaRTO CENTRO</v>
      </c>
      <c r="B1807" s="11" t="s">
        <v>120</v>
      </c>
      <c r="C1807" s="11" t="s">
        <v>126</v>
      </c>
      <c r="D1807" s="11" t="s">
        <v>6</v>
      </c>
      <c r="E1807" s="12">
        <v>8.6213908223148898</v>
      </c>
      <c r="F1807" s="12">
        <v>10.851102377765372</v>
      </c>
      <c r="G1807" s="12">
        <v>8.1876451459578892</v>
      </c>
      <c r="H1807" s="12">
        <v>13.012108673756792</v>
      </c>
      <c r="I1807" s="12">
        <v>13.912427893818172</v>
      </c>
      <c r="J1807" s="12">
        <v>11.668160723899501</v>
      </c>
      <c r="K1807" s="12">
        <v>14.782495681164034</v>
      </c>
      <c r="L1807" s="12">
        <v>12.058087603978363</v>
      </c>
      <c r="M1807" s="12">
        <v>14.415012170255057</v>
      </c>
      <c r="N1807" s="12"/>
      <c r="O1807" s="12"/>
    </row>
    <row r="1808" spans="1:15" x14ac:dyDescent="0.35">
      <c r="A1808" s="11" t="str">
        <f t="shared" si="28"/>
        <v>DISTRIBUCION VOLUMEN X CRITERIO (kg ó litros)Leche SolaNORTE-CENTRO</v>
      </c>
      <c r="B1808" s="11" t="s">
        <v>120</v>
      </c>
      <c r="C1808" s="11" t="s">
        <v>126</v>
      </c>
      <c r="D1808" s="11" t="s">
        <v>7</v>
      </c>
      <c r="E1808" s="12">
        <v>13.057072041473347</v>
      </c>
      <c r="F1808" s="12">
        <v>15.402863139915965</v>
      </c>
      <c r="G1808" s="12">
        <v>14.781451724891889</v>
      </c>
      <c r="H1808" s="12">
        <v>11.785527158143099</v>
      </c>
      <c r="I1808" s="12">
        <v>8.4952826821877458</v>
      </c>
      <c r="J1808" s="12">
        <v>10.124912562485056</v>
      </c>
      <c r="K1808" s="12">
        <v>4.8798063934835589</v>
      </c>
      <c r="L1808" s="12">
        <v>4.1598040864081209</v>
      </c>
      <c r="M1808" s="12">
        <v>3.9994746347687751</v>
      </c>
      <c r="N1808" s="12"/>
      <c r="O1808" s="12"/>
    </row>
    <row r="1809" spans="1:15" x14ac:dyDescent="0.35">
      <c r="A1809" s="11" t="str">
        <f t="shared" si="28"/>
        <v>DISTRIBUCION VOLUMEN X CRITERIO (kg ó litros)Leche SolaNOROESTE</v>
      </c>
      <c r="B1809" s="11" t="s">
        <v>120</v>
      </c>
      <c r="C1809" s="11" t="s">
        <v>126</v>
      </c>
      <c r="D1809" s="11" t="s">
        <v>8</v>
      </c>
      <c r="E1809" s="12">
        <v>12.415160711158665</v>
      </c>
      <c r="F1809" s="12">
        <v>5.3618675763056469</v>
      </c>
      <c r="G1809" s="12">
        <v>5.6912193445903805</v>
      </c>
      <c r="H1809" s="12">
        <v>11.632174724396226</v>
      </c>
      <c r="I1809" s="12">
        <v>5.0756879692173928</v>
      </c>
      <c r="J1809" s="12">
        <v>3.9954253288950663</v>
      </c>
      <c r="K1809" s="12">
        <v>7.4034961031906086</v>
      </c>
      <c r="L1809" s="12">
        <v>10.592212802831853</v>
      </c>
      <c r="M1809" s="12">
        <v>6.7000166883489669</v>
      </c>
      <c r="N1809" s="12"/>
      <c r="O1809" s="12"/>
    </row>
    <row r="1810" spans="1:15" x14ac:dyDescent="0.35">
      <c r="A1810" s="11" t="str">
        <f t="shared" si="28"/>
        <v>DISTRIBUCION VOLUMEN X CRITERIO (kg ó litros)Leche Sola&lt;2MIL</v>
      </c>
      <c r="B1810" s="11" t="s">
        <v>120</v>
      </c>
      <c r="C1810" s="11" t="s">
        <v>126</v>
      </c>
      <c r="D1810" s="11" t="s">
        <v>9</v>
      </c>
      <c r="E1810" s="12">
        <v>4.6434681204405193</v>
      </c>
      <c r="F1810" s="12">
        <v>3.4993380998461276</v>
      </c>
      <c r="G1810" s="12">
        <v>16.803479099922889</v>
      </c>
      <c r="H1810" s="12">
        <v>2.6441127116592607</v>
      </c>
      <c r="I1810" s="12">
        <v>6.1364583130560044</v>
      </c>
      <c r="J1810" s="12">
        <v>3.982002684614109</v>
      </c>
      <c r="K1810" s="12">
        <v>5.2798810147913739</v>
      </c>
      <c r="L1810" s="12">
        <v>3.1664330335068747</v>
      </c>
      <c r="M1810" s="12">
        <v>35.06629323053248</v>
      </c>
      <c r="N1810" s="12"/>
      <c r="O1810" s="12"/>
    </row>
    <row r="1811" spans="1:15" x14ac:dyDescent="0.35">
      <c r="A1811" s="11" t="str">
        <f t="shared" si="28"/>
        <v>DISTRIBUCION VOLUMEN X CRITERIO (kg ó litros)Leche Sola2-5MIL</v>
      </c>
      <c r="B1811" s="11" t="s">
        <v>120</v>
      </c>
      <c r="C1811" s="11" t="s">
        <v>126</v>
      </c>
      <c r="D1811" s="11" t="s">
        <v>10</v>
      </c>
      <c r="E1811" s="12">
        <v>9.0936941340378983</v>
      </c>
      <c r="F1811" s="12">
        <v>7.7597011823473245</v>
      </c>
      <c r="G1811" s="12">
        <v>2.6086080326233354</v>
      </c>
      <c r="H1811" s="12">
        <v>1.3059658361601856</v>
      </c>
      <c r="I1811" s="12">
        <v>9.3558200800711173</v>
      </c>
      <c r="J1811" s="12">
        <v>2.3189571352635445</v>
      </c>
      <c r="K1811" s="12">
        <v>2.727419387813216</v>
      </c>
      <c r="L1811" s="12">
        <v>3.4435554556244572</v>
      </c>
      <c r="M1811" s="12">
        <v>1.9627654453729615</v>
      </c>
      <c r="N1811" s="12"/>
      <c r="O1811" s="12"/>
    </row>
    <row r="1812" spans="1:15" x14ac:dyDescent="0.35">
      <c r="A1812" s="11" t="str">
        <f t="shared" si="28"/>
        <v>DISTRIBUCION VOLUMEN X CRITERIO (kg ó litros)Leche Sola5-10MIL</v>
      </c>
      <c r="B1812" s="11" t="s">
        <v>120</v>
      </c>
      <c r="C1812" s="11" t="s">
        <v>126</v>
      </c>
      <c r="D1812" s="11" t="s">
        <v>11</v>
      </c>
      <c r="E1812" s="12">
        <v>11.661766017074015</v>
      </c>
      <c r="F1812" s="12">
        <v>3.1364285517840118</v>
      </c>
      <c r="G1812" s="12">
        <v>8.0995612363058047</v>
      </c>
      <c r="H1812" s="12">
        <v>10.465740749638607</v>
      </c>
      <c r="I1812" s="12">
        <v>4.0116505421346673</v>
      </c>
      <c r="J1812" s="12">
        <v>1.7601345461412188</v>
      </c>
      <c r="K1812" s="12">
        <v>4.5784881810654632</v>
      </c>
      <c r="L1812" s="12">
        <v>13.496677567336594</v>
      </c>
      <c r="M1812" s="12">
        <v>2.8707208448776775</v>
      </c>
      <c r="N1812" s="12"/>
      <c r="O1812" s="12"/>
    </row>
    <row r="1813" spans="1:15" x14ac:dyDescent="0.35">
      <c r="A1813" s="11" t="str">
        <f t="shared" si="28"/>
        <v>DISTRIBUCION VOLUMEN X CRITERIO (kg ó litros)Leche Sola10-30MIL</v>
      </c>
      <c r="B1813" s="11" t="s">
        <v>120</v>
      </c>
      <c r="C1813" s="11" t="s">
        <v>126</v>
      </c>
      <c r="D1813" s="11" t="s">
        <v>12</v>
      </c>
      <c r="E1813" s="12">
        <v>13.880705103410762</v>
      </c>
      <c r="F1813" s="12">
        <v>17.066011675187205</v>
      </c>
      <c r="G1813" s="12">
        <v>19.156519229169824</v>
      </c>
      <c r="H1813" s="12">
        <v>15.061595859228033</v>
      </c>
      <c r="I1813" s="12">
        <v>17.87961106460844</v>
      </c>
      <c r="J1813" s="12">
        <v>19.88177979088314</v>
      </c>
      <c r="K1813" s="12">
        <v>8.5082674859920751</v>
      </c>
      <c r="L1813" s="12">
        <v>16.832899395803757</v>
      </c>
      <c r="M1813" s="12">
        <v>6.137635804676175</v>
      </c>
      <c r="N1813" s="12"/>
      <c r="O1813" s="12"/>
    </row>
    <row r="1814" spans="1:15" x14ac:dyDescent="0.35">
      <c r="A1814" s="11" t="str">
        <f t="shared" si="28"/>
        <v>DISTRIBUCION VOLUMEN X CRITERIO (kg ó litros)Leche Sola30-100MIL</v>
      </c>
      <c r="B1814" s="11" t="s">
        <v>120</v>
      </c>
      <c r="C1814" s="11" t="s">
        <v>126</v>
      </c>
      <c r="D1814" s="11" t="s">
        <v>13</v>
      </c>
      <c r="E1814" s="12">
        <v>19.750968102800744</v>
      </c>
      <c r="F1814" s="12">
        <v>33.257186698939904</v>
      </c>
      <c r="G1814" s="12">
        <v>11.735971058681585</v>
      </c>
      <c r="H1814" s="12">
        <v>32.572492567358253</v>
      </c>
      <c r="I1814" s="12">
        <v>22.670164100367909</v>
      </c>
      <c r="J1814" s="12">
        <v>34.93099842665756</v>
      </c>
      <c r="K1814" s="12">
        <v>37.070982241296974</v>
      </c>
      <c r="L1814" s="12">
        <v>28.370053037546128</v>
      </c>
      <c r="M1814" s="12">
        <v>22.101383249934745</v>
      </c>
      <c r="N1814" s="12"/>
      <c r="O1814" s="12"/>
    </row>
    <row r="1815" spans="1:15" x14ac:dyDescent="0.35">
      <c r="A1815" s="11" t="str">
        <f t="shared" si="28"/>
        <v>DISTRIBUCION VOLUMEN X CRITERIO (kg ó litros)Leche Sola100-200MIL</v>
      </c>
      <c r="B1815" s="11" t="s">
        <v>120</v>
      </c>
      <c r="C1815" s="11" t="s">
        <v>126</v>
      </c>
      <c r="D1815" s="11" t="s">
        <v>14</v>
      </c>
      <c r="E1815" s="12">
        <v>15.672412101012393</v>
      </c>
      <c r="F1815" s="12">
        <v>14.053360862179884</v>
      </c>
      <c r="G1815" s="12">
        <v>7.9316839772410388</v>
      </c>
      <c r="H1815" s="12">
        <v>8.3796452008952578</v>
      </c>
      <c r="I1815" s="12">
        <v>12.531382816504772</v>
      </c>
      <c r="J1815" s="12">
        <v>10.011381263371385</v>
      </c>
      <c r="K1815" s="12">
        <v>4.276779338513502</v>
      </c>
      <c r="L1815" s="12">
        <v>5.6065541314268597</v>
      </c>
      <c r="M1815" s="12">
        <v>9.0966613180782847</v>
      </c>
      <c r="N1815" s="12"/>
      <c r="O1815" s="12"/>
    </row>
    <row r="1816" spans="1:15" x14ac:dyDescent="0.35">
      <c r="A1816" s="11" t="str">
        <f t="shared" si="28"/>
        <v>DISTRIBUCION VOLUMEN X CRITERIO (kg ó litros)Leche Sola200-500MIL</v>
      </c>
      <c r="B1816" s="11" t="s">
        <v>120</v>
      </c>
      <c r="C1816" s="11" t="s">
        <v>126</v>
      </c>
      <c r="D1816" s="11" t="s">
        <v>15</v>
      </c>
      <c r="E1816" s="12">
        <v>12.488397840378656</v>
      </c>
      <c r="F1816" s="12">
        <v>7.7588165695908122</v>
      </c>
      <c r="G1816" s="12">
        <v>12.552800105673596</v>
      </c>
      <c r="H1816" s="12">
        <v>7.8958336479364553</v>
      </c>
      <c r="I1816" s="12">
        <v>9.205410964681759</v>
      </c>
      <c r="J1816" s="12">
        <v>3.5220589771100199</v>
      </c>
      <c r="K1816" s="12">
        <v>13.227576004941655</v>
      </c>
      <c r="L1816" s="12">
        <v>11.414946420239231</v>
      </c>
      <c r="M1816" s="12">
        <v>7.7653829976087883</v>
      </c>
      <c r="N1816" s="12"/>
      <c r="O1816" s="12"/>
    </row>
    <row r="1817" spans="1:15" x14ac:dyDescent="0.35">
      <c r="A1817" s="11" t="str">
        <f t="shared" si="28"/>
        <v>DISTRIBUCION VOLUMEN X CRITERIO (kg ó litros)Leche Sola&gt;500MIL</v>
      </c>
      <c r="B1817" s="11" t="s">
        <v>120</v>
      </c>
      <c r="C1817" s="11" t="s">
        <v>126</v>
      </c>
      <c r="D1817" s="11" t="s">
        <v>16</v>
      </c>
      <c r="E1817" s="12">
        <v>12.808569337456548</v>
      </c>
      <c r="F1817" s="12">
        <v>13.46914785423283</v>
      </c>
      <c r="G1817" s="12">
        <v>21.111394195253041</v>
      </c>
      <c r="H1817" s="12">
        <v>21.674626697655651</v>
      </c>
      <c r="I1817" s="12">
        <v>18.209482652339517</v>
      </c>
      <c r="J1817" s="12">
        <v>23.592693996191752</v>
      </c>
      <c r="K1817" s="12">
        <v>24.330602329761927</v>
      </c>
      <c r="L1817" s="12">
        <v>17.66887498918058</v>
      </c>
      <c r="M1817" s="12">
        <v>14.999160874977905</v>
      </c>
      <c r="N1817" s="12"/>
      <c r="O1817" s="12"/>
    </row>
    <row r="1818" spans="1:15" x14ac:dyDescent="0.35">
      <c r="A1818" s="11" t="str">
        <f t="shared" si="28"/>
        <v>DISTRIBUCION VOLUMEN X CRITERIO (kg ó litros)Leche SolaDE 15 A 19 AÑOS</v>
      </c>
      <c r="B1818" s="11" t="s">
        <v>120</v>
      </c>
      <c r="C1818" s="11" t="s">
        <v>126</v>
      </c>
      <c r="D1818" s="11" t="s">
        <v>39</v>
      </c>
      <c r="E1818" s="12">
        <v>1.773965555617562</v>
      </c>
      <c r="F1818" s="12">
        <v>1.8489909318686566</v>
      </c>
      <c r="G1818" s="12">
        <v>5.0615845996540019</v>
      </c>
      <c r="H1818" s="12" t="s">
        <v>223</v>
      </c>
      <c r="I1818" s="12">
        <v>4.578166669911039</v>
      </c>
      <c r="J1818" s="12" t="s">
        <v>223</v>
      </c>
      <c r="K1818" s="12" t="s">
        <v>223</v>
      </c>
      <c r="L1818" s="12">
        <v>1.4287888118734065</v>
      </c>
      <c r="M1818" s="12" t="s">
        <v>223</v>
      </c>
      <c r="N1818" s="12"/>
      <c r="O1818" s="12"/>
    </row>
    <row r="1819" spans="1:15" x14ac:dyDescent="0.35">
      <c r="A1819" s="11" t="str">
        <f t="shared" si="28"/>
        <v>DISTRIBUCION VOLUMEN X CRITERIO (kg ó litros)Leche SolaDE 20 A 24 AÑOS</v>
      </c>
      <c r="B1819" s="11" t="s">
        <v>120</v>
      </c>
      <c r="C1819" s="11" t="s">
        <v>126</v>
      </c>
      <c r="D1819" s="11" t="s">
        <v>40</v>
      </c>
      <c r="E1819" s="12">
        <v>0.93608404742340645</v>
      </c>
      <c r="F1819" s="12">
        <v>3.3841257942022143</v>
      </c>
      <c r="G1819" s="12">
        <v>11.916090347913757</v>
      </c>
      <c r="H1819" s="12">
        <v>2.8722601500119205</v>
      </c>
      <c r="I1819" s="12">
        <v>1.846726752447879</v>
      </c>
      <c r="J1819" s="12">
        <v>0.47649811740263365</v>
      </c>
      <c r="K1819" s="12">
        <v>1.7849727143026117</v>
      </c>
      <c r="L1819" s="12">
        <v>4.3578845470816407</v>
      </c>
      <c r="M1819" s="12">
        <v>2.229244719220294</v>
      </c>
      <c r="N1819" s="12"/>
      <c r="O1819" s="12"/>
    </row>
    <row r="1820" spans="1:15" x14ac:dyDescent="0.35">
      <c r="A1820" s="11" t="str">
        <f t="shared" si="28"/>
        <v>DISTRIBUCION VOLUMEN X CRITERIO (kg ó litros)Leche SolaDE 25 A 34 AÑOS</v>
      </c>
      <c r="B1820" s="11" t="s">
        <v>120</v>
      </c>
      <c r="C1820" s="11" t="s">
        <v>126</v>
      </c>
      <c r="D1820" s="11" t="s">
        <v>41</v>
      </c>
      <c r="E1820" s="12">
        <v>7.7872380413566065</v>
      </c>
      <c r="F1820" s="12">
        <v>7.130520359277531</v>
      </c>
      <c r="G1820" s="12">
        <v>5.1919341843168789</v>
      </c>
      <c r="H1820" s="12">
        <v>14.463131488546392</v>
      </c>
      <c r="I1820" s="12">
        <v>7.4209605938499674</v>
      </c>
      <c r="J1820" s="12">
        <v>8.0252996533190437</v>
      </c>
      <c r="K1820" s="12">
        <v>3.4521394118789526</v>
      </c>
      <c r="L1820" s="12">
        <v>8.3687696304085915</v>
      </c>
      <c r="M1820" s="12">
        <v>6.4117413480090386</v>
      </c>
      <c r="N1820" s="12"/>
      <c r="O1820" s="12"/>
    </row>
    <row r="1821" spans="1:15" x14ac:dyDescent="0.35">
      <c r="A1821" s="11" t="str">
        <f t="shared" si="28"/>
        <v>DISTRIBUCION VOLUMEN X CRITERIO (kg ó litros)Leche SolaDE 35 A 49 AÑOS</v>
      </c>
      <c r="B1821" s="11" t="s">
        <v>120</v>
      </c>
      <c r="C1821" s="11" t="s">
        <v>126</v>
      </c>
      <c r="D1821" s="11" t="s">
        <v>42</v>
      </c>
      <c r="E1821" s="12">
        <v>37.415721976655206</v>
      </c>
      <c r="F1821" s="12">
        <v>17.879651269773717</v>
      </c>
      <c r="G1821" s="12">
        <v>29.475214687124495</v>
      </c>
      <c r="H1821" s="12">
        <v>24.875794687485847</v>
      </c>
      <c r="I1821" s="12">
        <v>31.52917988748516</v>
      </c>
      <c r="J1821" s="12">
        <v>28.771040950808651</v>
      </c>
      <c r="K1821" s="12">
        <v>34.393285688626172</v>
      </c>
      <c r="L1821" s="12">
        <v>26.061750786211235</v>
      </c>
      <c r="M1821" s="12">
        <v>22.899931340036765</v>
      </c>
      <c r="N1821" s="12"/>
      <c r="O1821" s="12"/>
    </row>
    <row r="1822" spans="1:15" x14ac:dyDescent="0.35">
      <c r="A1822" s="11" t="str">
        <f t="shared" si="28"/>
        <v>DISTRIBUCION VOLUMEN X CRITERIO (kg ó litros)Leche SolaDE 50 A 59 AÑOS</v>
      </c>
      <c r="B1822" s="11" t="s">
        <v>120</v>
      </c>
      <c r="C1822" s="11" t="s">
        <v>126</v>
      </c>
      <c r="D1822" s="11" t="s">
        <v>43</v>
      </c>
      <c r="E1822" s="12">
        <v>15.165092236768082</v>
      </c>
      <c r="F1822" s="12">
        <v>19.657221062743144</v>
      </c>
      <c r="G1822" s="12">
        <v>17.561848971808708</v>
      </c>
      <c r="H1822" s="12">
        <v>22.403256679996691</v>
      </c>
      <c r="I1822" s="12">
        <v>16.204064550037963</v>
      </c>
      <c r="J1822" s="12">
        <v>22.867319618697838</v>
      </c>
      <c r="K1822" s="12">
        <v>27.344025403371248</v>
      </c>
      <c r="L1822" s="12">
        <v>27.110060618602244</v>
      </c>
      <c r="M1822" s="12">
        <v>16.208757828989381</v>
      </c>
      <c r="N1822" s="12"/>
      <c r="O1822" s="12"/>
    </row>
    <row r="1823" spans="1:15" x14ac:dyDescent="0.35">
      <c r="A1823" s="11" t="str">
        <f t="shared" si="28"/>
        <v>DISTRIBUCION VOLUMEN X CRITERIO (kg ó litros)Leche SolaDE 60 A 75 AÑOS</v>
      </c>
      <c r="B1823" s="11" t="s">
        <v>120</v>
      </c>
      <c r="C1823" s="11" t="s">
        <v>126</v>
      </c>
      <c r="D1823" s="11" t="s">
        <v>44</v>
      </c>
      <c r="E1823" s="12">
        <v>36.921872484327864</v>
      </c>
      <c r="F1823" s="12">
        <v>50.099476405648261</v>
      </c>
      <c r="G1823" s="12">
        <v>30.793342262400934</v>
      </c>
      <c r="H1823" s="12">
        <v>35.385570722095387</v>
      </c>
      <c r="I1823" s="12">
        <v>38.420866507043534</v>
      </c>
      <c r="J1823" s="12">
        <v>39.859844217359111</v>
      </c>
      <c r="K1823" s="12">
        <v>33.025591019741782</v>
      </c>
      <c r="L1823" s="12">
        <v>32.672735159485718</v>
      </c>
      <c r="M1823" s="12">
        <v>52.250326176016657</v>
      </c>
      <c r="N1823" s="12"/>
      <c r="O1823" s="12"/>
    </row>
    <row r="1824" spans="1:15" x14ac:dyDescent="0.35">
      <c r="A1824" s="11" t="str">
        <f t="shared" si="28"/>
        <v>DISTRIBUCION VOLUMEN X CRITERIO (kg ó litros)Leche SolaNIVEL ALTO</v>
      </c>
      <c r="B1824" s="11" t="s">
        <v>120</v>
      </c>
      <c r="C1824" s="11" t="s">
        <v>126</v>
      </c>
      <c r="D1824" s="11" t="s">
        <v>209</v>
      </c>
      <c r="E1824" s="12">
        <v>29.403153478210385</v>
      </c>
      <c r="F1824" s="12">
        <v>13.325154445731984</v>
      </c>
      <c r="G1824" s="12">
        <v>12.605373472239418</v>
      </c>
      <c r="H1824" s="12">
        <v>20.664908550020524</v>
      </c>
      <c r="I1824" s="12">
        <v>19.916249764782982</v>
      </c>
      <c r="J1824" s="12">
        <v>18.901874327834093</v>
      </c>
      <c r="K1824" s="12">
        <v>34.589279794857113</v>
      </c>
      <c r="L1824" s="12">
        <v>22.442736661768496</v>
      </c>
      <c r="M1824" s="12">
        <v>17.198198034917489</v>
      </c>
      <c r="N1824" s="12"/>
      <c r="O1824" s="12"/>
    </row>
    <row r="1825" spans="1:15" x14ac:dyDescent="0.35">
      <c r="A1825" s="11" t="str">
        <f t="shared" si="28"/>
        <v>DISTRIBUCION VOLUMEN X CRITERIO (kg ó litros)Leche SolaNIVEL MEDIO ALTO</v>
      </c>
      <c r="B1825" s="11" t="s">
        <v>120</v>
      </c>
      <c r="C1825" s="11" t="s">
        <v>126</v>
      </c>
      <c r="D1825" s="11" t="s">
        <v>210</v>
      </c>
      <c r="E1825" s="12">
        <v>10.713365238871386</v>
      </c>
      <c r="F1825" s="12">
        <v>4.9837126346801659</v>
      </c>
      <c r="G1825" s="12">
        <v>16.694851309949911</v>
      </c>
      <c r="H1825" s="12">
        <v>9.218132305370494</v>
      </c>
      <c r="I1825" s="12">
        <v>7.3550673856196429</v>
      </c>
      <c r="J1825" s="12">
        <v>13.764708790981608</v>
      </c>
      <c r="K1825" s="12">
        <v>7.2646946294562849</v>
      </c>
      <c r="L1825" s="12">
        <v>12.903599210853844</v>
      </c>
      <c r="M1825" s="12">
        <v>3.8358158331240428</v>
      </c>
      <c r="N1825" s="12"/>
      <c r="O1825" s="12"/>
    </row>
    <row r="1826" spans="1:15" x14ac:dyDescent="0.35">
      <c r="A1826" s="11" t="str">
        <f t="shared" si="28"/>
        <v>DISTRIBUCION VOLUMEN X CRITERIO (kg ó litros)Leche SolaNIVEL MEDIO</v>
      </c>
      <c r="B1826" s="11" t="s">
        <v>120</v>
      </c>
      <c r="C1826" s="11" t="s">
        <v>126</v>
      </c>
      <c r="D1826" s="11" t="s">
        <v>211</v>
      </c>
      <c r="E1826" s="12">
        <v>22.018111877211783</v>
      </c>
      <c r="F1826" s="12">
        <v>20.859372939979309</v>
      </c>
      <c r="G1826" s="12">
        <v>29.285216723072331</v>
      </c>
      <c r="H1826" s="12">
        <v>23.635256233374658</v>
      </c>
      <c r="I1826" s="12">
        <v>36.735252704184596</v>
      </c>
      <c r="J1826" s="12">
        <v>28.316063225262482</v>
      </c>
      <c r="K1826" s="12">
        <v>17.278213352687168</v>
      </c>
      <c r="L1826" s="12">
        <v>20.3691536576606</v>
      </c>
      <c r="M1826" s="12">
        <v>15.173837752999725</v>
      </c>
      <c r="N1826" s="12"/>
      <c r="O1826" s="12"/>
    </row>
    <row r="1827" spans="1:15" x14ac:dyDescent="0.35">
      <c r="A1827" s="11" t="str">
        <f t="shared" si="28"/>
        <v>DISTRIBUCION VOLUMEN X CRITERIO (kg ó litros)Leche SolaNIVEL MEDIO BAJO</v>
      </c>
      <c r="B1827" s="11" t="s">
        <v>120</v>
      </c>
      <c r="C1827" s="11" t="s">
        <v>126</v>
      </c>
      <c r="D1827" s="11" t="s">
        <v>212</v>
      </c>
      <c r="E1827" s="12">
        <v>15.834762154925953</v>
      </c>
      <c r="F1827" s="12">
        <v>14.922589295561881</v>
      </c>
      <c r="G1827" s="12">
        <v>21.671114265596731</v>
      </c>
      <c r="H1827" s="12">
        <v>19.854619037355636</v>
      </c>
      <c r="I1827" s="12">
        <v>14.339270535256599</v>
      </c>
      <c r="J1827" s="12">
        <v>21.969470080704664</v>
      </c>
      <c r="K1827" s="12">
        <v>18.99298837163456</v>
      </c>
      <c r="L1827" s="12">
        <v>10.058733287104147</v>
      </c>
      <c r="M1827" s="12">
        <v>10.487702287386551</v>
      </c>
      <c r="N1827" s="12"/>
      <c r="O1827" s="12"/>
    </row>
    <row r="1828" spans="1:15" x14ac:dyDescent="0.35">
      <c r="A1828" s="11" t="str">
        <f t="shared" si="28"/>
        <v>DISTRIBUCION VOLUMEN X CRITERIO (kg ó litros)Leche SolaHOMBRE</v>
      </c>
      <c r="B1828" s="11" t="s">
        <v>120</v>
      </c>
      <c r="C1828" s="11" t="s">
        <v>126</v>
      </c>
      <c r="D1828" s="11" t="s">
        <v>21</v>
      </c>
      <c r="E1828" s="12">
        <v>55.704606289893945</v>
      </c>
      <c r="F1828" s="12">
        <v>64.829639744290205</v>
      </c>
      <c r="G1828" s="12">
        <v>45.692126301021467</v>
      </c>
      <c r="H1828" s="12">
        <v>53.574097386483203</v>
      </c>
      <c r="I1828" s="12">
        <v>57.923925950438957</v>
      </c>
      <c r="J1828" s="12">
        <v>42.580136668938657</v>
      </c>
      <c r="K1828" s="12">
        <v>45.771191502224767</v>
      </c>
      <c r="L1828" s="12">
        <v>34.079011119877187</v>
      </c>
      <c r="M1828" s="12">
        <v>27.800341440324562</v>
      </c>
      <c r="N1828" s="12"/>
      <c r="O1828" s="12"/>
    </row>
    <row r="1829" spans="1:15" x14ac:dyDescent="0.35">
      <c r="A1829" s="11" t="str">
        <f t="shared" si="28"/>
        <v>DISTRIBUCION VOLUMEN X CRITERIO (kg ó litros)Leche SolaMUJER</v>
      </c>
      <c r="B1829" s="11" t="s">
        <v>120</v>
      </c>
      <c r="C1829" s="11" t="s">
        <v>126</v>
      </c>
      <c r="D1829" s="11" t="s">
        <v>22</v>
      </c>
      <c r="E1829" s="12">
        <v>44.295361637791956</v>
      </c>
      <c r="F1829" s="12">
        <v>35.170360255709788</v>
      </c>
      <c r="G1829" s="12">
        <v>54.307911332025462</v>
      </c>
      <c r="H1829" s="12">
        <v>46.425902613516818</v>
      </c>
      <c r="I1829" s="12">
        <v>42.076074049561043</v>
      </c>
      <c r="J1829" s="12">
        <v>57.419880381643161</v>
      </c>
      <c r="K1829" s="12">
        <v>54.228845005264382</v>
      </c>
      <c r="L1829" s="12">
        <v>65.92096400789147</v>
      </c>
      <c r="M1829" s="12">
        <v>72.199658559675441</v>
      </c>
      <c r="N1829" s="12"/>
      <c r="O1829" s="12"/>
    </row>
    <row r="1830" spans="1:15" x14ac:dyDescent="0.35">
      <c r="A1830" s="11" t="str">
        <f t="shared" si="28"/>
        <v>DISTRIBUCION VOLUMEN X CRITERIO (kg ó litros)Leche Con CacaoT.ESPAÑA</v>
      </c>
      <c r="B1830" s="11" t="s">
        <v>120</v>
      </c>
      <c r="C1830" s="11" t="s">
        <v>127</v>
      </c>
      <c r="D1830" s="11" t="s">
        <v>36</v>
      </c>
      <c r="E1830" s="12">
        <v>100</v>
      </c>
      <c r="F1830" s="12">
        <v>100</v>
      </c>
      <c r="G1830" s="12">
        <v>100</v>
      </c>
      <c r="H1830" s="12">
        <v>100</v>
      </c>
      <c r="I1830" s="12">
        <v>100</v>
      </c>
      <c r="J1830" s="12">
        <v>100</v>
      </c>
      <c r="K1830" s="12">
        <v>100</v>
      </c>
      <c r="L1830" s="12">
        <v>100</v>
      </c>
      <c r="M1830" s="12">
        <v>100</v>
      </c>
      <c r="N1830" s="12"/>
      <c r="O1830" s="12"/>
    </row>
    <row r="1831" spans="1:15" x14ac:dyDescent="0.35">
      <c r="A1831" s="11" t="str">
        <f t="shared" si="28"/>
        <v>DISTRIBUCION VOLUMEN X CRITERIO (kg ó litros)Leche Con CacaoBCN AM</v>
      </c>
      <c r="B1831" s="11" t="s">
        <v>120</v>
      </c>
      <c r="C1831" s="11" t="s">
        <v>127</v>
      </c>
      <c r="D1831" s="11" t="s">
        <v>1</v>
      </c>
      <c r="E1831" s="12">
        <v>0.22338103835917014</v>
      </c>
      <c r="F1831" s="12">
        <v>1.1394008169057774</v>
      </c>
      <c r="G1831" s="12">
        <v>0.69258156255227765</v>
      </c>
      <c r="H1831" s="12">
        <v>1.1356108360321402</v>
      </c>
      <c r="I1831" s="12">
        <v>1.8237432376828713</v>
      </c>
      <c r="J1831" s="12">
        <v>0.55635304119059226</v>
      </c>
      <c r="K1831" s="12">
        <v>1.6034969394695078</v>
      </c>
      <c r="L1831" s="12">
        <v>0.52290056019637232</v>
      </c>
      <c r="M1831" s="12">
        <v>1.7303614152828095</v>
      </c>
      <c r="N1831" s="12"/>
      <c r="O1831" s="12"/>
    </row>
    <row r="1832" spans="1:15" x14ac:dyDescent="0.35">
      <c r="A1832" s="11" t="str">
        <f t="shared" si="28"/>
        <v>DISTRIBUCION VOLUMEN X CRITERIO (kg ó litros)Leche Con CacaoREST.CAT ARAGON</v>
      </c>
      <c r="B1832" s="11" t="s">
        <v>120</v>
      </c>
      <c r="C1832" s="11" t="s">
        <v>127</v>
      </c>
      <c r="D1832" s="11" t="s">
        <v>2</v>
      </c>
      <c r="E1832" s="12">
        <v>1.0176962851084557</v>
      </c>
      <c r="F1832" s="12">
        <v>0.99685771184370753</v>
      </c>
      <c r="G1832" s="12">
        <v>1.5378587750404893</v>
      </c>
      <c r="H1832" s="12">
        <v>0.58782579338141849</v>
      </c>
      <c r="I1832" s="12">
        <v>1.5694833988040335</v>
      </c>
      <c r="J1832" s="12">
        <v>2.9168327300994674</v>
      </c>
      <c r="K1832" s="12">
        <v>3.7525221038313301</v>
      </c>
      <c r="L1832" s="12">
        <v>1.5539074419200309</v>
      </c>
      <c r="M1832" s="12">
        <v>2.7604998614741456</v>
      </c>
      <c r="N1832" s="12"/>
      <c r="O1832" s="12"/>
    </row>
    <row r="1833" spans="1:15" x14ac:dyDescent="0.35">
      <c r="A1833" s="11" t="str">
        <f t="shared" si="28"/>
        <v>DISTRIBUCION VOLUMEN X CRITERIO (kg ó litros)Leche Con CacaoLEVANTE</v>
      </c>
      <c r="B1833" s="11" t="s">
        <v>120</v>
      </c>
      <c r="C1833" s="11" t="s">
        <v>127</v>
      </c>
      <c r="D1833" s="11" t="s">
        <v>3</v>
      </c>
      <c r="E1833" s="12">
        <v>8.1681930728732173</v>
      </c>
      <c r="F1833" s="12">
        <v>6.9941932297730238</v>
      </c>
      <c r="G1833" s="12">
        <v>5.8371589189825146</v>
      </c>
      <c r="H1833" s="12">
        <v>4.4140874436758057</v>
      </c>
      <c r="I1833" s="12">
        <v>4.1761795608220487</v>
      </c>
      <c r="J1833" s="12">
        <v>2.9252455711740075</v>
      </c>
      <c r="K1833" s="12">
        <v>7.8457114788785605</v>
      </c>
      <c r="L1833" s="12">
        <v>7.1805701232695887</v>
      </c>
      <c r="M1833" s="12">
        <v>4.0960059411216436</v>
      </c>
      <c r="N1833" s="12"/>
      <c r="O1833" s="12"/>
    </row>
    <row r="1834" spans="1:15" x14ac:dyDescent="0.35">
      <c r="A1834" s="11" t="str">
        <f t="shared" si="28"/>
        <v>DISTRIBUCION VOLUMEN X CRITERIO (kg ó litros)Leche Con CacaoANDALUCIA</v>
      </c>
      <c r="B1834" s="11" t="s">
        <v>120</v>
      </c>
      <c r="C1834" s="11" t="s">
        <v>127</v>
      </c>
      <c r="D1834" s="11" t="s">
        <v>4</v>
      </c>
      <c r="E1834" s="12">
        <v>35.397560233364096</v>
      </c>
      <c r="F1834" s="12">
        <v>30.645956387714673</v>
      </c>
      <c r="G1834" s="12">
        <v>31.098343839446734</v>
      </c>
      <c r="H1834" s="12">
        <v>31.471779991832051</v>
      </c>
      <c r="I1834" s="12">
        <v>31.542502297565772</v>
      </c>
      <c r="J1834" s="12">
        <v>34.623284972751044</v>
      </c>
      <c r="K1834" s="12">
        <v>31.774880979369751</v>
      </c>
      <c r="L1834" s="12">
        <v>35.198755179831743</v>
      </c>
      <c r="M1834" s="12">
        <v>35.87534620399326</v>
      </c>
      <c r="N1834" s="12"/>
      <c r="O1834" s="12"/>
    </row>
    <row r="1835" spans="1:15" x14ac:dyDescent="0.35">
      <c r="A1835" s="11" t="str">
        <f t="shared" si="28"/>
        <v>DISTRIBUCION VOLUMEN X CRITERIO (kg ó litros)Leche Con CacaoMDD AM</v>
      </c>
      <c r="B1835" s="11" t="s">
        <v>120</v>
      </c>
      <c r="C1835" s="11" t="s">
        <v>127</v>
      </c>
      <c r="D1835" s="11" t="s">
        <v>5</v>
      </c>
      <c r="E1835" s="12">
        <v>26.420239506733363</v>
      </c>
      <c r="F1835" s="12">
        <v>27.053059652663496</v>
      </c>
      <c r="G1835" s="12">
        <v>24.359292533214209</v>
      </c>
      <c r="H1835" s="12">
        <v>30.02068690879598</v>
      </c>
      <c r="I1835" s="12">
        <v>23.517201560784265</v>
      </c>
      <c r="J1835" s="12">
        <v>23.596964100568226</v>
      </c>
      <c r="K1835" s="12">
        <v>22.730578855890574</v>
      </c>
      <c r="L1835" s="12">
        <v>19.069651378016655</v>
      </c>
      <c r="M1835" s="12">
        <v>21.257487256063939</v>
      </c>
      <c r="N1835" s="12"/>
      <c r="O1835" s="12"/>
    </row>
    <row r="1836" spans="1:15" x14ac:dyDescent="0.35">
      <c r="A1836" s="11" t="str">
        <f t="shared" si="28"/>
        <v>DISTRIBUCION VOLUMEN X CRITERIO (kg ó litros)Leche Con CacaoRTO CENTRO</v>
      </c>
      <c r="B1836" s="11" t="s">
        <v>120</v>
      </c>
      <c r="C1836" s="11" t="s">
        <v>127</v>
      </c>
      <c r="D1836" s="11" t="s">
        <v>6</v>
      </c>
      <c r="E1836" s="12">
        <v>6.2542097114154025</v>
      </c>
      <c r="F1836" s="12">
        <v>6.8547647785600558</v>
      </c>
      <c r="G1836" s="12">
        <v>7.429476679737264</v>
      </c>
      <c r="H1836" s="12">
        <v>4.5297113899648682</v>
      </c>
      <c r="I1836" s="12">
        <v>7.9793806304734014</v>
      </c>
      <c r="J1836" s="12">
        <v>8.6772306918904292</v>
      </c>
      <c r="K1836" s="12">
        <v>5.6392428020856942</v>
      </c>
      <c r="L1836" s="12">
        <v>7.5435274196413795</v>
      </c>
      <c r="M1836" s="12">
        <v>6.2520108377671928</v>
      </c>
      <c r="N1836" s="12"/>
      <c r="O1836" s="12"/>
    </row>
    <row r="1837" spans="1:15" x14ac:dyDescent="0.35">
      <c r="A1837" s="11" t="str">
        <f t="shared" si="28"/>
        <v>DISTRIBUCION VOLUMEN X CRITERIO (kg ó litros)Leche Con CacaoNORTE-CENTRO</v>
      </c>
      <c r="B1837" s="11" t="s">
        <v>120</v>
      </c>
      <c r="C1837" s="11" t="s">
        <v>127</v>
      </c>
      <c r="D1837" s="11" t="s">
        <v>7</v>
      </c>
      <c r="E1837" s="12">
        <v>10.604262879689298</v>
      </c>
      <c r="F1837" s="12">
        <v>12.79985451874408</v>
      </c>
      <c r="G1837" s="12">
        <v>15.063854741722412</v>
      </c>
      <c r="H1837" s="12">
        <v>11.086718648503332</v>
      </c>
      <c r="I1837" s="12">
        <v>11.84980531261267</v>
      </c>
      <c r="J1837" s="12">
        <v>9.4127674764740856</v>
      </c>
      <c r="K1837" s="12">
        <v>10.69790485906446</v>
      </c>
      <c r="L1837" s="12">
        <v>13.780746596386784</v>
      </c>
      <c r="M1837" s="12">
        <v>13.359008562048519</v>
      </c>
      <c r="N1837" s="12"/>
      <c r="O1837" s="12"/>
    </row>
    <row r="1838" spans="1:15" x14ac:dyDescent="0.35">
      <c r="A1838" s="11" t="str">
        <f t="shared" si="28"/>
        <v>DISTRIBUCION VOLUMEN X CRITERIO (kg ó litros)Leche Con CacaoNOROESTE</v>
      </c>
      <c r="B1838" s="11" t="s">
        <v>120</v>
      </c>
      <c r="C1838" s="11" t="s">
        <v>127</v>
      </c>
      <c r="D1838" s="11" t="s">
        <v>8</v>
      </c>
      <c r="E1838" s="12">
        <v>11.914465495441867</v>
      </c>
      <c r="F1838" s="12">
        <v>13.515930732380454</v>
      </c>
      <c r="G1838" s="12">
        <v>13.981449310530561</v>
      </c>
      <c r="H1838" s="12">
        <v>16.75357739830703</v>
      </c>
      <c r="I1838" s="12">
        <v>17.541699073499927</v>
      </c>
      <c r="J1838" s="12">
        <v>17.291325054174621</v>
      </c>
      <c r="K1838" s="12">
        <v>15.95563175394846</v>
      </c>
      <c r="L1838" s="12">
        <v>15.149960067213557</v>
      </c>
      <c r="M1838" s="12">
        <v>14.669294969785431</v>
      </c>
      <c r="N1838" s="12"/>
      <c r="O1838" s="12"/>
    </row>
    <row r="1839" spans="1:15" x14ac:dyDescent="0.35">
      <c r="A1839" s="11" t="str">
        <f t="shared" si="28"/>
        <v>DISTRIBUCION VOLUMEN X CRITERIO (kg ó litros)Leche Con Cacao&lt;2MIL</v>
      </c>
      <c r="B1839" s="11" t="s">
        <v>120</v>
      </c>
      <c r="C1839" s="11" t="s">
        <v>127</v>
      </c>
      <c r="D1839" s="11" t="s">
        <v>9</v>
      </c>
      <c r="E1839" s="12">
        <v>1.8379073979453784</v>
      </c>
      <c r="F1839" s="12">
        <v>1.9163973064573352</v>
      </c>
      <c r="G1839" s="12">
        <v>4.2176309679411874</v>
      </c>
      <c r="H1839" s="12">
        <v>2.2184998314062501</v>
      </c>
      <c r="I1839" s="12">
        <v>1.7125049174888489</v>
      </c>
      <c r="J1839" s="12">
        <v>2.0138478711343604</v>
      </c>
      <c r="K1839" s="12">
        <v>2.9474523917479027</v>
      </c>
      <c r="L1839" s="12">
        <v>1.9053284736121736</v>
      </c>
      <c r="M1839" s="12">
        <v>1.5687880448204166</v>
      </c>
      <c r="N1839" s="12"/>
      <c r="O1839" s="12"/>
    </row>
    <row r="1840" spans="1:15" x14ac:dyDescent="0.35">
      <c r="A1840" s="11" t="str">
        <f t="shared" si="28"/>
        <v>DISTRIBUCION VOLUMEN X CRITERIO (kg ó litros)Leche Con Cacao2-5MIL</v>
      </c>
      <c r="B1840" s="11" t="s">
        <v>120</v>
      </c>
      <c r="C1840" s="11" t="s">
        <v>127</v>
      </c>
      <c r="D1840" s="11" t="s">
        <v>10</v>
      </c>
      <c r="E1840" s="12">
        <v>6.6063073807965891</v>
      </c>
      <c r="F1840" s="12">
        <v>6.0560325692595969</v>
      </c>
      <c r="G1840" s="12">
        <v>5.0344504925832156</v>
      </c>
      <c r="H1840" s="12">
        <v>3.6477456652544071</v>
      </c>
      <c r="I1840" s="12">
        <v>6.3162846698363069</v>
      </c>
      <c r="J1840" s="12">
        <v>7.6630763700519067</v>
      </c>
      <c r="K1840" s="12">
        <v>6.913994370135268</v>
      </c>
      <c r="L1840" s="12">
        <v>10.810810718592254</v>
      </c>
      <c r="M1840" s="12">
        <v>6.1362890826578909</v>
      </c>
      <c r="N1840" s="12"/>
      <c r="O1840" s="12"/>
    </row>
    <row r="1841" spans="1:15" x14ac:dyDescent="0.35">
      <c r="A1841" s="11" t="str">
        <f t="shared" si="28"/>
        <v>DISTRIBUCION VOLUMEN X CRITERIO (kg ó litros)Leche Con Cacao5-10MIL</v>
      </c>
      <c r="B1841" s="11" t="s">
        <v>120</v>
      </c>
      <c r="C1841" s="11" t="s">
        <v>127</v>
      </c>
      <c r="D1841" s="11" t="s">
        <v>11</v>
      </c>
      <c r="E1841" s="12">
        <v>7.7602978828976665</v>
      </c>
      <c r="F1841" s="12">
        <v>6.6785648701989846</v>
      </c>
      <c r="G1841" s="12">
        <v>6.6979349926190643</v>
      </c>
      <c r="H1841" s="12">
        <v>6.2354975995259458</v>
      </c>
      <c r="I1841" s="12">
        <v>8.3071436843017317</v>
      </c>
      <c r="J1841" s="12">
        <v>4.9829768089167592</v>
      </c>
      <c r="K1841" s="12">
        <v>7.2846576739968265</v>
      </c>
      <c r="L1841" s="12">
        <v>7.3090533802745457</v>
      </c>
      <c r="M1841" s="12">
        <v>8.253460712208776</v>
      </c>
      <c r="N1841" s="12"/>
      <c r="O1841" s="12"/>
    </row>
    <row r="1842" spans="1:15" x14ac:dyDescent="0.35">
      <c r="A1842" s="11" t="str">
        <f t="shared" si="28"/>
        <v>DISTRIBUCION VOLUMEN X CRITERIO (kg ó litros)Leche Con Cacao10-30MIL</v>
      </c>
      <c r="B1842" s="11" t="s">
        <v>120</v>
      </c>
      <c r="C1842" s="11" t="s">
        <v>127</v>
      </c>
      <c r="D1842" s="11" t="s">
        <v>12</v>
      </c>
      <c r="E1842" s="12">
        <v>18.133663564656906</v>
      </c>
      <c r="F1842" s="12">
        <v>17.730643950671869</v>
      </c>
      <c r="G1842" s="12">
        <v>19.696563590939924</v>
      </c>
      <c r="H1842" s="12">
        <v>16.397527743791755</v>
      </c>
      <c r="I1842" s="12">
        <v>23.151233622400913</v>
      </c>
      <c r="J1842" s="12">
        <v>21.267959539359264</v>
      </c>
      <c r="K1842" s="12">
        <v>21.809302501322449</v>
      </c>
      <c r="L1842" s="12">
        <v>21.915559046499233</v>
      </c>
      <c r="M1842" s="12">
        <v>20.861763589032293</v>
      </c>
      <c r="N1842" s="12"/>
      <c r="O1842" s="12"/>
    </row>
    <row r="1843" spans="1:15" x14ac:dyDescent="0.35">
      <c r="A1843" s="11" t="str">
        <f t="shared" si="28"/>
        <v>DISTRIBUCION VOLUMEN X CRITERIO (kg ó litros)Leche Con Cacao30-100MIL</v>
      </c>
      <c r="B1843" s="11" t="s">
        <v>120</v>
      </c>
      <c r="C1843" s="11" t="s">
        <v>127</v>
      </c>
      <c r="D1843" s="11" t="s">
        <v>13</v>
      </c>
      <c r="E1843" s="12">
        <v>22.314671843164486</v>
      </c>
      <c r="F1843" s="12">
        <v>21.129075391738592</v>
      </c>
      <c r="G1843" s="12">
        <v>21.629339171901339</v>
      </c>
      <c r="H1843" s="12">
        <v>22.484334345037126</v>
      </c>
      <c r="I1843" s="12">
        <v>21.52092694356817</v>
      </c>
      <c r="J1843" s="12">
        <v>23.587338138829654</v>
      </c>
      <c r="K1843" s="12">
        <v>20.660082747676263</v>
      </c>
      <c r="L1843" s="12">
        <v>18.81417708319827</v>
      </c>
      <c r="M1843" s="12">
        <v>22.896748227267381</v>
      </c>
      <c r="N1843" s="12"/>
      <c r="O1843" s="12"/>
    </row>
    <row r="1844" spans="1:15" x14ac:dyDescent="0.35">
      <c r="A1844" s="11" t="str">
        <f t="shared" si="28"/>
        <v>DISTRIBUCION VOLUMEN X CRITERIO (kg ó litros)Leche Con Cacao100-200MIL</v>
      </c>
      <c r="B1844" s="11" t="s">
        <v>120</v>
      </c>
      <c r="C1844" s="11" t="s">
        <v>127</v>
      </c>
      <c r="D1844" s="11" t="s">
        <v>14</v>
      </c>
      <c r="E1844" s="12">
        <v>5.5287576053824701</v>
      </c>
      <c r="F1844" s="12">
        <v>5.8468355152550284</v>
      </c>
      <c r="G1844" s="12">
        <v>7.227358544328812</v>
      </c>
      <c r="H1844" s="12">
        <v>4.2617087882591784</v>
      </c>
      <c r="I1844" s="12">
        <v>5.4289044040167775</v>
      </c>
      <c r="J1844" s="12">
        <v>6.4707492387070102</v>
      </c>
      <c r="K1844" s="12">
        <v>7.2088708153857777</v>
      </c>
      <c r="L1844" s="12">
        <v>6.7934108968851517</v>
      </c>
      <c r="M1844" s="12">
        <v>8.3777507118812711</v>
      </c>
      <c r="N1844" s="12"/>
      <c r="O1844" s="12"/>
    </row>
    <row r="1845" spans="1:15" x14ac:dyDescent="0.35">
      <c r="A1845" s="11" t="str">
        <f t="shared" si="28"/>
        <v>DISTRIBUCION VOLUMEN X CRITERIO (kg ó litros)Leche Con Cacao200-500MIL</v>
      </c>
      <c r="B1845" s="11" t="s">
        <v>120</v>
      </c>
      <c r="C1845" s="11" t="s">
        <v>127</v>
      </c>
      <c r="D1845" s="11" t="s">
        <v>15</v>
      </c>
      <c r="E1845" s="12">
        <v>11.842110256873397</v>
      </c>
      <c r="F1845" s="12">
        <v>13.82265371360517</v>
      </c>
      <c r="G1845" s="12">
        <v>9.0631993734937097</v>
      </c>
      <c r="H1845" s="12">
        <v>12.403710291721231</v>
      </c>
      <c r="I1845" s="12">
        <v>10.589072046242052</v>
      </c>
      <c r="J1845" s="12">
        <v>11.869777577912597</v>
      </c>
      <c r="K1845" s="12">
        <v>10.210231995768154</v>
      </c>
      <c r="L1845" s="12">
        <v>11.810835285615532</v>
      </c>
      <c r="M1845" s="12">
        <v>12.10860249983846</v>
      </c>
      <c r="N1845" s="12"/>
      <c r="O1845" s="12"/>
    </row>
    <row r="1846" spans="1:15" x14ac:dyDescent="0.35">
      <c r="A1846" s="11" t="str">
        <f t="shared" si="28"/>
        <v>DISTRIBUCION VOLUMEN X CRITERIO (kg ó litros)Leche Con Cacao&gt;500MIL</v>
      </c>
      <c r="B1846" s="11" t="s">
        <v>120</v>
      </c>
      <c r="C1846" s="11" t="s">
        <v>127</v>
      </c>
      <c r="D1846" s="11" t="s">
        <v>16</v>
      </c>
      <c r="E1846" s="12">
        <v>25.976282662644667</v>
      </c>
      <c r="F1846" s="12">
        <v>26.819799357101214</v>
      </c>
      <c r="G1846" s="12">
        <v>26.433546764613425</v>
      </c>
      <c r="H1846" s="12">
        <v>32.350989510734792</v>
      </c>
      <c r="I1846" s="12">
        <v>22.973924784390185</v>
      </c>
      <c r="J1846" s="12">
        <v>22.144275494609147</v>
      </c>
      <c r="K1846" s="12">
        <v>22.965380110330234</v>
      </c>
      <c r="L1846" s="12">
        <v>20.640826252685027</v>
      </c>
      <c r="M1846" s="12">
        <v>19.796610409531993</v>
      </c>
      <c r="N1846" s="12"/>
      <c r="O1846" s="12"/>
    </row>
    <row r="1847" spans="1:15" x14ac:dyDescent="0.35">
      <c r="A1847" s="11" t="str">
        <f t="shared" si="28"/>
        <v>DISTRIBUCION VOLUMEN X CRITERIO (kg ó litros)Leche Con CacaoDE 15 A 19 AÑOS</v>
      </c>
      <c r="B1847" s="11" t="s">
        <v>120</v>
      </c>
      <c r="C1847" s="11" t="s">
        <v>127</v>
      </c>
      <c r="D1847" s="11" t="s">
        <v>39</v>
      </c>
      <c r="E1847" s="12">
        <v>3.973763758564731</v>
      </c>
      <c r="F1847" s="12">
        <v>4.8298635934939922</v>
      </c>
      <c r="G1847" s="12">
        <v>0.61070557329553687</v>
      </c>
      <c r="H1847" s="12">
        <v>0.75010347693084345</v>
      </c>
      <c r="I1847" s="12">
        <v>1.6940053039069707</v>
      </c>
      <c r="J1847" s="12">
        <v>2.8267405890631196</v>
      </c>
      <c r="K1847" s="12" t="s">
        <v>223</v>
      </c>
      <c r="L1847" s="12">
        <v>1.0696728741620201</v>
      </c>
      <c r="M1847" s="12">
        <v>3.6716919539049693</v>
      </c>
      <c r="N1847" s="12"/>
      <c r="O1847" s="12"/>
    </row>
    <row r="1848" spans="1:15" x14ac:dyDescent="0.35">
      <c r="A1848" s="11" t="str">
        <f t="shared" si="28"/>
        <v>DISTRIBUCION VOLUMEN X CRITERIO (kg ó litros)Leche Con CacaoDE 20 A 24 AÑOS</v>
      </c>
      <c r="B1848" s="11" t="s">
        <v>120</v>
      </c>
      <c r="C1848" s="11" t="s">
        <v>127</v>
      </c>
      <c r="D1848" s="11" t="s">
        <v>40</v>
      </c>
      <c r="E1848" s="12">
        <v>2.4558127014894851</v>
      </c>
      <c r="F1848" s="12">
        <v>3.6232579243604435</v>
      </c>
      <c r="G1848" s="12">
        <v>5.7638597052405549</v>
      </c>
      <c r="H1848" s="12">
        <v>1.6973607607424737</v>
      </c>
      <c r="I1848" s="12">
        <v>5.4092065246761427</v>
      </c>
      <c r="J1848" s="12">
        <v>6.1785846676101359</v>
      </c>
      <c r="K1848" s="12">
        <v>5.4841003551726741</v>
      </c>
      <c r="L1848" s="12">
        <v>6.4037449242368929</v>
      </c>
      <c r="M1848" s="12">
        <v>3.2172598789292879</v>
      </c>
      <c r="N1848" s="12"/>
      <c r="O1848" s="12"/>
    </row>
    <row r="1849" spans="1:15" x14ac:dyDescent="0.35">
      <c r="A1849" s="11" t="str">
        <f t="shared" si="28"/>
        <v>DISTRIBUCION VOLUMEN X CRITERIO (kg ó litros)Leche Con CacaoDE 25 A 34 AÑOS</v>
      </c>
      <c r="B1849" s="11" t="s">
        <v>120</v>
      </c>
      <c r="C1849" s="11" t="s">
        <v>127</v>
      </c>
      <c r="D1849" s="11" t="s">
        <v>41</v>
      </c>
      <c r="E1849" s="12">
        <v>4.4828339919920781</v>
      </c>
      <c r="F1849" s="12">
        <v>6.5016732127288961</v>
      </c>
      <c r="G1849" s="12">
        <v>6.8039851535657352</v>
      </c>
      <c r="H1849" s="12">
        <v>4.8021222254883664</v>
      </c>
      <c r="I1849" s="12">
        <v>5.7071410561657299</v>
      </c>
      <c r="J1849" s="12">
        <v>7.3434133577163312</v>
      </c>
      <c r="K1849" s="12">
        <v>5.6133284213708148</v>
      </c>
      <c r="L1849" s="12">
        <v>6.8585760634848283</v>
      </c>
      <c r="M1849" s="12">
        <v>4.0816399690905882</v>
      </c>
      <c r="N1849" s="12"/>
      <c r="O1849" s="12"/>
    </row>
    <row r="1850" spans="1:15" x14ac:dyDescent="0.35">
      <c r="A1850" s="11" t="str">
        <f t="shared" si="28"/>
        <v>DISTRIBUCION VOLUMEN X CRITERIO (kg ó litros)Leche Con CacaoDE 35 A 49 AÑOS</v>
      </c>
      <c r="B1850" s="11" t="s">
        <v>120</v>
      </c>
      <c r="C1850" s="11" t="s">
        <v>127</v>
      </c>
      <c r="D1850" s="11" t="s">
        <v>42</v>
      </c>
      <c r="E1850" s="12">
        <v>23.74852847226078</v>
      </c>
      <c r="F1850" s="12">
        <v>26.899689247758495</v>
      </c>
      <c r="G1850" s="12">
        <v>26.763427695328229</v>
      </c>
      <c r="H1850" s="12">
        <v>21.307696204023234</v>
      </c>
      <c r="I1850" s="12">
        <v>20.805646878718914</v>
      </c>
      <c r="J1850" s="12">
        <v>24.804325819885573</v>
      </c>
      <c r="K1850" s="12">
        <v>28.193776921333026</v>
      </c>
      <c r="L1850" s="12">
        <v>25.019875404246957</v>
      </c>
      <c r="M1850" s="12">
        <v>27.54466684310642</v>
      </c>
      <c r="N1850" s="12"/>
      <c r="O1850" s="12"/>
    </row>
    <row r="1851" spans="1:15" x14ac:dyDescent="0.35">
      <c r="A1851" s="11" t="str">
        <f t="shared" si="28"/>
        <v>DISTRIBUCION VOLUMEN X CRITERIO (kg ó litros)Leche Con CacaoDE 50 A 59 AÑOS</v>
      </c>
      <c r="B1851" s="11" t="s">
        <v>120</v>
      </c>
      <c r="C1851" s="11" t="s">
        <v>127</v>
      </c>
      <c r="D1851" s="11" t="s">
        <v>43</v>
      </c>
      <c r="E1851" s="12">
        <v>18.997976583469271</v>
      </c>
      <c r="F1851" s="12">
        <v>15.805967940637942</v>
      </c>
      <c r="G1851" s="12">
        <v>17.393472789809714</v>
      </c>
      <c r="H1851" s="12">
        <v>18.980509036561426</v>
      </c>
      <c r="I1851" s="12">
        <v>23.919799144705987</v>
      </c>
      <c r="J1851" s="12">
        <v>18.91324763108824</v>
      </c>
      <c r="K1851" s="12">
        <v>22.109631224967881</v>
      </c>
      <c r="L1851" s="12">
        <v>27.158582637438283</v>
      </c>
      <c r="M1851" s="12">
        <v>23.030281840366875</v>
      </c>
      <c r="N1851" s="12"/>
      <c r="O1851" s="12"/>
    </row>
    <row r="1852" spans="1:15" x14ac:dyDescent="0.35">
      <c r="A1852" s="11" t="str">
        <f t="shared" si="28"/>
        <v>DISTRIBUCION VOLUMEN X CRITERIO (kg ó litros)Leche Con CacaoDE 60 A 75 AÑOS</v>
      </c>
      <c r="B1852" s="11" t="s">
        <v>120</v>
      </c>
      <c r="C1852" s="11" t="s">
        <v>127</v>
      </c>
      <c r="D1852" s="11" t="s">
        <v>44</v>
      </c>
      <c r="E1852" s="12">
        <v>46.341088006319751</v>
      </c>
      <c r="F1852" s="12">
        <v>42.339556103883588</v>
      </c>
      <c r="G1852" s="12">
        <v>42.664572797346899</v>
      </c>
      <c r="H1852" s="12">
        <v>52.462210521564003</v>
      </c>
      <c r="I1852" s="12">
        <v>42.464189593731241</v>
      </c>
      <c r="J1852" s="12">
        <v>39.933686895115891</v>
      </c>
      <c r="K1852" s="12">
        <v>38.599136628126651</v>
      </c>
      <c r="L1852" s="12">
        <v>33.489561403568636</v>
      </c>
      <c r="M1852" s="12">
        <v>38.454476332437267</v>
      </c>
      <c r="N1852" s="12"/>
      <c r="O1852" s="12"/>
    </row>
    <row r="1853" spans="1:15" x14ac:dyDescent="0.35">
      <c r="A1853" s="11" t="str">
        <f t="shared" si="28"/>
        <v>DISTRIBUCION VOLUMEN X CRITERIO (kg ó litros)Leche Con CacaoNIVEL ALTO</v>
      </c>
      <c r="B1853" s="11" t="s">
        <v>120</v>
      </c>
      <c r="C1853" s="11" t="s">
        <v>127</v>
      </c>
      <c r="D1853" s="11" t="s">
        <v>209</v>
      </c>
      <c r="E1853" s="12">
        <v>14.437684885380728</v>
      </c>
      <c r="F1853" s="12">
        <v>14.58449590566539</v>
      </c>
      <c r="G1853" s="12">
        <v>14.324382455617874</v>
      </c>
      <c r="H1853" s="12">
        <v>15.109422748139586</v>
      </c>
      <c r="I1853" s="12">
        <v>16.775548151147387</v>
      </c>
      <c r="J1853" s="12">
        <v>17.13667555872679</v>
      </c>
      <c r="K1853" s="12">
        <v>20.648738003476154</v>
      </c>
      <c r="L1853" s="12">
        <v>21.430872149798791</v>
      </c>
      <c r="M1853" s="12">
        <v>24.436553830793102</v>
      </c>
      <c r="N1853" s="12"/>
      <c r="O1853" s="12"/>
    </row>
    <row r="1854" spans="1:15" x14ac:dyDescent="0.35">
      <c r="A1854" s="11" t="str">
        <f t="shared" si="28"/>
        <v>DISTRIBUCION VOLUMEN X CRITERIO (kg ó litros)Leche Con CacaoNIVEL MEDIO ALTO</v>
      </c>
      <c r="B1854" s="11" t="s">
        <v>120</v>
      </c>
      <c r="C1854" s="11" t="s">
        <v>127</v>
      </c>
      <c r="D1854" s="11" t="s">
        <v>210</v>
      </c>
      <c r="E1854" s="12">
        <v>16.084664414365346</v>
      </c>
      <c r="F1854" s="12">
        <v>13.88106015899532</v>
      </c>
      <c r="G1854" s="12">
        <v>18.33741444824981</v>
      </c>
      <c r="H1854" s="12">
        <v>18.322898040730809</v>
      </c>
      <c r="I1854" s="12">
        <v>15.665456355284565</v>
      </c>
      <c r="J1854" s="12">
        <v>17.418427250910572</v>
      </c>
      <c r="K1854" s="12">
        <v>12.437419708304994</v>
      </c>
      <c r="L1854" s="12">
        <v>12.573425259494872</v>
      </c>
      <c r="M1854" s="12">
        <v>12.277329646391735</v>
      </c>
      <c r="N1854" s="12"/>
      <c r="O1854" s="12"/>
    </row>
    <row r="1855" spans="1:15" x14ac:dyDescent="0.35">
      <c r="A1855" s="11" t="str">
        <f t="shared" si="28"/>
        <v>DISTRIBUCION VOLUMEN X CRITERIO (kg ó litros)Leche Con CacaoNIVEL MEDIO</v>
      </c>
      <c r="B1855" s="11" t="s">
        <v>120</v>
      </c>
      <c r="C1855" s="11" t="s">
        <v>127</v>
      </c>
      <c r="D1855" s="11" t="s">
        <v>211</v>
      </c>
      <c r="E1855" s="12">
        <v>17.093610600200588</v>
      </c>
      <c r="F1855" s="12">
        <v>20.985029336937082</v>
      </c>
      <c r="G1855" s="12">
        <v>14.420518448661593</v>
      </c>
      <c r="H1855" s="12">
        <v>13.15042907162384</v>
      </c>
      <c r="I1855" s="12">
        <v>12.24993901903181</v>
      </c>
      <c r="J1855" s="12">
        <v>15.515886059382828</v>
      </c>
      <c r="K1855" s="12">
        <v>17.122345651023956</v>
      </c>
      <c r="L1855" s="12">
        <v>15.94456678670387</v>
      </c>
      <c r="M1855" s="12">
        <v>14.744160891805555</v>
      </c>
      <c r="N1855" s="12"/>
      <c r="O1855" s="12"/>
    </row>
    <row r="1856" spans="1:15" x14ac:dyDescent="0.35">
      <c r="A1856" s="11" t="str">
        <f t="shared" si="28"/>
        <v>DISTRIBUCION VOLUMEN X CRITERIO (kg ó litros)Leche Con CacaoNIVEL MEDIO BAJO</v>
      </c>
      <c r="B1856" s="11" t="s">
        <v>120</v>
      </c>
      <c r="C1856" s="11" t="s">
        <v>127</v>
      </c>
      <c r="D1856" s="11" t="s">
        <v>212</v>
      </c>
      <c r="E1856" s="12">
        <v>22.120728879755365</v>
      </c>
      <c r="F1856" s="12">
        <v>15.43959942734584</v>
      </c>
      <c r="G1856" s="12">
        <v>12.114578220450062</v>
      </c>
      <c r="H1856" s="12">
        <v>10.946757224787925</v>
      </c>
      <c r="I1856" s="12">
        <v>17.597612666958497</v>
      </c>
      <c r="J1856" s="12">
        <v>17.571766950268707</v>
      </c>
      <c r="K1856" s="12">
        <v>14.742358119851884</v>
      </c>
      <c r="L1856" s="12">
        <v>21.983823525063023</v>
      </c>
      <c r="M1856" s="12">
        <v>20.651611458433837</v>
      </c>
      <c r="N1856" s="12"/>
      <c r="O1856" s="12"/>
    </row>
    <row r="1857" spans="1:15" x14ac:dyDescent="0.35">
      <c r="A1857" s="11" t="str">
        <f t="shared" si="28"/>
        <v>DISTRIBUCION VOLUMEN X CRITERIO (kg ó litros)Leche Con CacaoHOMBRE</v>
      </c>
      <c r="B1857" s="11" t="s">
        <v>120</v>
      </c>
      <c r="C1857" s="11" t="s">
        <v>127</v>
      </c>
      <c r="D1857" s="11" t="s">
        <v>21</v>
      </c>
      <c r="E1857" s="12">
        <v>73.250770816978147</v>
      </c>
      <c r="F1857" s="12">
        <v>63.646034833489921</v>
      </c>
      <c r="G1857" s="12">
        <v>64.691011803981468</v>
      </c>
      <c r="H1857" s="12">
        <v>72.275420090907105</v>
      </c>
      <c r="I1857" s="12">
        <v>65.245266685994423</v>
      </c>
      <c r="J1857" s="12">
        <v>61.353114996562311</v>
      </c>
      <c r="K1857" s="12">
        <v>62.36481712385703</v>
      </c>
      <c r="L1857" s="12">
        <v>60.584451758441546</v>
      </c>
      <c r="M1857" s="12">
        <v>65.29950351979592</v>
      </c>
      <c r="N1857" s="12"/>
      <c r="O1857" s="12"/>
    </row>
    <row r="1858" spans="1:15" x14ac:dyDescent="0.35">
      <c r="A1858" s="11" t="str">
        <f t="shared" si="28"/>
        <v>DISTRIBUCION VOLUMEN X CRITERIO (kg ó litros)Leche Con CacaoMUJER</v>
      </c>
      <c r="B1858" s="11" t="s">
        <v>120</v>
      </c>
      <c r="C1858" s="11" t="s">
        <v>127</v>
      </c>
      <c r="D1858" s="11" t="s">
        <v>22</v>
      </c>
      <c r="E1858" s="12">
        <v>26.74922215482967</v>
      </c>
      <c r="F1858" s="12">
        <v>36.353974080802715</v>
      </c>
      <c r="G1858" s="12">
        <v>35.309015771119306</v>
      </c>
      <c r="H1858" s="12">
        <v>27.724579909092899</v>
      </c>
      <c r="I1858" s="12">
        <v>34.754733314005584</v>
      </c>
      <c r="J1858" s="12">
        <v>38.646885003437696</v>
      </c>
      <c r="K1858" s="12">
        <v>37.635154537897677</v>
      </c>
      <c r="L1858" s="12">
        <v>39.41554824155844</v>
      </c>
      <c r="M1858" s="12">
        <v>34.700514183188716</v>
      </c>
      <c r="N1858" s="12"/>
      <c r="O1858" s="12"/>
    </row>
    <row r="1859" spans="1:15" x14ac:dyDescent="0.35">
      <c r="A1859" s="11" t="str">
        <f t="shared" si="28"/>
        <v>DISTRIBUCION VOLUMEN X CRITERIO (kg ó litros)Leche Con CafeT.ESPAÑA</v>
      </c>
      <c r="B1859" s="11" t="s">
        <v>120</v>
      </c>
      <c r="C1859" s="11" t="s">
        <v>128</v>
      </c>
      <c r="D1859" s="11" t="s">
        <v>36</v>
      </c>
      <c r="E1859" s="12">
        <v>100</v>
      </c>
      <c r="F1859" s="12">
        <v>100</v>
      </c>
      <c r="G1859" s="12">
        <v>100</v>
      </c>
      <c r="H1859" s="12">
        <v>100</v>
      </c>
      <c r="I1859" s="12">
        <v>100</v>
      </c>
      <c r="J1859" s="12">
        <v>100</v>
      </c>
      <c r="K1859" s="12">
        <v>100</v>
      </c>
      <c r="L1859" s="12">
        <v>100</v>
      </c>
      <c r="M1859" s="12">
        <v>100</v>
      </c>
      <c r="N1859" s="12"/>
      <c r="O1859" s="12"/>
    </row>
    <row r="1860" spans="1:15" x14ac:dyDescent="0.35">
      <c r="A1860" s="11" t="str">
        <f t="shared" ref="A1860:A1923" si="29">B1860&amp;C1860&amp;D1860</f>
        <v>DISTRIBUCION VOLUMEN X CRITERIO (kg ó litros)Leche Con CafeBCN AM</v>
      </c>
      <c r="B1860" s="11" t="s">
        <v>120</v>
      </c>
      <c r="C1860" s="11" t="s">
        <v>128</v>
      </c>
      <c r="D1860" s="11" t="s">
        <v>1</v>
      </c>
      <c r="E1860" s="12">
        <v>8.064442344692683</v>
      </c>
      <c r="F1860" s="12">
        <v>7.6822937499999995</v>
      </c>
      <c r="G1860" s="12">
        <v>8.9812359773519415</v>
      </c>
      <c r="H1860" s="12">
        <v>9.1217949873899027</v>
      </c>
      <c r="I1860" s="12">
        <v>9.043753423963679</v>
      </c>
      <c r="J1860" s="12">
        <v>8.8417114374335846</v>
      </c>
      <c r="K1860" s="12">
        <v>7.9004770647219464</v>
      </c>
      <c r="L1860" s="12">
        <v>8.6117874242064776</v>
      </c>
      <c r="M1860" s="12">
        <v>8.771942302998168</v>
      </c>
      <c r="N1860" s="12"/>
      <c r="O1860" s="12"/>
    </row>
    <row r="1861" spans="1:15" x14ac:dyDescent="0.35">
      <c r="A1861" s="11" t="str">
        <f t="shared" si="29"/>
        <v>DISTRIBUCION VOLUMEN X CRITERIO (kg ó litros)Leche Con CafeREST.CAT ARAGON</v>
      </c>
      <c r="B1861" s="11" t="s">
        <v>120</v>
      </c>
      <c r="C1861" s="11" t="s">
        <v>128</v>
      </c>
      <c r="D1861" s="11" t="s">
        <v>2</v>
      </c>
      <c r="E1861" s="12">
        <v>9.5773256772056143</v>
      </c>
      <c r="F1861" s="12">
        <v>10.212790625</v>
      </c>
      <c r="G1861" s="12">
        <v>9.8993899729620836</v>
      </c>
      <c r="H1861" s="12">
        <v>8.6615940759594103</v>
      </c>
      <c r="I1861" s="12">
        <v>8.6050835280521767</v>
      </c>
      <c r="J1861" s="12">
        <v>9.2477996397319249</v>
      </c>
      <c r="K1861" s="12">
        <v>9.6212257754166242</v>
      </c>
      <c r="L1861" s="12">
        <v>8.973897987784877</v>
      </c>
      <c r="M1861" s="12">
        <v>8.7850577072398224</v>
      </c>
      <c r="N1861" s="12"/>
      <c r="O1861" s="12"/>
    </row>
    <row r="1862" spans="1:15" x14ac:dyDescent="0.35">
      <c r="A1862" s="11" t="str">
        <f t="shared" si="29"/>
        <v>DISTRIBUCION VOLUMEN X CRITERIO (kg ó litros)Leche Con CafeLEVANTE</v>
      </c>
      <c r="B1862" s="11" t="s">
        <v>120</v>
      </c>
      <c r="C1862" s="11" t="s">
        <v>128</v>
      </c>
      <c r="D1862" s="11" t="s">
        <v>3</v>
      </c>
      <c r="E1862" s="12">
        <v>11.069141639076214</v>
      </c>
      <c r="F1862" s="12">
        <v>10.402468750000001</v>
      </c>
      <c r="G1862" s="12">
        <v>10.803845446831719</v>
      </c>
      <c r="H1862" s="12">
        <v>11.209847983286148</v>
      </c>
      <c r="I1862" s="12">
        <v>10.338961407680609</v>
      </c>
      <c r="J1862" s="12">
        <v>10.519628304240245</v>
      </c>
      <c r="K1862" s="12">
        <v>10.35475939803829</v>
      </c>
      <c r="L1862" s="12">
        <v>10.485477202630751</v>
      </c>
      <c r="M1862" s="12">
        <v>10.529212488408172</v>
      </c>
      <c r="N1862" s="12"/>
      <c r="O1862" s="12"/>
    </row>
    <row r="1863" spans="1:15" x14ac:dyDescent="0.35">
      <c r="A1863" s="11" t="str">
        <f t="shared" si="29"/>
        <v>DISTRIBUCION VOLUMEN X CRITERIO (kg ó litros)Leche Con CafeANDALUCIA</v>
      </c>
      <c r="B1863" s="11" t="s">
        <v>120</v>
      </c>
      <c r="C1863" s="11" t="s">
        <v>128</v>
      </c>
      <c r="D1863" s="11" t="s">
        <v>4</v>
      </c>
      <c r="E1863" s="12">
        <v>21.320240620137785</v>
      </c>
      <c r="F1863" s="12">
        <v>21.039650000000002</v>
      </c>
      <c r="G1863" s="12">
        <v>19.507906247451121</v>
      </c>
      <c r="H1863" s="12">
        <v>19.445107436994597</v>
      </c>
      <c r="I1863" s="12">
        <v>20.460977810715956</v>
      </c>
      <c r="J1863" s="12">
        <v>20.557414949484293</v>
      </c>
      <c r="K1863" s="12">
        <v>21.200169545669809</v>
      </c>
      <c r="L1863" s="12">
        <v>19.885578844062081</v>
      </c>
      <c r="M1863" s="12">
        <v>20.665269989271664</v>
      </c>
      <c r="N1863" s="12"/>
      <c r="O1863" s="12"/>
    </row>
    <row r="1864" spans="1:15" x14ac:dyDescent="0.35">
      <c r="A1864" s="11" t="str">
        <f t="shared" si="29"/>
        <v>DISTRIBUCION VOLUMEN X CRITERIO (kg ó litros)Leche Con CafeMDD AM</v>
      </c>
      <c r="B1864" s="11" t="s">
        <v>120</v>
      </c>
      <c r="C1864" s="11" t="s">
        <v>128</v>
      </c>
      <c r="D1864" s="11" t="s">
        <v>5</v>
      </c>
      <c r="E1864" s="12">
        <v>12.535489490659197</v>
      </c>
      <c r="F1864" s="12">
        <v>12.19548125</v>
      </c>
      <c r="G1864" s="12">
        <v>13.127657683650279</v>
      </c>
      <c r="H1864" s="12">
        <v>13.155010162784887</v>
      </c>
      <c r="I1864" s="12">
        <v>13.351305671483432</v>
      </c>
      <c r="J1864" s="12">
        <v>13.623441682932565</v>
      </c>
      <c r="K1864" s="12">
        <v>13.647310824198295</v>
      </c>
      <c r="L1864" s="12">
        <v>13.748063432550408</v>
      </c>
      <c r="M1864" s="12">
        <v>13.055476974490702</v>
      </c>
      <c r="N1864" s="12"/>
      <c r="O1864" s="12"/>
    </row>
    <row r="1865" spans="1:15" x14ac:dyDescent="0.35">
      <c r="A1865" s="11" t="str">
        <f t="shared" si="29"/>
        <v>DISTRIBUCION VOLUMEN X CRITERIO (kg ó litros)Leche Con CafeRTO CENTRO</v>
      </c>
      <c r="B1865" s="11" t="s">
        <v>120</v>
      </c>
      <c r="C1865" s="11" t="s">
        <v>128</v>
      </c>
      <c r="D1865" s="11" t="s">
        <v>6</v>
      </c>
      <c r="E1865" s="12">
        <v>8.7797992941695142</v>
      </c>
      <c r="F1865" s="12">
        <v>9.0580781249999998</v>
      </c>
      <c r="G1865" s="12">
        <v>9.9607578895085336</v>
      </c>
      <c r="H1865" s="12">
        <v>9.8831311939533357</v>
      </c>
      <c r="I1865" s="12">
        <v>9.4564178575284554</v>
      </c>
      <c r="J1865" s="12">
        <v>9.3806175261184723</v>
      </c>
      <c r="K1865" s="12">
        <v>8.9666384090550313</v>
      </c>
      <c r="L1865" s="12">
        <v>9.1206881799053345</v>
      </c>
      <c r="M1865" s="12">
        <v>8.7721605338411397</v>
      </c>
      <c r="N1865" s="12"/>
      <c r="O1865" s="12"/>
    </row>
    <row r="1866" spans="1:15" x14ac:dyDescent="0.35">
      <c r="A1866" s="11" t="str">
        <f t="shared" si="29"/>
        <v>DISTRIBUCION VOLUMEN X CRITERIO (kg ó litros)Leche Con CafeNORTE-CENTRO</v>
      </c>
      <c r="B1866" s="11" t="s">
        <v>120</v>
      </c>
      <c r="C1866" s="11" t="s">
        <v>128</v>
      </c>
      <c r="D1866" s="11" t="s">
        <v>7</v>
      </c>
      <c r="E1866" s="12">
        <v>11.586109500033173</v>
      </c>
      <c r="F1866" s="12">
        <v>12.49056875</v>
      </c>
      <c r="G1866" s="12">
        <v>11.729970210812976</v>
      </c>
      <c r="H1866" s="12">
        <v>12.335717745072532</v>
      </c>
      <c r="I1866" s="12">
        <v>12.78294169631325</v>
      </c>
      <c r="J1866" s="12">
        <v>12.318941806635971</v>
      </c>
      <c r="K1866" s="12">
        <v>12.793936131997022</v>
      </c>
      <c r="L1866" s="12">
        <v>13.739659215986746</v>
      </c>
      <c r="M1866" s="12">
        <v>12.953342245773195</v>
      </c>
      <c r="N1866" s="12"/>
      <c r="O1866" s="12"/>
    </row>
    <row r="1867" spans="1:15" x14ac:dyDescent="0.35">
      <c r="A1867" s="11" t="str">
        <f t="shared" si="29"/>
        <v>DISTRIBUCION VOLUMEN X CRITERIO (kg ó litros)Leche Con CafeNOROESTE</v>
      </c>
      <c r="B1867" s="11" t="s">
        <v>120</v>
      </c>
      <c r="C1867" s="11" t="s">
        <v>128</v>
      </c>
      <c r="D1867" s="11" t="s">
        <v>8</v>
      </c>
      <c r="E1867" s="12">
        <v>17.067446083582485</v>
      </c>
      <c r="F1867" s="12">
        <v>16.918668749999998</v>
      </c>
      <c r="G1867" s="12">
        <v>15.989221354233244</v>
      </c>
      <c r="H1867" s="12">
        <v>16.187809295148398</v>
      </c>
      <c r="I1867" s="12">
        <v>15.960553272542843</v>
      </c>
      <c r="J1867" s="12">
        <v>15.510435001661712</v>
      </c>
      <c r="K1867" s="12">
        <v>15.515501495954645</v>
      </c>
      <c r="L1867" s="12">
        <v>15.434854195107469</v>
      </c>
      <c r="M1867" s="12">
        <v>16.467524286937458</v>
      </c>
      <c r="N1867" s="12"/>
      <c r="O1867" s="12"/>
    </row>
    <row r="1868" spans="1:15" x14ac:dyDescent="0.35">
      <c r="A1868" s="11" t="str">
        <f t="shared" si="29"/>
        <v>DISTRIBUCION VOLUMEN X CRITERIO (kg ó litros)Leche Con Cafe&lt;2MIL</v>
      </c>
      <c r="B1868" s="11" t="s">
        <v>120</v>
      </c>
      <c r="C1868" s="11" t="s">
        <v>128</v>
      </c>
      <c r="D1868" s="11" t="s">
        <v>9</v>
      </c>
      <c r="E1868" s="12">
        <v>5.1999300162011428</v>
      </c>
      <c r="F1868" s="12">
        <v>5.1152031249999999</v>
      </c>
      <c r="G1868" s="12">
        <v>4.9280287398090428</v>
      </c>
      <c r="H1868" s="12">
        <v>4.5472794907530245</v>
      </c>
      <c r="I1868" s="12">
        <v>4.5991386606986957</v>
      </c>
      <c r="J1868" s="12">
        <v>4.0217248276436734</v>
      </c>
      <c r="K1868" s="12">
        <v>4.2675446828663164</v>
      </c>
      <c r="L1868" s="12">
        <v>4.5257532680183417</v>
      </c>
      <c r="M1868" s="12">
        <v>4.0829697499721149</v>
      </c>
      <c r="N1868" s="12"/>
      <c r="O1868" s="12"/>
    </row>
    <row r="1869" spans="1:15" x14ac:dyDescent="0.35">
      <c r="A1869" s="11" t="str">
        <f t="shared" si="29"/>
        <v>DISTRIBUCION VOLUMEN X CRITERIO (kg ó litros)Leche Con Cafe2-5MIL</v>
      </c>
      <c r="B1869" s="11" t="s">
        <v>120</v>
      </c>
      <c r="C1869" s="11" t="s">
        <v>128</v>
      </c>
      <c r="D1869" s="11" t="s">
        <v>10</v>
      </c>
      <c r="E1869" s="12">
        <v>4.3448301876293467</v>
      </c>
      <c r="F1869" s="12">
        <v>4.6963187499999997</v>
      </c>
      <c r="G1869" s="12">
        <v>4.8944961220492331</v>
      </c>
      <c r="H1869" s="12">
        <v>4.5981513778366274</v>
      </c>
      <c r="I1869" s="12">
        <v>4.1374304043976027</v>
      </c>
      <c r="J1869" s="12">
        <v>4.1254909127059332</v>
      </c>
      <c r="K1869" s="12">
        <v>4.7578815740898417</v>
      </c>
      <c r="L1869" s="12">
        <v>4.5751576155231355</v>
      </c>
      <c r="M1869" s="12">
        <v>4.2118552693049436</v>
      </c>
      <c r="N1869" s="12"/>
      <c r="O1869" s="12"/>
    </row>
    <row r="1870" spans="1:15" x14ac:dyDescent="0.35">
      <c r="A1870" s="11" t="str">
        <f t="shared" si="29"/>
        <v>DISTRIBUCION VOLUMEN X CRITERIO (kg ó litros)Leche Con Cafe5-10MIL</v>
      </c>
      <c r="B1870" s="11" t="s">
        <v>120</v>
      </c>
      <c r="C1870" s="11" t="s">
        <v>128</v>
      </c>
      <c r="D1870" s="11" t="s">
        <v>11</v>
      </c>
      <c r="E1870" s="12">
        <v>6.1704335571245439</v>
      </c>
      <c r="F1870" s="12">
        <v>6.0700093749999997</v>
      </c>
      <c r="G1870" s="12">
        <v>6.5105077796403634</v>
      </c>
      <c r="H1870" s="12">
        <v>7.1058282090055922</v>
      </c>
      <c r="I1870" s="12">
        <v>6.9297399320472337</v>
      </c>
      <c r="J1870" s="12">
        <v>6.4276772618339448</v>
      </c>
      <c r="K1870" s="12">
        <v>6.9290139377976221</v>
      </c>
      <c r="L1870" s="12">
        <v>6.6185879360436868</v>
      </c>
      <c r="M1870" s="12">
        <v>6.2415799266421068</v>
      </c>
      <c r="N1870" s="12"/>
      <c r="O1870" s="12"/>
    </row>
    <row r="1871" spans="1:15" x14ac:dyDescent="0.35">
      <c r="A1871" s="11" t="str">
        <f t="shared" si="29"/>
        <v>DISTRIBUCION VOLUMEN X CRITERIO (kg ó litros)Leche Con Cafe10-30MIL</v>
      </c>
      <c r="B1871" s="11" t="s">
        <v>120</v>
      </c>
      <c r="C1871" s="11" t="s">
        <v>128</v>
      </c>
      <c r="D1871" s="11" t="s">
        <v>12</v>
      </c>
      <c r="E1871" s="12">
        <v>19.112749357411758</v>
      </c>
      <c r="F1871" s="12">
        <v>19.73860625</v>
      </c>
      <c r="G1871" s="12">
        <v>17.579719857469637</v>
      </c>
      <c r="H1871" s="12">
        <v>17.267389439462523</v>
      </c>
      <c r="I1871" s="12">
        <v>17.146828893121683</v>
      </c>
      <c r="J1871" s="12">
        <v>18.310735879232016</v>
      </c>
      <c r="K1871" s="12">
        <v>17.410248936299801</v>
      </c>
      <c r="L1871" s="12">
        <v>18.196558192960556</v>
      </c>
      <c r="M1871" s="12">
        <v>18.008357971864925</v>
      </c>
      <c r="N1871" s="12"/>
      <c r="O1871" s="12"/>
    </row>
    <row r="1872" spans="1:15" x14ac:dyDescent="0.35">
      <c r="A1872" s="11" t="str">
        <f t="shared" si="29"/>
        <v>DISTRIBUCION VOLUMEN X CRITERIO (kg ó litros)Leche Con Cafe30-100MIL</v>
      </c>
      <c r="B1872" s="11" t="s">
        <v>120</v>
      </c>
      <c r="C1872" s="11" t="s">
        <v>128</v>
      </c>
      <c r="D1872" s="11" t="s">
        <v>13</v>
      </c>
      <c r="E1872" s="12">
        <v>21.688698900590904</v>
      </c>
      <c r="F1872" s="12">
        <v>21.981753125000001</v>
      </c>
      <c r="G1872" s="12">
        <v>21.27395643498787</v>
      </c>
      <c r="H1872" s="12">
        <v>22.215979787779418</v>
      </c>
      <c r="I1872" s="12">
        <v>22.495759283523522</v>
      </c>
      <c r="J1872" s="12">
        <v>23.445112525058388</v>
      </c>
      <c r="K1872" s="12">
        <v>22.275796361231713</v>
      </c>
      <c r="L1872" s="12">
        <v>21.819478854304013</v>
      </c>
      <c r="M1872" s="12">
        <v>22.930533081371006</v>
      </c>
      <c r="N1872" s="12"/>
      <c r="O1872" s="12"/>
    </row>
    <row r="1873" spans="1:15" x14ac:dyDescent="0.35">
      <c r="A1873" s="11" t="str">
        <f t="shared" si="29"/>
        <v>DISTRIBUCION VOLUMEN X CRITERIO (kg ó litros)Leche Con Cafe100-200MIL</v>
      </c>
      <c r="B1873" s="11" t="s">
        <v>120</v>
      </c>
      <c r="C1873" s="11" t="s">
        <v>128</v>
      </c>
      <c r="D1873" s="11" t="s">
        <v>14</v>
      </c>
      <c r="E1873" s="12">
        <v>11.680785594894393</v>
      </c>
      <c r="F1873" s="12">
        <v>11.17326875</v>
      </c>
      <c r="G1873" s="12">
        <v>11.950163067494971</v>
      </c>
      <c r="H1873" s="12">
        <v>12.268832065454003</v>
      </c>
      <c r="I1873" s="12">
        <v>12.715844671012908</v>
      </c>
      <c r="J1873" s="12">
        <v>12.016368743607719</v>
      </c>
      <c r="K1873" s="12">
        <v>13.138304021240444</v>
      </c>
      <c r="L1873" s="12">
        <v>13.107988186776501</v>
      </c>
      <c r="M1873" s="12">
        <v>13.171247089581875</v>
      </c>
      <c r="N1873" s="12"/>
      <c r="O1873" s="12"/>
    </row>
    <row r="1874" spans="1:15" x14ac:dyDescent="0.35">
      <c r="A1874" s="11" t="str">
        <f t="shared" si="29"/>
        <v>DISTRIBUCION VOLUMEN X CRITERIO (kg ó litros)Leche Con Cafe200-500MIL</v>
      </c>
      <c r="B1874" s="11" t="s">
        <v>120</v>
      </c>
      <c r="C1874" s="11" t="s">
        <v>128</v>
      </c>
      <c r="D1874" s="11" t="s">
        <v>15</v>
      </c>
      <c r="E1874" s="12">
        <v>15.02151948310437</v>
      </c>
      <c r="F1874" s="12">
        <v>14.520250000000001</v>
      </c>
      <c r="G1874" s="12">
        <v>14.978753747995896</v>
      </c>
      <c r="H1874" s="12">
        <v>14.155716019073575</v>
      </c>
      <c r="I1874" s="12">
        <v>13.886756941565686</v>
      </c>
      <c r="J1874" s="12">
        <v>12.417537764928781</v>
      </c>
      <c r="K1874" s="12">
        <v>12.516516408266968</v>
      </c>
      <c r="L1874" s="12">
        <v>13.007847392650962</v>
      </c>
      <c r="M1874" s="12">
        <v>13.27967009962642</v>
      </c>
      <c r="N1874" s="12"/>
      <c r="O1874" s="12"/>
    </row>
    <row r="1875" spans="1:15" x14ac:dyDescent="0.35">
      <c r="A1875" s="11" t="str">
        <f t="shared" si="29"/>
        <v>DISTRIBUCION VOLUMEN X CRITERIO (kg ó litros)Leche Con Cafe&gt;500MIL</v>
      </c>
      <c r="B1875" s="11" t="s">
        <v>120</v>
      </c>
      <c r="C1875" s="11" t="s">
        <v>128</v>
      </c>
      <c r="D1875" s="11" t="s">
        <v>16</v>
      </c>
      <c r="E1875" s="12">
        <v>16.781050227821879</v>
      </c>
      <c r="F1875" s="12">
        <v>16.704587500000002</v>
      </c>
      <c r="G1875" s="12">
        <v>17.884359033354883</v>
      </c>
      <c r="H1875" s="12">
        <v>17.840833271077152</v>
      </c>
      <c r="I1875" s="12">
        <v>18.088495881913076</v>
      </c>
      <c r="J1875" s="12">
        <v>19.235339215974566</v>
      </c>
      <c r="K1875" s="12">
        <v>18.704709615750346</v>
      </c>
      <c r="L1875" s="12">
        <v>18.148628553722816</v>
      </c>
      <c r="M1875" s="12">
        <v>18.073776034804858</v>
      </c>
      <c r="N1875" s="12"/>
      <c r="O1875" s="12"/>
    </row>
    <row r="1876" spans="1:15" x14ac:dyDescent="0.35">
      <c r="A1876" s="11" t="str">
        <f t="shared" si="29"/>
        <v>DISTRIBUCION VOLUMEN X CRITERIO (kg ó litros)Leche Con CafeDE 15 A 19 AÑOS</v>
      </c>
      <c r="B1876" s="11" t="s">
        <v>120</v>
      </c>
      <c r="C1876" s="11" t="s">
        <v>128</v>
      </c>
      <c r="D1876" s="11" t="s">
        <v>39</v>
      </c>
      <c r="E1876" s="12">
        <v>0.80282037919662019</v>
      </c>
      <c r="F1876" s="12">
        <v>0.75031499999999995</v>
      </c>
      <c r="G1876" s="12">
        <v>1.2127714291627254</v>
      </c>
      <c r="H1876" s="12">
        <v>0.84520848521694791</v>
      </c>
      <c r="I1876" s="12">
        <v>0.8496444409492061</v>
      </c>
      <c r="J1876" s="12">
        <v>0.71390699755906961</v>
      </c>
      <c r="K1876" s="12">
        <v>0.18577199214919024</v>
      </c>
      <c r="L1876" s="12">
        <v>0.43639955972665723</v>
      </c>
      <c r="M1876" s="12">
        <v>0.49787615588256062</v>
      </c>
      <c r="N1876" s="12"/>
      <c r="O1876" s="12"/>
    </row>
    <row r="1877" spans="1:15" x14ac:dyDescent="0.35">
      <c r="A1877" s="11" t="str">
        <f t="shared" si="29"/>
        <v>DISTRIBUCION VOLUMEN X CRITERIO (kg ó litros)Leche Con CafeDE 20 A 24 AÑOS</v>
      </c>
      <c r="B1877" s="11" t="s">
        <v>120</v>
      </c>
      <c r="C1877" s="11" t="s">
        <v>128</v>
      </c>
      <c r="D1877" s="11" t="s">
        <v>40</v>
      </c>
      <c r="E1877" s="12">
        <v>1.5121414935441551</v>
      </c>
      <c r="F1877" s="12">
        <v>1.4638218749999998</v>
      </c>
      <c r="G1877" s="12">
        <v>1.3125719012610797</v>
      </c>
      <c r="H1877" s="12">
        <v>1.901528539521512</v>
      </c>
      <c r="I1877" s="12">
        <v>1.423149526743239</v>
      </c>
      <c r="J1877" s="12">
        <v>1.3838109721865197</v>
      </c>
      <c r="K1877" s="12">
        <v>1.4361935256922598</v>
      </c>
      <c r="L1877" s="12">
        <v>1.4329474459349263</v>
      </c>
      <c r="M1877" s="12">
        <v>1.3364443352392164</v>
      </c>
      <c r="N1877" s="12"/>
      <c r="O1877" s="12"/>
    </row>
    <row r="1878" spans="1:15" x14ac:dyDescent="0.35">
      <c r="A1878" s="11" t="str">
        <f t="shared" si="29"/>
        <v>DISTRIBUCION VOLUMEN X CRITERIO (kg ó litros)Leche Con CafeDE 25 A 34 AÑOS</v>
      </c>
      <c r="B1878" s="11" t="s">
        <v>120</v>
      </c>
      <c r="C1878" s="11" t="s">
        <v>128</v>
      </c>
      <c r="D1878" s="11" t="s">
        <v>41</v>
      </c>
      <c r="E1878" s="12">
        <v>6.3867091777224658</v>
      </c>
      <c r="F1878" s="12">
        <v>6.3349374999999997</v>
      </c>
      <c r="G1878" s="12">
        <v>5.9953934497875085</v>
      </c>
      <c r="H1878" s="12">
        <v>6.137574997230673</v>
      </c>
      <c r="I1878" s="12">
        <v>6.1391738767066499</v>
      </c>
      <c r="J1878" s="12">
        <v>6.2426433471535834</v>
      </c>
      <c r="K1878" s="12">
        <v>6.0038091840552488</v>
      </c>
      <c r="L1878" s="12">
        <v>5.7005544903084129</v>
      </c>
      <c r="M1878" s="12">
        <v>5.434769723353341</v>
      </c>
      <c r="N1878" s="12"/>
      <c r="O1878" s="12"/>
    </row>
    <row r="1879" spans="1:15" x14ac:dyDescent="0.35">
      <c r="A1879" s="11" t="str">
        <f t="shared" si="29"/>
        <v>DISTRIBUCION VOLUMEN X CRITERIO (kg ó litros)Leche Con CafeDE 35 A 49 AÑOS</v>
      </c>
      <c r="B1879" s="11" t="s">
        <v>120</v>
      </c>
      <c r="C1879" s="11" t="s">
        <v>128</v>
      </c>
      <c r="D1879" s="11" t="s">
        <v>42</v>
      </c>
      <c r="E1879" s="12">
        <v>26.150281112292966</v>
      </c>
      <c r="F1879" s="12">
        <v>28.152781249999997</v>
      </c>
      <c r="G1879" s="12">
        <v>26.74846823683804</v>
      </c>
      <c r="H1879" s="12">
        <v>26.845685389032436</v>
      </c>
      <c r="I1879" s="12">
        <v>27.280276502978435</v>
      </c>
      <c r="J1879" s="12">
        <v>26.917922387614091</v>
      </c>
      <c r="K1879" s="12">
        <v>25.821062817665069</v>
      </c>
      <c r="L1879" s="12">
        <v>24.034513359236342</v>
      </c>
      <c r="M1879" s="12">
        <v>24.555563458565508</v>
      </c>
      <c r="N1879" s="12"/>
      <c r="O1879" s="12"/>
    </row>
    <row r="1880" spans="1:15" x14ac:dyDescent="0.35">
      <c r="A1880" s="11" t="str">
        <f t="shared" si="29"/>
        <v>DISTRIBUCION VOLUMEN X CRITERIO (kg ó litros)Leche Con CafeDE 50 A 59 AÑOS</v>
      </c>
      <c r="B1880" s="11" t="s">
        <v>120</v>
      </c>
      <c r="C1880" s="11" t="s">
        <v>128</v>
      </c>
      <c r="D1880" s="11" t="s">
        <v>43</v>
      </c>
      <c r="E1880" s="12">
        <v>25.211561880017381</v>
      </c>
      <c r="F1880" s="12">
        <v>25.692606250000001</v>
      </c>
      <c r="G1880" s="12">
        <v>26.207989881171944</v>
      </c>
      <c r="H1880" s="12">
        <v>25.484905881534647</v>
      </c>
      <c r="I1880" s="12">
        <v>25.675636840582918</v>
      </c>
      <c r="J1880" s="12">
        <v>26.918565838363246</v>
      </c>
      <c r="K1880" s="12">
        <v>28.830908647947869</v>
      </c>
      <c r="L1880" s="12">
        <v>27.981091971234441</v>
      </c>
      <c r="M1880" s="12">
        <v>27.487144586824357</v>
      </c>
      <c r="N1880" s="12"/>
      <c r="O1880" s="12"/>
    </row>
    <row r="1881" spans="1:15" x14ac:dyDescent="0.35">
      <c r="A1881" s="11" t="str">
        <f t="shared" si="29"/>
        <v>DISTRIBUCION VOLUMEN X CRITERIO (kg ó litros)Leche Con CafeDE 60 A 75 AÑOS</v>
      </c>
      <c r="B1881" s="11" t="s">
        <v>120</v>
      </c>
      <c r="C1881" s="11" t="s">
        <v>128</v>
      </c>
      <c r="D1881" s="11" t="s">
        <v>44</v>
      </c>
      <c r="E1881" s="12">
        <v>39.936484887137745</v>
      </c>
      <c r="F1881" s="12">
        <v>37.605531249999999</v>
      </c>
      <c r="G1881" s="12">
        <v>38.522793536708143</v>
      </c>
      <c r="H1881" s="12">
        <v>38.785096385449059</v>
      </c>
      <c r="I1881" s="12">
        <v>38.632094019543423</v>
      </c>
      <c r="J1881" s="12">
        <v>37.823128901523404</v>
      </c>
      <c r="K1881" s="12">
        <v>37.722264553395071</v>
      </c>
      <c r="L1881" s="12">
        <v>40.414493497670939</v>
      </c>
      <c r="M1881" s="12">
        <v>40.688170756743737</v>
      </c>
      <c r="N1881" s="12"/>
      <c r="O1881" s="12"/>
    </row>
    <row r="1882" spans="1:15" x14ac:dyDescent="0.35">
      <c r="A1882" s="11" t="str">
        <f t="shared" si="29"/>
        <v>DISTRIBUCION VOLUMEN X CRITERIO (kg ó litros)Leche Con CafeNIVEL ALTO</v>
      </c>
      <c r="B1882" s="11" t="s">
        <v>120</v>
      </c>
      <c r="C1882" s="11" t="s">
        <v>128</v>
      </c>
      <c r="D1882" s="11" t="s">
        <v>209</v>
      </c>
      <c r="E1882" s="12">
        <v>24.383998108083237</v>
      </c>
      <c r="F1882" s="12">
        <v>24.432428125000001</v>
      </c>
      <c r="G1882" s="12">
        <v>24.781222342742435</v>
      </c>
      <c r="H1882" s="12">
        <v>24.682905654836272</v>
      </c>
      <c r="I1882" s="12">
        <v>24.617717037643274</v>
      </c>
      <c r="J1882" s="12">
        <v>24.538509079572663</v>
      </c>
      <c r="K1882" s="12">
        <v>24.247687702842626</v>
      </c>
      <c r="L1882" s="12">
        <v>24.498320453134095</v>
      </c>
      <c r="M1882" s="12">
        <v>25.306775986847956</v>
      </c>
      <c r="N1882" s="12"/>
      <c r="O1882" s="12"/>
    </row>
    <row r="1883" spans="1:15" x14ac:dyDescent="0.35">
      <c r="A1883" s="11" t="str">
        <f t="shared" si="29"/>
        <v>DISTRIBUCION VOLUMEN X CRITERIO (kg ó litros)Leche Con CafeNIVEL MEDIO ALTO</v>
      </c>
      <c r="B1883" s="11" t="s">
        <v>120</v>
      </c>
      <c r="C1883" s="11" t="s">
        <v>128</v>
      </c>
      <c r="D1883" s="11" t="s">
        <v>210</v>
      </c>
      <c r="E1883" s="12">
        <v>15.03075702352697</v>
      </c>
      <c r="F1883" s="12">
        <v>14.8510375</v>
      </c>
      <c r="G1883" s="12">
        <v>14.117372075102352</v>
      </c>
      <c r="H1883" s="12">
        <v>13.902074676504004</v>
      </c>
      <c r="I1883" s="12">
        <v>14.539591350351294</v>
      </c>
      <c r="J1883" s="12">
        <v>13.004538579859156</v>
      </c>
      <c r="K1883" s="12">
        <v>13.385046419963627</v>
      </c>
      <c r="L1883" s="12">
        <v>12.16476477916973</v>
      </c>
      <c r="M1883" s="12">
        <v>11.882615515512443</v>
      </c>
      <c r="N1883" s="12"/>
      <c r="O1883" s="12"/>
    </row>
    <row r="1884" spans="1:15" x14ac:dyDescent="0.35">
      <c r="A1884" s="11" t="str">
        <f t="shared" si="29"/>
        <v>DISTRIBUCION VOLUMEN X CRITERIO (kg ó litros)Leche Con CafeNIVEL MEDIO</v>
      </c>
      <c r="B1884" s="11" t="s">
        <v>120</v>
      </c>
      <c r="C1884" s="11" t="s">
        <v>128</v>
      </c>
      <c r="D1884" s="11" t="s">
        <v>211</v>
      </c>
      <c r="E1884" s="12">
        <v>21.611219130617165</v>
      </c>
      <c r="F1884" s="12">
        <v>22.142096875000004</v>
      </c>
      <c r="G1884" s="12">
        <v>23.981981620059432</v>
      </c>
      <c r="H1884" s="12">
        <v>22.958639139988822</v>
      </c>
      <c r="I1884" s="12">
        <v>22.870360570867216</v>
      </c>
      <c r="J1884" s="12">
        <v>23.196968960901039</v>
      </c>
      <c r="K1884" s="12">
        <v>22.217835110621088</v>
      </c>
      <c r="L1884" s="12">
        <v>23.445112978858845</v>
      </c>
      <c r="M1884" s="12">
        <v>24.430072641234425</v>
      </c>
      <c r="N1884" s="12"/>
      <c r="O1884" s="12"/>
    </row>
    <row r="1885" spans="1:15" x14ac:dyDescent="0.35">
      <c r="A1885" s="11" t="str">
        <f t="shared" si="29"/>
        <v>DISTRIBUCION VOLUMEN X CRITERIO (kg ó litros)Leche Con CafeNIVEL MEDIO BAJO</v>
      </c>
      <c r="B1885" s="11" t="s">
        <v>120</v>
      </c>
      <c r="C1885" s="11" t="s">
        <v>128</v>
      </c>
      <c r="D1885" s="11" t="s">
        <v>212</v>
      </c>
      <c r="E1885" s="12">
        <v>17.470085671298722</v>
      </c>
      <c r="F1885" s="12">
        <v>17.465025000000001</v>
      </c>
      <c r="G1885" s="12">
        <v>16.661651078168923</v>
      </c>
      <c r="H1885" s="12">
        <v>16.719854913043143</v>
      </c>
      <c r="I1885" s="12">
        <v>16.823057554580146</v>
      </c>
      <c r="J1885" s="12">
        <v>16.677628922596412</v>
      </c>
      <c r="K1885" s="12">
        <v>17.492712892307424</v>
      </c>
      <c r="L1885" s="12">
        <v>17.408266663555196</v>
      </c>
      <c r="M1885" s="12">
        <v>17.16862993599101</v>
      </c>
      <c r="N1885" s="12"/>
      <c r="O1885" s="12"/>
    </row>
    <row r="1886" spans="1:15" x14ac:dyDescent="0.35">
      <c r="A1886" s="11" t="str">
        <f t="shared" si="29"/>
        <v>DISTRIBUCION VOLUMEN X CRITERIO (kg ó litros)Leche Con CafeHOMBRE</v>
      </c>
      <c r="B1886" s="11" t="s">
        <v>120</v>
      </c>
      <c r="C1886" s="11" t="s">
        <v>128</v>
      </c>
      <c r="D1886" s="11" t="s">
        <v>21</v>
      </c>
      <c r="E1886" s="12">
        <v>62.835446045059292</v>
      </c>
      <c r="F1886" s="12">
        <v>60.374499999999998</v>
      </c>
      <c r="G1886" s="12">
        <v>59.105575703125858</v>
      </c>
      <c r="H1886" s="12">
        <v>60.31397080228038</v>
      </c>
      <c r="I1886" s="12">
        <v>61.621002709846486</v>
      </c>
      <c r="J1886" s="12">
        <v>59.331403195569457</v>
      </c>
      <c r="K1886" s="12">
        <v>59.459100836168425</v>
      </c>
      <c r="L1886" s="12">
        <v>60.619714548337377</v>
      </c>
      <c r="M1886" s="12">
        <v>61.623486596046085</v>
      </c>
      <c r="N1886" s="12"/>
      <c r="O1886" s="12"/>
    </row>
    <row r="1887" spans="1:15" x14ac:dyDescent="0.35">
      <c r="A1887" s="11" t="str">
        <f t="shared" si="29"/>
        <v>DISTRIBUCION VOLUMEN X CRITERIO (kg ó litros)Leche Con CafeMUJER</v>
      </c>
      <c r="B1887" s="11" t="s">
        <v>120</v>
      </c>
      <c r="C1887" s="11" t="s">
        <v>128</v>
      </c>
      <c r="D1887" s="11" t="s">
        <v>22</v>
      </c>
      <c r="E1887" s="12">
        <v>37.164553954940708</v>
      </c>
      <c r="F1887" s="12">
        <v>39.625500000000002</v>
      </c>
      <c r="G1887" s="12">
        <v>40.894393862477926</v>
      </c>
      <c r="H1887" s="12">
        <v>39.686061399192646</v>
      </c>
      <c r="I1887" s="12">
        <v>38.378997290153514</v>
      </c>
      <c r="J1887" s="12">
        <v>40.668596804430543</v>
      </c>
      <c r="K1887" s="12">
        <v>40.540930238917689</v>
      </c>
      <c r="L1887" s="12">
        <v>39.38028545166263</v>
      </c>
      <c r="M1887" s="12">
        <v>38.376513403953908</v>
      </c>
      <c r="N1887" s="12"/>
      <c r="O1887" s="12"/>
    </row>
    <row r="1888" spans="1:15" x14ac:dyDescent="0.35">
      <c r="A1888" s="11" t="str">
        <f t="shared" si="29"/>
        <v>DISTRIBUCION VOLUMEN X CRITERIO (kg ó litros)Bebidas VegetalesT.ESPAÑA</v>
      </c>
      <c r="B1888" s="11" t="s">
        <v>120</v>
      </c>
      <c r="C1888" s="11" t="s">
        <v>176</v>
      </c>
      <c r="D1888" s="11" t="s">
        <v>36</v>
      </c>
      <c r="E1888" s="12">
        <v>100</v>
      </c>
      <c r="F1888" s="12">
        <v>100</v>
      </c>
      <c r="G1888" s="12">
        <v>100</v>
      </c>
      <c r="H1888" s="12">
        <v>100</v>
      </c>
      <c r="I1888" s="12">
        <v>100</v>
      </c>
      <c r="J1888" s="12">
        <v>100</v>
      </c>
      <c r="K1888" s="12">
        <v>100</v>
      </c>
      <c r="L1888" s="12">
        <v>100</v>
      </c>
      <c r="M1888" s="12">
        <v>100</v>
      </c>
      <c r="N1888" s="12"/>
      <c r="O1888" s="12"/>
    </row>
    <row r="1889" spans="1:15" x14ac:dyDescent="0.35">
      <c r="A1889" s="11" t="str">
        <f t="shared" si="29"/>
        <v>DISTRIBUCION VOLUMEN X CRITERIO (kg ó litros)Bebidas VegetalesBCN AM</v>
      </c>
      <c r="B1889" s="11" t="s">
        <v>120</v>
      </c>
      <c r="C1889" s="11" t="s">
        <v>176</v>
      </c>
      <c r="D1889" s="11" t="s">
        <v>1</v>
      </c>
      <c r="E1889" s="12">
        <v>22.100010644940422</v>
      </c>
      <c r="F1889" s="12">
        <v>16.968298953807263</v>
      </c>
      <c r="G1889" s="12">
        <v>17.936874122248437</v>
      </c>
      <c r="H1889" s="12">
        <v>24.048507198200188</v>
      </c>
      <c r="I1889" s="12">
        <v>16.962224859687282</v>
      </c>
      <c r="J1889" s="12">
        <v>21.00883612141838</v>
      </c>
      <c r="K1889" s="12">
        <v>14.316732315200188</v>
      </c>
      <c r="L1889" s="12">
        <v>12.39333502436212</v>
      </c>
      <c r="M1889" s="12">
        <v>11.079767316870523</v>
      </c>
      <c r="N1889" s="12"/>
      <c r="O1889" s="12"/>
    </row>
    <row r="1890" spans="1:15" x14ac:dyDescent="0.35">
      <c r="A1890" s="11" t="str">
        <f t="shared" si="29"/>
        <v>DISTRIBUCION VOLUMEN X CRITERIO (kg ó litros)Bebidas VegetalesREST.CAT ARAGON</v>
      </c>
      <c r="B1890" s="11" t="s">
        <v>120</v>
      </c>
      <c r="C1890" s="11" t="s">
        <v>176</v>
      </c>
      <c r="D1890" s="11" t="s">
        <v>2</v>
      </c>
      <c r="E1890" s="12">
        <v>18.42418551704796</v>
      </c>
      <c r="F1890" s="12">
        <v>19.155189651658606</v>
      </c>
      <c r="G1890" s="12">
        <v>18.49944033053475</v>
      </c>
      <c r="H1890" s="12">
        <v>18.899295299381688</v>
      </c>
      <c r="I1890" s="12">
        <v>36.483353311569992</v>
      </c>
      <c r="J1890" s="12">
        <v>33.833609262632116</v>
      </c>
      <c r="K1890" s="12">
        <v>37.25344174238338</v>
      </c>
      <c r="L1890" s="12">
        <v>38.137709775116022</v>
      </c>
      <c r="M1890" s="12">
        <v>27.724465264783355</v>
      </c>
      <c r="N1890" s="12"/>
      <c r="O1890" s="12"/>
    </row>
    <row r="1891" spans="1:15" x14ac:dyDescent="0.35">
      <c r="A1891" s="11" t="str">
        <f t="shared" si="29"/>
        <v>DISTRIBUCION VOLUMEN X CRITERIO (kg ó litros)Bebidas VegetalesLEVANTE</v>
      </c>
      <c r="B1891" s="11" t="s">
        <v>120</v>
      </c>
      <c r="C1891" s="11" t="s">
        <v>176</v>
      </c>
      <c r="D1891" s="11" t="s">
        <v>3</v>
      </c>
      <c r="E1891" s="12">
        <v>16.623756582318929</v>
      </c>
      <c r="F1891" s="12">
        <v>13.800359394170853</v>
      </c>
      <c r="G1891" s="12">
        <v>9.5626259473469002</v>
      </c>
      <c r="H1891" s="12">
        <v>10.902120903959359</v>
      </c>
      <c r="I1891" s="12">
        <v>12.280726652117192</v>
      </c>
      <c r="J1891" s="12">
        <v>9.5015699760281827</v>
      </c>
      <c r="K1891" s="12">
        <v>12.746855103524851</v>
      </c>
      <c r="L1891" s="12">
        <v>13.540876359300263</v>
      </c>
      <c r="M1891" s="12">
        <v>13.020648251413727</v>
      </c>
      <c r="N1891" s="12"/>
      <c r="O1891" s="12"/>
    </row>
    <row r="1892" spans="1:15" x14ac:dyDescent="0.35">
      <c r="A1892" s="11" t="str">
        <f t="shared" si="29"/>
        <v>DISTRIBUCION VOLUMEN X CRITERIO (kg ó litros)Bebidas VegetalesANDALUCIA</v>
      </c>
      <c r="B1892" s="11" t="s">
        <v>120</v>
      </c>
      <c r="C1892" s="11" t="s">
        <v>176</v>
      </c>
      <c r="D1892" s="11" t="s">
        <v>4</v>
      </c>
      <c r="E1892" s="12">
        <v>10.20308634647917</v>
      </c>
      <c r="F1892" s="12">
        <v>8.2822065679878687</v>
      </c>
      <c r="G1892" s="12">
        <v>5.3516696165333659</v>
      </c>
      <c r="H1892" s="12">
        <v>8.1814235699030675</v>
      </c>
      <c r="I1892" s="12">
        <v>5.4634770661099896</v>
      </c>
      <c r="J1892" s="12">
        <v>4.1281528761326767</v>
      </c>
      <c r="K1892" s="12">
        <v>5.4370486256286545</v>
      </c>
      <c r="L1892" s="12">
        <v>4.4457128807292943</v>
      </c>
      <c r="M1892" s="12">
        <v>10.687594618239254</v>
      </c>
      <c r="N1892" s="12"/>
      <c r="O1892" s="12"/>
    </row>
    <row r="1893" spans="1:15" x14ac:dyDescent="0.35">
      <c r="A1893" s="11" t="str">
        <f t="shared" si="29"/>
        <v>DISTRIBUCION VOLUMEN X CRITERIO (kg ó litros)Bebidas VegetalesMDD AM</v>
      </c>
      <c r="B1893" s="11" t="s">
        <v>120</v>
      </c>
      <c r="C1893" s="11" t="s">
        <v>176</v>
      </c>
      <c r="D1893" s="11" t="s">
        <v>5</v>
      </c>
      <c r="E1893" s="12">
        <v>10.43519914984261</v>
      </c>
      <c r="F1893" s="12">
        <v>9.4113775914389759</v>
      </c>
      <c r="G1893" s="12">
        <v>11.199891774739905</v>
      </c>
      <c r="H1893" s="12">
        <v>8.6669312507535299</v>
      </c>
      <c r="I1893" s="12">
        <v>8.4539630111679855</v>
      </c>
      <c r="J1893" s="12">
        <v>11.332010623946582</v>
      </c>
      <c r="K1893" s="12">
        <v>7.5670333522449171</v>
      </c>
      <c r="L1893" s="12">
        <v>8.9945715999683049</v>
      </c>
      <c r="M1893" s="12">
        <v>8.3615977141014799</v>
      </c>
      <c r="N1893" s="12"/>
      <c r="O1893" s="12"/>
    </row>
    <row r="1894" spans="1:15" x14ac:dyDescent="0.35">
      <c r="A1894" s="11" t="str">
        <f t="shared" si="29"/>
        <v>DISTRIBUCION VOLUMEN X CRITERIO (kg ó litros)Bebidas VegetalesRTO CENTRO</v>
      </c>
      <c r="B1894" s="11" t="s">
        <v>120</v>
      </c>
      <c r="C1894" s="11" t="s">
        <v>176</v>
      </c>
      <c r="D1894" s="11" t="s">
        <v>6</v>
      </c>
      <c r="E1894" s="12">
        <v>2.7337599097818837</v>
      </c>
      <c r="F1894" s="12">
        <v>3.1893981499852688</v>
      </c>
      <c r="G1894" s="12">
        <v>2.7552615311254871</v>
      </c>
      <c r="H1894" s="12">
        <v>2.5520757668592369</v>
      </c>
      <c r="I1894" s="12">
        <v>2.7904688354301723</v>
      </c>
      <c r="J1894" s="12">
        <v>2.5900633101810664</v>
      </c>
      <c r="K1894" s="12">
        <v>2.6738923960683234</v>
      </c>
      <c r="L1894" s="12">
        <v>2.9219894700415852</v>
      </c>
      <c r="M1894" s="12">
        <v>2.4212570729191052</v>
      </c>
      <c r="N1894" s="12"/>
      <c r="O1894" s="12"/>
    </row>
    <row r="1895" spans="1:15" x14ac:dyDescent="0.35">
      <c r="A1895" s="11" t="str">
        <f t="shared" si="29"/>
        <v>DISTRIBUCION VOLUMEN X CRITERIO (kg ó litros)Bebidas VegetalesNORTE-CENTRO</v>
      </c>
      <c r="B1895" s="11" t="s">
        <v>120</v>
      </c>
      <c r="C1895" s="11" t="s">
        <v>176</v>
      </c>
      <c r="D1895" s="11" t="s">
        <v>7</v>
      </c>
      <c r="E1895" s="12">
        <v>11.269790255459782</v>
      </c>
      <c r="F1895" s="12">
        <v>11.195398022430586</v>
      </c>
      <c r="G1895" s="12">
        <v>13.566369127388068</v>
      </c>
      <c r="H1895" s="12">
        <v>13.631279379596053</v>
      </c>
      <c r="I1895" s="12">
        <v>9.8848216992115177</v>
      </c>
      <c r="J1895" s="12">
        <v>7.5037077055963337</v>
      </c>
      <c r="K1895" s="12">
        <v>6.1054440783274879</v>
      </c>
      <c r="L1895" s="12">
        <v>5.818458610588249</v>
      </c>
      <c r="M1895" s="12">
        <v>8.305394894770977</v>
      </c>
      <c r="N1895" s="12"/>
      <c r="O1895" s="12"/>
    </row>
    <row r="1896" spans="1:15" x14ac:dyDescent="0.35">
      <c r="A1896" s="11" t="str">
        <f t="shared" si="29"/>
        <v>DISTRIBUCION VOLUMEN X CRITERIO (kg ó litros)Bebidas VegetalesNOROESTE</v>
      </c>
      <c r="B1896" s="11" t="s">
        <v>120</v>
      </c>
      <c r="C1896" s="11" t="s">
        <v>176</v>
      </c>
      <c r="D1896" s="11" t="s">
        <v>8</v>
      </c>
      <c r="E1896" s="12">
        <v>8.2102034245663837</v>
      </c>
      <c r="F1896" s="12">
        <v>17.997766360762903</v>
      </c>
      <c r="G1896" s="12">
        <v>21.12786678162761</v>
      </c>
      <c r="H1896" s="12">
        <v>13.118362989684861</v>
      </c>
      <c r="I1896" s="12">
        <v>7.6809659420462095</v>
      </c>
      <c r="J1896" s="12">
        <v>10.102052647413728</v>
      </c>
      <c r="K1896" s="12">
        <v>13.899555663901861</v>
      </c>
      <c r="L1896" s="12">
        <v>13.747338930280392</v>
      </c>
      <c r="M1896" s="12">
        <v>18.399245912101357</v>
      </c>
      <c r="N1896" s="12"/>
      <c r="O1896" s="12"/>
    </row>
    <row r="1897" spans="1:15" x14ac:dyDescent="0.35">
      <c r="A1897" s="11" t="str">
        <f t="shared" si="29"/>
        <v>DISTRIBUCION VOLUMEN X CRITERIO (kg ó litros)Bebidas Vegetales&lt;2MIL</v>
      </c>
      <c r="B1897" s="11" t="s">
        <v>120</v>
      </c>
      <c r="C1897" s="11" t="s">
        <v>176</v>
      </c>
      <c r="D1897" s="11" t="s">
        <v>9</v>
      </c>
      <c r="E1897" s="12">
        <v>0.85956243657866216</v>
      </c>
      <c r="F1897" s="12">
        <v>2.529067513751095</v>
      </c>
      <c r="G1897" s="12">
        <v>2.9075701083649186</v>
      </c>
      <c r="H1897" s="12">
        <v>2.3334057980721825</v>
      </c>
      <c r="I1897" s="12">
        <v>25.01728103017712</v>
      </c>
      <c r="J1897" s="12">
        <v>22.314142530401501</v>
      </c>
      <c r="K1897" s="12">
        <v>19.989899802216172</v>
      </c>
      <c r="L1897" s="12">
        <v>24.65147668254739</v>
      </c>
      <c r="M1897" s="12">
        <v>15.28373986193966</v>
      </c>
      <c r="N1897" s="12"/>
      <c r="O1897" s="12"/>
    </row>
    <row r="1898" spans="1:15" x14ac:dyDescent="0.35">
      <c r="A1898" s="11" t="str">
        <f t="shared" si="29"/>
        <v>DISTRIBUCION VOLUMEN X CRITERIO (kg ó litros)Bebidas Vegetales2-5MIL</v>
      </c>
      <c r="B1898" s="11" t="s">
        <v>120</v>
      </c>
      <c r="C1898" s="11" t="s">
        <v>176</v>
      </c>
      <c r="D1898" s="11" t="s">
        <v>10</v>
      </c>
      <c r="E1898" s="12">
        <v>3.366301876622118</v>
      </c>
      <c r="F1898" s="12">
        <v>3.1825431388006442</v>
      </c>
      <c r="G1898" s="12">
        <v>1.3081570279296149</v>
      </c>
      <c r="H1898" s="12">
        <v>2.8140445768044078</v>
      </c>
      <c r="I1898" s="12">
        <v>1.6984654081992969</v>
      </c>
      <c r="J1898" s="12">
        <v>1.9205449139958526</v>
      </c>
      <c r="K1898" s="12">
        <v>1.6967578502507561</v>
      </c>
      <c r="L1898" s="12">
        <v>2.1687612139511483</v>
      </c>
      <c r="M1898" s="12">
        <v>1.4234878770372594</v>
      </c>
      <c r="N1898" s="12"/>
      <c r="O1898" s="12"/>
    </row>
    <row r="1899" spans="1:15" x14ac:dyDescent="0.35">
      <c r="A1899" s="11" t="str">
        <f t="shared" si="29"/>
        <v>DISTRIBUCION VOLUMEN X CRITERIO (kg ó litros)Bebidas Vegetales5-10MIL</v>
      </c>
      <c r="B1899" s="11" t="s">
        <v>120</v>
      </c>
      <c r="C1899" s="11" t="s">
        <v>176</v>
      </c>
      <c r="D1899" s="11" t="s">
        <v>11</v>
      </c>
      <c r="E1899" s="12">
        <v>13.872051083949858</v>
      </c>
      <c r="F1899" s="12">
        <v>14.190522720615057</v>
      </c>
      <c r="G1899" s="12">
        <v>9.2908813135216146</v>
      </c>
      <c r="H1899" s="12">
        <v>9.8018357097995938</v>
      </c>
      <c r="I1899" s="12">
        <v>7.6098468713816123</v>
      </c>
      <c r="J1899" s="12">
        <v>6.3476456829703061</v>
      </c>
      <c r="K1899" s="12">
        <v>8.7095018673561384</v>
      </c>
      <c r="L1899" s="12">
        <v>9.4013714255786454</v>
      </c>
      <c r="M1899" s="12">
        <v>12.011422427842335</v>
      </c>
      <c r="N1899" s="12"/>
      <c r="O1899" s="12"/>
    </row>
    <row r="1900" spans="1:15" x14ac:dyDescent="0.35">
      <c r="A1900" s="11" t="str">
        <f t="shared" si="29"/>
        <v>DISTRIBUCION VOLUMEN X CRITERIO (kg ó litros)Bebidas Vegetales10-30MIL</v>
      </c>
      <c r="B1900" s="11" t="s">
        <v>120</v>
      </c>
      <c r="C1900" s="11" t="s">
        <v>176</v>
      </c>
      <c r="D1900" s="11" t="s">
        <v>12</v>
      </c>
      <c r="E1900" s="12">
        <v>9.2994273054731096</v>
      </c>
      <c r="F1900" s="12">
        <v>11.826801294991778</v>
      </c>
      <c r="G1900" s="12">
        <v>12.742145165516289</v>
      </c>
      <c r="H1900" s="12">
        <v>11.742661433251522</v>
      </c>
      <c r="I1900" s="12">
        <v>9.5217165251968083</v>
      </c>
      <c r="J1900" s="12">
        <v>8.4978101859190645</v>
      </c>
      <c r="K1900" s="12">
        <v>10.085168305327507</v>
      </c>
      <c r="L1900" s="12">
        <v>8.0832917524301759</v>
      </c>
      <c r="M1900" s="12">
        <v>12.395909098839914</v>
      </c>
      <c r="N1900" s="12"/>
      <c r="O1900" s="12"/>
    </row>
    <row r="1901" spans="1:15" x14ac:dyDescent="0.35">
      <c r="A1901" s="11" t="str">
        <f t="shared" si="29"/>
        <v>DISTRIBUCION VOLUMEN X CRITERIO (kg ó litros)Bebidas Vegetales30-100MIL</v>
      </c>
      <c r="B1901" s="11" t="s">
        <v>120</v>
      </c>
      <c r="C1901" s="11" t="s">
        <v>176</v>
      </c>
      <c r="D1901" s="11" t="s">
        <v>13</v>
      </c>
      <c r="E1901" s="12">
        <v>34.915611274879083</v>
      </c>
      <c r="F1901" s="12">
        <v>31.510742859444097</v>
      </c>
      <c r="G1901" s="12">
        <v>29.419028280698477</v>
      </c>
      <c r="H1901" s="12">
        <v>35.058494846462985</v>
      </c>
      <c r="I1901" s="12">
        <v>25.648207993491607</v>
      </c>
      <c r="J1901" s="12">
        <v>22.309460941468004</v>
      </c>
      <c r="K1901" s="12">
        <v>21.531065649079732</v>
      </c>
      <c r="L1901" s="12">
        <v>21.849609361851563</v>
      </c>
      <c r="M1901" s="12">
        <v>23.388552973957697</v>
      </c>
      <c r="N1901" s="12"/>
      <c r="O1901" s="12"/>
    </row>
    <row r="1902" spans="1:15" x14ac:dyDescent="0.35">
      <c r="A1902" s="11" t="str">
        <f t="shared" si="29"/>
        <v>DISTRIBUCION VOLUMEN X CRITERIO (kg ó litros)Bebidas Vegetales100-200MIL</v>
      </c>
      <c r="B1902" s="11" t="s">
        <v>120</v>
      </c>
      <c r="C1902" s="11" t="s">
        <v>176</v>
      </c>
      <c r="D1902" s="11" t="s">
        <v>14</v>
      </c>
      <c r="E1902" s="12">
        <v>11.743375730369133</v>
      </c>
      <c r="F1902" s="12">
        <v>8.2046332680647645</v>
      </c>
      <c r="G1902" s="12">
        <v>10.764629905494008</v>
      </c>
      <c r="H1902" s="12">
        <v>12.817810120360832</v>
      </c>
      <c r="I1902" s="12">
        <v>10.636764845866944</v>
      </c>
      <c r="J1902" s="12">
        <v>11.246782244680746</v>
      </c>
      <c r="K1902" s="12">
        <v>12.866427912641337</v>
      </c>
      <c r="L1902" s="12">
        <v>11.30848879773721</v>
      </c>
      <c r="M1902" s="12">
        <v>11.518947411125087</v>
      </c>
      <c r="N1902" s="12"/>
      <c r="O1902" s="12"/>
    </row>
    <row r="1903" spans="1:15" x14ac:dyDescent="0.35">
      <c r="A1903" s="11" t="str">
        <f t="shared" si="29"/>
        <v>DISTRIBUCION VOLUMEN X CRITERIO (kg ó litros)Bebidas Vegetales200-500MIL</v>
      </c>
      <c r="B1903" s="11" t="s">
        <v>120</v>
      </c>
      <c r="C1903" s="11" t="s">
        <v>176</v>
      </c>
      <c r="D1903" s="11" t="s">
        <v>15</v>
      </c>
      <c r="E1903" s="12">
        <v>13.332240599835449</v>
      </c>
      <c r="F1903" s="12">
        <v>14.845846287842734</v>
      </c>
      <c r="G1903" s="12">
        <v>20.602404276675244</v>
      </c>
      <c r="H1903" s="12">
        <v>12.350257784150109</v>
      </c>
      <c r="I1903" s="12">
        <v>9.4992852623869073</v>
      </c>
      <c r="J1903" s="12">
        <v>12.58223562257168</v>
      </c>
      <c r="K1903" s="12">
        <v>14.416369116983633</v>
      </c>
      <c r="L1903" s="12">
        <v>13.37811533298043</v>
      </c>
      <c r="M1903" s="12">
        <v>14.270758370640069</v>
      </c>
      <c r="N1903" s="12"/>
      <c r="O1903" s="12"/>
    </row>
    <row r="1904" spans="1:15" x14ac:dyDescent="0.35">
      <c r="A1904" s="11" t="str">
        <f t="shared" si="29"/>
        <v>DISTRIBUCION VOLUMEN X CRITERIO (kg ó litros)Bebidas Vegetales&gt;500MIL</v>
      </c>
      <c r="B1904" s="11" t="s">
        <v>120</v>
      </c>
      <c r="C1904" s="11" t="s">
        <v>176</v>
      </c>
      <c r="D1904" s="11" t="s">
        <v>16</v>
      </c>
      <c r="E1904" s="12">
        <v>12.611422666468528</v>
      </c>
      <c r="F1904" s="12">
        <v>13.709844601492291</v>
      </c>
      <c r="G1904" s="12">
        <v>12.965186360810696</v>
      </c>
      <c r="H1904" s="12">
        <v>13.081477505518743</v>
      </c>
      <c r="I1904" s="12">
        <v>10.368434971018209</v>
      </c>
      <c r="J1904" s="12">
        <v>14.781379624926805</v>
      </c>
      <c r="K1904" s="12">
        <v>10.70480773145567</v>
      </c>
      <c r="L1904" s="12">
        <v>9.1588811713826814</v>
      </c>
      <c r="M1904" s="12">
        <v>9.7071533984639711</v>
      </c>
      <c r="N1904" s="12"/>
      <c r="O1904" s="12"/>
    </row>
    <row r="1905" spans="1:15" x14ac:dyDescent="0.35">
      <c r="A1905" s="11" t="str">
        <f t="shared" si="29"/>
        <v>DISTRIBUCION VOLUMEN X CRITERIO (kg ó litros)Bebidas VegetalesDE 15 A 19 AÑOS</v>
      </c>
      <c r="B1905" s="11" t="s">
        <v>120</v>
      </c>
      <c r="C1905" s="11" t="s">
        <v>176</v>
      </c>
      <c r="D1905" s="11" t="s">
        <v>39</v>
      </c>
      <c r="E1905" s="12" t="s">
        <v>223</v>
      </c>
      <c r="F1905" s="12" t="s">
        <v>223</v>
      </c>
      <c r="G1905" s="12" t="s">
        <v>223</v>
      </c>
      <c r="H1905" s="12">
        <v>0.37889178242057897</v>
      </c>
      <c r="I1905" s="12">
        <v>0.70892115583544912</v>
      </c>
      <c r="J1905" s="12" t="s">
        <v>223</v>
      </c>
      <c r="K1905" s="12">
        <v>1.3017940333090101</v>
      </c>
      <c r="L1905" s="12" t="s">
        <v>223</v>
      </c>
      <c r="M1905" s="12">
        <v>4.0509039303277925</v>
      </c>
      <c r="N1905" s="12"/>
      <c r="O1905" s="12"/>
    </row>
    <row r="1906" spans="1:15" x14ac:dyDescent="0.35">
      <c r="A1906" s="11" t="str">
        <f t="shared" si="29"/>
        <v>DISTRIBUCION VOLUMEN X CRITERIO (kg ó litros)Bebidas VegetalesDE 20 A 24 AÑOS</v>
      </c>
      <c r="B1906" s="11" t="s">
        <v>120</v>
      </c>
      <c r="C1906" s="11" t="s">
        <v>176</v>
      </c>
      <c r="D1906" s="11" t="s">
        <v>40</v>
      </c>
      <c r="E1906" s="12">
        <v>2.034814837265984</v>
      </c>
      <c r="F1906" s="12">
        <v>2.698695614334619</v>
      </c>
      <c r="G1906" s="12">
        <v>1.6065455166536662</v>
      </c>
      <c r="H1906" s="12">
        <v>1.7151218909798247</v>
      </c>
      <c r="I1906" s="12">
        <v>2.0916060900480633</v>
      </c>
      <c r="J1906" s="12">
        <v>2.209441531090572</v>
      </c>
      <c r="K1906" s="12">
        <v>1.7404235052043828</v>
      </c>
      <c r="L1906" s="12">
        <v>1.1055436036836266</v>
      </c>
      <c r="M1906" s="12">
        <v>1.6218434584683799</v>
      </c>
      <c r="N1906" s="12"/>
      <c r="O1906" s="12"/>
    </row>
    <row r="1907" spans="1:15" x14ac:dyDescent="0.35">
      <c r="A1907" s="11" t="str">
        <f t="shared" si="29"/>
        <v>DISTRIBUCION VOLUMEN X CRITERIO (kg ó litros)Bebidas VegetalesDE 25 A 34 AÑOS</v>
      </c>
      <c r="B1907" s="11" t="s">
        <v>120</v>
      </c>
      <c r="C1907" s="11" t="s">
        <v>176</v>
      </c>
      <c r="D1907" s="11" t="s">
        <v>41</v>
      </c>
      <c r="E1907" s="12">
        <v>9.8060782691506621</v>
      </c>
      <c r="F1907" s="12">
        <v>10.907919755802707</v>
      </c>
      <c r="G1907" s="12">
        <v>15.961038772721809</v>
      </c>
      <c r="H1907" s="12">
        <v>14.114592308783807</v>
      </c>
      <c r="I1907" s="12">
        <v>12.232870196691342</v>
      </c>
      <c r="J1907" s="12">
        <v>9.2588982022755442</v>
      </c>
      <c r="K1907" s="12">
        <v>8.9159457176605912</v>
      </c>
      <c r="L1907" s="12">
        <v>4.6227406190981135</v>
      </c>
      <c r="M1907" s="12">
        <v>6.7495742680991855</v>
      </c>
      <c r="N1907" s="12"/>
      <c r="O1907" s="12"/>
    </row>
    <row r="1908" spans="1:15" x14ac:dyDescent="0.35">
      <c r="A1908" s="11" t="str">
        <f t="shared" si="29"/>
        <v>DISTRIBUCION VOLUMEN X CRITERIO (kg ó litros)Bebidas VegetalesDE 35 A 49 AÑOS</v>
      </c>
      <c r="B1908" s="11" t="s">
        <v>120</v>
      </c>
      <c r="C1908" s="11" t="s">
        <v>176</v>
      </c>
      <c r="D1908" s="11" t="s">
        <v>42</v>
      </c>
      <c r="E1908" s="12">
        <v>38.266738188466427</v>
      </c>
      <c r="F1908" s="12">
        <v>42.396236917746357</v>
      </c>
      <c r="G1908" s="12">
        <v>33.075165704059245</v>
      </c>
      <c r="H1908" s="12">
        <v>36.625011689084786</v>
      </c>
      <c r="I1908" s="12">
        <v>21.209650687104084</v>
      </c>
      <c r="J1908" s="12">
        <v>28.117770524047842</v>
      </c>
      <c r="K1908" s="12">
        <v>25.018608646043582</v>
      </c>
      <c r="L1908" s="12">
        <v>22.859116859291397</v>
      </c>
      <c r="M1908" s="12">
        <v>18.598882569499281</v>
      </c>
      <c r="N1908" s="12"/>
      <c r="O1908" s="12"/>
    </row>
    <row r="1909" spans="1:15" x14ac:dyDescent="0.35">
      <c r="A1909" s="11" t="str">
        <f t="shared" si="29"/>
        <v>DISTRIBUCION VOLUMEN X CRITERIO (kg ó litros)Bebidas VegetalesDE 50 A 59 AÑOS</v>
      </c>
      <c r="B1909" s="11" t="s">
        <v>120</v>
      </c>
      <c r="C1909" s="11" t="s">
        <v>176</v>
      </c>
      <c r="D1909" s="11" t="s">
        <v>43</v>
      </c>
      <c r="E1909" s="12">
        <v>24.27125007464938</v>
      </c>
      <c r="F1909" s="12">
        <v>21.830544527916661</v>
      </c>
      <c r="G1909" s="12">
        <v>19.392800561146238</v>
      </c>
      <c r="H1909" s="12">
        <v>22.842557164664385</v>
      </c>
      <c r="I1909" s="12">
        <v>17.647083369594792</v>
      </c>
      <c r="J1909" s="12">
        <v>16.43638345847635</v>
      </c>
      <c r="K1909" s="12">
        <v>21.221544861735982</v>
      </c>
      <c r="L1909" s="12">
        <v>23.204120329359046</v>
      </c>
      <c r="M1909" s="12">
        <v>28.120666480628064</v>
      </c>
      <c r="N1909" s="12"/>
      <c r="O1909" s="12"/>
    </row>
    <row r="1910" spans="1:15" x14ac:dyDescent="0.35">
      <c r="A1910" s="11" t="str">
        <f t="shared" si="29"/>
        <v>DISTRIBUCION VOLUMEN X CRITERIO (kg ó litros)Bebidas VegetalesDE 60 A 75 AÑOS</v>
      </c>
      <c r="B1910" s="11" t="s">
        <v>120</v>
      </c>
      <c r="C1910" s="11" t="s">
        <v>176</v>
      </c>
      <c r="D1910" s="11" t="s">
        <v>44</v>
      </c>
      <c r="E1910" s="12">
        <v>25.621111032774085</v>
      </c>
      <c r="F1910" s="12">
        <v>22.166606469954431</v>
      </c>
      <c r="G1910" s="12">
        <v>29.96445726361825</v>
      </c>
      <c r="H1910" s="12">
        <v>24.323823349738589</v>
      </c>
      <c r="I1910" s="12">
        <v>46.109869520978378</v>
      </c>
      <c r="J1910" s="12">
        <v>43.977509842678892</v>
      </c>
      <c r="K1910" s="12">
        <v>41.801680715062091</v>
      </c>
      <c r="L1910" s="12">
        <v>48.208490261483824</v>
      </c>
      <c r="M1910" s="12">
        <v>40.858099321280214</v>
      </c>
      <c r="N1910" s="12"/>
      <c r="O1910" s="12"/>
    </row>
    <row r="1911" spans="1:15" x14ac:dyDescent="0.35">
      <c r="A1911" s="11" t="str">
        <f t="shared" si="29"/>
        <v>DISTRIBUCION VOLUMEN X CRITERIO (kg ó litros)Bebidas VegetalesNIVEL ALTO</v>
      </c>
      <c r="B1911" s="11" t="s">
        <v>120</v>
      </c>
      <c r="C1911" s="11" t="s">
        <v>176</v>
      </c>
      <c r="D1911" s="11" t="s">
        <v>209</v>
      </c>
      <c r="E1911" s="12">
        <v>23.943404699639078</v>
      </c>
      <c r="F1911" s="12">
        <v>21.668277107750601</v>
      </c>
      <c r="G1911" s="12">
        <v>15.812588543611822</v>
      </c>
      <c r="H1911" s="12">
        <v>14.216154360688677</v>
      </c>
      <c r="I1911" s="12">
        <v>10.795709921513025</v>
      </c>
      <c r="J1911" s="12">
        <v>12.024291440347055</v>
      </c>
      <c r="K1911" s="12">
        <v>18.563916848356108</v>
      </c>
      <c r="L1911" s="12">
        <v>16.677193907577806</v>
      </c>
      <c r="M1911" s="12">
        <v>17.503022056921179</v>
      </c>
      <c r="N1911" s="12"/>
      <c r="O1911" s="12"/>
    </row>
    <row r="1912" spans="1:15" x14ac:dyDescent="0.35">
      <c r="A1912" s="11" t="str">
        <f t="shared" si="29"/>
        <v>DISTRIBUCION VOLUMEN X CRITERIO (kg ó litros)Bebidas VegetalesNIVEL MEDIO ALTO</v>
      </c>
      <c r="B1912" s="11" t="s">
        <v>120</v>
      </c>
      <c r="C1912" s="11" t="s">
        <v>176</v>
      </c>
      <c r="D1912" s="11" t="s">
        <v>210</v>
      </c>
      <c r="E1912" s="12">
        <v>22.447240758733447</v>
      </c>
      <c r="F1912" s="12">
        <v>27.098840305494313</v>
      </c>
      <c r="G1912" s="12">
        <v>16.569132961040044</v>
      </c>
      <c r="H1912" s="12">
        <v>19.944172020668514</v>
      </c>
      <c r="I1912" s="12">
        <v>14.700509585319551</v>
      </c>
      <c r="J1912" s="12">
        <v>14.912358910819021</v>
      </c>
      <c r="K1912" s="12">
        <v>15.048124772087256</v>
      </c>
      <c r="L1912" s="12">
        <v>19.32911070229142</v>
      </c>
      <c r="M1912" s="12">
        <v>9.1378036547701509</v>
      </c>
      <c r="N1912" s="12"/>
      <c r="O1912" s="12"/>
    </row>
    <row r="1913" spans="1:15" x14ac:dyDescent="0.35">
      <c r="A1913" s="11" t="str">
        <f t="shared" si="29"/>
        <v>DISTRIBUCION VOLUMEN X CRITERIO (kg ó litros)Bebidas VegetalesNIVEL MEDIO</v>
      </c>
      <c r="B1913" s="11" t="s">
        <v>120</v>
      </c>
      <c r="C1913" s="11" t="s">
        <v>176</v>
      </c>
      <c r="D1913" s="11" t="s">
        <v>211</v>
      </c>
      <c r="E1913" s="12">
        <v>30.722504703013108</v>
      </c>
      <c r="F1913" s="12">
        <v>31.97751465341312</v>
      </c>
      <c r="G1913" s="12">
        <v>29.353438266931096</v>
      </c>
      <c r="H1913" s="12">
        <v>26.058843795719934</v>
      </c>
      <c r="I1913" s="12">
        <v>22.698548966846804</v>
      </c>
      <c r="J1913" s="12">
        <v>25.436246938821721</v>
      </c>
      <c r="K1913" s="12">
        <v>18.773227246950206</v>
      </c>
      <c r="L1913" s="12">
        <v>16.861054686870322</v>
      </c>
      <c r="M1913" s="12">
        <v>16.406106112438611</v>
      </c>
      <c r="N1913" s="12"/>
      <c r="O1913" s="12"/>
    </row>
    <row r="1914" spans="1:15" x14ac:dyDescent="0.35">
      <c r="A1914" s="11" t="str">
        <f t="shared" si="29"/>
        <v>DISTRIBUCION VOLUMEN X CRITERIO (kg ó litros)Bebidas VegetalesNIVEL MEDIO BAJO</v>
      </c>
      <c r="B1914" s="11" t="s">
        <v>120</v>
      </c>
      <c r="C1914" s="11" t="s">
        <v>176</v>
      </c>
      <c r="D1914" s="11" t="s">
        <v>212</v>
      </c>
      <c r="E1914" s="12">
        <v>10.171514253803974</v>
      </c>
      <c r="F1914" s="12">
        <v>9.4605228781627826</v>
      </c>
      <c r="G1914" s="12">
        <v>7.3566488070931522</v>
      </c>
      <c r="H1914" s="12">
        <v>11.023455294761977</v>
      </c>
      <c r="I1914" s="12">
        <v>8.2242007064429643</v>
      </c>
      <c r="J1914" s="12">
        <v>6.4023214811412004</v>
      </c>
      <c r="K1914" s="12">
        <v>8.5261928384128431</v>
      </c>
      <c r="L1914" s="12">
        <v>5.856526768930058</v>
      </c>
      <c r="M1914" s="12">
        <v>14.289911623099055</v>
      </c>
      <c r="N1914" s="12"/>
      <c r="O1914" s="12"/>
    </row>
    <row r="1915" spans="1:15" x14ac:dyDescent="0.35">
      <c r="A1915" s="11" t="str">
        <f t="shared" si="29"/>
        <v>DISTRIBUCION VOLUMEN X CRITERIO (kg ó litros)Bebidas VegetalesHOMBRE</v>
      </c>
      <c r="B1915" s="11" t="s">
        <v>120</v>
      </c>
      <c r="C1915" s="11" t="s">
        <v>176</v>
      </c>
      <c r="D1915" s="11" t="s">
        <v>21</v>
      </c>
      <c r="E1915" s="12">
        <v>27.109163414704085</v>
      </c>
      <c r="F1915" s="12">
        <v>26.894142838836515</v>
      </c>
      <c r="G1915" s="12">
        <v>28.105995803698519</v>
      </c>
      <c r="H1915" s="12">
        <v>24.867590469614431</v>
      </c>
      <c r="I1915" s="12">
        <v>21.602921655146829</v>
      </c>
      <c r="J1915" s="12">
        <v>19.582557834837097</v>
      </c>
      <c r="K1915" s="12">
        <v>25.30173220616761</v>
      </c>
      <c r="L1915" s="12">
        <v>28.31322658111964</v>
      </c>
      <c r="M1915" s="12">
        <v>31.469764391418803</v>
      </c>
      <c r="N1915" s="12"/>
      <c r="O1915" s="12"/>
    </row>
    <row r="1916" spans="1:15" x14ac:dyDescent="0.35">
      <c r="A1916" s="11" t="str">
        <f t="shared" si="29"/>
        <v>DISTRIBUCION VOLUMEN X CRITERIO (kg ó litros)Bebidas VegetalesMUJER</v>
      </c>
      <c r="B1916" s="11" t="s">
        <v>120</v>
      </c>
      <c r="C1916" s="11" t="s">
        <v>176</v>
      </c>
      <c r="D1916" s="11" t="s">
        <v>22</v>
      </c>
      <c r="E1916" s="12">
        <v>72.890833317470779</v>
      </c>
      <c r="F1916" s="12">
        <v>73.105861373669612</v>
      </c>
      <c r="G1916" s="12">
        <v>71.894001523412868</v>
      </c>
      <c r="H1916" s="12">
        <v>75.132403677714493</v>
      </c>
      <c r="I1916" s="12">
        <v>78.397090077752395</v>
      </c>
      <c r="J1916" s="12">
        <v>80.417439577112589</v>
      </c>
      <c r="K1916" s="12">
        <v>74.698272835801092</v>
      </c>
      <c r="L1916" s="12">
        <v>71.686774036494967</v>
      </c>
      <c r="M1916" s="12">
        <v>68.530210453764013</v>
      </c>
      <c r="N1916" s="12"/>
      <c r="O1916" s="12"/>
    </row>
    <row r="1917" spans="1:15" x14ac:dyDescent="0.35">
      <c r="A1917" s="11" t="str">
        <f t="shared" si="29"/>
        <v>DISTRIBUCION VOLUMEN X CRITERIO (kg ó litros)InfusionesT.ESPAÑA</v>
      </c>
      <c r="B1917" s="11" t="s">
        <v>120</v>
      </c>
      <c r="C1917" s="11" t="s">
        <v>129</v>
      </c>
      <c r="D1917" s="11" t="s">
        <v>36</v>
      </c>
      <c r="E1917" s="12">
        <v>100</v>
      </c>
      <c r="F1917" s="12">
        <v>100</v>
      </c>
      <c r="G1917" s="12">
        <v>100</v>
      </c>
      <c r="H1917" s="12">
        <v>100</v>
      </c>
      <c r="I1917" s="12">
        <v>100</v>
      </c>
      <c r="J1917" s="12">
        <v>100</v>
      </c>
      <c r="K1917" s="12">
        <v>100</v>
      </c>
      <c r="L1917" s="12">
        <v>100</v>
      </c>
      <c r="M1917" s="12">
        <v>100</v>
      </c>
      <c r="N1917" s="12"/>
      <c r="O1917" s="12"/>
    </row>
    <row r="1918" spans="1:15" x14ac:dyDescent="0.35">
      <c r="A1918" s="11" t="str">
        <f t="shared" si="29"/>
        <v>DISTRIBUCION VOLUMEN X CRITERIO (kg ó litros)InfusionesBCN AM</v>
      </c>
      <c r="B1918" s="11" t="s">
        <v>120</v>
      </c>
      <c r="C1918" s="11" t="s">
        <v>129</v>
      </c>
      <c r="D1918" s="11" t="s">
        <v>1</v>
      </c>
      <c r="E1918" s="12">
        <v>8.7552808592044027</v>
      </c>
      <c r="F1918" s="12">
        <v>13.28548206284583</v>
      </c>
      <c r="G1918" s="12">
        <v>11.121223174873233</v>
      </c>
      <c r="H1918" s="12">
        <v>8.7944678350825054</v>
      </c>
      <c r="I1918" s="12">
        <v>6.9092091682345025</v>
      </c>
      <c r="J1918" s="12">
        <v>8.3882212198686723</v>
      </c>
      <c r="K1918" s="12">
        <v>8.9559146533016811</v>
      </c>
      <c r="L1918" s="12">
        <v>9.9009656869328335</v>
      </c>
      <c r="M1918" s="12">
        <v>8.9449710206232727</v>
      </c>
      <c r="N1918" s="12"/>
      <c r="O1918" s="12"/>
    </row>
    <row r="1919" spans="1:15" x14ac:dyDescent="0.35">
      <c r="A1919" s="11" t="str">
        <f t="shared" si="29"/>
        <v>DISTRIBUCION VOLUMEN X CRITERIO (kg ó litros)InfusionesREST.CAT ARAGON</v>
      </c>
      <c r="B1919" s="11" t="s">
        <v>120</v>
      </c>
      <c r="C1919" s="11" t="s">
        <v>129</v>
      </c>
      <c r="D1919" s="11" t="s">
        <v>2</v>
      </c>
      <c r="E1919" s="12">
        <v>12.049162953469763</v>
      </c>
      <c r="F1919" s="12">
        <v>13.994336928210446</v>
      </c>
      <c r="G1919" s="12">
        <v>13.287872815823897</v>
      </c>
      <c r="H1919" s="12">
        <v>13.733177374273126</v>
      </c>
      <c r="I1919" s="12">
        <v>12.817687553697144</v>
      </c>
      <c r="J1919" s="12">
        <v>16.77752635766079</v>
      </c>
      <c r="K1919" s="12">
        <v>17.003648007519249</v>
      </c>
      <c r="L1919" s="12">
        <v>13.954417246939499</v>
      </c>
      <c r="M1919" s="12">
        <v>11.033084053567336</v>
      </c>
      <c r="N1919" s="12"/>
      <c r="O1919" s="12"/>
    </row>
    <row r="1920" spans="1:15" x14ac:dyDescent="0.35">
      <c r="A1920" s="11" t="str">
        <f t="shared" si="29"/>
        <v>DISTRIBUCION VOLUMEN X CRITERIO (kg ó litros)InfusionesLEVANTE</v>
      </c>
      <c r="B1920" s="11" t="s">
        <v>120</v>
      </c>
      <c r="C1920" s="11" t="s">
        <v>129</v>
      </c>
      <c r="D1920" s="11" t="s">
        <v>3</v>
      </c>
      <c r="E1920" s="12">
        <v>17.709901631971263</v>
      </c>
      <c r="F1920" s="12">
        <v>14.931133941823106</v>
      </c>
      <c r="G1920" s="12">
        <v>16.7178692726735</v>
      </c>
      <c r="H1920" s="12">
        <v>16.034759776408844</v>
      </c>
      <c r="I1920" s="12">
        <v>16.440521580993906</v>
      </c>
      <c r="J1920" s="12">
        <v>17.109317878462107</v>
      </c>
      <c r="K1920" s="12">
        <v>15.765576453142002</v>
      </c>
      <c r="L1920" s="12">
        <v>15.291257418600246</v>
      </c>
      <c r="M1920" s="12">
        <v>15.148353680808802</v>
      </c>
      <c r="N1920" s="12"/>
      <c r="O1920" s="12"/>
    </row>
    <row r="1921" spans="1:15" x14ac:dyDescent="0.35">
      <c r="A1921" s="11" t="str">
        <f t="shared" si="29"/>
        <v>DISTRIBUCION VOLUMEN X CRITERIO (kg ó litros)InfusionesANDALUCIA</v>
      </c>
      <c r="B1921" s="11" t="s">
        <v>120</v>
      </c>
      <c r="C1921" s="11" t="s">
        <v>129</v>
      </c>
      <c r="D1921" s="11" t="s">
        <v>4</v>
      </c>
      <c r="E1921" s="12">
        <v>20.682104119885121</v>
      </c>
      <c r="F1921" s="12">
        <v>17.43034206789838</v>
      </c>
      <c r="G1921" s="12">
        <v>20.755712917559421</v>
      </c>
      <c r="H1921" s="12">
        <v>16.312504197282401</v>
      </c>
      <c r="I1921" s="12">
        <v>18.849551977035819</v>
      </c>
      <c r="J1921" s="12">
        <v>17.199558973913916</v>
      </c>
      <c r="K1921" s="12">
        <v>16.990183297298699</v>
      </c>
      <c r="L1921" s="12">
        <v>16.878785468661338</v>
      </c>
      <c r="M1921" s="12">
        <v>17.683749846857271</v>
      </c>
      <c r="N1921" s="12"/>
      <c r="O1921" s="12"/>
    </row>
    <row r="1922" spans="1:15" x14ac:dyDescent="0.35">
      <c r="A1922" s="11" t="str">
        <f t="shared" si="29"/>
        <v>DISTRIBUCION VOLUMEN X CRITERIO (kg ó litros)InfusionesMDD AM</v>
      </c>
      <c r="B1922" s="11" t="s">
        <v>120</v>
      </c>
      <c r="C1922" s="11" t="s">
        <v>129</v>
      </c>
      <c r="D1922" s="11" t="s">
        <v>5</v>
      </c>
      <c r="E1922" s="12">
        <v>12.834680320123656</v>
      </c>
      <c r="F1922" s="12">
        <v>14.960487494049799</v>
      </c>
      <c r="G1922" s="12">
        <v>12.054563226156237</v>
      </c>
      <c r="H1922" s="12">
        <v>16.052582019239171</v>
      </c>
      <c r="I1922" s="12">
        <v>15.355665140154128</v>
      </c>
      <c r="J1922" s="12">
        <v>10.774588198194108</v>
      </c>
      <c r="K1922" s="12">
        <v>11.450236823688337</v>
      </c>
      <c r="L1922" s="12">
        <v>12.478561842139761</v>
      </c>
      <c r="M1922" s="12">
        <v>12.765585117955942</v>
      </c>
      <c r="N1922" s="12"/>
      <c r="O1922" s="12"/>
    </row>
    <row r="1923" spans="1:15" x14ac:dyDescent="0.35">
      <c r="A1923" s="11" t="str">
        <f t="shared" si="29"/>
        <v>DISTRIBUCION VOLUMEN X CRITERIO (kg ó litros)InfusionesRTO CENTRO</v>
      </c>
      <c r="B1923" s="11" t="s">
        <v>120</v>
      </c>
      <c r="C1923" s="11" t="s">
        <v>129</v>
      </c>
      <c r="D1923" s="11" t="s">
        <v>6</v>
      </c>
      <c r="E1923" s="12">
        <v>3.5186916689017274</v>
      </c>
      <c r="F1923" s="12">
        <v>5.1804943316651322</v>
      </c>
      <c r="G1923" s="12">
        <v>3.7268466466579309</v>
      </c>
      <c r="H1923" s="12">
        <v>4.379953414495966</v>
      </c>
      <c r="I1923" s="12">
        <v>4.5966933977728015</v>
      </c>
      <c r="J1923" s="12">
        <v>5.2357241068676208</v>
      </c>
      <c r="K1923" s="12">
        <v>5.7612815424532053</v>
      </c>
      <c r="L1923" s="12">
        <v>6.357971759230983</v>
      </c>
      <c r="M1923" s="12">
        <v>6.4584862125586895</v>
      </c>
      <c r="N1923" s="12"/>
      <c r="O1923" s="12"/>
    </row>
    <row r="1924" spans="1:15" x14ac:dyDescent="0.35">
      <c r="A1924" s="11" t="str">
        <f t="shared" ref="A1924:A1987" si="30">B1924&amp;C1924&amp;D1924</f>
        <v>DISTRIBUCION VOLUMEN X CRITERIO (kg ó litros)InfusionesNORTE-CENTRO</v>
      </c>
      <c r="B1924" s="11" t="s">
        <v>120</v>
      </c>
      <c r="C1924" s="11" t="s">
        <v>129</v>
      </c>
      <c r="D1924" s="11" t="s">
        <v>7</v>
      </c>
      <c r="E1924" s="12">
        <v>10.099086517040968</v>
      </c>
      <c r="F1924" s="12">
        <v>8.1168923016375203</v>
      </c>
      <c r="G1924" s="12">
        <v>8.2853275131501434</v>
      </c>
      <c r="H1924" s="12">
        <v>8.9031572102238119</v>
      </c>
      <c r="I1924" s="12">
        <v>11.592836176493366</v>
      </c>
      <c r="J1924" s="12">
        <v>11.460111906638314</v>
      </c>
      <c r="K1924" s="12">
        <v>9.8574185952039279</v>
      </c>
      <c r="L1924" s="12">
        <v>9.5405286612883007</v>
      </c>
      <c r="M1924" s="12">
        <v>11.641112503410973</v>
      </c>
      <c r="N1924" s="12"/>
      <c r="O1924" s="12"/>
    </row>
    <row r="1925" spans="1:15" x14ac:dyDescent="0.35">
      <c r="A1925" s="11" t="str">
        <f t="shared" si="30"/>
        <v>DISTRIBUCION VOLUMEN X CRITERIO (kg ó litros)InfusionesNOROESTE</v>
      </c>
      <c r="B1925" s="11" t="s">
        <v>120</v>
      </c>
      <c r="C1925" s="11" t="s">
        <v>129</v>
      </c>
      <c r="D1925" s="11" t="s">
        <v>8</v>
      </c>
      <c r="E1925" s="12">
        <v>14.351074733356139</v>
      </c>
      <c r="F1925" s="12">
        <v>12.100844190380732</v>
      </c>
      <c r="G1925" s="12">
        <v>14.050589134810416</v>
      </c>
      <c r="H1925" s="12">
        <v>15.789391601662087</v>
      </c>
      <c r="I1925" s="12">
        <v>13.437845285752442</v>
      </c>
      <c r="J1925" s="12">
        <v>13.054969229695503</v>
      </c>
      <c r="K1925" s="12">
        <v>14.215759104957771</v>
      </c>
      <c r="L1925" s="12">
        <v>15.597520578089005</v>
      </c>
      <c r="M1925" s="12">
        <v>16.324658931160187</v>
      </c>
      <c r="N1925" s="12"/>
      <c r="O1925" s="12"/>
    </row>
    <row r="1926" spans="1:15" x14ac:dyDescent="0.35">
      <c r="A1926" s="11" t="str">
        <f t="shared" si="30"/>
        <v>DISTRIBUCION VOLUMEN X CRITERIO (kg ó litros)Infusiones&lt;2MIL</v>
      </c>
      <c r="B1926" s="11" t="s">
        <v>120</v>
      </c>
      <c r="C1926" s="11" t="s">
        <v>129</v>
      </c>
      <c r="D1926" s="11" t="s">
        <v>9</v>
      </c>
      <c r="E1926" s="12">
        <v>4.4381395450358427</v>
      </c>
      <c r="F1926" s="12">
        <v>5.2411911061586203</v>
      </c>
      <c r="G1926" s="12">
        <v>3.5821429103431677</v>
      </c>
      <c r="H1926" s="12">
        <v>3.7586333006753376</v>
      </c>
      <c r="I1926" s="12">
        <v>4.692557170857067</v>
      </c>
      <c r="J1926" s="12">
        <v>3.9491690268280206</v>
      </c>
      <c r="K1926" s="12">
        <v>3.8105954168479941</v>
      </c>
      <c r="L1926" s="12">
        <v>5.7530345416719006</v>
      </c>
      <c r="M1926" s="12">
        <v>4.8252894333736736</v>
      </c>
      <c r="N1926" s="12"/>
      <c r="O1926" s="12"/>
    </row>
    <row r="1927" spans="1:15" x14ac:dyDescent="0.35">
      <c r="A1927" s="11" t="str">
        <f t="shared" si="30"/>
        <v>DISTRIBUCION VOLUMEN X CRITERIO (kg ó litros)Infusiones2-5MIL</v>
      </c>
      <c r="B1927" s="11" t="s">
        <v>120</v>
      </c>
      <c r="C1927" s="11" t="s">
        <v>129</v>
      </c>
      <c r="D1927" s="11" t="s">
        <v>10</v>
      </c>
      <c r="E1927" s="12">
        <v>4.5166684773593353</v>
      </c>
      <c r="F1927" s="12">
        <v>3.6813500569581978</v>
      </c>
      <c r="G1927" s="12">
        <v>4.3033111638731034</v>
      </c>
      <c r="H1927" s="12">
        <v>5.7822972664094507</v>
      </c>
      <c r="I1927" s="12">
        <v>3.0473631100622187</v>
      </c>
      <c r="J1927" s="12">
        <v>5.5983273340107287</v>
      </c>
      <c r="K1927" s="12">
        <v>4.1246511598787752</v>
      </c>
      <c r="L1927" s="12">
        <v>3.5513440250088264</v>
      </c>
      <c r="M1927" s="12">
        <v>3.4495268473981961</v>
      </c>
      <c r="N1927" s="12"/>
      <c r="O1927" s="12"/>
    </row>
    <row r="1928" spans="1:15" x14ac:dyDescent="0.35">
      <c r="A1928" s="11" t="str">
        <f t="shared" si="30"/>
        <v>DISTRIBUCION VOLUMEN X CRITERIO (kg ó litros)Infusiones5-10MIL</v>
      </c>
      <c r="B1928" s="11" t="s">
        <v>120</v>
      </c>
      <c r="C1928" s="11" t="s">
        <v>129</v>
      </c>
      <c r="D1928" s="11" t="s">
        <v>11</v>
      </c>
      <c r="E1928" s="12">
        <v>5.2545433616116366</v>
      </c>
      <c r="F1928" s="12">
        <v>4.4536988034100062</v>
      </c>
      <c r="G1928" s="12">
        <v>5.5701594734068927</v>
      </c>
      <c r="H1928" s="12">
        <v>6.5919989215695418</v>
      </c>
      <c r="I1928" s="12">
        <v>5.9314200562884531</v>
      </c>
      <c r="J1928" s="12">
        <v>4.2079710580236611</v>
      </c>
      <c r="K1928" s="12">
        <v>5.1756569343134453</v>
      </c>
      <c r="L1928" s="12">
        <v>5.6226262888169316</v>
      </c>
      <c r="M1928" s="12">
        <v>4.2062345381818256</v>
      </c>
      <c r="N1928" s="12"/>
      <c r="O1928" s="12"/>
    </row>
    <row r="1929" spans="1:15" x14ac:dyDescent="0.35">
      <c r="A1929" s="11" t="str">
        <f t="shared" si="30"/>
        <v>DISTRIBUCION VOLUMEN X CRITERIO (kg ó litros)Infusiones10-30MIL</v>
      </c>
      <c r="B1929" s="11" t="s">
        <v>120</v>
      </c>
      <c r="C1929" s="11" t="s">
        <v>129</v>
      </c>
      <c r="D1929" s="11" t="s">
        <v>12</v>
      </c>
      <c r="E1929" s="12">
        <v>17.634204633197339</v>
      </c>
      <c r="F1929" s="12">
        <v>18.493409943035953</v>
      </c>
      <c r="G1929" s="12">
        <v>18.912580826378694</v>
      </c>
      <c r="H1929" s="12">
        <v>22.026069489183282</v>
      </c>
      <c r="I1929" s="12">
        <v>21.003792530613001</v>
      </c>
      <c r="J1929" s="12">
        <v>21.473636444812541</v>
      </c>
      <c r="K1929" s="12">
        <v>26.309459408912989</v>
      </c>
      <c r="L1929" s="12">
        <v>22.021979262609939</v>
      </c>
      <c r="M1929" s="12">
        <v>21.246519864639701</v>
      </c>
      <c r="N1929" s="12"/>
      <c r="O1929" s="12"/>
    </row>
    <row r="1930" spans="1:15" x14ac:dyDescent="0.35">
      <c r="A1930" s="11" t="str">
        <f t="shared" si="30"/>
        <v>DISTRIBUCION VOLUMEN X CRITERIO (kg ó litros)Infusiones30-100MIL</v>
      </c>
      <c r="B1930" s="11" t="s">
        <v>120</v>
      </c>
      <c r="C1930" s="11" t="s">
        <v>129</v>
      </c>
      <c r="D1930" s="11" t="s">
        <v>13</v>
      </c>
      <c r="E1930" s="12">
        <v>21.582898476803106</v>
      </c>
      <c r="F1930" s="12">
        <v>21.594043855181152</v>
      </c>
      <c r="G1930" s="12">
        <v>26.214059506758105</v>
      </c>
      <c r="H1930" s="12">
        <v>17.781412149568691</v>
      </c>
      <c r="I1930" s="12">
        <v>24.524425713240035</v>
      </c>
      <c r="J1930" s="12">
        <v>24.284454465367173</v>
      </c>
      <c r="K1930" s="12">
        <v>20.672246309157135</v>
      </c>
      <c r="L1930" s="12">
        <v>19.482065482896815</v>
      </c>
      <c r="M1930" s="12">
        <v>22.54132249405567</v>
      </c>
      <c r="N1930" s="12"/>
      <c r="O1930" s="12"/>
    </row>
    <row r="1931" spans="1:15" x14ac:dyDescent="0.35">
      <c r="A1931" s="11" t="str">
        <f t="shared" si="30"/>
        <v>DISTRIBUCION VOLUMEN X CRITERIO (kg ó litros)Infusiones100-200MIL</v>
      </c>
      <c r="B1931" s="11" t="s">
        <v>120</v>
      </c>
      <c r="C1931" s="11" t="s">
        <v>129</v>
      </c>
      <c r="D1931" s="11" t="s">
        <v>14</v>
      </c>
      <c r="E1931" s="12">
        <v>9.9651013377520048</v>
      </c>
      <c r="F1931" s="12">
        <v>9.1442057752338268</v>
      </c>
      <c r="G1931" s="12">
        <v>6.233411404490397</v>
      </c>
      <c r="H1931" s="12">
        <v>8.1718303355422393</v>
      </c>
      <c r="I1931" s="12">
        <v>7.9190787455671572</v>
      </c>
      <c r="J1931" s="12">
        <v>7.8309144945406626</v>
      </c>
      <c r="K1931" s="12">
        <v>8.8591812679403574</v>
      </c>
      <c r="L1931" s="12">
        <v>10.235105109653651</v>
      </c>
      <c r="M1931" s="12">
        <v>9.7968890942619584</v>
      </c>
      <c r="N1931" s="12"/>
      <c r="O1931" s="12"/>
    </row>
    <row r="1932" spans="1:15" x14ac:dyDescent="0.35">
      <c r="A1932" s="11" t="str">
        <f t="shared" si="30"/>
        <v>DISTRIBUCION VOLUMEN X CRITERIO (kg ó litros)Infusiones200-500MIL</v>
      </c>
      <c r="B1932" s="11" t="s">
        <v>120</v>
      </c>
      <c r="C1932" s="11" t="s">
        <v>129</v>
      </c>
      <c r="D1932" s="11" t="s">
        <v>15</v>
      </c>
      <c r="E1932" s="12">
        <v>16.307866481514615</v>
      </c>
      <c r="F1932" s="12">
        <v>14.449831830042351</v>
      </c>
      <c r="G1932" s="12">
        <v>15.765722252938517</v>
      </c>
      <c r="H1932" s="12">
        <v>15.789920885029666</v>
      </c>
      <c r="I1932" s="12">
        <v>14.352988107011091</v>
      </c>
      <c r="J1932" s="12">
        <v>15.500387846424196</v>
      </c>
      <c r="K1932" s="12">
        <v>13.40168827191567</v>
      </c>
      <c r="L1932" s="12">
        <v>15.261787024335337</v>
      </c>
      <c r="M1932" s="12">
        <v>17.088120170112063</v>
      </c>
      <c r="N1932" s="12"/>
      <c r="O1932" s="12"/>
    </row>
    <row r="1933" spans="1:15" x14ac:dyDescent="0.35">
      <c r="A1933" s="11" t="str">
        <f t="shared" si="30"/>
        <v>DISTRIBUCION VOLUMEN X CRITERIO (kg ó litros)Infusiones&gt;500MIL</v>
      </c>
      <c r="B1933" s="11" t="s">
        <v>120</v>
      </c>
      <c r="C1933" s="11" t="s">
        <v>129</v>
      </c>
      <c r="D1933" s="11" t="s">
        <v>16</v>
      </c>
      <c r="E1933" s="12">
        <v>20.300556935694395</v>
      </c>
      <c r="F1933" s="12">
        <v>22.942283406801998</v>
      </c>
      <c r="G1933" s="12">
        <v>19.418619166408181</v>
      </c>
      <c r="H1933" s="12">
        <v>20.097842310181239</v>
      </c>
      <c r="I1933" s="12">
        <v>18.528386683481653</v>
      </c>
      <c r="J1933" s="12">
        <v>17.155154473569159</v>
      </c>
      <c r="K1933" s="12">
        <v>17.646538610813778</v>
      </c>
      <c r="L1933" s="12">
        <v>18.072058695945998</v>
      </c>
      <c r="M1933" s="12">
        <v>16.846098422135956</v>
      </c>
      <c r="N1933" s="12"/>
      <c r="O1933" s="12"/>
    </row>
    <row r="1934" spans="1:15" x14ac:dyDescent="0.35">
      <c r="A1934" s="11" t="str">
        <f t="shared" si="30"/>
        <v>DISTRIBUCION VOLUMEN X CRITERIO (kg ó litros)InfusionesDE 15 A 19 AÑOS</v>
      </c>
      <c r="B1934" s="11" t="s">
        <v>120</v>
      </c>
      <c r="C1934" s="11" t="s">
        <v>129</v>
      </c>
      <c r="D1934" s="11" t="s">
        <v>39</v>
      </c>
      <c r="E1934" s="12">
        <v>0.13911098037575198</v>
      </c>
      <c r="F1934" s="12">
        <v>0.124618280657721</v>
      </c>
      <c r="G1934" s="12" t="s">
        <v>223</v>
      </c>
      <c r="H1934" s="12">
        <v>0.2109820159984237</v>
      </c>
      <c r="I1934" s="12" t="s">
        <v>223</v>
      </c>
      <c r="J1934" s="12">
        <v>0.85168271781228178</v>
      </c>
      <c r="K1934" s="12">
        <v>0.49890215004800037</v>
      </c>
      <c r="L1934" s="12">
        <v>0.22107273159058335</v>
      </c>
      <c r="M1934" s="12">
        <v>0.7085161340651609</v>
      </c>
      <c r="N1934" s="12"/>
      <c r="O1934" s="12"/>
    </row>
    <row r="1935" spans="1:15" x14ac:dyDescent="0.35">
      <c r="A1935" s="11" t="str">
        <f t="shared" si="30"/>
        <v>DISTRIBUCION VOLUMEN X CRITERIO (kg ó litros)InfusionesDE 20 A 24 AÑOS</v>
      </c>
      <c r="B1935" s="11" t="s">
        <v>120</v>
      </c>
      <c r="C1935" s="11" t="s">
        <v>129</v>
      </c>
      <c r="D1935" s="11" t="s">
        <v>40</v>
      </c>
      <c r="E1935" s="12">
        <v>3.1334785939606222</v>
      </c>
      <c r="F1935" s="12">
        <v>1.5657889485306071</v>
      </c>
      <c r="G1935" s="12">
        <v>2.6556544344625874</v>
      </c>
      <c r="H1935" s="12">
        <v>1.9617922123750717</v>
      </c>
      <c r="I1935" s="12">
        <v>2.4217910057432701</v>
      </c>
      <c r="J1935" s="12">
        <v>2.0786098099898185</v>
      </c>
      <c r="K1935" s="12">
        <v>1.6039725547149317</v>
      </c>
      <c r="L1935" s="12">
        <v>2.1789132146136656</v>
      </c>
      <c r="M1935" s="12">
        <v>1.4590741549398651</v>
      </c>
      <c r="N1935" s="12"/>
      <c r="O1935" s="12"/>
    </row>
    <row r="1936" spans="1:15" x14ac:dyDescent="0.35">
      <c r="A1936" s="11" t="str">
        <f t="shared" si="30"/>
        <v>DISTRIBUCION VOLUMEN X CRITERIO (kg ó litros)InfusionesDE 25 A 34 AÑOS</v>
      </c>
      <c r="B1936" s="11" t="s">
        <v>120</v>
      </c>
      <c r="C1936" s="11" t="s">
        <v>129</v>
      </c>
      <c r="D1936" s="11" t="s">
        <v>41</v>
      </c>
      <c r="E1936" s="12">
        <v>14.957315274146959</v>
      </c>
      <c r="F1936" s="12">
        <v>11.791264540714584</v>
      </c>
      <c r="G1936" s="12">
        <v>8.2052627427367959</v>
      </c>
      <c r="H1936" s="12">
        <v>11.096987317491285</v>
      </c>
      <c r="I1936" s="12">
        <v>10.478705727463515</v>
      </c>
      <c r="J1936" s="12">
        <v>7.3337373645198616</v>
      </c>
      <c r="K1936" s="12">
        <v>7.6629582821945581</v>
      </c>
      <c r="L1936" s="12">
        <v>5.7682834185705616</v>
      </c>
      <c r="M1936" s="12">
        <v>6.1543016834957065</v>
      </c>
      <c r="N1936" s="12"/>
      <c r="O1936" s="12"/>
    </row>
    <row r="1937" spans="1:15" x14ac:dyDescent="0.35">
      <c r="A1937" s="11" t="str">
        <f t="shared" si="30"/>
        <v>DISTRIBUCION VOLUMEN X CRITERIO (kg ó litros)InfusionesDE 35 A 49 AÑOS</v>
      </c>
      <c r="B1937" s="11" t="s">
        <v>120</v>
      </c>
      <c r="C1937" s="11" t="s">
        <v>129</v>
      </c>
      <c r="D1937" s="11" t="s">
        <v>42</v>
      </c>
      <c r="E1937" s="12">
        <v>22.906330833658057</v>
      </c>
      <c r="F1937" s="12">
        <v>25.79837232737982</v>
      </c>
      <c r="G1937" s="12">
        <v>27.14783440292987</v>
      </c>
      <c r="H1937" s="12">
        <v>26.8448625323702</v>
      </c>
      <c r="I1937" s="12">
        <v>23.700896946168289</v>
      </c>
      <c r="J1937" s="12">
        <v>26.032493215489762</v>
      </c>
      <c r="K1937" s="12">
        <v>24.493401545643231</v>
      </c>
      <c r="L1937" s="12">
        <v>26.125287494757409</v>
      </c>
      <c r="M1937" s="12">
        <v>23.383986669639899</v>
      </c>
      <c r="N1937" s="12"/>
      <c r="O1937" s="12"/>
    </row>
    <row r="1938" spans="1:15" x14ac:dyDescent="0.35">
      <c r="A1938" s="11" t="str">
        <f t="shared" si="30"/>
        <v>DISTRIBUCION VOLUMEN X CRITERIO (kg ó litros)InfusionesDE 50 A 59 AÑOS</v>
      </c>
      <c r="B1938" s="11" t="s">
        <v>120</v>
      </c>
      <c r="C1938" s="11" t="s">
        <v>129</v>
      </c>
      <c r="D1938" s="11" t="s">
        <v>43</v>
      </c>
      <c r="E1938" s="12">
        <v>23.984650536059522</v>
      </c>
      <c r="F1938" s="12">
        <v>25.775990065355732</v>
      </c>
      <c r="G1938" s="12">
        <v>27.21455162757675</v>
      </c>
      <c r="H1938" s="12">
        <v>24.282130028087494</v>
      </c>
      <c r="I1938" s="12">
        <v>29.904142739868099</v>
      </c>
      <c r="J1938" s="12">
        <v>27.578158332327941</v>
      </c>
      <c r="K1938" s="12">
        <v>25.350778526472606</v>
      </c>
      <c r="L1938" s="12">
        <v>26.85893920094906</v>
      </c>
      <c r="M1938" s="12">
        <v>28.406380368946415</v>
      </c>
      <c r="N1938" s="12"/>
      <c r="O1938" s="12"/>
    </row>
    <row r="1939" spans="1:15" x14ac:dyDescent="0.35">
      <c r="A1939" s="11" t="str">
        <f t="shared" si="30"/>
        <v>DISTRIBUCION VOLUMEN X CRITERIO (kg ó litros)InfusionesDE 60 A 75 AÑOS</v>
      </c>
      <c r="B1939" s="11" t="s">
        <v>120</v>
      </c>
      <c r="C1939" s="11" t="s">
        <v>129</v>
      </c>
      <c r="D1939" s="11" t="s">
        <v>44</v>
      </c>
      <c r="E1939" s="12">
        <v>34.879092806026939</v>
      </c>
      <c r="F1939" s="12">
        <v>34.943978921957907</v>
      </c>
      <c r="G1939" s="12">
        <v>34.776706908597411</v>
      </c>
      <c r="H1939" s="12">
        <v>35.60325096774406</v>
      </c>
      <c r="I1939" s="12">
        <v>33.494474882302065</v>
      </c>
      <c r="J1939" s="12">
        <v>36.125330901247828</v>
      </c>
      <c r="K1939" s="12">
        <v>40.390003534504551</v>
      </c>
      <c r="L1939" s="12">
        <v>38.847503465485374</v>
      </c>
      <c r="M1939" s="12">
        <v>39.887735921798644</v>
      </c>
      <c r="N1939" s="12"/>
      <c r="O1939" s="12"/>
    </row>
    <row r="1940" spans="1:15" x14ac:dyDescent="0.35">
      <c r="A1940" s="11" t="str">
        <f t="shared" si="30"/>
        <v>DISTRIBUCION VOLUMEN X CRITERIO (kg ó litros)InfusionesNIVEL ALTO</v>
      </c>
      <c r="B1940" s="11" t="s">
        <v>120</v>
      </c>
      <c r="C1940" s="11" t="s">
        <v>129</v>
      </c>
      <c r="D1940" s="11" t="s">
        <v>209</v>
      </c>
      <c r="E1940" s="12">
        <v>27.163659495182973</v>
      </c>
      <c r="F1940" s="12">
        <v>25.22799660648435</v>
      </c>
      <c r="G1940" s="12">
        <v>23.35406046217167</v>
      </c>
      <c r="H1940" s="12">
        <v>25.959361934135682</v>
      </c>
      <c r="I1940" s="12">
        <v>23.254667393523022</v>
      </c>
      <c r="J1940" s="12">
        <v>21.845206072091198</v>
      </c>
      <c r="K1940" s="12">
        <v>22.885511892095543</v>
      </c>
      <c r="L1940" s="12">
        <v>24.641985931138606</v>
      </c>
      <c r="M1940" s="12">
        <v>24.693044702121831</v>
      </c>
      <c r="N1940" s="12"/>
      <c r="O1940" s="12"/>
    </row>
    <row r="1941" spans="1:15" x14ac:dyDescent="0.35">
      <c r="A1941" s="11" t="str">
        <f t="shared" si="30"/>
        <v>DISTRIBUCION VOLUMEN X CRITERIO (kg ó litros)InfusionesNIVEL MEDIO ALTO</v>
      </c>
      <c r="B1941" s="11" t="s">
        <v>120</v>
      </c>
      <c r="C1941" s="11" t="s">
        <v>129</v>
      </c>
      <c r="D1941" s="11" t="s">
        <v>210</v>
      </c>
      <c r="E1941" s="12">
        <v>16.131315416380403</v>
      </c>
      <c r="F1941" s="12">
        <v>16.909748740662419</v>
      </c>
      <c r="G1941" s="12">
        <v>15.806823673415526</v>
      </c>
      <c r="H1941" s="12">
        <v>14.957771892202555</v>
      </c>
      <c r="I1941" s="12">
        <v>15.801132929812239</v>
      </c>
      <c r="J1941" s="12">
        <v>16.192721069248091</v>
      </c>
      <c r="K1941" s="12">
        <v>14.274191034456543</v>
      </c>
      <c r="L1941" s="12">
        <v>13.502841579936234</v>
      </c>
      <c r="M1941" s="12">
        <v>14.209548163844712</v>
      </c>
      <c r="N1941" s="12"/>
      <c r="O1941" s="12"/>
    </row>
    <row r="1942" spans="1:15" x14ac:dyDescent="0.35">
      <c r="A1942" s="11" t="str">
        <f t="shared" si="30"/>
        <v>DISTRIBUCION VOLUMEN X CRITERIO (kg ó litros)InfusionesNIVEL MEDIO</v>
      </c>
      <c r="B1942" s="11" t="s">
        <v>120</v>
      </c>
      <c r="C1942" s="11" t="s">
        <v>129</v>
      </c>
      <c r="D1942" s="11" t="s">
        <v>211</v>
      </c>
      <c r="E1942" s="12">
        <v>20.849416719450868</v>
      </c>
      <c r="F1942" s="12">
        <v>24.090175748789786</v>
      </c>
      <c r="G1942" s="12">
        <v>23.308863771970863</v>
      </c>
      <c r="H1942" s="12">
        <v>22.033971349649256</v>
      </c>
      <c r="I1942" s="12">
        <v>22.320812126090459</v>
      </c>
      <c r="J1942" s="12">
        <v>25.22311692295575</v>
      </c>
      <c r="K1942" s="12">
        <v>25.432630986841527</v>
      </c>
      <c r="L1942" s="12">
        <v>21.554872108648716</v>
      </c>
      <c r="M1942" s="12">
        <v>20.174340549440956</v>
      </c>
      <c r="N1942" s="12"/>
      <c r="O1942" s="12"/>
    </row>
    <row r="1943" spans="1:15" x14ac:dyDescent="0.35">
      <c r="A1943" s="11" t="str">
        <f t="shared" si="30"/>
        <v>DISTRIBUCION VOLUMEN X CRITERIO (kg ó litros)InfusionesNIVEL MEDIO BAJO</v>
      </c>
      <c r="B1943" s="11" t="s">
        <v>120</v>
      </c>
      <c r="C1943" s="11" t="s">
        <v>129</v>
      </c>
      <c r="D1943" s="11" t="s">
        <v>212</v>
      </c>
      <c r="E1943" s="12">
        <v>11.330598276523638</v>
      </c>
      <c r="F1943" s="12">
        <v>13.54643657464857</v>
      </c>
      <c r="G1943" s="12">
        <v>12.230324506163823</v>
      </c>
      <c r="H1943" s="12">
        <v>11.667341718538841</v>
      </c>
      <c r="I1943" s="12">
        <v>12.469638058847673</v>
      </c>
      <c r="J1943" s="12">
        <v>12.496110248620521</v>
      </c>
      <c r="K1943" s="12">
        <v>16.569241580306272</v>
      </c>
      <c r="L1943" s="12">
        <v>14.87609824259982</v>
      </c>
      <c r="M1943" s="12">
        <v>14.459479327685845</v>
      </c>
      <c r="N1943" s="12"/>
      <c r="O1943" s="12"/>
    </row>
    <row r="1944" spans="1:15" x14ac:dyDescent="0.35">
      <c r="A1944" s="11" t="str">
        <f t="shared" si="30"/>
        <v>DISTRIBUCION VOLUMEN X CRITERIO (kg ó litros)InfusionesHOMBRE</v>
      </c>
      <c r="B1944" s="11" t="s">
        <v>120</v>
      </c>
      <c r="C1944" s="11" t="s">
        <v>129</v>
      </c>
      <c r="D1944" s="11" t="s">
        <v>21</v>
      </c>
      <c r="E1944" s="12">
        <v>46.501478476959399</v>
      </c>
      <c r="F1944" s="12">
        <v>40.239311785317881</v>
      </c>
      <c r="G1944" s="12">
        <v>41.572569927114145</v>
      </c>
      <c r="H1944" s="12">
        <v>44.800905752487118</v>
      </c>
      <c r="I1944" s="12">
        <v>46.871531292155424</v>
      </c>
      <c r="J1944" s="12">
        <v>41.284541031441194</v>
      </c>
      <c r="K1944" s="12">
        <v>44.600435521276523</v>
      </c>
      <c r="L1944" s="12">
        <v>44.179111765633358</v>
      </c>
      <c r="M1944" s="12">
        <v>44.216115686069415</v>
      </c>
      <c r="N1944" s="12"/>
      <c r="O1944" s="12"/>
    </row>
    <row r="1945" spans="1:15" x14ac:dyDescent="0.35">
      <c r="A1945" s="11" t="str">
        <f t="shared" si="30"/>
        <v>DISTRIBUCION VOLUMEN X CRITERIO (kg ó litros)InfusionesMUJER</v>
      </c>
      <c r="B1945" s="11" t="s">
        <v>120</v>
      </c>
      <c r="C1945" s="11" t="s">
        <v>129</v>
      </c>
      <c r="D1945" s="11" t="s">
        <v>22</v>
      </c>
      <c r="E1945" s="12">
        <v>53.49850459940626</v>
      </c>
      <c r="F1945" s="12">
        <v>59.760699179427675</v>
      </c>
      <c r="G1945" s="12">
        <v>58.427436828403913</v>
      </c>
      <c r="H1945" s="12">
        <v>55.199094372285003</v>
      </c>
      <c r="I1945" s="12">
        <v>53.128484242614682</v>
      </c>
      <c r="J1945" s="12">
        <v>58.715478407517828</v>
      </c>
      <c r="K1945" s="12">
        <v>55.399582593983169</v>
      </c>
      <c r="L1945" s="12">
        <v>55.820896896248598</v>
      </c>
      <c r="M1945" s="12">
        <v>55.783884353210553</v>
      </c>
      <c r="N1945" s="12"/>
      <c r="O1945" s="12"/>
    </row>
    <row r="1946" spans="1:15" x14ac:dyDescent="0.35">
      <c r="A1946" s="11" t="str">
        <f t="shared" si="30"/>
        <v>DISTRIBUCION VOLUMEN X CRITERIO (kg ó litros)Resto Bebidas CalienteT.ESPAÑA</v>
      </c>
      <c r="B1946" s="11" t="s">
        <v>120</v>
      </c>
      <c r="C1946" s="11" t="s">
        <v>130</v>
      </c>
      <c r="D1946" s="11" t="s">
        <v>36</v>
      </c>
      <c r="E1946" s="12">
        <v>100</v>
      </c>
      <c r="F1946" s="12">
        <v>100</v>
      </c>
      <c r="G1946" s="12">
        <v>100</v>
      </c>
      <c r="H1946" s="12">
        <v>100</v>
      </c>
      <c r="I1946" s="12">
        <v>100</v>
      </c>
      <c r="J1946" s="12">
        <v>100</v>
      </c>
      <c r="K1946" s="12">
        <v>100</v>
      </c>
      <c r="L1946" s="12">
        <v>100</v>
      </c>
      <c r="M1946" s="12">
        <v>100</v>
      </c>
      <c r="N1946" s="12"/>
      <c r="O1946" s="12"/>
    </row>
    <row r="1947" spans="1:15" x14ac:dyDescent="0.35">
      <c r="A1947" s="11" t="str">
        <f t="shared" si="30"/>
        <v>DISTRIBUCION VOLUMEN X CRITERIO (kg ó litros)Resto Bebidas CalienteBCN AM</v>
      </c>
      <c r="B1947" s="11" t="s">
        <v>120</v>
      </c>
      <c r="C1947" s="11" t="s">
        <v>130</v>
      </c>
      <c r="D1947" s="11" t="s">
        <v>1</v>
      </c>
      <c r="E1947" s="12">
        <v>8.904139310313635</v>
      </c>
      <c r="F1947" s="12">
        <v>9.5749109317424157</v>
      </c>
      <c r="G1947" s="12">
        <v>9.8956479279722771</v>
      </c>
      <c r="H1947" s="12">
        <v>8.0098855616517941</v>
      </c>
      <c r="I1947" s="12">
        <v>8.9016076954081012</v>
      </c>
      <c r="J1947" s="12">
        <v>9.7587255441289678</v>
      </c>
      <c r="K1947" s="12">
        <v>9.4891455204337536</v>
      </c>
      <c r="L1947" s="12">
        <v>8.9224067174036552</v>
      </c>
      <c r="M1947" s="12">
        <v>11.365326510634183</v>
      </c>
      <c r="N1947" s="12"/>
      <c r="O1947" s="12"/>
    </row>
    <row r="1948" spans="1:15" x14ac:dyDescent="0.35">
      <c r="A1948" s="11" t="str">
        <f t="shared" si="30"/>
        <v>DISTRIBUCION VOLUMEN X CRITERIO (kg ó litros)Resto Bebidas CalienteREST.CAT ARAGON</v>
      </c>
      <c r="B1948" s="11" t="s">
        <v>120</v>
      </c>
      <c r="C1948" s="11" t="s">
        <v>130</v>
      </c>
      <c r="D1948" s="11" t="s">
        <v>2</v>
      </c>
      <c r="E1948" s="12">
        <v>13.549273702718068</v>
      </c>
      <c r="F1948" s="12">
        <v>18.757153952568668</v>
      </c>
      <c r="G1948" s="12">
        <v>18.272588565871054</v>
      </c>
      <c r="H1948" s="12">
        <v>19.704300589675043</v>
      </c>
      <c r="I1948" s="12">
        <v>9.3694588917223367</v>
      </c>
      <c r="J1948" s="12">
        <v>13.499948345257287</v>
      </c>
      <c r="K1948" s="12">
        <v>15.666814657529757</v>
      </c>
      <c r="L1948" s="12">
        <v>17.837020811923264</v>
      </c>
      <c r="M1948" s="12">
        <v>11.822909963693913</v>
      </c>
      <c r="N1948" s="12"/>
      <c r="O1948" s="12"/>
    </row>
    <row r="1949" spans="1:15" x14ac:dyDescent="0.35">
      <c r="A1949" s="11" t="str">
        <f t="shared" si="30"/>
        <v>DISTRIBUCION VOLUMEN X CRITERIO (kg ó litros)Resto Bebidas CalienteLEVANTE</v>
      </c>
      <c r="B1949" s="11" t="s">
        <v>120</v>
      </c>
      <c r="C1949" s="11" t="s">
        <v>130</v>
      </c>
      <c r="D1949" s="11" t="s">
        <v>3</v>
      </c>
      <c r="E1949" s="12">
        <v>16.247935928333487</v>
      </c>
      <c r="F1949" s="12">
        <v>14.40390954387977</v>
      </c>
      <c r="G1949" s="12">
        <v>17.018400321191098</v>
      </c>
      <c r="H1949" s="12">
        <v>13.819651900320737</v>
      </c>
      <c r="I1949" s="12">
        <v>12.966651042690561</v>
      </c>
      <c r="J1949" s="12">
        <v>16.364652708300962</v>
      </c>
      <c r="K1949" s="12">
        <v>18.727178008080479</v>
      </c>
      <c r="L1949" s="12">
        <v>11.511897515839349</v>
      </c>
      <c r="M1949" s="12">
        <v>12.82822886900866</v>
      </c>
      <c r="N1949" s="12"/>
      <c r="O1949" s="12"/>
    </row>
    <row r="1950" spans="1:15" x14ac:dyDescent="0.35">
      <c r="A1950" s="11" t="str">
        <f t="shared" si="30"/>
        <v>DISTRIBUCION VOLUMEN X CRITERIO (kg ó litros)Resto Bebidas CalienteANDALUCIA</v>
      </c>
      <c r="B1950" s="11" t="s">
        <v>120</v>
      </c>
      <c r="C1950" s="11" t="s">
        <v>130</v>
      </c>
      <c r="D1950" s="11" t="s">
        <v>4</v>
      </c>
      <c r="E1950" s="12">
        <v>23.054608853574823</v>
      </c>
      <c r="F1950" s="12">
        <v>15.727349067012</v>
      </c>
      <c r="G1950" s="12">
        <v>15.370978626161937</v>
      </c>
      <c r="H1950" s="12">
        <v>17.311846399220794</v>
      </c>
      <c r="I1950" s="12">
        <v>25.118776849958714</v>
      </c>
      <c r="J1950" s="12">
        <v>18.873921079174181</v>
      </c>
      <c r="K1950" s="12">
        <v>22.271764293186553</v>
      </c>
      <c r="L1950" s="12">
        <v>20.052028779957791</v>
      </c>
      <c r="M1950" s="12">
        <v>25.980491337850836</v>
      </c>
      <c r="N1950" s="12"/>
      <c r="O1950" s="12"/>
    </row>
    <row r="1951" spans="1:15" x14ac:dyDescent="0.35">
      <c r="A1951" s="11" t="str">
        <f t="shared" si="30"/>
        <v>DISTRIBUCION VOLUMEN X CRITERIO (kg ó litros)Resto Bebidas CalienteMDD AM</v>
      </c>
      <c r="B1951" s="11" t="s">
        <v>120</v>
      </c>
      <c r="C1951" s="11" t="s">
        <v>130</v>
      </c>
      <c r="D1951" s="11" t="s">
        <v>5</v>
      </c>
      <c r="E1951" s="12">
        <v>9.0344575159991898</v>
      </c>
      <c r="F1951" s="12">
        <v>11.830438060917817</v>
      </c>
      <c r="G1951" s="12">
        <v>11.004804161439575</v>
      </c>
      <c r="H1951" s="12">
        <v>10.046465916994189</v>
      </c>
      <c r="I1951" s="12">
        <v>7.5044292864119706</v>
      </c>
      <c r="J1951" s="12">
        <v>13.234038945921393</v>
      </c>
      <c r="K1951" s="12">
        <v>9.3831370765116837</v>
      </c>
      <c r="L1951" s="12">
        <v>11.812976612082362</v>
      </c>
      <c r="M1951" s="12">
        <v>10.439201079816767</v>
      </c>
      <c r="N1951" s="12"/>
      <c r="O1951" s="12"/>
    </row>
    <row r="1952" spans="1:15" x14ac:dyDescent="0.35">
      <c r="A1952" s="11" t="str">
        <f t="shared" si="30"/>
        <v>DISTRIBUCION VOLUMEN X CRITERIO (kg ó litros)Resto Bebidas CalienteRTO CENTRO</v>
      </c>
      <c r="B1952" s="11" t="s">
        <v>120</v>
      </c>
      <c r="C1952" s="11" t="s">
        <v>130</v>
      </c>
      <c r="D1952" s="11" t="s">
        <v>6</v>
      </c>
      <c r="E1952" s="12">
        <v>7.9453165934562007</v>
      </c>
      <c r="F1952" s="12">
        <v>8.5191174942658812</v>
      </c>
      <c r="G1952" s="12">
        <v>7.48412926916318</v>
      </c>
      <c r="H1952" s="12">
        <v>10.697179644924081</v>
      </c>
      <c r="I1952" s="12">
        <v>8.120720241397402</v>
      </c>
      <c r="J1952" s="12">
        <v>8.6492356560255992</v>
      </c>
      <c r="K1952" s="12">
        <v>8.5148771972743518</v>
      </c>
      <c r="L1952" s="12">
        <v>8.6702625413979018</v>
      </c>
      <c r="M1952" s="12">
        <v>10.194600028303396</v>
      </c>
      <c r="N1952" s="12"/>
      <c r="O1952" s="12"/>
    </row>
    <row r="1953" spans="1:15" x14ac:dyDescent="0.35">
      <c r="A1953" s="11" t="str">
        <f t="shared" si="30"/>
        <v>DISTRIBUCION VOLUMEN X CRITERIO (kg ó litros)Resto Bebidas CalienteNORTE-CENTRO</v>
      </c>
      <c r="B1953" s="11" t="s">
        <v>120</v>
      </c>
      <c r="C1953" s="11" t="s">
        <v>130</v>
      </c>
      <c r="D1953" s="11" t="s">
        <v>7</v>
      </c>
      <c r="E1953" s="12">
        <v>9.0184645598780886</v>
      </c>
      <c r="F1953" s="12">
        <v>6.7942532621454141</v>
      </c>
      <c r="G1953" s="12">
        <v>6.5773886746490842</v>
      </c>
      <c r="H1953" s="12">
        <v>7.826789660047524</v>
      </c>
      <c r="I1953" s="12">
        <v>9.1278276780165779</v>
      </c>
      <c r="J1953" s="12">
        <v>6.4246033320738523</v>
      </c>
      <c r="K1953" s="12">
        <v>5.9310308855570293</v>
      </c>
      <c r="L1953" s="12">
        <v>7.9846245695902747</v>
      </c>
      <c r="M1953" s="12">
        <v>8.6194995019836753</v>
      </c>
      <c r="N1953" s="12"/>
      <c r="O1953" s="12"/>
    </row>
    <row r="1954" spans="1:15" x14ac:dyDescent="0.35">
      <c r="A1954" s="11" t="str">
        <f t="shared" si="30"/>
        <v>DISTRIBUCION VOLUMEN X CRITERIO (kg ó litros)Resto Bebidas CalienteNOROESTE</v>
      </c>
      <c r="B1954" s="11" t="s">
        <v>120</v>
      </c>
      <c r="C1954" s="11" t="s">
        <v>130</v>
      </c>
      <c r="D1954" s="11" t="s">
        <v>8</v>
      </c>
      <c r="E1954" s="12">
        <v>12.245804280747162</v>
      </c>
      <c r="F1954" s="12">
        <v>14.392860059014073</v>
      </c>
      <c r="G1954" s="12">
        <v>14.376058282870192</v>
      </c>
      <c r="H1954" s="12">
        <v>12.583901551401979</v>
      </c>
      <c r="I1954" s="12">
        <v>18.890527848071855</v>
      </c>
      <c r="J1954" s="12">
        <v>13.194877331196084</v>
      </c>
      <c r="K1954" s="12">
        <v>10.01606873232298</v>
      </c>
      <c r="L1954" s="12">
        <v>13.208820632456383</v>
      </c>
      <c r="M1954" s="12">
        <v>8.7497330179897652</v>
      </c>
      <c r="N1954" s="12"/>
      <c r="O1954" s="12"/>
    </row>
    <row r="1955" spans="1:15" x14ac:dyDescent="0.35">
      <c r="A1955" s="11" t="str">
        <f t="shared" si="30"/>
        <v>DISTRIBUCION VOLUMEN X CRITERIO (kg ó litros)Resto Bebidas Caliente&lt;2MIL</v>
      </c>
      <c r="B1955" s="11" t="s">
        <v>120</v>
      </c>
      <c r="C1955" s="11" t="s">
        <v>130</v>
      </c>
      <c r="D1955" s="11" t="s">
        <v>9</v>
      </c>
      <c r="E1955" s="12">
        <v>6.2749106742197807</v>
      </c>
      <c r="F1955" s="12">
        <v>3.9574315279480534</v>
      </c>
      <c r="G1955" s="12">
        <v>6.9431792639519072</v>
      </c>
      <c r="H1955" s="12">
        <v>5.5139356434184839</v>
      </c>
      <c r="I1955" s="12">
        <v>5.4857864254446973</v>
      </c>
      <c r="J1955" s="12">
        <v>3.8709556414520332</v>
      </c>
      <c r="K1955" s="12">
        <v>5.1754429134828461</v>
      </c>
      <c r="L1955" s="12">
        <v>5.336545987202614</v>
      </c>
      <c r="M1955" s="12">
        <v>10.35850137527</v>
      </c>
      <c r="N1955" s="12"/>
      <c r="O1955" s="12"/>
    </row>
    <row r="1956" spans="1:15" x14ac:dyDescent="0.35">
      <c r="A1956" s="11" t="str">
        <f t="shared" si="30"/>
        <v>DISTRIBUCION VOLUMEN X CRITERIO (kg ó litros)Resto Bebidas Caliente2-5MIL</v>
      </c>
      <c r="B1956" s="11" t="s">
        <v>120</v>
      </c>
      <c r="C1956" s="11" t="s">
        <v>130</v>
      </c>
      <c r="D1956" s="11" t="s">
        <v>10</v>
      </c>
      <c r="E1956" s="12">
        <v>4.78632652181913</v>
      </c>
      <c r="F1956" s="12">
        <v>4.3087404473533493</v>
      </c>
      <c r="G1956" s="12">
        <v>4.0604691645149575</v>
      </c>
      <c r="H1956" s="12">
        <v>2.8607017669838513</v>
      </c>
      <c r="I1956" s="12">
        <v>9.0718875323227941</v>
      </c>
      <c r="J1956" s="12">
        <v>4.2489891346743258</v>
      </c>
      <c r="K1956" s="12">
        <v>4.1313991831554766</v>
      </c>
      <c r="L1956" s="12">
        <v>4.8543105529975819</v>
      </c>
      <c r="M1956" s="12">
        <v>3.9194004779960592</v>
      </c>
      <c r="N1956" s="12"/>
      <c r="O1956" s="12"/>
    </row>
    <row r="1957" spans="1:15" x14ac:dyDescent="0.35">
      <c r="A1957" s="11" t="str">
        <f t="shared" si="30"/>
        <v>DISTRIBUCION VOLUMEN X CRITERIO (kg ó litros)Resto Bebidas Caliente5-10MIL</v>
      </c>
      <c r="B1957" s="11" t="s">
        <v>120</v>
      </c>
      <c r="C1957" s="11" t="s">
        <v>130</v>
      </c>
      <c r="D1957" s="11" t="s">
        <v>11</v>
      </c>
      <c r="E1957" s="12">
        <v>7.9030647313707432</v>
      </c>
      <c r="F1957" s="12">
        <v>6.0605468679567851</v>
      </c>
      <c r="G1957" s="12">
        <v>4.9330224836487613</v>
      </c>
      <c r="H1957" s="12">
        <v>5.3398011950995832</v>
      </c>
      <c r="I1957" s="12">
        <v>6.2977559729617587</v>
      </c>
      <c r="J1957" s="12">
        <v>4.9687103412050533</v>
      </c>
      <c r="K1957" s="12">
        <v>5.6503631772942393</v>
      </c>
      <c r="L1957" s="12">
        <v>6.978448023302013</v>
      </c>
      <c r="M1957" s="12">
        <v>6.0936253639568703</v>
      </c>
      <c r="N1957" s="12"/>
      <c r="O1957" s="12"/>
    </row>
    <row r="1958" spans="1:15" x14ac:dyDescent="0.35">
      <c r="A1958" s="11" t="str">
        <f t="shared" si="30"/>
        <v>DISTRIBUCION VOLUMEN X CRITERIO (kg ó litros)Resto Bebidas Caliente10-30MIL</v>
      </c>
      <c r="B1958" s="11" t="s">
        <v>120</v>
      </c>
      <c r="C1958" s="11" t="s">
        <v>130</v>
      </c>
      <c r="D1958" s="11" t="s">
        <v>12</v>
      </c>
      <c r="E1958" s="12">
        <v>15.507983759493408</v>
      </c>
      <c r="F1958" s="12">
        <v>20.389977313017866</v>
      </c>
      <c r="G1958" s="12">
        <v>15.203432719151319</v>
      </c>
      <c r="H1958" s="12">
        <v>21.013793522175227</v>
      </c>
      <c r="I1958" s="12">
        <v>17.997988866445354</v>
      </c>
      <c r="J1958" s="12">
        <v>15.265942843322684</v>
      </c>
      <c r="K1958" s="12">
        <v>16.78018001097691</v>
      </c>
      <c r="L1958" s="12">
        <v>16.147840745036245</v>
      </c>
      <c r="M1958" s="12">
        <v>15.350963999142021</v>
      </c>
      <c r="N1958" s="12"/>
      <c r="O1958" s="12"/>
    </row>
    <row r="1959" spans="1:15" x14ac:dyDescent="0.35">
      <c r="A1959" s="11" t="str">
        <f t="shared" si="30"/>
        <v>DISTRIBUCION VOLUMEN X CRITERIO (kg ó litros)Resto Bebidas Caliente30-100MIL</v>
      </c>
      <c r="B1959" s="11" t="s">
        <v>120</v>
      </c>
      <c r="C1959" s="11" t="s">
        <v>130</v>
      </c>
      <c r="D1959" s="11" t="s">
        <v>13</v>
      </c>
      <c r="E1959" s="12">
        <v>26.085335056178977</v>
      </c>
      <c r="F1959" s="12">
        <v>27.068350824809052</v>
      </c>
      <c r="G1959" s="12">
        <v>24.987397329229196</v>
      </c>
      <c r="H1959" s="12">
        <v>29.051100540701295</v>
      </c>
      <c r="I1959" s="12">
        <v>28.687418782793824</v>
      </c>
      <c r="J1959" s="12">
        <v>24.133298550641825</v>
      </c>
      <c r="K1959" s="12">
        <v>27.803840019936001</v>
      </c>
      <c r="L1959" s="12">
        <v>23.377454971303095</v>
      </c>
      <c r="M1959" s="12">
        <v>24.748582908322227</v>
      </c>
      <c r="N1959" s="12"/>
      <c r="O1959" s="12"/>
    </row>
    <row r="1960" spans="1:15" x14ac:dyDescent="0.35">
      <c r="A1960" s="11" t="str">
        <f t="shared" si="30"/>
        <v>DISTRIBUCION VOLUMEN X CRITERIO (kg ó litros)Resto Bebidas Caliente100-200MIL</v>
      </c>
      <c r="B1960" s="11" t="s">
        <v>120</v>
      </c>
      <c r="C1960" s="11" t="s">
        <v>130</v>
      </c>
      <c r="D1960" s="11" t="s">
        <v>14</v>
      </c>
      <c r="E1960" s="12">
        <v>14.49468304430642</v>
      </c>
      <c r="F1960" s="12">
        <v>8.2682204546450819</v>
      </c>
      <c r="G1960" s="12">
        <v>9.1244099513013115</v>
      </c>
      <c r="H1960" s="12">
        <v>9.2398273453229329</v>
      </c>
      <c r="I1960" s="12">
        <v>11.656606870518724</v>
      </c>
      <c r="J1960" s="12">
        <v>11.642602279625084</v>
      </c>
      <c r="K1960" s="12">
        <v>8.6726447528508341</v>
      </c>
      <c r="L1960" s="12">
        <v>10.115582975493121</v>
      </c>
      <c r="M1960" s="12">
        <v>14.191597421337621</v>
      </c>
      <c r="N1960" s="12"/>
      <c r="O1960" s="12"/>
    </row>
    <row r="1961" spans="1:15" x14ac:dyDescent="0.35">
      <c r="A1961" s="11" t="str">
        <f t="shared" si="30"/>
        <v>DISTRIBUCION VOLUMEN X CRITERIO (kg ó litros)Resto Bebidas Caliente200-500MIL</v>
      </c>
      <c r="B1961" s="11" t="s">
        <v>120</v>
      </c>
      <c r="C1961" s="11" t="s">
        <v>130</v>
      </c>
      <c r="D1961" s="11" t="s">
        <v>15</v>
      </c>
      <c r="E1961" s="12">
        <v>13.342097568304826</v>
      </c>
      <c r="F1961" s="12">
        <v>13.907490668278477</v>
      </c>
      <c r="G1961" s="12">
        <v>15.60878254327441</v>
      </c>
      <c r="H1961" s="12">
        <v>14.161030340152333</v>
      </c>
      <c r="I1961" s="12">
        <v>9.5773013308011379</v>
      </c>
      <c r="J1961" s="12">
        <v>14.899038495127645</v>
      </c>
      <c r="K1961" s="12">
        <v>10.864974699095411</v>
      </c>
      <c r="L1961" s="12">
        <v>14.086277865808816</v>
      </c>
      <c r="M1961" s="12">
        <v>10.069046479827442</v>
      </c>
      <c r="N1961" s="12"/>
      <c r="O1961" s="12"/>
    </row>
    <row r="1962" spans="1:15" x14ac:dyDescent="0.35">
      <c r="A1962" s="11" t="str">
        <f t="shared" si="30"/>
        <v>DISTRIBUCION VOLUMEN X CRITERIO (kg ó litros)Resto Bebidas Caliente&gt;500MIL</v>
      </c>
      <c r="B1962" s="11" t="s">
        <v>120</v>
      </c>
      <c r="C1962" s="11" t="s">
        <v>130</v>
      </c>
      <c r="D1962" s="11" t="s">
        <v>16</v>
      </c>
      <c r="E1962" s="12">
        <v>11.605593350495244</v>
      </c>
      <c r="F1962" s="12">
        <v>16.039238207194849</v>
      </c>
      <c r="G1962" s="12">
        <v>19.13930475383788</v>
      </c>
      <c r="H1962" s="12">
        <v>12.819834292096562</v>
      </c>
      <c r="I1962" s="12">
        <v>11.225245032660174</v>
      </c>
      <c r="J1962" s="12">
        <v>20.970469597705701</v>
      </c>
      <c r="K1962" s="12">
        <v>20.921174449033224</v>
      </c>
      <c r="L1962" s="12">
        <v>19.103577676430046</v>
      </c>
      <c r="M1962" s="12">
        <v>15.268278509309749</v>
      </c>
      <c r="N1962" s="12"/>
      <c r="O1962" s="12"/>
    </row>
    <row r="1963" spans="1:15" x14ac:dyDescent="0.35">
      <c r="A1963" s="11" t="str">
        <f t="shared" si="30"/>
        <v>DISTRIBUCION VOLUMEN X CRITERIO (kg ó litros)Resto Bebidas CalienteDE 15 A 19 AÑOS</v>
      </c>
      <c r="B1963" s="11" t="s">
        <v>120</v>
      </c>
      <c r="C1963" s="11" t="s">
        <v>130</v>
      </c>
      <c r="D1963" s="11" t="s">
        <v>39</v>
      </c>
      <c r="E1963" s="12">
        <v>1.6011003437011717</v>
      </c>
      <c r="F1963" s="12">
        <v>0.6920890044790341</v>
      </c>
      <c r="G1963" s="12">
        <v>1.0978911520995223</v>
      </c>
      <c r="H1963" s="12">
        <v>3.6520415024777693</v>
      </c>
      <c r="I1963" s="12">
        <v>6.5895314452835096</v>
      </c>
      <c r="J1963" s="12">
        <v>3.0388831629624806</v>
      </c>
      <c r="K1963" s="12">
        <v>2.2849428649355121</v>
      </c>
      <c r="L1963" s="12" t="s">
        <v>223</v>
      </c>
      <c r="M1963" s="12">
        <v>1.0442288737728114</v>
      </c>
      <c r="N1963" s="12"/>
      <c r="O1963" s="12"/>
    </row>
    <row r="1964" spans="1:15" x14ac:dyDescent="0.35">
      <c r="A1964" s="11" t="str">
        <f t="shared" si="30"/>
        <v>DISTRIBUCION VOLUMEN X CRITERIO (kg ó litros)Resto Bebidas CalienteDE 20 A 24 AÑOS</v>
      </c>
      <c r="B1964" s="11" t="s">
        <v>120</v>
      </c>
      <c r="C1964" s="11" t="s">
        <v>130</v>
      </c>
      <c r="D1964" s="11" t="s">
        <v>40</v>
      </c>
      <c r="E1964" s="12">
        <v>3.0132069212494224</v>
      </c>
      <c r="F1964" s="12">
        <v>3.4333338049329467</v>
      </c>
      <c r="G1964" s="12">
        <v>2.4074130193717571</v>
      </c>
      <c r="H1964" s="12">
        <v>1.2953897852320824</v>
      </c>
      <c r="I1964" s="12">
        <v>2.5610604668734487</v>
      </c>
      <c r="J1964" s="12">
        <v>4.3406513573553092</v>
      </c>
      <c r="K1964" s="12">
        <v>2.9979150763845541</v>
      </c>
      <c r="L1964" s="12">
        <v>3.1902470138686656</v>
      </c>
      <c r="M1964" s="12">
        <v>2.364134877048599</v>
      </c>
      <c r="N1964" s="12"/>
      <c r="O1964" s="12"/>
    </row>
    <row r="1965" spans="1:15" x14ac:dyDescent="0.35">
      <c r="A1965" s="11" t="str">
        <f t="shared" si="30"/>
        <v>DISTRIBUCION VOLUMEN X CRITERIO (kg ó litros)Resto Bebidas CalienteDE 25 A 34 AÑOS</v>
      </c>
      <c r="B1965" s="11" t="s">
        <v>120</v>
      </c>
      <c r="C1965" s="11" t="s">
        <v>130</v>
      </c>
      <c r="D1965" s="11" t="s">
        <v>41</v>
      </c>
      <c r="E1965" s="12">
        <v>8.0808283983850586</v>
      </c>
      <c r="F1965" s="12">
        <v>8.6676620107659907</v>
      </c>
      <c r="G1965" s="12">
        <v>6.2549890699196764</v>
      </c>
      <c r="H1965" s="12">
        <v>9.3242453300061232</v>
      </c>
      <c r="I1965" s="12">
        <v>11.607819660478921</v>
      </c>
      <c r="J1965" s="12">
        <v>6.7917657749764855</v>
      </c>
      <c r="K1965" s="12">
        <v>5.4458729851149998</v>
      </c>
      <c r="L1965" s="12">
        <v>4.0823590709672866</v>
      </c>
      <c r="M1965" s="12">
        <v>4.4461049590385766</v>
      </c>
      <c r="N1965" s="12"/>
      <c r="O1965" s="12"/>
    </row>
    <row r="1966" spans="1:15" x14ac:dyDescent="0.35">
      <c r="A1966" s="11" t="str">
        <f t="shared" si="30"/>
        <v>DISTRIBUCION VOLUMEN X CRITERIO (kg ó litros)Resto Bebidas CalienteDE 35 A 49 AÑOS</v>
      </c>
      <c r="B1966" s="11" t="s">
        <v>120</v>
      </c>
      <c r="C1966" s="11" t="s">
        <v>130</v>
      </c>
      <c r="D1966" s="11" t="s">
        <v>42</v>
      </c>
      <c r="E1966" s="12">
        <v>23.807012029959807</v>
      </c>
      <c r="F1966" s="12">
        <v>27.729853577385288</v>
      </c>
      <c r="G1966" s="12">
        <v>25.109159834838067</v>
      </c>
      <c r="H1966" s="12">
        <v>21.09136655724868</v>
      </c>
      <c r="I1966" s="12">
        <v>22.018568941331928</v>
      </c>
      <c r="J1966" s="12">
        <v>27.31173955361476</v>
      </c>
      <c r="K1966" s="12">
        <v>22.543317485225781</v>
      </c>
      <c r="L1966" s="12">
        <v>23.498102058346998</v>
      </c>
      <c r="M1966" s="12">
        <v>26.762529639252978</v>
      </c>
      <c r="N1966" s="12"/>
      <c r="O1966" s="12"/>
    </row>
    <row r="1967" spans="1:15" x14ac:dyDescent="0.35">
      <c r="A1967" s="11" t="str">
        <f t="shared" si="30"/>
        <v>DISTRIBUCION VOLUMEN X CRITERIO (kg ó litros)Resto Bebidas CalienteDE 50 A 59 AÑOS</v>
      </c>
      <c r="B1967" s="11" t="s">
        <v>120</v>
      </c>
      <c r="C1967" s="11" t="s">
        <v>130</v>
      </c>
      <c r="D1967" s="11" t="s">
        <v>43</v>
      </c>
      <c r="E1967" s="12">
        <v>19.873810666472028</v>
      </c>
      <c r="F1967" s="12">
        <v>19.459357329152162</v>
      </c>
      <c r="G1967" s="12">
        <v>24.273590674473645</v>
      </c>
      <c r="H1967" s="12">
        <v>18.971364245643244</v>
      </c>
      <c r="I1967" s="12">
        <v>16.383072931001593</v>
      </c>
      <c r="J1967" s="12">
        <v>24.922048163630031</v>
      </c>
      <c r="K1967" s="12">
        <v>23.72260430738427</v>
      </c>
      <c r="L1967" s="12">
        <v>23.567070366158337</v>
      </c>
      <c r="M1967" s="12">
        <v>19.452218422088947</v>
      </c>
      <c r="N1967" s="12"/>
      <c r="O1967" s="12"/>
    </row>
    <row r="1968" spans="1:15" x14ac:dyDescent="0.35">
      <c r="A1968" s="11" t="str">
        <f t="shared" si="30"/>
        <v>DISTRIBUCION VOLUMEN X CRITERIO (kg ó litros)Resto Bebidas CalienteDE 60 A 75 AÑOS</v>
      </c>
      <c r="B1968" s="11" t="s">
        <v>120</v>
      </c>
      <c r="C1968" s="11" t="s">
        <v>130</v>
      </c>
      <c r="D1968" s="11" t="s">
        <v>44</v>
      </c>
      <c r="E1968" s="12">
        <v>43.624043329254519</v>
      </c>
      <c r="F1968" s="12">
        <v>40.017707933574144</v>
      </c>
      <c r="G1968" s="12">
        <v>40.856956633102399</v>
      </c>
      <c r="H1968" s="12">
        <v>45.665616440643497</v>
      </c>
      <c r="I1968" s="12">
        <v>40.839942418298875</v>
      </c>
      <c r="J1968" s="12">
        <v>33.59491905908294</v>
      </c>
      <c r="K1968" s="12">
        <v>43.005380143313971</v>
      </c>
      <c r="L1968" s="12">
        <v>45.662270261813418</v>
      </c>
      <c r="M1968" s="12">
        <v>45.930782497933826</v>
      </c>
      <c r="N1968" s="12"/>
      <c r="O1968" s="12"/>
    </row>
    <row r="1969" spans="1:15" x14ac:dyDescent="0.35">
      <c r="A1969" s="11" t="str">
        <f t="shared" si="30"/>
        <v>DISTRIBUCION VOLUMEN X CRITERIO (kg ó litros)Resto Bebidas CalienteNIVEL ALTO</v>
      </c>
      <c r="B1969" s="11" t="s">
        <v>120</v>
      </c>
      <c r="C1969" s="11" t="s">
        <v>130</v>
      </c>
      <c r="D1969" s="11" t="s">
        <v>209</v>
      </c>
      <c r="E1969" s="12">
        <v>19.655581849643564</v>
      </c>
      <c r="F1969" s="12">
        <v>19.380515575673794</v>
      </c>
      <c r="G1969" s="12">
        <v>21.159786721705675</v>
      </c>
      <c r="H1969" s="12">
        <v>17.808468916486945</v>
      </c>
      <c r="I1969" s="12">
        <v>21.975701369326398</v>
      </c>
      <c r="J1969" s="12">
        <v>26.823998263535742</v>
      </c>
      <c r="K1969" s="12">
        <v>23.685427415450928</v>
      </c>
      <c r="L1969" s="12">
        <v>25.346656456644208</v>
      </c>
      <c r="M1969" s="12">
        <v>26.119948685749051</v>
      </c>
      <c r="N1969" s="12"/>
      <c r="O1969" s="12"/>
    </row>
    <row r="1970" spans="1:15" x14ac:dyDescent="0.35">
      <c r="A1970" s="11" t="str">
        <f t="shared" si="30"/>
        <v>DISTRIBUCION VOLUMEN X CRITERIO (kg ó litros)Resto Bebidas CalienteNIVEL MEDIO ALTO</v>
      </c>
      <c r="B1970" s="11" t="s">
        <v>120</v>
      </c>
      <c r="C1970" s="11" t="s">
        <v>130</v>
      </c>
      <c r="D1970" s="11" t="s">
        <v>210</v>
      </c>
      <c r="E1970" s="12">
        <v>12.167249069993243</v>
      </c>
      <c r="F1970" s="12">
        <v>13.871862966147747</v>
      </c>
      <c r="G1970" s="12">
        <v>14.787412922588917</v>
      </c>
      <c r="H1970" s="12">
        <v>12.445455794955258</v>
      </c>
      <c r="I1970" s="12">
        <v>10.722879178120358</v>
      </c>
      <c r="J1970" s="12">
        <v>15.445287932787474</v>
      </c>
      <c r="K1970" s="12">
        <v>11.970943398625439</v>
      </c>
      <c r="L1970" s="12">
        <v>12.411440425585525</v>
      </c>
      <c r="M1970" s="12">
        <v>10.696147132613753</v>
      </c>
      <c r="N1970" s="12"/>
      <c r="O1970" s="12"/>
    </row>
    <row r="1971" spans="1:15" x14ac:dyDescent="0.35">
      <c r="A1971" s="11" t="str">
        <f t="shared" si="30"/>
        <v>DISTRIBUCION VOLUMEN X CRITERIO (kg ó litros)Resto Bebidas CalienteNIVEL MEDIO</v>
      </c>
      <c r="B1971" s="11" t="s">
        <v>120</v>
      </c>
      <c r="C1971" s="11" t="s">
        <v>130</v>
      </c>
      <c r="D1971" s="11" t="s">
        <v>211</v>
      </c>
      <c r="E1971" s="12">
        <v>22.276426481242343</v>
      </c>
      <c r="F1971" s="12">
        <v>23.971436725143029</v>
      </c>
      <c r="G1971" s="12">
        <v>24.379344543291769</v>
      </c>
      <c r="H1971" s="12">
        <v>27.726226549461053</v>
      </c>
      <c r="I1971" s="12">
        <v>21.746703182759273</v>
      </c>
      <c r="J1971" s="12">
        <v>21.860458430037177</v>
      </c>
      <c r="K1971" s="12">
        <v>30.431801590155633</v>
      </c>
      <c r="L1971" s="12">
        <v>24.221657954395056</v>
      </c>
      <c r="M1971" s="12">
        <v>22.446665586070313</v>
      </c>
      <c r="N1971" s="12"/>
      <c r="O1971" s="12"/>
    </row>
    <row r="1972" spans="1:15" x14ac:dyDescent="0.35">
      <c r="A1972" s="11" t="str">
        <f t="shared" si="30"/>
        <v>DISTRIBUCION VOLUMEN X CRITERIO (kg ó litros)Resto Bebidas CalienteNIVEL MEDIO BAJO</v>
      </c>
      <c r="B1972" s="11" t="s">
        <v>120</v>
      </c>
      <c r="C1972" s="11" t="s">
        <v>130</v>
      </c>
      <c r="D1972" s="11" t="s">
        <v>212</v>
      </c>
      <c r="E1972" s="12">
        <v>14.100663315039249</v>
      </c>
      <c r="F1972" s="12">
        <v>14.782177151577999</v>
      </c>
      <c r="G1972" s="12">
        <v>11.981848246954577</v>
      </c>
      <c r="H1972" s="12">
        <v>8.3667609821329503</v>
      </c>
      <c r="I1972" s="12">
        <v>10.886089340508789</v>
      </c>
      <c r="J1972" s="12">
        <v>13.923618400459715</v>
      </c>
      <c r="K1972" s="12">
        <v>12.940192543054655</v>
      </c>
      <c r="L1972" s="12">
        <v>11.766824499217234</v>
      </c>
      <c r="M1972" s="12">
        <v>12.741308372640297</v>
      </c>
      <c r="N1972" s="12"/>
      <c r="O1972" s="12"/>
    </row>
    <row r="1973" spans="1:15" x14ac:dyDescent="0.35">
      <c r="A1973" s="11" t="str">
        <f t="shared" si="30"/>
        <v>DISTRIBUCION VOLUMEN X CRITERIO (kg ó litros)Resto Bebidas CalienteHOMBRE</v>
      </c>
      <c r="B1973" s="11" t="s">
        <v>120</v>
      </c>
      <c r="C1973" s="11" t="s">
        <v>130</v>
      </c>
      <c r="D1973" s="11" t="s">
        <v>21</v>
      </c>
      <c r="E1973" s="12">
        <v>49.515753917858937</v>
      </c>
      <c r="F1973" s="12">
        <v>49.957082563238863</v>
      </c>
      <c r="G1973" s="12">
        <v>46.617085151760371</v>
      </c>
      <c r="H1973" s="12">
        <v>47.18827794619088</v>
      </c>
      <c r="I1973" s="12">
        <v>46.59991614619144</v>
      </c>
      <c r="J1973" s="12">
        <v>41.907386032702902</v>
      </c>
      <c r="K1973" s="12">
        <v>44.163247778378263</v>
      </c>
      <c r="L1973" s="12">
        <v>53.483722210689564</v>
      </c>
      <c r="M1973" s="12">
        <v>47.426027495005499</v>
      </c>
      <c r="N1973" s="12"/>
      <c r="O1973" s="12"/>
    </row>
    <row r="1974" spans="1:15" x14ac:dyDescent="0.35">
      <c r="A1974" s="11" t="str">
        <f t="shared" si="30"/>
        <v>DISTRIBUCION VOLUMEN X CRITERIO (kg ó litros)Resto Bebidas CalienteMUJER</v>
      </c>
      <c r="B1974" s="11" t="s">
        <v>120</v>
      </c>
      <c r="C1974" s="11" t="s">
        <v>130</v>
      </c>
      <c r="D1974" s="11" t="s">
        <v>22</v>
      </c>
      <c r="E1974" s="12">
        <v>50.484250015480001</v>
      </c>
      <c r="F1974" s="12">
        <v>50.042917037664147</v>
      </c>
      <c r="G1974" s="12">
        <v>53.382914528402083</v>
      </c>
      <c r="H1974" s="12">
        <v>52.811743139254986</v>
      </c>
      <c r="I1974" s="12">
        <v>53.400078839588296</v>
      </c>
      <c r="J1974" s="12">
        <v>58.092613045682192</v>
      </c>
      <c r="K1974" s="12">
        <v>55.836751700255618</v>
      </c>
      <c r="L1974" s="12">
        <v>46.516320631153988</v>
      </c>
      <c r="M1974" s="12">
        <v>52.573969689813623</v>
      </c>
      <c r="N1974" s="12"/>
      <c r="O1974" s="12"/>
    </row>
    <row r="1975" spans="1:15" x14ac:dyDescent="0.35">
      <c r="A1975" s="11" t="str">
        <f t="shared" si="30"/>
        <v>DISTRIBUCION VOLUMEN X CRITERIO (kg ó litros).Total Bebidas FriasT.ESPAÑA</v>
      </c>
      <c r="B1975" s="11" t="s">
        <v>120</v>
      </c>
      <c r="C1975" s="11" t="s">
        <v>131</v>
      </c>
      <c r="D1975" s="11" t="s">
        <v>36</v>
      </c>
      <c r="E1975" s="12">
        <v>100</v>
      </c>
      <c r="F1975" s="12">
        <v>100</v>
      </c>
      <c r="G1975" s="12">
        <v>100</v>
      </c>
      <c r="H1975" s="12">
        <v>100</v>
      </c>
      <c r="I1975" s="12">
        <v>100</v>
      </c>
      <c r="J1975" s="12">
        <v>100</v>
      </c>
      <c r="K1975" s="12">
        <v>100</v>
      </c>
      <c r="L1975" s="12">
        <v>100</v>
      </c>
      <c r="M1975" s="12">
        <v>100</v>
      </c>
      <c r="N1975" s="12"/>
      <c r="O1975" s="12"/>
    </row>
    <row r="1976" spans="1:15" x14ac:dyDescent="0.35">
      <c r="A1976" s="11" t="str">
        <f t="shared" si="30"/>
        <v>DISTRIBUCION VOLUMEN X CRITERIO (kg ó litros).Total Bebidas FriasBCN AM</v>
      </c>
      <c r="B1976" s="11" t="s">
        <v>120</v>
      </c>
      <c r="C1976" s="11" t="s">
        <v>131</v>
      </c>
      <c r="D1976" s="11" t="s">
        <v>1</v>
      </c>
      <c r="E1976" s="12">
        <v>8.9980697836858603</v>
      </c>
      <c r="F1976" s="12">
        <v>9.4596206325328414</v>
      </c>
      <c r="G1976" s="12">
        <v>10.138375723335797</v>
      </c>
      <c r="H1976" s="12">
        <v>8.5604916047270212</v>
      </c>
      <c r="I1976" s="12">
        <v>10.091859837617134</v>
      </c>
      <c r="J1976" s="12">
        <v>9.4793150746469568</v>
      </c>
      <c r="K1976" s="12">
        <v>10.41676463022665</v>
      </c>
      <c r="L1976" s="12">
        <v>9.5047274999939155</v>
      </c>
      <c r="M1976" s="12">
        <v>8.9547706464809327</v>
      </c>
      <c r="N1976" s="12"/>
      <c r="O1976" s="12"/>
    </row>
    <row r="1977" spans="1:15" x14ac:dyDescent="0.35">
      <c r="A1977" s="11" t="str">
        <f t="shared" si="30"/>
        <v>DISTRIBUCION VOLUMEN X CRITERIO (kg ó litros).Total Bebidas FriasREST.CAT ARAGON</v>
      </c>
      <c r="B1977" s="11" t="s">
        <v>120</v>
      </c>
      <c r="C1977" s="11" t="s">
        <v>131</v>
      </c>
      <c r="D1977" s="11" t="s">
        <v>2</v>
      </c>
      <c r="E1977" s="12">
        <v>12.467392217583722</v>
      </c>
      <c r="F1977" s="12">
        <v>11.378910733696653</v>
      </c>
      <c r="G1977" s="12">
        <v>12.782762469033107</v>
      </c>
      <c r="H1977" s="12">
        <v>13.291757707457</v>
      </c>
      <c r="I1977" s="12">
        <v>13.055594840673605</v>
      </c>
      <c r="J1977" s="12">
        <v>12.31667425657804</v>
      </c>
      <c r="K1977" s="12">
        <v>13.318360352806206</v>
      </c>
      <c r="L1977" s="12">
        <v>14.446935408665851</v>
      </c>
      <c r="M1977" s="12">
        <v>16.415924985311285</v>
      </c>
      <c r="N1977" s="12"/>
      <c r="O1977" s="12"/>
    </row>
    <row r="1978" spans="1:15" x14ac:dyDescent="0.35">
      <c r="A1978" s="11" t="str">
        <f t="shared" si="30"/>
        <v>DISTRIBUCION VOLUMEN X CRITERIO (kg ó litros).Total Bebidas FriasLEVANTE</v>
      </c>
      <c r="B1978" s="11" t="s">
        <v>120</v>
      </c>
      <c r="C1978" s="11" t="s">
        <v>131</v>
      </c>
      <c r="D1978" s="11" t="s">
        <v>3</v>
      </c>
      <c r="E1978" s="12">
        <v>14.704751800279942</v>
      </c>
      <c r="F1978" s="12">
        <v>15.526772461122299</v>
      </c>
      <c r="G1978" s="12">
        <v>14.994895566854224</v>
      </c>
      <c r="H1978" s="12">
        <v>14.188763793909445</v>
      </c>
      <c r="I1978" s="12">
        <v>14.819728308890001</v>
      </c>
      <c r="J1978" s="12">
        <v>15.826449145657051</v>
      </c>
      <c r="K1978" s="12">
        <v>14.599665114557043</v>
      </c>
      <c r="L1978" s="12">
        <v>13.491313162685151</v>
      </c>
      <c r="M1978" s="12">
        <v>13.595681594151459</v>
      </c>
      <c r="N1978" s="12"/>
      <c r="O1978" s="12"/>
    </row>
    <row r="1979" spans="1:15" x14ac:dyDescent="0.35">
      <c r="A1979" s="11" t="str">
        <f t="shared" si="30"/>
        <v>DISTRIBUCION VOLUMEN X CRITERIO (kg ó litros).Total Bebidas FriasANDALUCIA</v>
      </c>
      <c r="B1979" s="11" t="s">
        <v>120</v>
      </c>
      <c r="C1979" s="11" t="s">
        <v>131</v>
      </c>
      <c r="D1979" s="11" t="s">
        <v>4</v>
      </c>
      <c r="E1979" s="12">
        <v>20.205880222617392</v>
      </c>
      <c r="F1979" s="12">
        <v>21.102207631578995</v>
      </c>
      <c r="G1979" s="12">
        <v>18.952852679639708</v>
      </c>
      <c r="H1979" s="12">
        <v>20.211514246148756</v>
      </c>
      <c r="I1979" s="12">
        <v>18.712568618623372</v>
      </c>
      <c r="J1979" s="12">
        <v>19.379690293758568</v>
      </c>
      <c r="K1979" s="12">
        <v>19.223221242677109</v>
      </c>
      <c r="L1979" s="12">
        <v>20.65435628369363</v>
      </c>
      <c r="M1979" s="12">
        <v>19.609479542657262</v>
      </c>
      <c r="N1979" s="12"/>
      <c r="O1979" s="12"/>
    </row>
    <row r="1980" spans="1:15" x14ac:dyDescent="0.35">
      <c r="A1980" s="11" t="str">
        <f t="shared" si="30"/>
        <v>DISTRIBUCION VOLUMEN X CRITERIO (kg ó litros).Total Bebidas FriasMDD AM</v>
      </c>
      <c r="B1980" s="11" t="s">
        <v>120</v>
      </c>
      <c r="C1980" s="11" t="s">
        <v>131</v>
      </c>
      <c r="D1980" s="11" t="s">
        <v>5</v>
      </c>
      <c r="E1980" s="12">
        <v>13.975132009645987</v>
      </c>
      <c r="F1980" s="12">
        <v>12.937918333630002</v>
      </c>
      <c r="G1980" s="12">
        <v>13.306898353422477</v>
      </c>
      <c r="H1980" s="12">
        <v>13.769172032088326</v>
      </c>
      <c r="I1980" s="12">
        <v>13.195668960931004</v>
      </c>
      <c r="J1980" s="12">
        <v>12.803485964436534</v>
      </c>
      <c r="K1980" s="12">
        <v>13.006246293947918</v>
      </c>
      <c r="L1980" s="12">
        <v>12.660546550733661</v>
      </c>
      <c r="M1980" s="12">
        <v>12.757828727811965</v>
      </c>
      <c r="N1980" s="12"/>
      <c r="O1980" s="12"/>
    </row>
    <row r="1981" spans="1:15" x14ac:dyDescent="0.35">
      <c r="A1981" s="11" t="str">
        <f t="shared" si="30"/>
        <v>DISTRIBUCION VOLUMEN X CRITERIO (kg ó litros).Total Bebidas FriasRTO CENTRO</v>
      </c>
      <c r="B1981" s="11" t="s">
        <v>120</v>
      </c>
      <c r="C1981" s="11" t="s">
        <v>131</v>
      </c>
      <c r="D1981" s="11" t="s">
        <v>6</v>
      </c>
      <c r="E1981" s="12">
        <v>9.9211151811050868</v>
      </c>
      <c r="F1981" s="12">
        <v>9.9026441302226598</v>
      </c>
      <c r="G1981" s="12">
        <v>8.7287940862892164</v>
      </c>
      <c r="H1981" s="12">
        <v>8.7952108280549162</v>
      </c>
      <c r="I1981" s="12">
        <v>9.1174207685299979</v>
      </c>
      <c r="J1981" s="12">
        <v>9.2712363312614912</v>
      </c>
      <c r="K1981" s="12">
        <v>8.8245465743368889</v>
      </c>
      <c r="L1981" s="12">
        <v>9.2439096469899749</v>
      </c>
      <c r="M1981" s="12">
        <v>8.9517197665381651</v>
      </c>
      <c r="N1981" s="12"/>
      <c r="O1981" s="12"/>
    </row>
    <row r="1982" spans="1:15" x14ac:dyDescent="0.35">
      <c r="A1982" s="11" t="str">
        <f t="shared" si="30"/>
        <v>DISTRIBUCION VOLUMEN X CRITERIO (kg ó litros).Total Bebidas FriasNORTE-CENTRO</v>
      </c>
      <c r="B1982" s="11" t="s">
        <v>120</v>
      </c>
      <c r="C1982" s="11" t="s">
        <v>131</v>
      </c>
      <c r="D1982" s="11" t="s">
        <v>7</v>
      </c>
      <c r="E1982" s="12">
        <v>9.7845214345779503</v>
      </c>
      <c r="F1982" s="12">
        <v>9.575567878866277</v>
      </c>
      <c r="G1982" s="12">
        <v>9.6584619265987062</v>
      </c>
      <c r="H1982" s="12">
        <v>8.8275473180450561</v>
      </c>
      <c r="I1982" s="12">
        <v>9.9443794261148888</v>
      </c>
      <c r="J1982" s="12">
        <v>10.009333280919892</v>
      </c>
      <c r="K1982" s="12">
        <v>9.2703663911164824</v>
      </c>
      <c r="L1982" s="12">
        <v>8.9606501168114931</v>
      </c>
      <c r="M1982" s="12">
        <v>9.8535401973081171</v>
      </c>
      <c r="N1982" s="12"/>
      <c r="O1982" s="12"/>
    </row>
    <row r="1983" spans="1:15" x14ac:dyDescent="0.35">
      <c r="A1983" s="11" t="str">
        <f t="shared" si="30"/>
        <v>DISTRIBUCION VOLUMEN X CRITERIO (kg ó litros).Total Bebidas FriasNOROESTE</v>
      </c>
      <c r="B1983" s="11" t="s">
        <v>120</v>
      </c>
      <c r="C1983" s="11" t="s">
        <v>131</v>
      </c>
      <c r="D1983" s="11" t="s">
        <v>8</v>
      </c>
      <c r="E1983" s="12">
        <v>9.9431403357689891</v>
      </c>
      <c r="F1983" s="12">
        <v>10.116360697950451</v>
      </c>
      <c r="G1983" s="12">
        <v>11.436961848318649</v>
      </c>
      <c r="H1983" s="12">
        <v>12.355545728787389</v>
      </c>
      <c r="I1983" s="12">
        <v>11.062788940421386</v>
      </c>
      <c r="J1983" s="12">
        <v>10.913818110264732</v>
      </c>
      <c r="K1983" s="12">
        <v>11.340832032168093</v>
      </c>
      <c r="L1983" s="12">
        <v>11.037563843844023</v>
      </c>
      <c r="M1983" s="12">
        <v>9.8610550118071369</v>
      </c>
      <c r="N1983" s="12"/>
      <c r="O1983" s="12"/>
    </row>
    <row r="1984" spans="1:15" x14ac:dyDescent="0.35">
      <c r="A1984" s="11" t="str">
        <f t="shared" si="30"/>
        <v>DISTRIBUCION VOLUMEN X CRITERIO (kg ó litros).Total Bebidas Frias&lt;2MIL</v>
      </c>
      <c r="B1984" s="11" t="s">
        <v>120</v>
      </c>
      <c r="C1984" s="11" t="s">
        <v>131</v>
      </c>
      <c r="D1984" s="11" t="s">
        <v>9</v>
      </c>
      <c r="E1984" s="12">
        <v>5.4521380048120331</v>
      </c>
      <c r="F1984" s="12">
        <v>5.3125850866624802</v>
      </c>
      <c r="G1984" s="12">
        <v>5.6818673834321931</v>
      </c>
      <c r="H1984" s="12">
        <v>5.5962496532490782</v>
      </c>
      <c r="I1984" s="12">
        <v>6.0096037721270958</v>
      </c>
      <c r="J1984" s="12">
        <v>5.0311522045566948</v>
      </c>
      <c r="K1984" s="12">
        <v>5.432642906805583</v>
      </c>
      <c r="L1984" s="12">
        <v>5.7486554167071482</v>
      </c>
      <c r="M1984" s="12">
        <v>5.7926590784014973</v>
      </c>
      <c r="N1984" s="12"/>
      <c r="O1984" s="12"/>
    </row>
    <row r="1985" spans="1:15" x14ac:dyDescent="0.35">
      <c r="A1985" s="11" t="str">
        <f t="shared" si="30"/>
        <v>DISTRIBUCION VOLUMEN X CRITERIO (kg ó litros).Total Bebidas Frias2-5MIL</v>
      </c>
      <c r="B1985" s="11" t="s">
        <v>120</v>
      </c>
      <c r="C1985" s="11" t="s">
        <v>131</v>
      </c>
      <c r="D1985" s="11" t="s">
        <v>10</v>
      </c>
      <c r="E1985" s="12">
        <v>4.5191380112378843</v>
      </c>
      <c r="F1985" s="12">
        <v>4.542548357486222</v>
      </c>
      <c r="G1985" s="12">
        <v>4.9358319504383896</v>
      </c>
      <c r="H1985" s="12">
        <v>4.6342941359937102</v>
      </c>
      <c r="I1985" s="12">
        <v>5.025827346307767</v>
      </c>
      <c r="J1985" s="12">
        <v>4.7140856297234688</v>
      </c>
      <c r="K1985" s="12">
        <v>4.924355914381187</v>
      </c>
      <c r="L1985" s="12">
        <v>4.6441344183207693</v>
      </c>
      <c r="M1985" s="12">
        <v>4.7864853025796457</v>
      </c>
      <c r="N1985" s="12"/>
      <c r="O1985" s="12"/>
    </row>
    <row r="1986" spans="1:15" x14ac:dyDescent="0.35">
      <c r="A1986" s="11" t="str">
        <f t="shared" si="30"/>
        <v>DISTRIBUCION VOLUMEN X CRITERIO (kg ó litros).Total Bebidas Frias5-10MIL</v>
      </c>
      <c r="B1986" s="11" t="s">
        <v>120</v>
      </c>
      <c r="C1986" s="11" t="s">
        <v>131</v>
      </c>
      <c r="D1986" s="11" t="s">
        <v>11</v>
      </c>
      <c r="E1986" s="12">
        <v>7.9606979244836662</v>
      </c>
      <c r="F1986" s="12">
        <v>7.5203400039872985</v>
      </c>
      <c r="G1986" s="12">
        <v>7.3884922319355724</v>
      </c>
      <c r="H1986" s="12">
        <v>8.7649626623158472</v>
      </c>
      <c r="I1986" s="12">
        <v>8.0461755727778286</v>
      </c>
      <c r="J1986" s="12">
        <v>7.9419523199272843</v>
      </c>
      <c r="K1986" s="12">
        <v>7.6002922526171677</v>
      </c>
      <c r="L1986" s="12">
        <v>8.0289073778421436</v>
      </c>
      <c r="M1986" s="12">
        <v>7.8208704433725478</v>
      </c>
      <c r="N1986" s="12"/>
      <c r="O1986" s="12"/>
    </row>
    <row r="1987" spans="1:15" x14ac:dyDescent="0.35">
      <c r="A1987" s="11" t="str">
        <f t="shared" si="30"/>
        <v>DISTRIBUCION VOLUMEN X CRITERIO (kg ó litros).Total Bebidas Frias10-30MIL</v>
      </c>
      <c r="B1987" s="11" t="s">
        <v>120</v>
      </c>
      <c r="C1987" s="11" t="s">
        <v>131</v>
      </c>
      <c r="D1987" s="11" t="s">
        <v>12</v>
      </c>
      <c r="E1987" s="12">
        <v>17.435999539169877</v>
      </c>
      <c r="F1987" s="12">
        <v>18.051097413156164</v>
      </c>
      <c r="G1987" s="12">
        <v>18.072564498288465</v>
      </c>
      <c r="H1987" s="12">
        <v>17.59798505223452</v>
      </c>
      <c r="I1987" s="12">
        <v>17.131919684939469</v>
      </c>
      <c r="J1987" s="12">
        <v>18.068735388494215</v>
      </c>
      <c r="K1987" s="12">
        <v>18.230533045336625</v>
      </c>
      <c r="L1987" s="12">
        <v>18.735720024104015</v>
      </c>
      <c r="M1987" s="12">
        <v>17.837045742242804</v>
      </c>
      <c r="N1987" s="12"/>
      <c r="O1987" s="12"/>
    </row>
    <row r="1988" spans="1:15" x14ac:dyDescent="0.35">
      <c r="A1988" s="11" t="str">
        <f t="shared" ref="A1988:A2051" si="31">B1988&amp;C1988&amp;D1988</f>
        <v>DISTRIBUCION VOLUMEN X CRITERIO (kg ó litros).Total Bebidas Frias30-100MIL</v>
      </c>
      <c r="B1988" s="11" t="s">
        <v>120</v>
      </c>
      <c r="C1988" s="11" t="s">
        <v>131</v>
      </c>
      <c r="D1988" s="11" t="s">
        <v>13</v>
      </c>
      <c r="E1988" s="12">
        <v>19.842209123399385</v>
      </c>
      <c r="F1988" s="12">
        <v>19.596462109391776</v>
      </c>
      <c r="G1988" s="12">
        <v>19.281320178514374</v>
      </c>
      <c r="H1988" s="12">
        <v>19.466393943927372</v>
      </c>
      <c r="I1988" s="12">
        <v>19.851996397379082</v>
      </c>
      <c r="J1988" s="12">
        <v>19.985289775156559</v>
      </c>
      <c r="K1988" s="12">
        <v>19.173361133083795</v>
      </c>
      <c r="L1988" s="12">
        <v>19.54126606621875</v>
      </c>
      <c r="M1988" s="12">
        <v>22.151292194369091</v>
      </c>
      <c r="N1988" s="12"/>
      <c r="O1988" s="12"/>
    </row>
    <row r="1989" spans="1:15" x14ac:dyDescent="0.35">
      <c r="A1989" s="11" t="str">
        <f t="shared" si="31"/>
        <v>DISTRIBUCION VOLUMEN X CRITERIO (kg ó litros).Total Bebidas Frias100-200MIL</v>
      </c>
      <c r="B1989" s="11" t="s">
        <v>120</v>
      </c>
      <c r="C1989" s="11" t="s">
        <v>131</v>
      </c>
      <c r="D1989" s="11" t="s">
        <v>14</v>
      </c>
      <c r="E1989" s="12">
        <v>10.690740362186395</v>
      </c>
      <c r="F1989" s="12">
        <v>9.9896519726280317</v>
      </c>
      <c r="G1989" s="12">
        <v>9.2674875895992503</v>
      </c>
      <c r="H1989" s="12">
        <v>9.6415036529268576</v>
      </c>
      <c r="I1989" s="12">
        <v>9.4583391211834886</v>
      </c>
      <c r="J1989" s="12">
        <v>9.1363894931208911</v>
      </c>
      <c r="K1989" s="12">
        <v>10.319612355281498</v>
      </c>
      <c r="L1989" s="12">
        <v>10.228404881272631</v>
      </c>
      <c r="M1989" s="12">
        <v>10.517310441043429</v>
      </c>
      <c r="N1989" s="12"/>
      <c r="O1989" s="12"/>
    </row>
    <row r="1990" spans="1:15" x14ac:dyDescent="0.35">
      <c r="A1990" s="11" t="str">
        <f t="shared" si="31"/>
        <v>DISTRIBUCION VOLUMEN X CRITERIO (kg ó litros).Total Bebidas Frias200-500MIL</v>
      </c>
      <c r="B1990" s="11" t="s">
        <v>120</v>
      </c>
      <c r="C1990" s="11" t="s">
        <v>131</v>
      </c>
      <c r="D1990" s="11" t="s">
        <v>15</v>
      </c>
      <c r="E1990" s="12">
        <v>13.96666045953271</v>
      </c>
      <c r="F1990" s="12">
        <v>14.340045934480541</v>
      </c>
      <c r="G1990" s="12">
        <v>14.770825418309865</v>
      </c>
      <c r="H1990" s="12">
        <v>14.348200856070253</v>
      </c>
      <c r="I1990" s="12">
        <v>15.310661348840791</v>
      </c>
      <c r="J1990" s="12">
        <v>15.592823643224751</v>
      </c>
      <c r="K1990" s="12">
        <v>14.067705090372321</v>
      </c>
      <c r="L1990" s="12">
        <v>13.80003973072964</v>
      </c>
      <c r="M1990" s="12">
        <v>13.318920028303269</v>
      </c>
      <c r="N1990" s="12"/>
      <c r="O1990" s="12"/>
    </row>
    <row r="1991" spans="1:15" x14ac:dyDescent="0.35">
      <c r="A1991" s="11" t="str">
        <f t="shared" si="31"/>
        <v>DISTRIBUCION VOLUMEN X CRITERIO (kg ó litros).Total Bebidas Frias&gt;500MIL</v>
      </c>
      <c r="B1991" s="11" t="s">
        <v>120</v>
      </c>
      <c r="C1991" s="11" t="s">
        <v>131</v>
      </c>
      <c r="D1991" s="11" t="s">
        <v>16</v>
      </c>
      <c r="E1991" s="12">
        <v>20.132419060393346</v>
      </c>
      <c r="F1991" s="12">
        <v>20.647272385877748</v>
      </c>
      <c r="G1991" s="12">
        <v>20.60161648783604</v>
      </c>
      <c r="H1991" s="12">
        <v>19.950416819495846</v>
      </c>
      <c r="I1991" s="12">
        <v>19.165487354521993</v>
      </c>
      <c r="J1991" s="12">
        <v>19.529573263232564</v>
      </c>
      <c r="K1991" s="12">
        <v>20.251499819893859</v>
      </c>
      <c r="L1991" s="12">
        <v>19.27287491482879</v>
      </c>
      <c r="M1991" s="12">
        <v>17.775416293299475</v>
      </c>
      <c r="N1991" s="12"/>
      <c r="O1991" s="12"/>
    </row>
    <row r="1992" spans="1:15" x14ac:dyDescent="0.35">
      <c r="A1992" s="11" t="str">
        <f t="shared" si="31"/>
        <v>DISTRIBUCION VOLUMEN X CRITERIO (kg ó litros).Total Bebidas FriasDE 15 A 19 AÑOS</v>
      </c>
      <c r="B1992" s="11" t="s">
        <v>120</v>
      </c>
      <c r="C1992" s="11" t="s">
        <v>131</v>
      </c>
      <c r="D1992" s="11" t="s">
        <v>39</v>
      </c>
      <c r="E1992" s="12">
        <v>2.6082934635604529</v>
      </c>
      <c r="F1992" s="12">
        <v>1.8175982877826915</v>
      </c>
      <c r="G1992" s="12">
        <v>1.7425445995403324</v>
      </c>
      <c r="H1992" s="12">
        <v>1.5358163771954865</v>
      </c>
      <c r="I1992" s="12">
        <v>2.2524454040670183</v>
      </c>
      <c r="J1992" s="12">
        <v>2.9255413044499883</v>
      </c>
      <c r="K1992" s="12">
        <v>1.4250147262490878</v>
      </c>
      <c r="L1992" s="12">
        <v>1.4350785822184096</v>
      </c>
      <c r="M1992" s="12">
        <v>2.1393232738948647</v>
      </c>
      <c r="N1992" s="12"/>
      <c r="O1992" s="12"/>
    </row>
    <row r="1993" spans="1:15" x14ac:dyDescent="0.35">
      <c r="A1993" s="11" t="str">
        <f t="shared" si="31"/>
        <v>DISTRIBUCION VOLUMEN X CRITERIO (kg ó litros).Total Bebidas FriasDE 20 A 24 AÑOS</v>
      </c>
      <c r="B1993" s="11" t="s">
        <v>120</v>
      </c>
      <c r="C1993" s="11" t="s">
        <v>131</v>
      </c>
      <c r="D1993" s="11" t="s">
        <v>40</v>
      </c>
      <c r="E1993" s="12">
        <v>2.2913035206968613</v>
      </c>
      <c r="F1993" s="12">
        <v>2.471026969721585</v>
      </c>
      <c r="G1993" s="12">
        <v>2.9077784468378196</v>
      </c>
      <c r="H1993" s="12">
        <v>2.4301516990309397</v>
      </c>
      <c r="I1993" s="12">
        <v>2.6865268203014896</v>
      </c>
      <c r="J1993" s="12">
        <v>2.2016837732161187</v>
      </c>
      <c r="K1993" s="12">
        <v>2.2181533828780786</v>
      </c>
      <c r="L1993" s="12">
        <v>2.5136590427710623</v>
      </c>
      <c r="M1993" s="12">
        <v>2.1270183630549258</v>
      </c>
      <c r="N1993" s="12"/>
      <c r="O1993" s="12"/>
    </row>
    <row r="1994" spans="1:15" x14ac:dyDescent="0.35">
      <c r="A1994" s="11" t="str">
        <f t="shared" si="31"/>
        <v>DISTRIBUCION VOLUMEN X CRITERIO (kg ó litros).Total Bebidas FriasDE 25 A 34 AÑOS</v>
      </c>
      <c r="B1994" s="11" t="s">
        <v>120</v>
      </c>
      <c r="C1994" s="11" t="s">
        <v>131</v>
      </c>
      <c r="D1994" s="11" t="s">
        <v>41</v>
      </c>
      <c r="E1994" s="12">
        <v>7.3419886336903426</v>
      </c>
      <c r="F1994" s="12">
        <v>8.04196976514182</v>
      </c>
      <c r="G1994" s="12">
        <v>7.6270761652586812</v>
      </c>
      <c r="H1994" s="12">
        <v>7.7189183076749242</v>
      </c>
      <c r="I1994" s="12">
        <v>6.8580491890788089</v>
      </c>
      <c r="J1994" s="12">
        <v>8.2422037246708211</v>
      </c>
      <c r="K1994" s="12">
        <v>6.7611171824356022</v>
      </c>
      <c r="L1994" s="12">
        <v>6.3784514447838507</v>
      </c>
      <c r="M1994" s="12">
        <v>6.256574113549183</v>
      </c>
      <c r="N1994" s="12"/>
      <c r="O1994" s="12"/>
    </row>
    <row r="1995" spans="1:15" x14ac:dyDescent="0.35">
      <c r="A1995" s="11" t="str">
        <f t="shared" si="31"/>
        <v>DISTRIBUCION VOLUMEN X CRITERIO (kg ó litros).Total Bebidas FriasDE 35 A 49 AÑOS</v>
      </c>
      <c r="B1995" s="11" t="s">
        <v>120</v>
      </c>
      <c r="C1995" s="11" t="s">
        <v>131</v>
      </c>
      <c r="D1995" s="11" t="s">
        <v>42</v>
      </c>
      <c r="E1995" s="12">
        <v>26.856953186102007</v>
      </c>
      <c r="F1995" s="12">
        <v>25.275786852250604</v>
      </c>
      <c r="G1995" s="12">
        <v>24.933517131333044</v>
      </c>
      <c r="H1995" s="12">
        <v>24.143260893882292</v>
      </c>
      <c r="I1995" s="12">
        <v>25.194539650133525</v>
      </c>
      <c r="J1995" s="12">
        <v>24.442123236338425</v>
      </c>
      <c r="K1995" s="12">
        <v>22.860344309273902</v>
      </c>
      <c r="L1995" s="12">
        <v>23.437077740971258</v>
      </c>
      <c r="M1995" s="12">
        <v>22.619162819414051</v>
      </c>
      <c r="N1995" s="12"/>
      <c r="O1995" s="12"/>
    </row>
    <row r="1996" spans="1:15" x14ac:dyDescent="0.35">
      <c r="A1996" s="11" t="str">
        <f t="shared" si="31"/>
        <v>DISTRIBUCION VOLUMEN X CRITERIO (kg ó litros).Total Bebidas FriasDE 50 A 59 AÑOS</v>
      </c>
      <c r="B1996" s="11" t="s">
        <v>120</v>
      </c>
      <c r="C1996" s="11" t="s">
        <v>131</v>
      </c>
      <c r="D1996" s="11" t="s">
        <v>43</v>
      </c>
      <c r="E1996" s="12">
        <v>24.754314860319241</v>
      </c>
      <c r="F1996" s="12">
        <v>25.503479847516864</v>
      </c>
      <c r="G1996" s="12">
        <v>24.667429007403889</v>
      </c>
      <c r="H1996" s="12">
        <v>24.310006411773276</v>
      </c>
      <c r="I1996" s="12">
        <v>25.779530006978234</v>
      </c>
      <c r="J1996" s="12">
        <v>24.341501782471724</v>
      </c>
      <c r="K1996" s="12">
        <v>26.206857930481441</v>
      </c>
      <c r="L1996" s="12">
        <v>26.443301353087616</v>
      </c>
      <c r="M1996" s="12">
        <v>26.085119837485294</v>
      </c>
      <c r="N1996" s="12"/>
      <c r="O1996" s="12"/>
    </row>
    <row r="1997" spans="1:15" x14ac:dyDescent="0.35">
      <c r="A1997" s="11" t="str">
        <f t="shared" si="31"/>
        <v>DISTRIBUCION VOLUMEN X CRITERIO (kg ó litros).Total Bebidas FriasDE 60 A 75 AÑOS</v>
      </c>
      <c r="B1997" s="11" t="s">
        <v>120</v>
      </c>
      <c r="C1997" s="11" t="s">
        <v>131</v>
      </c>
      <c r="D1997" s="11" t="s">
        <v>44</v>
      </c>
      <c r="E1997" s="12">
        <v>36.147147509057753</v>
      </c>
      <c r="F1997" s="12">
        <v>36.890143702413411</v>
      </c>
      <c r="G1997" s="12">
        <v>38.121659626763957</v>
      </c>
      <c r="H1997" s="12">
        <v>39.861846384431786</v>
      </c>
      <c r="I1997" s="12">
        <v>37.228919325089727</v>
      </c>
      <c r="J1997" s="12">
        <v>37.846950415607083</v>
      </c>
      <c r="K1997" s="12">
        <v>40.528515087595899</v>
      </c>
      <c r="L1997" s="12">
        <v>39.792433436221074</v>
      </c>
      <c r="M1997" s="12">
        <v>40.772803292612068</v>
      </c>
      <c r="N1997" s="12"/>
      <c r="O1997" s="12"/>
    </row>
    <row r="1998" spans="1:15" x14ac:dyDescent="0.35">
      <c r="A1998" s="11" t="str">
        <f t="shared" si="31"/>
        <v>DISTRIBUCION VOLUMEN X CRITERIO (kg ó litros).Total Bebidas FriasNIVEL ALTO</v>
      </c>
      <c r="B1998" s="11" t="s">
        <v>120</v>
      </c>
      <c r="C1998" s="11" t="s">
        <v>131</v>
      </c>
      <c r="D1998" s="11" t="s">
        <v>209</v>
      </c>
      <c r="E1998" s="12">
        <v>23.0053954443264</v>
      </c>
      <c r="F1998" s="12">
        <v>21.986424264187143</v>
      </c>
      <c r="G1998" s="12">
        <v>23.389687167352825</v>
      </c>
      <c r="H1998" s="12">
        <v>23.743355863074587</v>
      </c>
      <c r="I1998" s="12">
        <v>24.609062982819392</v>
      </c>
      <c r="J1998" s="12">
        <v>23.269354011274128</v>
      </c>
      <c r="K1998" s="12">
        <v>23.469889426527001</v>
      </c>
      <c r="L1998" s="12">
        <v>24.394411546064159</v>
      </c>
      <c r="M1998" s="12">
        <v>24.028982017462297</v>
      </c>
      <c r="N1998" s="12"/>
      <c r="O1998" s="12"/>
    </row>
    <row r="1999" spans="1:15" x14ac:dyDescent="0.35">
      <c r="A1999" s="11" t="str">
        <f t="shared" si="31"/>
        <v>DISTRIBUCION VOLUMEN X CRITERIO (kg ó litros).Total Bebidas FriasNIVEL MEDIO ALTO</v>
      </c>
      <c r="B1999" s="11" t="s">
        <v>120</v>
      </c>
      <c r="C1999" s="11" t="s">
        <v>131</v>
      </c>
      <c r="D1999" s="11" t="s">
        <v>210</v>
      </c>
      <c r="E1999" s="12">
        <v>15.506888908594485</v>
      </c>
      <c r="F1999" s="12">
        <v>14.676888361304902</v>
      </c>
      <c r="G1999" s="12">
        <v>14.252024122337609</v>
      </c>
      <c r="H1999" s="12">
        <v>13.970449891668945</v>
      </c>
      <c r="I1999" s="12">
        <v>14.485166423841006</v>
      </c>
      <c r="J1999" s="12">
        <v>13.838173615561219</v>
      </c>
      <c r="K1999" s="12">
        <v>14.668282681059294</v>
      </c>
      <c r="L1999" s="12">
        <v>13.629289509014678</v>
      </c>
      <c r="M1999" s="12">
        <v>13.605465277188769</v>
      </c>
      <c r="N1999" s="12"/>
      <c r="O1999" s="12"/>
    </row>
    <row r="2000" spans="1:15" x14ac:dyDescent="0.35">
      <c r="A2000" s="11" t="str">
        <f t="shared" si="31"/>
        <v>DISTRIBUCION VOLUMEN X CRITERIO (kg ó litros).Total Bebidas FriasNIVEL MEDIO</v>
      </c>
      <c r="B2000" s="11" t="s">
        <v>120</v>
      </c>
      <c r="C2000" s="11" t="s">
        <v>131</v>
      </c>
      <c r="D2000" s="11" t="s">
        <v>211</v>
      </c>
      <c r="E2000" s="12">
        <v>25.654754436905808</v>
      </c>
      <c r="F2000" s="12">
        <v>26.413200827673052</v>
      </c>
      <c r="G2000" s="12">
        <v>26.226535558985692</v>
      </c>
      <c r="H2000" s="12">
        <v>25.059080637224085</v>
      </c>
      <c r="I2000" s="12">
        <v>26.197732050770778</v>
      </c>
      <c r="J2000" s="12">
        <v>25.909936363009017</v>
      </c>
      <c r="K2000" s="12">
        <v>24.480212112075481</v>
      </c>
      <c r="L2000" s="12">
        <v>24.48500200994858</v>
      </c>
      <c r="M2000" s="12">
        <v>25.980205969735415</v>
      </c>
      <c r="N2000" s="12"/>
      <c r="O2000" s="12"/>
    </row>
    <row r="2001" spans="1:15" x14ac:dyDescent="0.35">
      <c r="A2001" s="11" t="str">
        <f t="shared" si="31"/>
        <v>DISTRIBUCION VOLUMEN X CRITERIO (kg ó litros).Total Bebidas FriasNIVEL MEDIO BAJO</v>
      </c>
      <c r="B2001" s="11" t="s">
        <v>120</v>
      </c>
      <c r="C2001" s="11" t="s">
        <v>131</v>
      </c>
      <c r="D2001" s="11" t="s">
        <v>212</v>
      </c>
      <c r="E2001" s="12">
        <v>15.456118859594122</v>
      </c>
      <c r="F2001" s="12">
        <v>16.252749371004512</v>
      </c>
      <c r="G2001" s="12">
        <v>14.31006054081014</v>
      </c>
      <c r="H2001" s="12">
        <v>14.65076634701656</v>
      </c>
      <c r="I2001" s="12">
        <v>14.237763886061227</v>
      </c>
      <c r="J2001" s="12">
        <v>15.016948118900888</v>
      </c>
      <c r="K2001" s="12">
        <v>15.394883552646895</v>
      </c>
      <c r="L2001" s="12">
        <v>14.542150751397493</v>
      </c>
      <c r="M2001" s="12">
        <v>14.981558913419226</v>
      </c>
      <c r="N2001" s="12"/>
      <c r="O2001" s="12"/>
    </row>
    <row r="2002" spans="1:15" x14ac:dyDescent="0.35">
      <c r="A2002" s="11" t="str">
        <f t="shared" si="31"/>
        <v>DISTRIBUCION VOLUMEN X CRITERIO (kg ó litros).Total Bebidas FriasHOMBRE</v>
      </c>
      <c r="B2002" s="11" t="s">
        <v>120</v>
      </c>
      <c r="C2002" s="11" t="s">
        <v>131</v>
      </c>
      <c r="D2002" s="11" t="s">
        <v>21</v>
      </c>
      <c r="E2002" s="12">
        <v>57.366708432999289</v>
      </c>
      <c r="F2002" s="12">
        <v>58.352674115648419</v>
      </c>
      <c r="G2002" s="12">
        <v>58.010106335090903</v>
      </c>
      <c r="H2002" s="12">
        <v>57.783133865363091</v>
      </c>
      <c r="I2002" s="12">
        <v>56.420735285954059</v>
      </c>
      <c r="J2002" s="12">
        <v>58.980620827382459</v>
      </c>
      <c r="K2002" s="12">
        <v>59.515368701341863</v>
      </c>
      <c r="L2002" s="12">
        <v>58.080912020415518</v>
      </c>
      <c r="M2002" s="12">
        <v>58.797285634701247</v>
      </c>
      <c r="N2002" s="12"/>
      <c r="O2002" s="12"/>
    </row>
    <row r="2003" spans="1:15" x14ac:dyDescent="0.35">
      <c r="A2003" s="11" t="str">
        <f t="shared" si="31"/>
        <v>DISTRIBUCION VOLUMEN X CRITERIO (kg ó litros).Total Bebidas FriasMUJER</v>
      </c>
      <c r="B2003" s="11" t="s">
        <v>120</v>
      </c>
      <c r="C2003" s="11" t="s">
        <v>131</v>
      </c>
      <c r="D2003" s="11" t="s">
        <v>22</v>
      </c>
      <c r="E2003" s="12">
        <v>42.63329157858248</v>
      </c>
      <c r="F2003" s="12">
        <v>41.647328583382418</v>
      </c>
      <c r="G2003" s="12">
        <v>41.989895178875713</v>
      </c>
      <c r="H2003" s="12">
        <v>42.216869837467115</v>
      </c>
      <c r="I2003" s="12">
        <v>43.579270955783315</v>
      </c>
      <c r="J2003" s="12">
        <v>41.019381063509627</v>
      </c>
      <c r="K2003" s="12">
        <v>40.4846333325616</v>
      </c>
      <c r="L2003" s="12">
        <v>41.919088540322313</v>
      </c>
      <c r="M2003" s="12">
        <v>41.202715977982457</v>
      </c>
      <c r="N2003" s="12"/>
      <c r="O2003" s="12"/>
    </row>
    <row r="2004" spans="1:15" x14ac:dyDescent="0.35">
      <c r="A2004" s="11" t="str">
        <f t="shared" si="31"/>
        <v>DISTRIBUCION VOLUMEN X CRITERIO (kg ó litros)Total bebidas de vinoT.ESPAÑA</v>
      </c>
      <c r="B2004" s="11" t="s">
        <v>120</v>
      </c>
      <c r="C2004" s="11" t="s">
        <v>132</v>
      </c>
      <c r="D2004" s="11" t="s">
        <v>36</v>
      </c>
      <c r="E2004" s="12">
        <v>100</v>
      </c>
      <c r="F2004" s="12">
        <v>100</v>
      </c>
      <c r="G2004" s="12">
        <v>100</v>
      </c>
      <c r="H2004" s="12">
        <v>100</v>
      </c>
      <c r="I2004" s="12">
        <v>100</v>
      </c>
      <c r="J2004" s="12">
        <v>100</v>
      </c>
      <c r="K2004" s="12">
        <v>100</v>
      </c>
      <c r="L2004" s="12">
        <v>100</v>
      </c>
      <c r="M2004" s="12">
        <v>100</v>
      </c>
      <c r="N2004" s="12"/>
      <c r="O2004" s="12"/>
    </row>
    <row r="2005" spans="1:15" x14ac:dyDescent="0.35">
      <c r="A2005" s="11" t="str">
        <f t="shared" si="31"/>
        <v>DISTRIBUCION VOLUMEN X CRITERIO (kg ó litros)Total bebidas de vinoBCN AM</v>
      </c>
      <c r="B2005" s="11" t="s">
        <v>120</v>
      </c>
      <c r="C2005" s="11" t="s">
        <v>132</v>
      </c>
      <c r="D2005" s="11" t="s">
        <v>1</v>
      </c>
      <c r="E2005" s="12">
        <v>7.633730427395589</v>
      </c>
      <c r="F2005" s="12">
        <v>8.9778500370166974</v>
      </c>
      <c r="G2005" s="12">
        <v>7.8817878475403864</v>
      </c>
      <c r="H2005" s="12">
        <v>8.402600530952439</v>
      </c>
      <c r="I2005" s="12">
        <v>6.7378938342314578</v>
      </c>
      <c r="J2005" s="12">
        <v>8.6074941297815393</v>
      </c>
      <c r="K2005" s="12">
        <v>8.9977885331622733</v>
      </c>
      <c r="L2005" s="12">
        <v>7.3990733229710166</v>
      </c>
      <c r="M2005" s="12">
        <v>6.7070910537729382</v>
      </c>
      <c r="N2005" s="12"/>
      <c r="O2005" s="12"/>
    </row>
    <row r="2006" spans="1:15" x14ac:dyDescent="0.35">
      <c r="A2006" s="11" t="str">
        <f t="shared" si="31"/>
        <v>DISTRIBUCION VOLUMEN X CRITERIO (kg ó litros)Total bebidas de vinoREST.CAT ARAGON</v>
      </c>
      <c r="B2006" s="11" t="s">
        <v>120</v>
      </c>
      <c r="C2006" s="11" t="s">
        <v>132</v>
      </c>
      <c r="D2006" s="11" t="s">
        <v>2</v>
      </c>
      <c r="E2006" s="12">
        <v>11.75002801494028</v>
      </c>
      <c r="F2006" s="12">
        <v>12.261837338988379</v>
      </c>
      <c r="G2006" s="12">
        <v>13.433987923949234</v>
      </c>
      <c r="H2006" s="12">
        <v>13.793120487537596</v>
      </c>
      <c r="I2006" s="12">
        <v>13.107145725313913</v>
      </c>
      <c r="J2006" s="12">
        <v>15.954336441785502</v>
      </c>
      <c r="K2006" s="12">
        <v>15.641053510647881</v>
      </c>
      <c r="L2006" s="12">
        <v>13.873904111559787</v>
      </c>
      <c r="M2006" s="12">
        <v>15.051370218324456</v>
      </c>
      <c r="N2006" s="12"/>
      <c r="O2006" s="12"/>
    </row>
    <row r="2007" spans="1:15" x14ac:dyDescent="0.35">
      <c r="A2007" s="11" t="str">
        <f t="shared" si="31"/>
        <v>DISTRIBUCION VOLUMEN X CRITERIO (kg ó litros)Total bebidas de vinoLEVANTE</v>
      </c>
      <c r="B2007" s="11" t="s">
        <v>120</v>
      </c>
      <c r="C2007" s="11" t="s">
        <v>132</v>
      </c>
      <c r="D2007" s="11" t="s">
        <v>3</v>
      </c>
      <c r="E2007" s="12">
        <v>12.34935861775767</v>
      </c>
      <c r="F2007" s="12">
        <v>12.656818937600178</v>
      </c>
      <c r="G2007" s="12">
        <v>12.195239831549094</v>
      </c>
      <c r="H2007" s="12">
        <v>10.155037415266195</v>
      </c>
      <c r="I2007" s="12">
        <v>11.714082178211457</v>
      </c>
      <c r="J2007" s="12">
        <v>10.497163668497924</v>
      </c>
      <c r="K2007" s="12">
        <v>11.35018250765757</v>
      </c>
      <c r="L2007" s="12">
        <v>11.264894193156021</v>
      </c>
      <c r="M2007" s="12">
        <v>11.986706439475817</v>
      </c>
      <c r="N2007" s="12"/>
      <c r="O2007" s="12"/>
    </row>
    <row r="2008" spans="1:15" x14ac:dyDescent="0.35">
      <c r="A2008" s="11" t="str">
        <f t="shared" si="31"/>
        <v>DISTRIBUCION VOLUMEN X CRITERIO (kg ó litros)Total bebidas de vinoANDALUCIA</v>
      </c>
      <c r="B2008" s="11" t="s">
        <v>120</v>
      </c>
      <c r="C2008" s="11" t="s">
        <v>132</v>
      </c>
      <c r="D2008" s="11" t="s">
        <v>4</v>
      </c>
      <c r="E2008" s="12">
        <v>20.695699975311033</v>
      </c>
      <c r="F2008" s="12">
        <v>15.931236708094559</v>
      </c>
      <c r="G2008" s="12">
        <v>14.539379948471115</v>
      </c>
      <c r="H2008" s="12">
        <v>19.393930104843967</v>
      </c>
      <c r="I2008" s="12">
        <v>18.825593618122223</v>
      </c>
      <c r="J2008" s="12">
        <v>14.683521242463963</v>
      </c>
      <c r="K2008" s="12">
        <v>15.915811507123548</v>
      </c>
      <c r="L2008" s="12">
        <v>19.344087909017873</v>
      </c>
      <c r="M2008" s="12">
        <v>20.245549769442906</v>
      </c>
      <c r="N2008" s="12"/>
      <c r="O2008" s="12"/>
    </row>
    <row r="2009" spans="1:15" x14ac:dyDescent="0.35">
      <c r="A2009" s="11" t="str">
        <f t="shared" si="31"/>
        <v>DISTRIBUCION VOLUMEN X CRITERIO (kg ó litros)Total bebidas de vinoMDD AM</v>
      </c>
      <c r="B2009" s="11" t="s">
        <v>120</v>
      </c>
      <c r="C2009" s="11" t="s">
        <v>132</v>
      </c>
      <c r="D2009" s="11" t="s">
        <v>5</v>
      </c>
      <c r="E2009" s="12">
        <v>15.187025386578643</v>
      </c>
      <c r="F2009" s="12">
        <v>13.995750214842237</v>
      </c>
      <c r="G2009" s="12">
        <v>14.359713966387716</v>
      </c>
      <c r="H2009" s="12">
        <v>14.766960474369787</v>
      </c>
      <c r="I2009" s="12">
        <v>15.750465331136224</v>
      </c>
      <c r="J2009" s="12">
        <v>14.475934828560902</v>
      </c>
      <c r="K2009" s="12">
        <v>12.478116748967308</v>
      </c>
      <c r="L2009" s="12">
        <v>15.30084780702631</v>
      </c>
      <c r="M2009" s="12">
        <v>14.199085262883537</v>
      </c>
      <c r="N2009" s="12"/>
      <c r="O2009" s="12"/>
    </row>
    <row r="2010" spans="1:15" x14ac:dyDescent="0.35">
      <c r="A2010" s="11" t="str">
        <f t="shared" si="31"/>
        <v>DISTRIBUCION VOLUMEN X CRITERIO (kg ó litros)Total bebidas de vinoRTO CENTRO</v>
      </c>
      <c r="B2010" s="11" t="s">
        <v>120</v>
      </c>
      <c r="C2010" s="11" t="s">
        <v>132</v>
      </c>
      <c r="D2010" s="11" t="s">
        <v>6</v>
      </c>
      <c r="E2010" s="12">
        <v>8.7736615984185828</v>
      </c>
      <c r="F2010" s="12">
        <v>7.6983689785604241</v>
      </c>
      <c r="G2010" s="12">
        <v>7.2774697357380136</v>
      </c>
      <c r="H2010" s="12">
        <v>7.1877853868539496</v>
      </c>
      <c r="I2010" s="12">
        <v>7.8642668660941366</v>
      </c>
      <c r="J2010" s="12">
        <v>7.8612854331596038</v>
      </c>
      <c r="K2010" s="12">
        <v>6.6618846286523103</v>
      </c>
      <c r="L2010" s="12">
        <v>7.6118392423636934</v>
      </c>
      <c r="M2010" s="12">
        <v>8.6153032156806582</v>
      </c>
      <c r="N2010" s="12"/>
      <c r="O2010" s="12"/>
    </row>
    <row r="2011" spans="1:15" x14ac:dyDescent="0.35">
      <c r="A2011" s="11" t="str">
        <f t="shared" si="31"/>
        <v>DISTRIBUCION VOLUMEN X CRITERIO (kg ó litros)Total bebidas de vinoNORTE-CENTRO</v>
      </c>
      <c r="B2011" s="11" t="s">
        <v>120</v>
      </c>
      <c r="C2011" s="11" t="s">
        <v>132</v>
      </c>
      <c r="D2011" s="11" t="s">
        <v>7</v>
      </c>
      <c r="E2011" s="12">
        <v>14.744454910764274</v>
      </c>
      <c r="F2011" s="12">
        <v>17.340646173521282</v>
      </c>
      <c r="G2011" s="12">
        <v>19.100316206918656</v>
      </c>
      <c r="H2011" s="12">
        <v>15.132285468452714</v>
      </c>
      <c r="I2011" s="12">
        <v>16.276639946976008</v>
      </c>
      <c r="J2011" s="12">
        <v>17.019695076778547</v>
      </c>
      <c r="K2011" s="12">
        <v>17.179122563691028</v>
      </c>
      <c r="L2011" s="12">
        <v>14.929431501022874</v>
      </c>
      <c r="M2011" s="12">
        <v>13.769022431319378</v>
      </c>
      <c r="N2011" s="12"/>
      <c r="O2011" s="12"/>
    </row>
    <row r="2012" spans="1:15" x14ac:dyDescent="0.35">
      <c r="A2012" s="11" t="str">
        <f t="shared" si="31"/>
        <v>DISTRIBUCION VOLUMEN X CRITERIO (kg ó litros)Total bebidas de vinoNOROESTE</v>
      </c>
      <c r="B2012" s="11" t="s">
        <v>120</v>
      </c>
      <c r="C2012" s="11" t="s">
        <v>132</v>
      </c>
      <c r="D2012" s="11" t="s">
        <v>8</v>
      </c>
      <c r="E2012" s="12">
        <v>8.8660501745822771</v>
      </c>
      <c r="F2012" s="12">
        <v>11.137497158084322</v>
      </c>
      <c r="G2012" s="12">
        <v>11.212094331299456</v>
      </c>
      <c r="H2012" s="12">
        <v>11.16828185901155</v>
      </c>
      <c r="I2012" s="12">
        <v>9.7239144037858143</v>
      </c>
      <c r="J2012" s="12">
        <v>10.900554980230375</v>
      </c>
      <c r="K2012" s="12">
        <v>11.776046837736729</v>
      </c>
      <c r="L2012" s="12">
        <v>10.275918084872918</v>
      </c>
      <c r="M2012" s="12">
        <v>9.4258720368384044</v>
      </c>
      <c r="N2012" s="12"/>
      <c r="O2012" s="12"/>
    </row>
    <row r="2013" spans="1:15" x14ac:dyDescent="0.35">
      <c r="A2013" s="11" t="str">
        <f t="shared" si="31"/>
        <v>DISTRIBUCION VOLUMEN X CRITERIO (kg ó litros)Total bebidas de vino&lt;2MIL</v>
      </c>
      <c r="B2013" s="11" t="s">
        <v>120</v>
      </c>
      <c r="C2013" s="11" t="s">
        <v>132</v>
      </c>
      <c r="D2013" s="11" t="s">
        <v>9</v>
      </c>
      <c r="E2013" s="12">
        <v>4.3901366014213483</v>
      </c>
      <c r="F2013" s="12">
        <v>3.2658741070778929</v>
      </c>
      <c r="G2013" s="12">
        <v>3.26983536970585</v>
      </c>
      <c r="H2013" s="12">
        <v>3.0739803128692955</v>
      </c>
      <c r="I2013" s="12">
        <v>5.0604327751252329</v>
      </c>
      <c r="J2013" s="12">
        <v>5.5027886596351783</v>
      </c>
      <c r="K2013" s="12">
        <v>6.3615841218813625</v>
      </c>
      <c r="L2013" s="12">
        <v>5.5917447982007866</v>
      </c>
      <c r="M2013" s="12">
        <v>7.0309423496520571</v>
      </c>
      <c r="N2013" s="12"/>
      <c r="O2013" s="12"/>
    </row>
    <row r="2014" spans="1:15" x14ac:dyDescent="0.35">
      <c r="A2014" s="11" t="str">
        <f t="shared" si="31"/>
        <v>DISTRIBUCION VOLUMEN X CRITERIO (kg ó litros)Total bebidas de vino2-5MIL</v>
      </c>
      <c r="B2014" s="11" t="s">
        <v>120</v>
      </c>
      <c r="C2014" s="11" t="s">
        <v>132</v>
      </c>
      <c r="D2014" s="11" t="s">
        <v>10</v>
      </c>
      <c r="E2014" s="12">
        <v>5.554061420359786</v>
      </c>
      <c r="F2014" s="12">
        <v>4.7284291820500464</v>
      </c>
      <c r="G2014" s="12">
        <v>6.1143380369709961</v>
      </c>
      <c r="H2014" s="12">
        <v>5.9602183850012809</v>
      </c>
      <c r="I2014" s="12">
        <v>5.1675819063136377</v>
      </c>
      <c r="J2014" s="12">
        <v>5.8535493033736872</v>
      </c>
      <c r="K2014" s="12">
        <v>5.6846595908221511</v>
      </c>
      <c r="L2014" s="12">
        <v>5.4918897059048737</v>
      </c>
      <c r="M2014" s="12">
        <v>5.4050223529224812</v>
      </c>
      <c r="N2014" s="12"/>
      <c r="O2014" s="12"/>
    </row>
    <row r="2015" spans="1:15" x14ac:dyDescent="0.35">
      <c r="A2015" s="11" t="str">
        <f t="shared" si="31"/>
        <v>DISTRIBUCION VOLUMEN X CRITERIO (kg ó litros)Total bebidas de vino5-10MIL</v>
      </c>
      <c r="B2015" s="11" t="s">
        <v>120</v>
      </c>
      <c r="C2015" s="11" t="s">
        <v>132</v>
      </c>
      <c r="D2015" s="11" t="s">
        <v>11</v>
      </c>
      <c r="E2015" s="12">
        <v>7.5291496207230209</v>
      </c>
      <c r="F2015" s="12">
        <v>6.7677235759596623</v>
      </c>
      <c r="G2015" s="12">
        <v>6.313471060628939</v>
      </c>
      <c r="H2015" s="12">
        <v>8.128889950790894</v>
      </c>
      <c r="I2015" s="12">
        <v>8.319417354823841</v>
      </c>
      <c r="J2015" s="12">
        <v>8.2926375641827157</v>
      </c>
      <c r="K2015" s="12">
        <v>8.8774188764505571</v>
      </c>
      <c r="L2015" s="12">
        <v>8.5627582015587418</v>
      </c>
      <c r="M2015" s="12">
        <v>8.2499787887104894</v>
      </c>
      <c r="N2015" s="12"/>
      <c r="O2015" s="12"/>
    </row>
    <row r="2016" spans="1:15" x14ac:dyDescent="0.35">
      <c r="A2016" s="11" t="str">
        <f t="shared" si="31"/>
        <v>DISTRIBUCION VOLUMEN X CRITERIO (kg ó litros)Total bebidas de vino10-30MIL</v>
      </c>
      <c r="B2016" s="11" t="s">
        <v>120</v>
      </c>
      <c r="C2016" s="11" t="s">
        <v>132</v>
      </c>
      <c r="D2016" s="11" t="s">
        <v>12</v>
      </c>
      <c r="E2016" s="12">
        <v>16.284151531111242</v>
      </c>
      <c r="F2016" s="12">
        <v>17.481817788576858</v>
      </c>
      <c r="G2016" s="12">
        <v>18.782714660233797</v>
      </c>
      <c r="H2016" s="12">
        <v>17.911358858773298</v>
      </c>
      <c r="I2016" s="12">
        <v>16.529149931321442</v>
      </c>
      <c r="J2016" s="12">
        <v>16.378578957089939</v>
      </c>
      <c r="K2016" s="12">
        <v>17.412415804078815</v>
      </c>
      <c r="L2016" s="12">
        <v>16.497797785161076</v>
      </c>
      <c r="M2016" s="12">
        <v>16.943534091249017</v>
      </c>
      <c r="N2016" s="12"/>
      <c r="O2016" s="12"/>
    </row>
    <row r="2017" spans="1:15" x14ac:dyDescent="0.35">
      <c r="A2017" s="11" t="str">
        <f t="shared" si="31"/>
        <v>DISTRIBUCION VOLUMEN X CRITERIO (kg ó litros)Total bebidas de vino30-100MIL</v>
      </c>
      <c r="B2017" s="11" t="s">
        <v>120</v>
      </c>
      <c r="C2017" s="11" t="s">
        <v>132</v>
      </c>
      <c r="D2017" s="11" t="s">
        <v>13</v>
      </c>
      <c r="E2017" s="12">
        <v>17.212168991342342</v>
      </c>
      <c r="F2017" s="12">
        <v>17.686456053898763</v>
      </c>
      <c r="G2017" s="12">
        <v>16.307866379024688</v>
      </c>
      <c r="H2017" s="12">
        <v>16.628661147158699</v>
      </c>
      <c r="I2017" s="12">
        <v>19.03854211245315</v>
      </c>
      <c r="J2017" s="12">
        <v>19.086083431881629</v>
      </c>
      <c r="K2017" s="12">
        <v>17.085248835795898</v>
      </c>
      <c r="L2017" s="12">
        <v>17.510048234326291</v>
      </c>
      <c r="M2017" s="12">
        <v>19.352294428406537</v>
      </c>
      <c r="N2017" s="12"/>
      <c r="O2017" s="12"/>
    </row>
    <row r="2018" spans="1:15" x14ac:dyDescent="0.35">
      <c r="A2018" s="11" t="str">
        <f t="shared" si="31"/>
        <v>DISTRIBUCION VOLUMEN X CRITERIO (kg ó litros)Total bebidas de vino100-200MIL</v>
      </c>
      <c r="B2018" s="11" t="s">
        <v>120</v>
      </c>
      <c r="C2018" s="11" t="s">
        <v>132</v>
      </c>
      <c r="D2018" s="11" t="s">
        <v>14</v>
      </c>
      <c r="E2018" s="12">
        <v>11.798508420159958</v>
      </c>
      <c r="F2018" s="12">
        <v>12.795017287481555</v>
      </c>
      <c r="G2018" s="12">
        <v>11.533429837099765</v>
      </c>
      <c r="H2018" s="12">
        <v>10.391358707005882</v>
      </c>
      <c r="I2018" s="12">
        <v>11.338252884686645</v>
      </c>
      <c r="J2018" s="12">
        <v>10.192821592655871</v>
      </c>
      <c r="K2018" s="12">
        <v>10.861611695318652</v>
      </c>
      <c r="L2018" s="12">
        <v>11.579404116675915</v>
      </c>
      <c r="M2018" s="12">
        <v>11.693929277591407</v>
      </c>
      <c r="N2018" s="12"/>
      <c r="O2018" s="12"/>
    </row>
    <row r="2019" spans="1:15" x14ac:dyDescent="0.35">
      <c r="A2019" s="11" t="str">
        <f t="shared" si="31"/>
        <v>DISTRIBUCION VOLUMEN X CRITERIO (kg ó litros)Total bebidas de vino200-500MIL</v>
      </c>
      <c r="B2019" s="11" t="s">
        <v>120</v>
      </c>
      <c r="C2019" s="11" t="s">
        <v>132</v>
      </c>
      <c r="D2019" s="11" t="s">
        <v>15</v>
      </c>
      <c r="E2019" s="12">
        <v>16.827275791618515</v>
      </c>
      <c r="F2019" s="12">
        <v>16.00202410911325</v>
      </c>
      <c r="G2019" s="12">
        <v>16.113481402239323</v>
      </c>
      <c r="H2019" s="12">
        <v>15.494387174852633</v>
      </c>
      <c r="I2019" s="12">
        <v>14.805639460944978</v>
      </c>
      <c r="J2019" s="12">
        <v>15.356177427189685</v>
      </c>
      <c r="K2019" s="12">
        <v>14.890370301271815</v>
      </c>
      <c r="L2019" s="12">
        <v>15.279309782514289</v>
      </c>
      <c r="M2019" s="12">
        <v>13.78890645338533</v>
      </c>
      <c r="N2019" s="12"/>
      <c r="O2019" s="12"/>
    </row>
    <row r="2020" spans="1:15" x14ac:dyDescent="0.35">
      <c r="A2020" s="11" t="str">
        <f t="shared" si="31"/>
        <v>DISTRIBUCION VOLUMEN X CRITERIO (kg ó litros)Total bebidas de vino&gt;500MIL</v>
      </c>
      <c r="B2020" s="11" t="s">
        <v>120</v>
      </c>
      <c r="C2020" s="11" t="s">
        <v>132</v>
      </c>
      <c r="D2020" s="11" t="s">
        <v>16</v>
      </c>
      <c r="E2020" s="12">
        <v>20.404554084891551</v>
      </c>
      <c r="F2020" s="12">
        <v>21.272664074258476</v>
      </c>
      <c r="G2020" s="12">
        <v>21.564854168074842</v>
      </c>
      <c r="H2020" s="12">
        <v>22.411147862470141</v>
      </c>
      <c r="I2020" s="12">
        <v>19.740987489716737</v>
      </c>
      <c r="J2020" s="12">
        <v>19.337351275271981</v>
      </c>
      <c r="K2020" s="12">
        <v>18.826696962803414</v>
      </c>
      <c r="L2020" s="12">
        <v>19.487044158699931</v>
      </c>
      <c r="M2020" s="12">
        <v>17.535392926147846</v>
      </c>
      <c r="N2020" s="12"/>
      <c r="O2020" s="12"/>
    </row>
    <row r="2021" spans="1:15" x14ac:dyDescent="0.35">
      <c r="A2021" s="11" t="str">
        <f t="shared" si="31"/>
        <v>DISTRIBUCION VOLUMEN X CRITERIO (kg ó litros)Total bebidas de vinoDE 15 A 19 AÑOS</v>
      </c>
      <c r="B2021" s="11" t="s">
        <v>120</v>
      </c>
      <c r="C2021" s="11" t="s">
        <v>132</v>
      </c>
      <c r="D2021" s="11" t="s">
        <v>39</v>
      </c>
      <c r="E2021" s="12">
        <v>0.79449405852081056</v>
      </c>
      <c r="F2021" s="12">
        <v>0.34084217965759617</v>
      </c>
      <c r="G2021" s="12">
        <v>3.8913920131159636E-2</v>
      </c>
      <c r="H2021" s="12">
        <v>0.11438759609628735</v>
      </c>
      <c r="I2021" s="12">
        <v>0.31549307815985239</v>
      </c>
      <c r="J2021" s="12">
        <v>0.91745642502393598</v>
      </c>
      <c r="K2021" s="12">
        <v>1.0238643170684114</v>
      </c>
      <c r="L2021" s="12">
        <v>0.76823460705312452</v>
      </c>
      <c r="M2021" s="12">
        <v>0.87873336488411835</v>
      </c>
      <c r="N2021" s="12"/>
      <c r="O2021" s="12"/>
    </row>
    <row r="2022" spans="1:15" x14ac:dyDescent="0.35">
      <c r="A2022" s="11" t="str">
        <f t="shared" si="31"/>
        <v>DISTRIBUCION VOLUMEN X CRITERIO (kg ó litros)Total bebidas de vinoDE 20 A 24 AÑOS</v>
      </c>
      <c r="B2022" s="11" t="s">
        <v>120</v>
      </c>
      <c r="C2022" s="11" t="s">
        <v>132</v>
      </c>
      <c r="D2022" s="11" t="s">
        <v>40</v>
      </c>
      <c r="E2022" s="12">
        <v>1.600461609807835</v>
      </c>
      <c r="F2022" s="12">
        <v>1.2244000806703246</v>
      </c>
      <c r="G2022" s="12">
        <v>1.7010516909301405</v>
      </c>
      <c r="H2022" s="12">
        <v>1.7521170957838477</v>
      </c>
      <c r="I2022" s="12">
        <v>2.0981019529431775</v>
      </c>
      <c r="J2022" s="12">
        <v>1.4182770306003372</v>
      </c>
      <c r="K2022" s="12">
        <v>1.7457153215307872</v>
      </c>
      <c r="L2022" s="12">
        <v>1.6231895972705519</v>
      </c>
      <c r="M2022" s="12">
        <v>1.6446431128061361</v>
      </c>
      <c r="N2022" s="12"/>
      <c r="O2022" s="12"/>
    </row>
    <row r="2023" spans="1:15" x14ac:dyDescent="0.35">
      <c r="A2023" s="11" t="str">
        <f t="shared" si="31"/>
        <v>DISTRIBUCION VOLUMEN X CRITERIO (kg ó litros)Total bebidas de vinoDE 25 A 34 AÑOS</v>
      </c>
      <c r="B2023" s="11" t="s">
        <v>120</v>
      </c>
      <c r="C2023" s="11" t="s">
        <v>132</v>
      </c>
      <c r="D2023" s="11" t="s">
        <v>41</v>
      </c>
      <c r="E2023" s="12">
        <v>6.2792372703908415</v>
      </c>
      <c r="F2023" s="12">
        <v>4.7702039468608248</v>
      </c>
      <c r="G2023" s="12">
        <v>5.5203609115934631</v>
      </c>
      <c r="H2023" s="12">
        <v>5.1889927389047408</v>
      </c>
      <c r="I2023" s="12">
        <v>5.697321783612658</v>
      </c>
      <c r="J2023" s="12">
        <v>4.1757342859585291</v>
      </c>
      <c r="K2023" s="12">
        <v>4.0285149217125573</v>
      </c>
      <c r="L2023" s="12">
        <v>3.8199587883645219</v>
      </c>
      <c r="M2023" s="12">
        <v>3.9183508393643951</v>
      </c>
      <c r="N2023" s="12"/>
      <c r="O2023" s="12"/>
    </row>
    <row r="2024" spans="1:15" x14ac:dyDescent="0.35">
      <c r="A2024" s="11" t="str">
        <f t="shared" si="31"/>
        <v>DISTRIBUCION VOLUMEN X CRITERIO (kg ó litros)Total bebidas de vinoDE 35 A 49 AÑOS</v>
      </c>
      <c r="B2024" s="11" t="s">
        <v>120</v>
      </c>
      <c r="C2024" s="11" t="s">
        <v>132</v>
      </c>
      <c r="D2024" s="11" t="s">
        <v>42</v>
      </c>
      <c r="E2024" s="12">
        <v>20.738201586641193</v>
      </c>
      <c r="F2024" s="12">
        <v>15.694528964385645</v>
      </c>
      <c r="G2024" s="12">
        <v>13.87195008431943</v>
      </c>
      <c r="H2024" s="12">
        <v>15.926280372968089</v>
      </c>
      <c r="I2024" s="12">
        <v>17.510569975566607</v>
      </c>
      <c r="J2024" s="12">
        <v>15.708161824926087</v>
      </c>
      <c r="K2024" s="12">
        <v>12.704734840316709</v>
      </c>
      <c r="L2024" s="12">
        <v>14.808067427032997</v>
      </c>
      <c r="M2024" s="12">
        <v>14.598221311265219</v>
      </c>
      <c r="N2024" s="12"/>
      <c r="O2024" s="12"/>
    </row>
    <row r="2025" spans="1:15" x14ac:dyDescent="0.35">
      <c r="A2025" s="11" t="str">
        <f t="shared" si="31"/>
        <v>DISTRIBUCION VOLUMEN X CRITERIO (kg ó litros)Total bebidas de vinoDE 50 A 59 AÑOS</v>
      </c>
      <c r="B2025" s="11" t="s">
        <v>120</v>
      </c>
      <c r="C2025" s="11" t="s">
        <v>132</v>
      </c>
      <c r="D2025" s="11" t="s">
        <v>43</v>
      </c>
      <c r="E2025" s="12">
        <v>24.378119732066441</v>
      </c>
      <c r="F2025" s="12">
        <v>25.614361181238277</v>
      </c>
      <c r="G2025" s="12">
        <v>23.179350179423107</v>
      </c>
      <c r="H2025" s="12">
        <v>23.001211151281435</v>
      </c>
      <c r="I2025" s="12">
        <v>26.705543244533906</v>
      </c>
      <c r="J2025" s="12">
        <v>23.241561056200286</v>
      </c>
      <c r="K2025" s="12">
        <v>25.476733294965403</v>
      </c>
      <c r="L2025" s="12">
        <v>25.626392104793016</v>
      </c>
      <c r="M2025" s="12">
        <v>28.252693545375379</v>
      </c>
      <c r="N2025" s="12"/>
      <c r="O2025" s="12"/>
    </row>
    <row r="2026" spans="1:15" x14ac:dyDescent="0.35">
      <c r="A2026" s="11" t="str">
        <f t="shared" si="31"/>
        <v>DISTRIBUCION VOLUMEN X CRITERIO (kg ó litros)Total bebidas de vinoDE 60 A 75 AÑOS</v>
      </c>
      <c r="B2026" s="11" t="s">
        <v>120</v>
      </c>
      <c r="C2026" s="11" t="s">
        <v>132</v>
      </c>
      <c r="D2026" s="11" t="s">
        <v>44</v>
      </c>
      <c r="E2026" s="12">
        <v>46.209499079843383</v>
      </c>
      <c r="F2026" s="12">
        <v>52.355673461045441</v>
      </c>
      <c r="G2026" s="12">
        <v>55.688358277102033</v>
      </c>
      <c r="H2026" s="12">
        <v>54.017012329585988</v>
      </c>
      <c r="I2026" s="12">
        <v>47.672968252678274</v>
      </c>
      <c r="J2026" s="12">
        <v>54.538795927465159</v>
      </c>
      <c r="K2026" s="12">
        <v>55.020446648320444</v>
      </c>
      <c r="L2026" s="12">
        <v>53.354147058359501</v>
      </c>
      <c r="M2026" s="12">
        <v>50.707357931585648</v>
      </c>
      <c r="N2026" s="12"/>
      <c r="O2026" s="12"/>
    </row>
    <row r="2027" spans="1:15" x14ac:dyDescent="0.35">
      <c r="A2027" s="11" t="str">
        <f t="shared" si="31"/>
        <v>DISTRIBUCION VOLUMEN X CRITERIO (kg ó litros)Total bebidas de vinoNIVEL ALTO</v>
      </c>
      <c r="B2027" s="11" t="s">
        <v>120</v>
      </c>
      <c r="C2027" s="11" t="s">
        <v>132</v>
      </c>
      <c r="D2027" s="11" t="s">
        <v>209</v>
      </c>
      <c r="E2027" s="12">
        <v>26.167188755305627</v>
      </c>
      <c r="F2027" s="12">
        <v>25.582012420963796</v>
      </c>
      <c r="G2027" s="12">
        <v>26.999113635761375</v>
      </c>
      <c r="H2027" s="12">
        <v>27.747531513928386</v>
      </c>
      <c r="I2027" s="12">
        <v>27.417859053533348</v>
      </c>
      <c r="J2027" s="12">
        <v>27.033532880480987</v>
      </c>
      <c r="K2027" s="12">
        <v>26.996650325959937</v>
      </c>
      <c r="L2027" s="12">
        <v>26.597274538237631</v>
      </c>
      <c r="M2027" s="12">
        <v>27.178876742715012</v>
      </c>
      <c r="N2027" s="12"/>
      <c r="O2027" s="12"/>
    </row>
    <row r="2028" spans="1:15" x14ac:dyDescent="0.35">
      <c r="A2028" s="11" t="str">
        <f t="shared" si="31"/>
        <v>DISTRIBUCION VOLUMEN X CRITERIO (kg ó litros)Total bebidas de vinoNIVEL MEDIO ALTO</v>
      </c>
      <c r="B2028" s="11" t="s">
        <v>120</v>
      </c>
      <c r="C2028" s="11" t="s">
        <v>132</v>
      </c>
      <c r="D2028" s="11" t="s">
        <v>210</v>
      </c>
      <c r="E2028" s="12">
        <v>16.390609802781263</v>
      </c>
      <c r="F2028" s="12">
        <v>15.032315688394421</v>
      </c>
      <c r="G2028" s="12">
        <v>12.995489804027329</v>
      </c>
      <c r="H2028" s="12">
        <v>13.909953730103068</v>
      </c>
      <c r="I2028" s="12">
        <v>16.591918924432473</v>
      </c>
      <c r="J2028" s="12">
        <v>14.320177462769893</v>
      </c>
      <c r="K2028" s="12">
        <v>15.524092488297539</v>
      </c>
      <c r="L2028" s="12">
        <v>14.581980450583265</v>
      </c>
      <c r="M2028" s="12">
        <v>14.848478975621452</v>
      </c>
      <c r="N2028" s="12"/>
      <c r="O2028" s="12"/>
    </row>
    <row r="2029" spans="1:15" x14ac:dyDescent="0.35">
      <c r="A2029" s="11" t="str">
        <f t="shared" si="31"/>
        <v>DISTRIBUCION VOLUMEN X CRITERIO (kg ó litros)Total bebidas de vinoNIVEL MEDIO</v>
      </c>
      <c r="B2029" s="11" t="s">
        <v>120</v>
      </c>
      <c r="C2029" s="11" t="s">
        <v>132</v>
      </c>
      <c r="D2029" s="11" t="s">
        <v>211</v>
      </c>
      <c r="E2029" s="12">
        <v>24.182825905524808</v>
      </c>
      <c r="F2029" s="12">
        <v>22.974678009520531</v>
      </c>
      <c r="G2029" s="12">
        <v>23.079897102391474</v>
      </c>
      <c r="H2029" s="12">
        <v>23.712510715409877</v>
      </c>
      <c r="I2029" s="12">
        <v>23.427901051358226</v>
      </c>
      <c r="J2029" s="12">
        <v>24.99205672620332</v>
      </c>
      <c r="K2029" s="12">
        <v>25.840243251423317</v>
      </c>
      <c r="L2029" s="12">
        <v>24.584475559451153</v>
      </c>
      <c r="M2029" s="12">
        <v>23.181974580072801</v>
      </c>
      <c r="N2029" s="12"/>
      <c r="O2029" s="12"/>
    </row>
    <row r="2030" spans="1:15" x14ac:dyDescent="0.35">
      <c r="A2030" s="11" t="str">
        <f t="shared" si="31"/>
        <v>DISTRIBUCION VOLUMEN X CRITERIO (kg ó litros)Total bebidas de vinoNIVEL MEDIO BAJO</v>
      </c>
      <c r="B2030" s="11" t="s">
        <v>120</v>
      </c>
      <c r="C2030" s="11" t="s">
        <v>132</v>
      </c>
      <c r="D2030" s="11" t="s">
        <v>212</v>
      </c>
      <c r="E2030" s="12">
        <v>15.607516140669272</v>
      </c>
      <c r="F2030" s="12">
        <v>15.164604994429483</v>
      </c>
      <c r="G2030" s="12">
        <v>15.377586070891807</v>
      </c>
      <c r="H2030" s="12">
        <v>16.319656372306714</v>
      </c>
      <c r="I2030" s="12">
        <v>16.178223968251157</v>
      </c>
      <c r="J2030" s="12">
        <v>15.132223503729234</v>
      </c>
      <c r="K2030" s="12">
        <v>15.274076859848179</v>
      </c>
      <c r="L2030" s="12">
        <v>15.548313012358683</v>
      </c>
      <c r="M2030" s="12">
        <v>14.908676184648561</v>
      </c>
      <c r="N2030" s="12"/>
      <c r="O2030" s="12"/>
    </row>
    <row r="2031" spans="1:15" x14ac:dyDescent="0.35">
      <c r="A2031" s="11" t="str">
        <f t="shared" si="31"/>
        <v>DISTRIBUCION VOLUMEN X CRITERIO (kg ó litros)Total bebidas de vinoHOMBRE</v>
      </c>
      <c r="B2031" s="11" t="s">
        <v>120</v>
      </c>
      <c r="C2031" s="11" t="s">
        <v>132</v>
      </c>
      <c r="D2031" s="11" t="s">
        <v>21</v>
      </c>
      <c r="E2031" s="12">
        <v>56.816446477246998</v>
      </c>
      <c r="F2031" s="12">
        <v>59.52433123139329</v>
      </c>
      <c r="G2031" s="12">
        <v>61.55725702437266</v>
      </c>
      <c r="H2031" s="12">
        <v>61.330415161860522</v>
      </c>
      <c r="I2031" s="12">
        <v>58.117630629042274</v>
      </c>
      <c r="J2031" s="12">
        <v>58.686623664095308</v>
      </c>
      <c r="K2031" s="12">
        <v>63.269767253350253</v>
      </c>
      <c r="L2031" s="12">
        <v>60.177952048639192</v>
      </c>
      <c r="M2031" s="12">
        <v>58.823747720312504</v>
      </c>
      <c r="N2031" s="12"/>
      <c r="O2031" s="12"/>
    </row>
    <row r="2032" spans="1:15" x14ac:dyDescent="0.35">
      <c r="A2032" s="11" t="str">
        <f t="shared" si="31"/>
        <v>DISTRIBUCION VOLUMEN X CRITERIO (kg ó litros)Total bebidas de vinoMUJER</v>
      </c>
      <c r="B2032" s="11" t="s">
        <v>120</v>
      </c>
      <c r="C2032" s="11" t="s">
        <v>132</v>
      </c>
      <c r="D2032" s="11" t="s">
        <v>22</v>
      </c>
      <c r="E2032" s="12">
        <v>43.183561746267443</v>
      </c>
      <c r="F2032" s="12">
        <v>40.475672432662286</v>
      </c>
      <c r="G2032" s="12">
        <v>38.442726965644312</v>
      </c>
      <c r="H2032" s="12">
        <v>38.669584017075039</v>
      </c>
      <c r="I2032" s="12">
        <v>41.882374267092587</v>
      </c>
      <c r="J2032" s="12">
        <v>41.313366309475896</v>
      </c>
      <c r="K2032" s="12">
        <v>36.730236466097807</v>
      </c>
      <c r="L2032" s="12">
        <v>39.822047093288624</v>
      </c>
      <c r="M2032" s="12">
        <v>41.176252340320467</v>
      </c>
      <c r="N2032" s="12"/>
      <c r="O2032" s="12"/>
    </row>
    <row r="2033" spans="1:15" x14ac:dyDescent="0.35">
      <c r="A2033" s="11" t="str">
        <f t="shared" si="31"/>
        <v>DISTRIBUCION VOLUMEN X CRITERIO (kg ó litros)VinoT.ESPAÑA</v>
      </c>
      <c r="B2033" s="11" t="s">
        <v>120</v>
      </c>
      <c r="C2033" s="11" t="s">
        <v>133</v>
      </c>
      <c r="D2033" s="11" t="s">
        <v>36</v>
      </c>
      <c r="E2033" s="12">
        <v>100</v>
      </c>
      <c r="F2033" s="12">
        <v>100</v>
      </c>
      <c r="G2033" s="12">
        <v>100</v>
      </c>
      <c r="H2033" s="12">
        <v>100</v>
      </c>
      <c r="I2033" s="12">
        <v>100</v>
      </c>
      <c r="J2033" s="12">
        <v>100</v>
      </c>
      <c r="K2033" s="12">
        <v>100</v>
      </c>
      <c r="L2033" s="12">
        <v>100</v>
      </c>
      <c r="M2033" s="12">
        <v>100</v>
      </c>
      <c r="N2033" s="12"/>
      <c r="O2033" s="12"/>
    </row>
    <row r="2034" spans="1:15" x14ac:dyDescent="0.35">
      <c r="A2034" s="11" t="str">
        <f t="shared" si="31"/>
        <v>DISTRIBUCION VOLUMEN X CRITERIO (kg ó litros)VinoBCN AM</v>
      </c>
      <c r="B2034" s="11" t="s">
        <v>120</v>
      </c>
      <c r="C2034" s="11" t="s">
        <v>133</v>
      </c>
      <c r="D2034" s="11" t="s">
        <v>1</v>
      </c>
      <c r="E2034" s="12">
        <v>9.1009463445497865</v>
      </c>
      <c r="F2034" s="12">
        <v>7.9082935666978909</v>
      </c>
      <c r="G2034" s="12">
        <v>8.0421899915281543</v>
      </c>
      <c r="H2034" s="12">
        <v>8.6688765679204991</v>
      </c>
      <c r="I2034" s="12">
        <v>7.571239820833835</v>
      </c>
      <c r="J2034" s="12">
        <v>8.1046380319972773</v>
      </c>
      <c r="K2034" s="12">
        <v>7.7883059747754544</v>
      </c>
      <c r="L2034" s="12">
        <v>8.4693270934636917</v>
      </c>
      <c r="M2034" s="12">
        <v>8.2571640655233569</v>
      </c>
      <c r="N2034" s="12"/>
      <c r="O2034" s="12"/>
    </row>
    <row r="2035" spans="1:15" x14ac:dyDescent="0.35">
      <c r="A2035" s="11" t="str">
        <f t="shared" si="31"/>
        <v>DISTRIBUCION VOLUMEN X CRITERIO (kg ó litros)VinoREST.CAT ARAGON</v>
      </c>
      <c r="B2035" s="11" t="s">
        <v>120</v>
      </c>
      <c r="C2035" s="11" t="s">
        <v>133</v>
      </c>
      <c r="D2035" s="11" t="s">
        <v>2</v>
      </c>
      <c r="E2035" s="12">
        <v>13.450816696507683</v>
      </c>
      <c r="F2035" s="12">
        <v>12.632772275795482</v>
      </c>
      <c r="G2035" s="12">
        <v>14.805108440669834</v>
      </c>
      <c r="H2035" s="12">
        <v>15.735184168461059</v>
      </c>
      <c r="I2035" s="12">
        <v>16.439164721686343</v>
      </c>
      <c r="J2035" s="12">
        <v>16.330863724912017</v>
      </c>
      <c r="K2035" s="12">
        <v>17.258925663623177</v>
      </c>
      <c r="L2035" s="12">
        <v>16.370784406377627</v>
      </c>
      <c r="M2035" s="12">
        <v>19.691109794909892</v>
      </c>
      <c r="N2035" s="12"/>
      <c r="O2035" s="12"/>
    </row>
    <row r="2036" spans="1:15" x14ac:dyDescent="0.35">
      <c r="A2036" s="11" t="str">
        <f t="shared" si="31"/>
        <v>DISTRIBUCION VOLUMEN X CRITERIO (kg ó litros)VinoLEVANTE</v>
      </c>
      <c r="B2036" s="11" t="s">
        <v>120</v>
      </c>
      <c r="C2036" s="11" t="s">
        <v>133</v>
      </c>
      <c r="D2036" s="11" t="s">
        <v>3</v>
      </c>
      <c r="E2036" s="12">
        <v>11.565639005851986</v>
      </c>
      <c r="F2036" s="12">
        <v>12.171204420597546</v>
      </c>
      <c r="G2036" s="12">
        <v>12.188129554590063</v>
      </c>
      <c r="H2036" s="12">
        <v>11.416543944955933</v>
      </c>
      <c r="I2036" s="12">
        <v>11.517440021921693</v>
      </c>
      <c r="J2036" s="12">
        <v>10.546544269432616</v>
      </c>
      <c r="K2036" s="12">
        <v>10.402302415125853</v>
      </c>
      <c r="L2036" s="12">
        <v>10.124639452878693</v>
      </c>
      <c r="M2036" s="12">
        <v>10.450815407283249</v>
      </c>
      <c r="N2036" s="12"/>
      <c r="O2036" s="12"/>
    </row>
    <row r="2037" spans="1:15" x14ac:dyDescent="0.35">
      <c r="A2037" s="11" t="str">
        <f t="shared" si="31"/>
        <v>DISTRIBUCION VOLUMEN X CRITERIO (kg ó litros)VinoANDALUCIA</v>
      </c>
      <c r="B2037" s="11" t="s">
        <v>120</v>
      </c>
      <c r="C2037" s="11" t="s">
        <v>133</v>
      </c>
      <c r="D2037" s="11" t="s">
        <v>4</v>
      </c>
      <c r="E2037" s="12">
        <v>10.220396570407557</v>
      </c>
      <c r="F2037" s="12">
        <v>11.65571323381903</v>
      </c>
      <c r="G2037" s="12">
        <v>10.601406738560209</v>
      </c>
      <c r="H2037" s="12">
        <v>10.686445253723674</v>
      </c>
      <c r="I2037" s="12">
        <v>8.4225915687502546</v>
      </c>
      <c r="J2037" s="12">
        <v>10.735872852475397</v>
      </c>
      <c r="K2037" s="12">
        <v>11.941762072163078</v>
      </c>
      <c r="L2037" s="12">
        <v>11.600277928002846</v>
      </c>
      <c r="M2037" s="12">
        <v>10.14359514464417</v>
      </c>
      <c r="N2037" s="12"/>
      <c r="O2037" s="12"/>
    </row>
    <row r="2038" spans="1:15" x14ac:dyDescent="0.35">
      <c r="A2038" s="11" t="str">
        <f t="shared" si="31"/>
        <v>DISTRIBUCION VOLUMEN X CRITERIO (kg ó litros)VinoMDD AM</v>
      </c>
      <c r="B2038" s="11" t="s">
        <v>120</v>
      </c>
      <c r="C2038" s="11" t="s">
        <v>133</v>
      </c>
      <c r="D2038" s="11" t="s">
        <v>5</v>
      </c>
      <c r="E2038" s="12">
        <v>13.51335269043844</v>
      </c>
      <c r="F2038" s="12">
        <v>15.808051638256391</v>
      </c>
      <c r="G2038" s="12">
        <v>15.215385178539858</v>
      </c>
      <c r="H2038" s="12">
        <v>13.753263579024299</v>
      </c>
      <c r="I2038" s="12">
        <v>13.418079409742949</v>
      </c>
      <c r="J2038" s="12">
        <v>14.774268403144742</v>
      </c>
      <c r="K2038" s="12">
        <v>13.173843253690077</v>
      </c>
      <c r="L2038" s="12">
        <v>15.264536780865443</v>
      </c>
      <c r="M2038" s="12">
        <v>11.852915142358279</v>
      </c>
      <c r="N2038" s="12"/>
      <c r="O2038" s="12"/>
    </row>
    <row r="2039" spans="1:15" x14ac:dyDescent="0.35">
      <c r="A2039" s="11" t="str">
        <f t="shared" si="31"/>
        <v>DISTRIBUCION VOLUMEN X CRITERIO (kg ó litros)VinoRTO CENTRO</v>
      </c>
      <c r="B2039" s="11" t="s">
        <v>120</v>
      </c>
      <c r="C2039" s="11" t="s">
        <v>133</v>
      </c>
      <c r="D2039" s="11" t="s">
        <v>6</v>
      </c>
      <c r="E2039" s="12">
        <v>8.3847389044572047</v>
      </c>
      <c r="F2039" s="12">
        <v>8.759228497863992</v>
      </c>
      <c r="G2039" s="12">
        <v>7.8944949241973621</v>
      </c>
      <c r="H2039" s="12">
        <v>7.9939334139351876</v>
      </c>
      <c r="I2039" s="12">
        <v>6.8161963556659071</v>
      </c>
      <c r="J2039" s="12">
        <v>8.79812837946481</v>
      </c>
      <c r="K2039" s="12">
        <v>7.1609129537354859</v>
      </c>
      <c r="L2039" s="12">
        <v>7.681617542416018</v>
      </c>
      <c r="M2039" s="12">
        <v>7.243613154587381</v>
      </c>
      <c r="N2039" s="12"/>
      <c r="O2039" s="12"/>
    </row>
    <row r="2040" spans="1:15" x14ac:dyDescent="0.35">
      <c r="A2040" s="11" t="str">
        <f t="shared" si="31"/>
        <v>DISTRIBUCION VOLUMEN X CRITERIO (kg ó litros)VinoNORTE-CENTRO</v>
      </c>
      <c r="B2040" s="11" t="s">
        <v>120</v>
      </c>
      <c r="C2040" s="11" t="s">
        <v>133</v>
      </c>
      <c r="D2040" s="11" t="s">
        <v>7</v>
      </c>
      <c r="E2040" s="12">
        <v>19.178016848098039</v>
      </c>
      <c r="F2040" s="12">
        <v>17.395712685356969</v>
      </c>
      <c r="G2040" s="12">
        <v>18.052937510535752</v>
      </c>
      <c r="H2040" s="12">
        <v>16.326792200702542</v>
      </c>
      <c r="I2040" s="12">
        <v>20.705940137920191</v>
      </c>
      <c r="J2040" s="12">
        <v>17.792694553892627</v>
      </c>
      <c r="K2040" s="12">
        <v>18.005994155339756</v>
      </c>
      <c r="L2040" s="12">
        <v>17.312544649115118</v>
      </c>
      <c r="M2040" s="12">
        <v>17.949327919139165</v>
      </c>
      <c r="N2040" s="12"/>
      <c r="O2040" s="12"/>
    </row>
    <row r="2041" spans="1:15" x14ac:dyDescent="0.35">
      <c r="A2041" s="11" t="str">
        <f t="shared" si="31"/>
        <v>DISTRIBUCION VOLUMEN X CRITERIO (kg ó litros)VinoNOROESTE</v>
      </c>
      <c r="B2041" s="11" t="s">
        <v>120</v>
      </c>
      <c r="C2041" s="11" t="s">
        <v>133</v>
      </c>
      <c r="D2041" s="11" t="s">
        <v>8</v>
      </c>
      <c r="E2041" s="12">
        <v>14.586107815331511</v>
      </c>
      <c r="F2041" s="12">
        <v>13.669032434879366</v>
      </c>
      <c r="G2041" s="12">
        <v>13.200337106581706</v>
      </c>
      <c r="H2041" s="12">
        <v>15.418960385987829</v>
      </c>
      <c r="I2041" s="12">
        <v>15.109349152405272</v>
      </c>
      <c r="J2041" s="12">
        <v>12.916972155599387</v>
      </c>
      <c r="K2041" s="12">
        <v>14.267960583711274</v>
      </c>
      <c r="L2041" s="12">
        <v>13.176268532923332</v>
      </c>
      <c r="M2041" s="12">
        <v>14.411462989790111</v>
      </c>
      <c r="N2041" s="12"/>
      <c r="O2041" s="12"/>
    </row>
    <row r="2042" spans="1:15" x14ac:dyDescent="0.35">
      <c r="A2042" s="11" t="str">
        <f t="shared" si="31"/>
        <v>DISTRIBUCION VOLUMEN X CRITERIO (kg ó litros)Vino&lt;2MIL</v>
      </c>
      <c r="B2042" s="11" t="s">
        <v>120</v>
      </c>
      <c r="C2042" s="11" t="s">
        <v>133</v>
      </c>
      <c r="D2042" s="11" t="s">
        <v>9</v>
      </c>
      <c r="E2042" s="12">
        <v>3.6807936594775956</v>
      </c>
      <c r="F2042" s="12">
        <v>3.1555296161442614</v>
      </c>
      <c r="G2042" s="12">
        <v>3.2867108243012422</v>
      </c>
      <c r="H2042" s="12">
        <v>3.1572849227557023</v>
      </c>
      <c r="I2042" s="12">
        <v>5.9548515602434602</v>
      </c>
      <c r="J2042" s="12">
        <v>6.170087078858125</v>
      </c>
      <c r="K2042" s="12">
        <v>6.8462385242892498</v>
      </c>
      <c r="L2042" s="12">
        <v>5.8956380491747833</v>
      </c>
      <c r="M2042" s="12">
        <v>8.969777928120493</v>
      </c>
      <c r="N2042" s="12"/>
      <c r="O2042" s="12"/>
    </row>
    <row r="2043" spans="1:15" x14ac:dyDescent="0.35">
      <c r="A2043" s="11" t="str">
        <f t="shared" si="31"/>
        <v>DISTRIBUCION VOLUMEN X CRITERIO (kg ó litros)Vino2-5MIL</v>
      </c>
      <c r="B2043" s="11" t="s">
        <v>120</v>
      </c>
      <c r="C2043" s="11" t="s">
        <v>133</v>
      </c>
      <c r="D2043" s="11" t="s">
        <v>10</v>
      </c>
      <c r="E2043" s="12">
        <v>5.9864278229866743</v>
      </c>
      <c r="F2043" s="12">
        <v>5.388096071975955</v>
      </c>
      <c r="G2043" s="12">
        <v>6.2918678159869597</v>
      </c>
      <c r="H2043" s="12">
        <v>7.10211527748198</v>
      </c>
      <c r="I2043" s="12">
        <v>5.5520149694360432</v>
      </c>
      <c r="J2043" s="12">
        <v>6.3205004675896115</v>
      </c>
      <c r="K2043" s="12">
        <v>6.1195467189918533</v>
      </c>
      <c r="L2043" s="12">
        <v>6.1093167159047299</v>
      </c>
      <c r="M2043" s="12">
        <v>5.7583381776182847</v>
      </c>
      <c r="N2043" s="12"/>
      <c r="O2043" s="12"/>
    </row>
    <row r="2044" spans="1:15" x14ac:dyDescent="0.35">
      <c r="A2044" s="11" t="str">
        <f t="shared" si="31"/>
        <v>DISTRIBUCION VOLUMEN X CRITERIO (kg ó litros)Vino5-10MIL</v>
      </c>
      <c r="B2044" s="11" t="s">
        <v>120</v>
      </c>
      <c r="C2044" s="11" t="s">
        <v>133</v>
      </c>
      <c r="D2044" s="11" t="s">
        <v>11</v>
      </c>
      <c r="E2044" s="12">
        <v>6.6978571869204435</v>
      </c>
      <c r="F2044" s="12">
        <v>7.128553798142379</v>
      </c>
      <c r="G2044" s="12">
        <v>6.3502929301284166</v>
      </c>
      <c r="H2044" s="12">
        <v>8.6906413251210619</v>
      </c>
      <c r="I2044" s="12">
        <v>8.9820151338107515</v>
      </c>
      <c r="J2044" s="12">
        <v>8.9527153427757913</v>
      </c>
      <c r="K2044" s="12">
        <v>9.1750726715311366</v>
      </c>
      <c r="L2044" s="12">
        <v>9.1229435075270349</v>
      </c>
      <c r="M2044" s="12">
        <v>8.4907445875186305</v>
      </c>
      <c r="N2044" s="12"/>
      <c r="O2044" s="12"/>
    </row>
    <row r="2045" spans="1:15" x14ac:dyDescent="0.35">
      <c r="A2045" s="11" t="str">
        <f t="shared" si="31"/>
        <v>DISTRIBUCION VOLUMEN X CRITERIO (kg ó litros)Vino10-30MIL</v>
      </c>
      <c r="B2045" s="11" t="s">
        <v>120</v>
      </c>
      <c r="C2045" s="11" t="s">
        <v>133</v>
      </c>
      <c r="D2045" s="11" t="s">
        <v>12</v>
      </c>
      <c r="E2045" s="12">
        <v>15.358844963879459</v>
      </c>
      <c r="F2045" s="12">
        <v>17.008623455202073</v>
      </c>
      <c r="G2045" s="12">
        <v>17.710912941787878</v>
      </c>
      <c r="H2045" s="12">
        <v>18.056162297817366</v>
      </c>
      <c r="I2045" s="12">
        <v>17.614583090035701</v>
      </c>
      <c r="J2045" s="12">
        <v>16.454621079229774</v>
      </c>
      <c r="K2045" s="12">
        <v>16.15766375937951</v>
      </c>
      <c r="L2045" s="12">
        <v>15.794310167433087</v>
      </c>
      <c r="M2045" s="12">
        <v>16.823003827011121</v>
      </c>
      <c r="N2045" s="12"/>
      <c r="O2045" s="12"/>
    </row>
    <row r="2046" spans="1:15" x14ac:dyDescent="0.35">
      <c r="A2046" s="11" t="str">
        <f t="shared" si="31"/>
        <v>DISTRIBUCION VOLUMEN X CRITERIO (kg ó litros)Vino30-100MIL</v>
      </c>
      <c r="B2046" s="11" t="s">
        <v>120</v>
      </c>
      <c r="C2046" s="11" t="s">
        <v>133</v>
      </c>
      <c r="D2046" s="11" t="s">
        <v>13</v>
      </c>
      <c r="E2046" s="12">
        <v>15.598554621755367</v>
      </c>
      <c r="F2046" s="12">
        <v>15.661363811825996</v>
      </c>
      <c r="G2046" s="12">
        <v>15.901332540658652</v>
      </c>
      <c r="H2046" s="12">
        <v>14.797018036373858</v>
      </c>
      <c r="I2046" s="12">
        <v>15.582078646466089</v>
      </c>
      <c r="J2046" s="12">
        <v>17.008294815807137</v>
      </c>
      <c r="K2046" s="12">
        <v>15.786550572881739</v>
      </c>
      <c r="L2046" s="12">
        <v>16.972247196376404</v>
      </c>
      <c r="M2046" s="12">
        <v>16.895948766993975</v>
      </c>
      <c r="N2046" s="12"/>
      <c r="O2046" s="12"/>
    </row>
    <row r="2047" spans="1:15" x14ac:dyDescent="0.35">
      <c r="A2047" s="11" t="str">
        <f t="shared" si="31"/>
        <v>DISTRIBUCION VOLUMEN X CRITERIO (kg ó litros)Vino100-200MIL</v>
      </c>
      <c r="B2047" s="11" t="s">
        <v>120</v>
      </c>
      <c r="C2047" s="11" t="s">
        <v>133</v>
      </c>
      <c r="D2047" s="11" t="s">
        <v>14</v>
      </c>
      <c r="E2047" s="12">
        <v>11.585619553873446</v>
      </c>
      <c r="F2047" s="12">
        <v>12.144641756978872</v>
      </c>
      <c r="G2047" s="12">
        <v>11.26059264755758</v>
      </c>
      <c r="H2047" s="12">
        <v>9.0542668850966006</v>
      </c>
      <c r="I2047" s="12">
        <v>10.284629414567636</v>
      </c>
      <c r="J2047" s="12">
        <v>9.5764295841297109</v>
      </c>
      <c r="K2047" s="12">
        <v>10.611979214366134</v>
      </c>
      <c r="L2047" s="12">
        <v>11.060159572938611</v>
      </c>
      <c r="M2047" s="12">
        <v>9.6846821670010055</v>
      </c>
      <c r="N2047" s="12"/>
      <c r="O2047" s="12"/>
    </row>
    <row r="2048" spans="1:15" x14ac:dyDescent="0.35">
      <c r="A2048" s="11" t="str">
        <f t="shared" si="31"/>
        <v>DISTRIBUCION VOLUMEN X CRITERIO (kg ó litros)Vino200-500MIL</v>
      </c>
      <c r="B2048" s="11" t="s">
        <v>120</v>
      </c>
      <c r="C2048" s="11" t="s">
        <v>133</v>
      </c>
      <c r="D2048" s="11" t="s">
        <v>15</v>
      </c>
      <c r="E2048" s="12">
        <v>20.503030925212183</v>
      </c>
      <c r="F2048" s="12">
        <v>16.986239724298411</v>
      </c>
      <c r="G2048" s="12">
        <v>17.518578496616055</v>
      </c>
      <c r="H2048" s="12">
        <v>17.572865244703497</v>
      </c>
      <c r="I2048" s="12">
        <v>16.989011013571627</v>
      </c>
      <c r="J2048" s="12">
        <v>15.872141359125061</v>
      </c>
      <c r="K2048" s="12">
        <v>14.949230235008356</v>
      </c>
      <c r="L2048" s="12">
        <v>15.452322856590875</v>
      </c>
      <c r="M2048" s="12">
        <v>16.16434888754462</v>
      </c>
      <c r="N2048" s="12"/>
      <c r="O2048" s="12"/>
    </row>
    <row r="2049" spans="1:15" x14ac:dyDescent="0.35">
      <c r="A2049" s="11" t="str">
        <f t="shared" si="31"/>
        <v>DISTRIBUCION VOLUMEN X CRITERIO (kg ó litros)Vino&gt;500MIL</v>
      </c>
      <c r="B2049" s="11" t="s">
        <v>120</v>
      </c>
      <c r="C2049" s="11" t="s">
        <v>133</v>
      </c>
      <c r="D2049" s="11" t="s">
        <v>16</v>
      </c>
      <c r="E2049" s="12">
        <v>20.588882517048717</v>
      </c>
      <c r="F2049" s="12">
        <v>22.526961090525095</v>
      </c>
      <c r="G2049" s="12">
        <v>21.679702496210233</v>
      </c>
      <c r="H2049" s="12">
        <v>21.569648040795251</v>
      </c>
      <c r="I2049" s="12">
        <v>19.040822292486588</v>
      </c>
      <c r="J2049" s="12">
        <v>19.645195886245173</v>
      </c>
      <c r="K2049" s="12">
        <v>20.353724864239975</v>
      </c>
      <c r="L2049" s="12">
        <v>19.593060907053903</v>
      </c>
      <c r="M2049" s="12">
        <v>17.213162882966209</v>
      </c>
      <c r="N2049" s="12"/>
      <c r="O2049" s="12"/>
    </row>
    <row r="2050" spans="1:15" x14ac:dyDescent="0.35">
      <c r="A2050" s="11" t="str">
        <f t="shared" si="31"/>
        <v>DISTRIBUCION VOLUMEN X CRITERIO (kg ó litros)VinoDE 15 A 19 AÑOS</v>
      </c>
      <c r="B2050" s="11" t="s">
        <v>120</v>
      </c>
      <c r="C2050" s="11" t="s">
        <v>133</v>
      </c>
      <c r="D2050" s="11" t="s">
        <v>39</v>
      </c>
      <c r="E2050" s="12">
        <v>0.37265389239455371</v>
      </c>
      <c r="F2050" s="12">
        <v>0.16445120413091147</v>
      </c>
      <c r="G2050" s="12">
        <v>4.8745387192828379E-2</v>
      </c>
      <c r="H2050" s="12">
        <v>8.0519360027651032E-2</v>
      </c>
      <c r="I2050" s="12">
        <v>0.17201698853191305</v>
      </c>
      <c r="J2050" s="12">
        <v>0.53413891006002134</v>
      </c>
      <c r="K2050" s="12" t="s">
        <v>223</v>
      </c>
      <c r="L2050" s="12" t="s">
        <v>223</v>
      </c>
      <c r="M2050" s="12">
        <v>7.8977193772984455E-2</v>
      </c>
      <c r="N2050" s="12"/>
      <c r="O2050" s="12"/>
    </row>
    <row r="2051" spans="1:15" x14ac:dyDescent="0.35">
      <c r="A2051" s="11" t="str">
        <f t="shared" si="31"/>
        <v>DISTRIBUCION VOLUMEN X CRITERIO (kg ó litros)VinoDE 20 A 24 AÑOS</v>
      </c>
      <c r="B2051" s="11" t="s">
        <v>120</v>
      </c>
      <c r="C2051" s="11" t="s">
        <v>133</v>
      </c>
      <c r="D2051" s="11" t="s">
        <v>40</v>
      </c>
      <c r="E2051" s="12">
        <v>0.81139700216580779</v>
      </c>
      <c r="F2051" s="12">
        <v>0.95931844104413</v>
      </c>
      <c r="G2051" s="12">
        <v>0.82270253831386586</v>
      </c>
      <c r="H2051" s="12">
        <v>1.2834345035150092</v>
      </c>
      <c r="I2051" s="12">
        <v>0.74212311909263096</v>
      </c>
      <c r="J2051" s="12">
        <v>0.77792354506791295</v>
      </c>
      <c r="K2051" s="12">
        <v>0.60679803887868355</v>
      </c>
      <c r="L2051" s="12">
        <v>0.52603826567055978</v>
      </c>
      <c r="M2051" s="12">
        <v>0.61441232604425533</v>
      </c>
      <c r="N2051" s="12"/>
      <c r="O2051" s="12"/>
    </row>
    <row r="2052" spans="1:15" x14ac:dyDescent="0.35">
      <c r="A2052" s="11" t="str">
        <f t="shared" ref="A2052:A2115" si="32">B2052&amp;C2052&amp;D2052</f>
        <v>DISTRIBUCION VOLUMEN X CRITERIO (kg ó litros)VinoDE 25 A 34 AÑOS</v>
      </c>
      <c r="B2052" s="11" t="s">
        <v>120</v>
      </c>
      <c r="C2052" s="11" t="s">
        <v>133</v>
      </c>
      <c r="D2052" s="11" t="s">
        <v>41</v>
      </c>
      <c r="E2052" s="12">
        <v>3.4292424290689656</v>
      </c>
      <c r="F2052" s="12">
        <v>4.1414425593530693</v>
      </c>
      <c r="G2052" s="12">
        <v>3.9658219808368624</v>
      </c>
      <c r="H2052" s="12">
        <v>3.6679085077812008</v>
      </c>
      <c r="I2052" s="12">
        <v>3.2646330992901138</v>
      </c>
      <c r="J2052" s="12">
        <v>3.8895701961432243</v>
      </c>
      <c r="K2052" s="12">
        <v>3.1498688853090075</v>
      </c>
      <c r="L2052" s="12">
        <v>2.6733154631743852</v>
      </c>
      <c r="M2052" s="12">
        <v>2.8154269371313667</v>
      </c>
      <c r="N2052" s="12"/>
      <c r="O2052" s="12"/>
    </row>
    <row r="2053" spans="1:15" x14ac:dyDescent="0.35">
      <c r="A2053" s="11" t="str">
        <f t="shared" si="32"/>
        <v>DISTRIBUCION VOLUMEN X CRITERIO (kg ó litros)VinoDE 35 A 49 AÑOS</v>
      </c>
      <c r="B2053" s="11" t="s">
        <v>120</v>
      </c>
      <c r="C2053" s="11" t="s">
        <v>133</v>
      </c>
      <c r="D2053" s="11" t="s">
        <v>42</v>
      </c>
      <c r="E2053" s="12">
        <v>15.324988011656988</v>
      </c>
      <c r="F2053" s="12">
        <v>15.579004538958335</v>
      </c>
      <c r="G2053" s="12">
        <v>12.90220029058122</v>
      </c>
      <c r="H2053" s="12">
        <v>13.296301206657812</v>
      </c>
      <c r="I2053" s="12">
        <v>12.829382336148617</v>
      </c>
      <c r="J2053" s="12">
        <v>13.682099526215413</v>
      </c>
      <c r="K2053" s="12">
        <v>11.845969835383571</v>
      </c>
      <c r="L2053" s="12">
        <v>11.817288270659354</v>
      </c>
      <c r="M2053" s="12">
        <v>10.847394353659539</v>
      </c>
      <c r="N2053" s="12"/>
      <c r="O2053" s="12"/>
    </row>
    <row r="2054" spans="1:15" x14ac:dyDescent="0.35">
      <c r="A2054" s="11" t="str">
        <f t="shared" si="32"/>
        <v>DISTRIBUCION VOLUMEN X CRITERIO (kg ó litros)VinoDE 50 A 59 AÑOS</v>
      </c>
      <c r="B2054" s="11" t="s">
        <v>120</v>
      </c>
      <c r="C2054" s="11" t="s">
        <v>133</v>
      </c>
      <c r="D2054" s="11" t="s">
        <v>43</v>
      </c>
      <c r="E2054" s="12">
        <v>24.610996063482133</v>
      </c>
      <c r="F2054" s="12">
        <v>24.18311662516977</v>
      </c>
      <c r="G2054" s="12">
        <v>22.040796745711184</v>
      </c>
      <c r="H2054" s="12">
        <v>22.133573142055429</v>
      </c>
      <c r="I2054" s="12">
        <v>24.329102333329786</v>
      </c>
      <c r="J2054" s="12">
        <v>22.598548739223585</v>
      </c>
      <c r="K2054" s="12">
        <v>25.737613618591393</v>
      </c>
      <c r="L2054" s="12">
        <v>23.227186103435162</v>
      </c>
      <c r="M2054" s="12">
        <v>25.029931630882345</v>
      </c>
      <c r="N2054" s="12"/>
      <c r="O2054" s="12"/>
    </row>
    <row r="2055" spans="1:15" x14ac:dyDescent="0.35">
      <c r="A2055" s="11" t="str">
        <f t="shared" si="32"/>
        <v>DISTRIBUCION VOLUMEN X CRITERIO (kg ó litros)VinoDE 60 A 75 AÑOS</v>
      </c>
      <c r="B2055" s="11" t="s">
        <v>120</v>
      </c>
      <c r="C2055" s="11" t="s">
        <v>133</v>
      </c>
      <c r="D2055" s="11" t="s">
        <v>44</v>
      </c>
      <c r="E2055" s="12">
        <v>55.450741539632688</v>
      </c>
      <c r="F2055" s="12">
        <v>54.9726802824704</v>
      </c>
      <c r="G2055" s="12">
        <v>60.219717101729756</v>
      </c>
      <c r="H2055" s="12">
        <v>59.538266196442834</v>
      </c>
      <c r="I2055" s="12">
        <v>58.662734664679405</v>
      </c>
      <c r="J2055" s="12">
        <v>58.517702107851896</v>
      </c>
      <c r="K2055" s="12">
        <v>58.659760768570301</v>
      </c>
      <c r="L2055" s="12">
        <v>61.756163528951404</v>
      </c>
      <c r="M2055" s="12">
        <v>60.613865327188876</v>
      </c>
      <c r="N2055" s="12"/>
      <c r="O2055" s="12"/>
    </row>
    <row r="2056" spans="1:15" x14ac:dyDescent="0.35">
      <c r="A2056" s="11" t="str">
        <f t="shared" si="32"/>
        <v>DISTRIBUCION VOLUMEN X CRITERIO (kg ó litros)VinoNIVEL ALTO</v>
      </c>
      <c r="B2056" s="11" t="s">
        <v>120</v>
      </c>
      <c r="C2056" s="11" t="s">
        <v>133</v>
      </c>
      <c r="D2056" s="11" t="s">
        <v>209</v>
      </c>
      <c r="E2056" s="12">
        <v>28.220710519440352</v>
      </c>
      <c r="F2056" s="12">
        <v>25.695376712895229</v>
      </c>
      <c r="G2056" s="12">
        <v>28.234859507120873</v>
      </c>
      <c r="H2056" s="12">
        <v>29.011666808239738</v>
      </c>
      <c r="I2056" s="12">
        <v>28.549526774758398</v>
      </c>
      <c r="J2056" s="12">
        <v>26.653517511978077</v>
      </c>
      <c r="K2056" s="12">
        <v>28.5947258961241</v>
      </c>
      <c r="L2056" s="12">
        <v>28.571013410195672</v>
      </c>
      <c r="M2056" s="12">
        <v>27.149661949270275</v>
      </c>
      <c r="N2056" s="12"/>
      <c r="O2056" s="12"/>
    </row>
    <row r="2057" spans="1:15" x14ac:dyDescent="0.35">
      <c r="A2057" s="11" t="str">
        <f t="shared" si="32"/>
        <v>DISTRIBUCION VOLUMEN X CRITERIO (kg ó litros)VinoNIVEL MEDIO ALTO</v>
      </c>
      <c r="B2057" s="11" t="s">
        <v>120</v>
      </c>
      <c r="C2057" s="11" t="s">
        <v>133</v>
      </c>
      <c r="D2057" s="11" t="s">
        <v>210</v>
      </c>
      <c r="E2057" s="12">
        <v>15.671830604079457</v>
      </c>
      <c r="F2057" s="12">
        <v>15.939363247924621</v>
      </c>
      <c r="G2057" s="12">
        <v>13.911009893382008</v>
      </c>
      <c r="H2057" s="12">
        <v>13.797596055645645</v>
      </c>
      <c r="I2057" s="12">
        <v>16.524216396188788</v>
      </c>
      <c r="J2057" s="12">
        <v>15.001274933442282</v>
      </c>
      <c r="K2057" s="12">
        <v>15.128009464060204</v>
      </c>
      <c r="L2057" s="12">
        <v>14.003059245336324</v>
      </c>
      <c r="M2057" s="12">
        <v>15.184302949493439</v>
      </c>
      <c r="N2057" s="12"/>
      <c r="O2057" s="12"/>
    </row>
    <row r="2058" spans="1:15" x14ac:dyDescent="0.35">
      <c r="A2058" s="11" t="str">
        <f t="shared" si="32"/>
        <v>DISTRIBUCION VOLUMEN X CRITERIO (kg ó litros)VinoNIVEL MEDIO</v>
      </c>
      <c r="B2058" s="11" t="s">
        <v>120</v>
      </c>
      <c r="C2058" s="11" t="s">
        <v>133</v>
      </c>
      <c r="D2058" s="11" t="s">
        <v>211</v>
      </c>
      <c r="E2058" s="12">
        <v>23.636525086713071</v>
      </c>
      <c r="F2058" s="12">
        <v>22.654105150949817</v>
      </c>
      <c r="G2058" s="12">
        <v>23.048829386442595</v>
      </c>
      <c r="H2058" s="12">
        <v>23.745572190184721</v>
      </c>
      <c r="I2058" s="12">
        <v>25.216152710974182</v>
      </c>
      <c r="J2058" s="12">
        <v>24.764009883208825</v>
      </c>
      <c r="K2058" s="12">
        <v>25.761540695768346</v>
      </c>
      <c r="L2058" s="12">
        <v>25.223711649903859</v>
      </c>
      <c r="M2058" s="12">
        <v>24.955685498513475</v>
      </c>
      <c r="N2058" s="12"/>
      <c r="O2058" s="12"/>
    </row>
    <row r="2059" spans="1:15" x14ac:dyDescent="0.35">
      <c r="A2059" s="11" t="str">
        <f t="shared" si="32"/>
        <v>DISTRIBUCION VOLUMEN X CRITERIO (kg ó litros)VinoNIVEL MEDIO BAJO</v>
      </c>
      <c r="B2059" s="11" t="s">
        <v>120</v>
      </c>
      <c r="C2059" s="11" t="s">
        <v>133</v>
      </c>
      <c r="D2059" s="11" t="s">
        <v>212</v>
      </c>
      <c r="E2059" s="12">
        <v>12.899895925766325</v>
      </c>
      <c r="F2059" s="12">
        <v>15.677377367404558</v>
      </c>
      <c r="G2059" s="12">
        <v>14.446830650568376</v>
      </c>
      <c r="H2059" s="12">
        <v>14.767805055705118</v>
      </c>
      <c r="I2059" s="12">
        <v>15.634339496327348</v>
      </c>
      <c r="J2059" s="12">
        <v>14.811823692837375</v>
      </c>
      <c r="K2059" s="12">
        <v>14.874221918547917</v>
      </c>
      <c r="L2059" s="12">
        <v>14.201116894980235</v>
      </c>
      <c r="M2059" s="12">
        <v>13.460122119268977</v>
      </c>
      <c r="N2059" s="12"/>
      <c r="O2059" s="12"/>
    </row>
    <row r="2060" spans="1:15" x14ac:dyDescent="0.35">
      <c r="A2060" s="11" t="str">
        <f t="shared" si="32"/>
        <v>DISTRIBUCION VOLUMEN X CRITERIO (kg ó litros)VinoHOMBRE</v>
      </c>
      <c r="B2060" s="11" t="s">
        <v>120</v>
      </c>
      <c r="C2060" s="11" t="s">
        <v>133</v>
      </c>
      <c r="D2060" s="11" t="s">
        <v>21</v>
      </c>
      <c r="E2060" s="12">
        <v>65.32757721586691</v>
      </c>
      <c r="F2060" s="12">
        <v>62.706437258714132</v>
      </c>
      <c r="G2060" s="12">
        <v>64.168684570803109</v>
      </c>
      <c r="H2060" s="12">
        <v>66.525254638457028</v>
      </c>
      <c r="I2060" s="12">
        <v>66.210306991289528</v>
      </c>
      <c r="J2060" s="12">
        <v>61.290623202284877</v>
      </c>
      <c r="K2060" s="12">
        <v>67.50847308065751</v>
      </c>
      <c r="L2060" s="12">
        <v>65.244227966024411</v>
      </c>
      <c r="M2060" s="12">
        <v>66.378270979859565</v>
      </c>
      <c r="N2060" s="12"/>
      <c r="O2060" s="12"/>
    </row>
    <row r="2061" spans="1:15" x14ac:dyDescent="0.35">
      <c r="A2061" s="11" t="str">
        <f t="shared" si="32"/>
        <v>DISTRIBUCION VOLUMEN X CRITERIO (kg ó litros)VinoMUJER</v>
      </c>
      <c r="B2061" s="11" t="s">
        <v>120</v>
      </c>
      <c r="C2061" s="11" t="s">
        <v>133</v>
      </c>
      <c r="D2061" s="11" t="s">
        <v>22</v>
      </c>
      <c r="E2061" s="12">
        <v>34.672437389997498</v>
      </c>
      <c r="F2061" s="12">
        <v>37.293569383118012</v>
      </c>
      <c r="G2061" s="12">
        <v>35.831296708535646</v>
      </c>
      <c r="H2061" s="12">
        <v>33.474743451236741</v>
      </c>
      <c r="I2061" s="12">
        <v>33.789701255480828</v>
      </c>
      <c r="J2061" s="12">
        <v>38.709362293738529</v>
      </c>
      <c r="K2061" s="12">
        <v>32.491531631819811</v>
      </c>
      <c r="L2061" s="12">
        <v>34.755770840721198</v>
      </c>
      <c r="M2061" s="12">
        <v>33.621733016575234</v>
      </c>
      <c r="N2061" s="12"/>
      <c r="O2061" s="12"/>
    </row>
    <row r="2062" spans="1:15" x14ac:dyDescent="0.35">
      <c r="A2062" s="11" t="str">
        <f t="shared" si="32"/>
        <v>DISTRIBUCION VOLUMEN X CRITERIO (kg ó litros)TintoT.ESPAÑA</v>
      </c>
      <c r="B2062" s="11" t="s">
        <v>120</v>
      </c>
      <c r="C2062" s="11" t="s">
        <v>134</v>
      </c>
      <c r="D2062" s="11" t="s">
        <v>36</v>
      </c>
      <c r="E2062" s="12">
        <v>100</v>
      </c>
      <c r="F2062" s="12">
        <v>100</v>
      </c>
      <c r="G2062" s="12">
        <v>100</v>
      </c>
      <c r="H2062" s="12">
        <v>100</v>
      </c>
      <c r="I2062" s="12">
        <v>100</v>
      </c>
      <c r="J2062" s="12">
        <v>100</v>
      </c>
      <c r="K2062" s="12">
        <v>100</v>
      </c>
      <c r="L2062" s="12">
        <v>100</v>
      </c>
      <c r="M2062" s="12">
        <v>100</v>
      </c>
      <c r="N2062" s="12"/>
      <c r="O2062" s="12"/>
    </row>
    <row r="2063" spans="1:15" x14ac:dyDescent="0.35">
      <c r="A2063" s="11" t="str">
        <f t="shared" si="32"/>
        <v>DISTRIBUCION VOLUMEN X CRITERIO (kg ó litros)TintoBCN AM</v>
      </c>
      <c r="B2063" s="11" t="s">
        <v>120</v>
      </c>
      <c r="C2063" s="11" t="s">
        <v>134</v>
      </c>
      <c r="D2063" s="11" t="s">
        <v>1</v>
      </c>
      <c r="E2063" s="12">
        <v>9.7843718011779242</v>
      </c>
      <c r="F2063" s="12">
        <v>8.7841217207943583</v>
      </c>
      <c r="G2063" s="12">
        <v>9.7364514194094163</v>
      </c>
      <c r="H2063" s="12">
        <v>10.570967177344771</v>
      </c>
      <c r="I2063" s="12">
        <v>6.8118019517438633</v>
      </c>
      <c r="J2063" s="12">
        <v>8.5897001344299397</v>
      </c>
      <c r="K2063" s="12">
        <v>8.1628531084754812</v>
      </c>
      <c r="L2063" s="12">
        <v>9.3691147505505725</v>
      </c>
      <c r="M2063" s="12">
        <v>9.8718991309154855</v>
      </c>
      <c r="N2063" s="12"/>
      <c r="O2063" s="12"/>
    </row>
    <row r="2064" spans="1:15" x14ac:dyDescent="0.35">
      <c r="A2064" s="11" t="str">
        <f t="shared" si="32"/>
        <v>DISTRIBUCION VOLUMEN X CRITERIO (kg ó litros)TintoREST.CAT ARAGON</v>
      </c>
      <c r="B2064" s="11" t="s">
        <v>120</v>
      </c>
      <c r="C2064" s="11" t="s">
        <v>134</v>
      </c>
      <c r="D2064" s="11" t="s">
        <v>2</v>
      </c>
      <c r="E2064" s="12">
        <v>15.512682988914239</v>
      </c>
      <c r="F2064" s="12">
        <v>10.632557897453335</v>
      </c>
      <c r="G2064" s="12">
        <v>14.01283157405139</v>
      </c>
      <c r="H2064" s="12">
        <v>15.188269432763695</v>
      </c>
      <c r="I2064" s="12">
        <v>16.95006033537905</v>
      </c>
      <c r="J2064" s="12">
        <v>17.326279298106588</v>
      </c>
      <c r="K2064" s="12">
        <v>16.94821515878937</v>
      </c>
      <c r="L2064" s="12">
        <v>17.786198436941124</v>
      </c>
      <c r="M2064" s="12">
        <v>22.101495554196951</v>
      </c>
      <c r="N2064" s="12"/>
      <c r="O2064" s="12"/>
    </row>
    <row r="2065" spans="1:15" x14ac:dyDescent="0.35">
      <c r="A2065" s="11" t="str">
        <f t="shared" si="32"/>
        <v>DISTRIBUCION VOLUMEN X CRITERIO (kg ó litros)TintoLEVANTE</v>
      </c>
      <c r="B2065" s="11" t="s">
        <v>120</v>
      </c>
      <c r="C2065" s="11" t="s">
        <v>134</v>
      </c>
      <c r="D2065" s="11" t="s">
        <v>3</v>
      </c>
      <c r="E2065" s="12">
        <v>13.274924503104849</v>
      </c>
      <c r="F2065" s="12">
        <v>13.924554313517026</v>
      </c>
      <c r="G2065" s="12">
        <v>14.842391274935023</v>
      </c>
      <c r="H2065" s="12">
        <v>13.659279268813208</v>
      </c>
      <c r="I2065" s="12">
        <v>13.172297952935761</v>
      </c>
      <c r="J2065" s="12">
        <v>12.419548443308798</v>
      </c>
      <c r="K2065" s="12">
        <v>12.792089562200326</v>
      </c>
      <c r="L2065" s="12">
        <v>12.151568746586051</v>
      </c>
      <c r="M2065" s="12">
        <v>11.418521027158349</v>
      </c>
      <c r="N2065" s="12"/>
      <c r="O2065" s="12"/>
    </row>
    <row r="2066" spans="1:15" x14ac:dyDescent="0.35">
      <c r="A2066" s="11" t="str">
        <f t="shared" si="32"/>
        <v>DISTRIBUCION VOLUMEN X CRITERIO (kg ó litros)TintoANDALUCIA</v>
      </c>
      <c r="B2066" s="11" t="s">
        <v>120</v>
      </c>
      <c r="C2066" s="11" t="s">
        <v>134</v>
      </c>
      <c r="D2066" s="11" t="s">
        <v>4</v>
      </c>
      <c r="E2066" s="12">
        <v>10.289302103646955</v>
      </c>
      <c r="F2066" s="12">
        <v>11.289868537633435</v>
      </c>
      <c r="G2066" s="12">
        <v>10.855747243341201</v>
      </c>
      <c r="H2066" s="12">
        <v>11.978376742860638</v>
      </c>
      <c r="I2066" s="12">
        <v>9.6621904851159268</v>
      </c>
      <c r="J2066" s="12">
        <v>10.135166210153034</v>
      </c>
      <c r="K2066" s="12">
        <v>12.135334358462815</v>
      </c>
      <c r="L2066" s="12">
        <v>11.839447620640238</v>
      </c>
      <c r="M2066" s="12">
        <v>10.056541227739869</v>
      </c>
      <c r="N2066" s="12"/>
      <c r="O2066" s="12"/>
    </row>
    <row r="2067" spans="1:15" x14ac:dyDescent="0.35">
      <c r="A2067" s="11" t="str">
        <f t="shared" si="32"/>
        <v>DISTRIBUCION VOLUMEN X CRITERIO (kg ó litros)TintoMDD AM</v>
      </c>
      <c r="B2067" s="11" t="s">
        <v>120</v>
      </c>
      <c r="C2067" s="11" t="s">
        <v>134</v>
      </c>
      <c r="D2067" s="11" t="s">
        <v>5</v>
      </c>
      <c r="E2067" s="12">
        <v>12.617728416860077</v>
      </c>
      <c r="F2067" s="12">
        <v>14.893839113142196</v>
      </c>
      <c r="G2067" s="12">
        <v>10.877632343252275</v>
      </c>
      <c r="H2067" s="12">
        <v>9.9297567224394196</v>
      </c>
      <c r="I2067" s="12">
        <v>12.382152613052021</v>
      </c>
      <c r="J2067" s="12">
        <v>13.482874106195844</v>
      </c>
      <c r="K2067" s="12">
        <v>11.355731136793096</v>
      </c>
      <c r="L2067" s="12">
        <v>12.150404713040462</v>
      </c>
      <c r="M2067" s="12">
        <v>10.31727225700134</v>
      </c>
      <c r="N2067" s="12"/>
      <c r="O2067" s="12"/>
    </row>
    <row r="2068" spans="1:15" x14ac:dyDescent="0.35">
      <c r="A2068" s="11" t="str">
        <f t="shared" si="32"/>
        <v>DISTRIBUCION VOLUMEN X CRITERIO (kg ó litros)TintoRTO CENTRO</v>
      </c>
      <c r="B2068" s="11" t="s">
        <v>120</v>
      </c>
      <c r="C2068" s="11" t="s">
        <v>134</v>
      </c>
      <c r="D2068" s="11" t="s">
        <v>6</v>
      </c>
      <c r="E2068" s="12">
        <v>8.7020527878518266</v>
      </c>
      <c r="F2068" s="12">
        <v>8.9792208398536779</v>
      </c>
      <c r="G2068" s="12">
        <v>7.7005360834891681</v>
      </c>
      <c r="H2068" s="12">
        <v>8.3851222686236717</v>
      </c>
      <c r="I2068" s="12">
        <v>7.6654868784522945</v>
      </c>
      <c r="J2068" s="12">
        <v>8.4978929924747977</v>
      </c>
      <c r="K2068" s="12">
        <v>7.4779536172208481</v>
      </c>
      <c r="L2068" s="12">
        <v>6.9475735470379441</v>
      </c>
      <c r="M2068" s="12">
        <v>7.6553962624790373</v>
      </c>
      <c r="N2068" s="12"/>
      <c r="O2068" s="12"/>
    </row>
    <row r="2069" spans="1:15" x14ac:dyDescent="0.35">
      <c r="A2069" s="11" t="str">
        <f t="shared" si="32"/>
        <v>DISTRIBUCION VOLUMEN X CRITERIO (kg ó litros)TintoNORTE-CENTRO</v>
      </c>
      <c r="B2069" s="11" t="s">
        <v>120</v>
      </c>
      <c r="C2069" s="11" t="s">
        <v>134</v>
      </c>
      <c r="D2069" s="11" t="s">
        <v>7</v>
      </c>
      <c r="E2069" s="12">
        <v>16.061921753042888</v>
      </c>
      <c r="F2069" s="12">
        <v>17.48747529182733</v>
      </c>
      <c r="G2069" s="12">
        <v>18.235575940817608</v>
      </c>
      <c r="H2069" s="12">
        <v>16.270131926205739</v>
      </c>
      <c r="I2069" s="12">
        <v>20.68737620443693</v>
      </c>
      <c r="J2069" s="12">
        <v>17.680514623484388</v>
      </c>
      <c r="K2069" s="12">
        <v>16.035842500857033</v>
      </c>
      <c r="L2069" s="12">
        <v>16.510718807875872</v>
      </c>
      <c r="M2069" s="12">
        <v>16.52981062301113</v>
      </c>
      <c r="N2069" s="12"/>
      <c r="O2069" s="12"/>
    </row>
    <row r="2070" spans="1:15" x14ac:dyDescent="0.35">
      <c r="A2070" s="11" t="str">
        <f t="shared" si="32"/>
        <v>DISTRIBUCION VOLUMEN X CRITERIO (kg ó litros)TintoNOROESTE</v>
      </c>
      <c r="B2070" s="11" t="s">
        <v>120</v>
      </c>
      <c r="C2070" s="11" t="s">
        <v>134</v>
      </c>
      <c r="D2070" s="11" t="s">
        <v>8</v>
      </c>
      <c r="E2070" s="12">
        <v>13.757034945223905</v>
      </c>
      <c r="F2070" s="12">
        <v>14.008371880534993</v>
      </c>
      <c r="G2070" s="12">
        <v>13.738809101612977</v>
      </c>
      <c r="H2070" s="12">
        <v>14.018088382005745</v>
      </c>
      <c r="I2070" s="12">
        <v>12.668639757287531</v>
      </c>
      <c r="J2070" s="12">
        <v>11.867999935121901</v>
      </c>
      <c r="K2070" s="12">
        <v>15.091992060174389</v>
      </c>
      <c r="L2070" s="12">
        <v>13.244974815488824</v>
      </c>
      <c r="M2070" s="12">
        <v>12.049067552245965</v>
      </c>
      <c r="N2070" s="12"/>
      <c r="O2070" s="12"/>
    </row>
    <row r="2071" spans="1:15" x14ac:dyDescent="0.35">
      <c r="A2071" s="11" t="str">
        <f t="shared" si="32"/>
        <v>DISTRIBUCION VOLUMEN X CRITERIO (kg ó litros)Tinto&lt;2MIL</v>
      </c>
      <c r="B2071" s="11" t="s">
        <v>120</v>
      </c>
      <c r="C2071" s="11" t="s">
        <v>134</v>
      </c>
      <c r="D2071" s="11" t="s">
        <v>9</v>
      </c>
      <c r="E2071" s="12">
        <v>3.6901155568743507</v>
      </c>
      <c r="F2071" s="12">
        <v>3.003799215304376</v>
      </c>
      <c r="G2071" s="12">
        <v>3.0912696161410294</v>
      </c>
      <c r="H2071" s="12">
        <v>3.5628469032532673</v>
      </c>
      <c r="I2071" s="12">
        <v>6.683866793863757</v>
      </c>
      <c r="J2071" s="12">
        <v>6.7479864378786214</v>
      </c>
      <c r="K2071" s="12">
        <v>6.3253967994259845</v>
      </c>
      <c r="L2071" s="12">
        <v>6.4823617615916849</v>
      </c>
      <c r="M2071" s="12">
        <v>10.7625257801276</v>
      </c>
      <c r="N2071" s="12"/>
      <c r="O2071" s="12"/>
    </row>
    <row r="2072" spans="1:15" x14ac:dyDescent="0.35">
      <c r="A2072" s="11" t="str">
        <f t="shared" si="32"/>
        <v>DISTRIBUCION VOLUMEN X CRITERIO (kg ó litros)Tinto2-5MIL</v>
      </c>
      <c r="B2072" s="11" t="s">
        <v>120</v>
      </c>
      <c r="C2072" s="11" t="s">
        <v>134</v>
      </c>
      <c r="D2072" s="11" t="s">
        <v>10</v>
      </c>
      <c r="E2072" s="12">
        <v>5.4914867770113478</v>
      </c>
      <c r="F2072" s="12">
        <v>5.3663329902537908</v>
      </c>
      <c r="G2072" s="12">
        <v>6.6153451274665462</v>
      </c>
      <c r="H2072" s="12">
        <v>7.6323914294330883</v>
      </c>
      <c r="I2072" s="12">
        <v>6.5994894229391017</v>
      </c>
      <c r="J2072" s="12">
        <v>6.2096429174465362</v>
      </c>
      <c r="K2072" s="12">
        <v>5.5394044443103772</v>
      </c>
      <c r="L2072" s="12">
        <v>5.7590149704351399</v>
      </c>
      <c r="M2072" s="12">
        <v>5.6460056573881969</v>
      </c>
      <c r="N2072" s="12"/>
      <c r="O2072" s="12"/>
    </row>
    <row r="2073" spans="1:15" x14ac:dyDescent="0.35">
      <c r="A2073" s="11" t="str">
        <f t="shared" si="32"/>
        <v>DISTRIBUCION VOLUMEN X CRITERIO (kg ó litros)Tinto5-10MIL</v>
      </c>
      <c r="B2073" s="11" t="s">
        <v>120</v>
      </c>
      <c r="C2073" s="11" t="s">
        <v>134</v>
      </c>
      <c r="D2073" s="11" t="s">
        <v>11</v>
      </c>
      <c r="E2073" s="12">
        <v>6.9467609842993276</v>
      </c>
      <c r="F2073" s="12">
        <v>7.0320387876333879</v>
      </c>
      <c r="G2073" s="12">
        <v>6.4834302642133883</v>
      </c>
      <c r="H2073" s="12">
        <v>9.2936793138089691</v>
      </c>
      <c r="I2073" s="12">
        <v>9.0106014776383141</v>
      </c>
      <c r="J2073" s="12">
        <v>9.9823263845142431</v>
      </c>
      <c r="K2073" s="12">
        <v>9.4678263994849612</v>
      </c>
      <c r="L2073" s="12">
        <v>8.475941603585186</v>
      </c>
      <c r="M2073" s="12">
        <v>6.6896829937085638</v>
      </c>
      <c r="N2073" s="12"/>
      <c r="O2073" s="12"/>
    </row>
    <row r="2074" spans="1:15" x14ac:dyDescent="0.35">
      <c r="A2074" s="11" t="str">
        <f t="shared" si="32"/>
        <v>DISTRIBUCION VOLUMEN X CRITERIO (kg ó litros)Tinto10-30MIL</v>
      </c>
      <c r="B2074" s="11" t="s">
        <v>120</v>
      </c>
      <c r="C2074" s="11" t="s">
        <v>134</v>
      </c>
      <c r="D2074" s="11" t="s">
        <v>12</v>
      </c>
      <c r="E2074" s="12">
        <v>14.787866013724987</v>
      </c>
      <c r="F2074" s="12">
        <v>15.646759476905675</v>
      </c>
      <c r="G2074" s="12">
        <v>17.202031434360894</v>
      </c>
      <c r="H2074" s="12">
        <v>16.49055018007466</v>
      </c>
      <c r="I2074" s="12">
        <v>15.999986679431119</v>
      </c>
      <c r="J2074" s="12">
        <v>14.794819103609532</v>
      </c>
      <c r="K2074" s="12">
        <v>15.403284694387844</v>
      </c>
      <c r="L2074" s="12">
        <v>15.934841141336806</v>
      </c>
      <c r="M2074" s="12">
        <v>17.738810492239182</v>
      </c>
      <c r="N2074" s="12"/>
      <c r="O2074" s="12"/>
    </row>
    <row r="2075" spans="1:15" x14ac:dyDescent="0.35">
      <c r="A2075" s="11" t="str">
        <f t="shared" si="32"/>
        <v>DISTRIBUCION VOLUMEN X CRITERIO (kg ó litros)Tinto30-100MIL</v>
      </c>
      <c r="B2075" s="11" t="s">
        <v>120</v>
      </c>
      <c r="C2075" s="11" t="s">
        <v>134</v>
      </c>
      <c r="D2075" s="11" t="s">
        <v>13</v>
      </c>
      <c r="E2075" s="12">
        <v>15.195433506745342</v>
      </c>
      <c r="F2075" s="12">
        <v>14.389384077480392</v>
      </c>
      <c r="G2075" s="12">
        <v>15.760330759414209</v>
      </c>
      <c r="H2075" s="12">
        <v>13.695575626317305</v>
      </c>
      <c r="I2075" s="12">
        <v>12.847886942583777</v>
      </c>
      <c r="J2075" s="12">
        <v>16.110398877926762</v>
      </c>
      <c r="K2075" s="12">
        <v>15.853632496130601</v>
      </c>
      <c r="L2075" s="12">
        <v>17.181359626310964</v>
      </c>
      <c r="M2075" s="12">
        <v>15.642761458190973</v>
      </c>
      <c r="N2075" s="12"/>
      <c r="O2075" s="12"/>
    </row>
    <row r="2076" spans="1:15" x14ac:dyDescent="0.35">
      <c r="A2076" s="11" t="str">
        <f t="shared" si="32"/>
        <v>DISTRIBUCION VOLUMEN X CRITERIO (kg ó litros)Tinto100-200MIL</v>
      </c>
      <c r="B2076" s="11" t="s">
        <v>120</v>
      </c>
      <c r="C2076" s="11" t="s">
        <v>134</v>
      </c>
      <c r="D2076" s="11" t="s">
        <v>14</v>
      </c>
      <c r="E2076" s="12">
        <v>11.436908870992578</v>
      </c>
      <c r="F2076" s="12">
        <v>12.994860413313694</v>
      </c>
      <c r="G2076" s="12">
        <v>12.61027677946733</v>
      </c>
      <c r="H2076" s="12">
        <v>10.288167139789174</v>
      </c>
      <c r="I2076" s="12">
        <v>9.9096616314772881</v>
      </c>
      <c r="J2076" s="12">
        <v>9.2059439535175933</v>
      </c>
      <c r="K2076" s="12">
        <v>11.236177661787204</v>
      </c>
      <c r="L2076" s="12">
        <v>11.174838888229473</v>
      </c>
      <c r="M2076" s="12">
        <v>8.9484831409133747</v>
      </c>
      <c r="N2076" s="12"/>
      <c r="O2076" s="12"/>
    </row>
    <row r="2077" spans="1:15" x14ac:dyDescent="0.35">
      <c r="A2077" s="11" t="str">
        <f t="shared" si="32"/>
        <v>DISTRIBUCION VOLUMEN X CRITERIO (kg ó litros)Tinto200-500MIL</v>
      </c>
      <c r="B2077" s="11" t="s">
        <v>120</v>
      </c>
      <c r="C2077" s="11" t="s">
        <v>134</v>
      </c>
      <c r="D2077" s="11" t="s">
        <v>15</v>
      </c>
      <c r="E2077" s="12">
        <v>20.727317406732123</v>
      </c>
      <c r="F2077" s="12">
        <v>18.095804285409482</v>
      </c>
      <c r="G2077" s="12">
        <v>18.834568482901684</v>
      </c>
      <c r="H2077" s="12">
        <v>19.260586382922888</v>
      </c>
      <c r="I2077" s="12">
        <v>19.173121728581656</v>
      </c>
      <c r="J2077" s="12">
        <v>17.388478516015873</v>
      </c>
      <c r="K2077" s="12">
        <v>16.112013363182704</v>
      </c>
      <c r="L2077" s="12">
        <v>17.051151679259622</v>
      </c>
      <c r="M2077" s="12">
        <v>16.66517339707103</v>
      </c>
      <c r="N2077" s="12"/>
      <c r="O2077" s="12"/>
    </row>
    <row r="2078" spans="1:15" x14ac:dyDescent="0.35">
      <c r="A2078" s="11" t="str">
        <f t="shared" si="32"/>
        <v>DISTRIBUCION VOLUMEN X CRITERIO (kg ó litros)Tinto&gt;500MIL</v>
      </c>
      <c r="B2078" s="11" t="s">
        <v>120</v>
      </c>
      <c r="C2078" s="11" t="s">
        <v>134</v>
      </c>
      <c r="D2078" s="11" t="s">
        <v>16</v>
      </c>
      <c r="E2078" s="12">
        <v>21.724127233243806</v>
      </c>
      <c r="F2078" s="12">
        <v>23.471030348455553</v>
      </c>
      <c r="G2078" s="12">
        <v>19.402723034009796</v>
      </c>
      <c r="H2078" s="12">
        <v>19.776194945457533</v>
      </c>
      <c r="I2078" s="12">
        <v>19.775398514978576</v>
      </c>
      <c r="J2078" s="12">
        <v>19.560380934515685</v>
      </c>
      <c r="K2078" s="12">
        <v>20.062277679085682</v>
      </c>
      <c r="L2078" s="12">
        <v>17.940496020510523</v>
      </c>
      <c r="M2078" s="12">
        <v>17.906567048493276</v>
      </c>
      <c r="N2078" s="12"/>
      <c r="O2078" s="12"/>
    </row>
    <row r="2079" spans="1:15" x14ac:dyDescent="0.35">
      <c r="A2079" s="11" t="str">
        <f t="shared" si="32"/>
        <v>DISTRIBUCION VOLUMEN X CRITERIO (kg ó litros)TintoDE 15 A 19 AÑOS</v>
      </c>
      <c r="B2079" s="11" t="s">
        <v>120</v>
      </c>
      <c r="C2079" s="11" t="s">
        <v>134</v>
      </c>
      <c r="D2079" s="11" t="s">
        <v>39</v>
      </c>
      <c r="E2079" s="12">
        <v>0.11817270153906669</v>
      </c>
      <c r="F2079" s="12">
        <v>3.6244041368194035E-2</v>
      </c>
      <c r="G2079" s="12">
        <v>7.9973224264161064E-2</v>
      </c>
      <c r="H2079" s="12" t="s">
        <v>223</v>
      </c>
      <c r="I2079" s="12">
        <v>0.36167151558033711</v>
      </c>
      <c r="J2079" s="12">
        <v>0.247349916543391</v>
      </c>
      <c r="K2079" s="12" t="s">
        <v>223</v>
      </c>
      <c r="L2079" s="12" t="s">
        <v>223</v>
      </c>
      <c r="M2079" s="12">
        <v>0.14813946224046218</v>
      </c>
      <c r="N2079" s="12"/>
      <c r="O2079" s="12"/>
    </row>
    <row r="2080" spans="1:15" x14ac:dyDescent="0.35">
      <c r="A2080" s="11" t="str">
        <f t="shared" si="32"/>
        <v>DISTRIBUCION VOLUMEN X CRITERIO (kg ó litros)TintoDE 20 A 24 AÑOS</v>
      </c>
      <c r="B2080" s="11" t="s">
        <v>120</v>
      </c>
      <c r="C2080" s="11" t="s">
        <v>134</v>
      </c>
      <c r="D2080" s="11" t="s">
        <v>40</v>
      </c>
      <c r="E2080" s="12">
        <v>0.1548651995747575</v>
      </c>
      <c r="F2080" s="12">
        <v>0.91778950106918533</v>
      </c>
      <c r="G2080" s="12">
        <v>0.35051456838086736</v>
      </c>
      <c r="H2080" s="12">
        <v>1.1771220747362183</v>
      </c>
      <c r="I2080" s="12">
        <v>1.004449220593121</v>
      </c>
      <c r="J2080" s="12">
        <v>0.55908816857105115</v>
      </c>
      <c r="K2080" s="12">
        <v>0.43149336948683259</v>
      </c>
      <c r="L2080" s="12">
        <v>0.34387821301923155</v>
      </c>
      <c r="M2080" s="12">
        <v>0.49205869039068278</v>
      </c>
      <c r="N2080" s="12"/>
      <c r="O2080" s="12"/>
    </row>
    <row r="2081" spans="1:15" x14ac:dyDescent="0.35">
      <c r="A2081" s="11" t="str">
        <f t="shared" si="32"/>
        <v>DISTRIBUCION VOLUMEN X CRITERIO (kg ó litros)TintoDE 25 A 34 AÑOS</v>
      </c>
      <c r="B2081" s="11" t="s">
        <v>120</v>
      </c>
      <c r="C2081" s="11" t="s">
        <v>134</v>
      </c>
      <c r="D2081" s="11" t="s">
        <v>41</v>
      </c>
      <c r="E2081" s="12">
        <v>1.8880981996020909</v>
      </c>
      <c r="F2081" s="12">
        <v>2.4945341379956987</v>
      </c>
      <c r="G2081" s="12">
        <v>2.9779190148779482</v>
      </c>
      <c r="H2081" s="12">
        <v>1.9421938586009067</v>
      </c>
      <c r="I2081" s="12">
        <v>2.1492532224912848</v>
      </c>
      <c r="J2081" s="12">
        <v>2.717405369973068</v>
      </c>
      <c r="K2081" s="12">
        <v>2.1822770375769003</v>
      </c>
      <c r="L2081" s="12">
        <v>1.6462842513286349</v>
      </c>
      <c r="M2081" s="12">
        <v>2.358651475913832</v>
      </c>
      <c r="N2081" s="12"/>
      <c r="O2081" s="12"/>
    </row>
    <row r="2082" spans="1:15" x14ac:dyDescent="0.35">
      <c r="A2082" s="11" t="str">
        <f t="shared" si="32"/>
        <v>DISTRIBUCION VOLUMEN X CRITERIO (kg ó litros)TintoDE 35 A 49 AÑOS</v>
      </c>
      <c r="B2082" s="11" t="s">
        <v>120</v>
      </c>
      <c r="C2082" s="11" t="s">
        <v>134</v>
      </c>
      <c r="D2082" s="11" t="s">
        <v>42</v>
      </c>
      <c r="E2082" s="12">
        <v>16.780906454073463</v>
      </c>
      <c r="F2082" s="12">
        <v>15.795687181140183</v>
      </c>
      <c r="G2082" s="12">
        <v>13.056886787441519</v>
      </c>
      <c r="H2082" s="12">
        <v>13.317792127790037</v>
      </c>
      <c r="I2082" s="12">
        <v>13.38377532165495</v>
      </c>
      <c r="J2082" s="12">
        <v>14.318644808441364</v>
      </c>
      <c r="K2082" s="12">
        <v>12.744579375383067</v>
      </c>
      <c r="L2082" s="12">
        <v>12.510731937234201</v>
      </c>
      <c r="M2082" s="12">
        <v>10.567672235070573</v>
      </c>
      <c r="N2082" s="12"/>
      <c r="O2082" s="12"/>
    </row>
    <row r="2083" spans="1:15" x14ac:dyDescent="0.35">
      <c r="A2083" s="11" t="str">
        <f t="shared" si="32"/>
        <v>DISTRIBUCION VOLUMEN X CRITERIO (kg ó litros)TintoDE 50 A 59 AÑOS</v>
      </c>
      <c r="B2083" s="11" t="s">
        <v>120</v>
      </c>
      <c r="C2083" s="11" t="s">
        <v>134</v>
      </c>
      <c r="D2083" s="11" t="s">
        <v>43</v>
      </c>
      <c r="E2083" s="12">
        <v>24.287996624693541</v>
      </c>
      <c r="F2083" s="12">
        <v>24.068746127758679</v>
      </c>
      <c r="G2083" s="12">
        <v>22.922125373498176</v>
      </c>
      <c r="H2083" s="12">
        <v>23.455184869598064</v>
      </c>
      <c r="I2083" s="12">
        <v>24.044317377767189</v>
      </c>
      <c r="J2083" s="12">
        <v>20.096996768002214</v>
      </c>
      <c r="K2083" s="12">
        <v>25.693794985554096</v>
      </c>
      <c r="L2083" s="12">
        <v>22.879827436595658</v>
      </c>
      <c r="M2083" s="12">
        <v>22.399786754227168</v>
      </c>
      <c r="N2083" s="12"/>
      <c r="O2083" s="12"/>
    </row>
    <row r="2084" spans="1:15" x14ac:dyDescent="0.35">
      <c r="A2084" s="11" t="str">
        <f t="shared" si="32"/>
        <v>DISTRIBUCION VOLUMEN X CRITERIO (kg ó litros)TintoDE 60 A 75 AÑOS</v>
      </c>
      <c r="B2084" s="11" t="s">
        <v>120</v>
      </c>
      <c r="C2084" s="11" t="s">
        <v>134</v>
      </c>
      <c r="D2084" s="11" t="s">
        <v>44</v>
      </c>
      <c r="E2084" s="12">
        <v>56.769983292166771</v>
      </c>
      <c r="F2084" s="12">
        <v>56.687011503282037</v>
      </c>
      <c r="G2084" s="12">
        <v>60.612547408471329</v>
      </c>
      <c r="H2084" s="12">
        <v>60.107701773078738</v>
      </c>
      <c r="I2084" s="12">
        <v>59.056533793676593</v>
      </c>
      <c r="J2084" s="12">
        <v>62.060486859002332</v>
      </c>
      <c r="K2084" s="12">
        <v>58.947875268766772</v>
      </c>
      <c r="L2084" s="12">
        <v>62.619279994600731</v>
      </c>
      <c r="M2084" s="12">
        <v>64.033699708436458</v>
      </c>
      <c r="N2084" s="12"/>
      <c r="O2084" s="12"/>
    </row>
    <row r="2085" spans="1:15" x14ac:dyDescent="0.35">
      <c r="A2085" s="11" t="str">
        <f t="shared" si="32"/>
        <v>DISTRIBUCION VOLUMEN X CRITERIO (kg ó litros)TintoNIVEL ALTO</v>
      </c>
      <c r="B2085" s="11" t="s">
        <v>120</v>
      </c>
      <c r="C2085" s="11" t="s">
        <v>134</v>
      </c>
      <c r="D2085" s="11" t="s">
        <v>209</v>
      </c>
      <c r="E2085" s="12">
        <v>25.146764912859616</v>
      </c>
      <c r="F2085" s="12">
        <v>23.392297399282324</v>
      </c>
      <c r="G2085" s="12">
        <v>24.365612269516625</v>
      </c>
      <c r="H2085" s="12">
        <v>25.496630564117023</v>
      </c>
      <c r="I2085" s="12">
        <v>27.304206848195673</v>
      </c>
      <c r="J2085" s="12">
        <v>25.727814075674249</v>
      </c>
      <c r="K2085" s="12">
        <v>26.902200856831161</v>
      </c>
      <c r="L2085" s="12">
        <v>27.886371240500825</v>
      </c>
      <c r="M2085" s="12">
        <v>23.90486849631921</v>
      </c>
      <c r="N2085" s="12"/>
      <c r="O2085" s="12"/>
    </row>
    <row r="2086" spans="1:15" x14ac:dyDescent="0.35">
      <c r="A2086" s="11" t="str">
        <f t="shared" si="32"/>
        <v>DISTRIBUCION VOLUMEN X CRITERIO (kg ó litros)TintoNIVEL MEDIO ALTO</v>
      </c>
      <c r="B2086" s="11" t="s">
        <v>120</v>
      </c>
      <c r="C2086" s="11" t="s">
        <v>134</v>
      </c>
      <c r="D2086" s="11" t="s">
        <v>210</v>
      </c>
      <c r="E2086" s="12">
        <v>16.076439107263216</v>
      </c>
      <c r="F2086" s="12">
        <v>17.105497455017677</v>
      </c>
      <c r="G2086" s="12">
        <v>15.105894098648639</v>
      </c>
      <c r="H2086" s="12">
        <v>15.211595136860803</v>
      </c>
      <c r="I2086" s="12">
        <v>17.03305711711068</v>
      </c>
      <c r="J2086" s="12">
        <v>15.233404528548061</v>
      </c>
      <c r="K2086" s="12">
        <v>15.874260857137459</v>
      </c>
      <c r="L2086" s="12">
        <v>16.381291501673019</v>
      </c>
      <c r="M2086" s="12">
        <v>15.284938641955769</v>
      </c>
      <c r="N2086" s="12"/>
      <c r="O2086" s="12"/>
    </row>
    <row r="2087" spans="1:15" x14ac:dyDescent="0.35">
      <c r="A2087" s="11" t="str">
        <f t="shared" si="32"/>
        <v>DISTRIBUCION VOLUMEN X CRITERIO (kg ó litros)TintoNIVEL MEDIO</v>
      </c>
      <c r="B2087" s="11" t="s">
        <v>120</v>
      </c>
      <c r="C2087" s="11" t="s">
        <v>134</v>
      </c>
      <c r="D2087" s="11" t="s">
        <v>211</v>
      </c>
      <c r="E2087" s="12">
        <v>24.832289264277154</v>
      </c>
      <c r="F2087" s="12">
        <v>23.551321085385638</v>
      </c>
      <c r="G2087" s="12">
        <v>22.165516764014644</v>
      </c>
      <c r="H2087" s="12">
        <v>22.497307223179003</v>
      </c>
      <c r="I2087" s="12">
        <v>20.904741643221076</v>
      </c>
      <c r="J2087" s="12">
        <v>22.30942629936623</v>
      </c>
      <c r="K2087" s="12">
        <v>23.362057572805185</v>
      </c>
      <c r="L2087" s="12">
        <v>21.67333298318788</v>
      </c>
      <c r="M2087" s="12">
        <v>22.632885492091376</v>
      </c>
      <c r="N2087" s="12"/>
      <c r="O2087" s="12"/>
    </row>
    <row r="2088" spans="1:15" x14ac:dyDescent="0.35">
      <c r="A2088" s="11" t="str">
        <f t="shared" si="32"/>
        <v>DISTRIBUCION VOLUMEN X CRITERIO (kg ó litros)TintoNIVEL MEDIO BAJO</v>
      </c>
      <c r="B2088" s="11" t="s">
        <v>120</v>
      </c>
      <c r="C2088" s="11" t="s">
        <v>134</v>
      </c>
      <c r="D2088" s="11" t="s">
        <v>212</v>
      </c>
      <c r="E2088" s="12">
        <v>13.862696097098013</v>
      </c>
      <c r="F2088" s="12">
        <v>15.958671136429473</v>
      </c>
      <c r="G2088" s="12">
        <v>15.134335799840654</v>
      </c>
      <c r="H2088" s="12">
        <v>17.064924885070372</v>
      </c>
      <c r="I2088" s="12">
        <v>18.229477639312606</v>
      </c>
      <c r="J2088" s="12">
        <v>15.421947004916811</v>
      </c>
      <c r="K2088" s="12">
        <v>16.801354995444825</v>
      </c>
      <c r="L2088" s="12">
        <v>16.380157020583724</v>
      </c>
      <c r="M2088" s="12">
        <v>15.199904682131008</v>
      </c>
      <c r="N2088" s="12"/>
      <c r="O2088" s="12"/>
    </row>
    <row r="2089" spans="1:15" x14ac:dyDescent="0.35">
      <c r="A2089" s="11" t="str">
        <f t="shared" si="32"/>
        <v>DISTRIBUCION VOLUMEN X CRITERIO (kg ó litros)TintoHOMBRE</v>
      </c>
      <c r="B2089" s="11" t="s">
        <v>120</v>
      </c>
      <c r="C2089" s="11" t="s">
        <v>134</v>
      </c>
      <c r="D2089" s="11" t="s">
        <v>21</v>
      </c>
      <c r="E2089" s="12">
        <v>68.992437963248776</v>
      </c>
      <c r="F2089" s="12">
        <v>65.893277377679112</v>
      </c>
      <c r="G2089" s="12">
        <v>66.137829337741778</v>
      </c>
      <c r="H2089" s="12">
        <v>68.176135530755474</v>
      </c>
      <c r="I2089" s="12">
        <v>68.295065452912723</v>
      </c>
      <c r="J2089" s="12">
        <v>61.736494970036418</v>
      </c>
      <c r="K2089" s="12">
        <v>66.83643574199894</v>
      </c>
      <c r="L2089" s="12">
        <v>65.877788458296621</v>
      </c>
      <c r="M2089" s="12">
        <v>67.824160594704125</v>
      </c>
      <c r="N2089" s="12"/>
      <c r="O2089" s="12"/>
    </row>
    <row r="2090" spans="1:15" x14ac:dyDescent="0.35">
      <c r="A2090" s="11" t="str">
        <f t="shared" si="32"/>
        <v>DISTRIBUCION VOLUMEN X CRITERIO (kg ó litros)TintoMUJER</v>
      </c>
      <c r="B2090" s="11" t="s">
        <v>120</v>
      </c>
      <c r="C2090" s="11" t="s">
        <v>134</v>
      </c>
      <c r="D2090" s="11" t="s">
        <v>22</v>
      </c>
      <c r="E2090" s="12">
        <v>31.007585652874575</v>
      </c>
      <c r="F2090" s="12">
        <v>34.106729322569727</v>
      </c>
      <c r="G2090" s="12">
        <v>33.862136122262207</v>
      </c>
      <c r="H2090" s="12">
        <v>31.8238599809428</v>
      </c>
      <c r="I2090" s="12">
        <v>31.704955801483354</v>
      </c>
      <c r="J2090" s="12">
        <v>38.26348257003329</v>
      </c>
      <c r="K2090" s="12">
        <v>33.163568410699042</v>
      </c>
      <c r="L2090" s="12">
        <v>34.122211454010639</v>
      </c>
      <c r="M2090" s="12">
        <v>32.175844890328271</v>
      </c>
      <c r="N2090" s="12"/>
      <c r="O2090" s="12"/>
    </row>
    <row r="2091" spans="1:15" x14ac:dyDescent="0.35">
      <c r="A2091" s="11" t="str">
        <f t="shared" si="32"/>
        <v>DISTRIBUCION VOLUMEN X CRITERIO (kg ó litros)BlancoT.ESPAÑA</v>
      </c>
      <c r="B2091" s="11" t="s">
        <v>120</v>
      </c>
      <c r="C2091" s="11" t="s">
        <v>135</v>
      </c>
      <c r="D2091" s="11" t="s">
        <v>36</v>
      </c>
      <c r="E2091" s="12">
        <v>100</v>
      </c>
      <c r="F2091" s="12">
        <v>100</v>
      </c>
      <c r="G2091" s="12">
        <v>100</v>
      </c>
      <c r="H2091" s="12">
        <v>100</v>
      </c>
      <c r="I2091" s="12">
        <v>100</v>
      </c>
      <c r="J2091" s="12">
        <v>100</v>
      </c>
      <c r="K2091" s="12">
        <v>100</v>
      </c>
      <c r="L2091" s="12">
        <v>100</v>
      </c>
      <c r="M2091" s="12">
        <v>100</v>
      </c>
      <c r="N2091" s="12"/>
      <c r="O2091" s="12"/>
    </row>
    <row r="2092" spans="1:15" x14ac:dyDescent="0.35">
      <c r="A2092" s="11" t="str">
        <f t="shared" si="32"/>
        <v>DISTRIBUCION VOLUMEN X CRITERIO (kg ó litros)BlancoBCN AM</v>
      </c>
      <c r="B2092" s="11" t="s">
        <v>120</v>
      </c>
      <c r="C2092" s="11" t="s">
        <v>135</v>
      </c>
      <c r="D2092" s="11" t="s">
        <v>1</v>
      </c>
      <c r="E2092" s="12">
        <v>8.1471207996602164</v>
      </c>
      <c r="F2092" s="12">
        <v>6.3854956003191088</v>
      </c>
      <c r="G2092" s="12">
        <v>4.9772988135965743</v>
      </c>
      <c r="H2092" s="12">
        <v>5.9309585803500857</v>
      </c>
      <c r="I2092" s="12">
        <v>7.134153745613693</v>
      </c>
      <c r="J2092" s="12">
        <v>6.7343083568960687</v>
      </c>
      <c r="K2092" s="12">
        <v>6.7437145189591332</v>
      </c>
      <c r="L2092" s="12">
        <v>7.1167636287970097</v>
      </c>
      <c r="M2092" s="12">
        <v>6.8112013958820636</v>
      </c>
      <c r="N2092" s="12"/>
      <c r="O2092" s="12"/>
    </row>
    <row r="2093" spans="1:15" x14ac:dyDescent="0.35">
      <c r="A2093" s="11" t="str">
        <f t="shared" si="32"/>
        <v>DISTRIBUCION VOLUMEN X CRITERIO (kg ó litros)BlancoREST.CAT ARAGON</v>
      </c>
      <c r="B2093" s="11" t="s">
        <v>120</v>
      </c>
      <c r="C2093" s="11" t="s">
        <v>135</v>
      </c>
      <c r="D2093" s="11" t="s">
        <v>2</v>
      </c>
      <c r="E2093" s="12">
        <v>10.829625767118531</v>
      </c>
      <c r="F2093" s="12">
        <v>15.542393102693609</v>
      </c>
      <c r="G2093" s="12">
        <v>14.890790109985666</v>
      </c>
      <c r="H2093" s="12">
        <v>16.660824706807706</v>
      </c>
      <c r="I2093" s="12">
        <v>16.25887067451848</v>
      </c>
      <c r="J2093" s="12">
        <v>15.87964977715273</v>
      </c>
      <c r="K2093" s="12">
        <v>18.436572170255577</v>
      </c>
      <c r="L2093" s="12">
        <v>14.953768099019529</v>
      </c>
      <c r="M2093" s="12">
        <v>16.826869446773603</v>
      </c>
      <c r="N2093" s="12"/>
      <c r="O2093" s="12"/>
    </row>
    <row r="2094" spans="1:15" x14ac:dyDescent="0.35">
      <c r="A2094" s="11" t="str">
        <f t="shared" si="32"/>
        <v>DISTRIBUCION VOLUMEN X CRITERIO (kg ó litros)BlancoLEVANTE</v>
      </c>
      <c r="B2094" s="11" t="s">
        <v>120</v>
      </c>
      <c r="C2094" s="11" t="s">
        <v>135</v>
      </c>
      <c r="D2094" s="11" t="s">
        <v>3</v>
      </c>
      <c r="E2094" s="12">
        <v>9.6157897266752368</v>
      </c>
      <c r="F2094" s="12">
        <v>10.372095050838944</v>
      </c>
      <c r="G2094" s="12">
        <v>8.6503528224577408</v>
      </c>
      <c r="H2094" s="12">
        <v>9.3250614126191333</v>
      </c>
      <c r="I2094" s="12">
        <v>10.431514259678876</v>
      </c>
      <c r="J2094" s="12">
        <v>8.1333577142006739</v>
      </c>
      <c r="K2094" s="12">
        <v>7.7890839626536827</v>
      </c>
      <c r="L2094" s="12">
        <v>8.3435183859380349</v>
      </c>
      <c r="M2094" s="12">
        <v>9.6289133882301492</v>
      </c>
      <c r="N2094" s="12"/>
      <c r="O2094" s="12"/>
    </row>
    <row r="2095" spans="1:15" x14ac:dyDescent="0.35">
      <c r="A2095" s="11" t="str">
        <f t="shared" si="32"/>
        <v>DISTRIBUCION VOLUMEN X CRITERIO (kg ó litros)BlancoANDALUCIA</v>
      </c>
      <c r="B2095" s="11" t="s">
        <v>120</v>
      </c>
      <c r="C2095" s="11" t="s">
        <v>135</v>
      </c>
      <c r="D2095" s="11" t="s">
        <v>4</v>
      </c>
      <c r="E2095" s="12">
        <v>10.217548760380101</v>
      </c>
      <c r="F2095" s="12">
        <v>10.87313767805119</v>
      </c>
      <c r="G2095" s="12">
        <v>8.8446786181242114</v>
      </c>
      <c r="H2095" s="12">
        <v>9.0721038523742976</v>
      </c>
      <c r="I2095" s="12">
        <v>7.3997117514186073</v>
      </c>
      <c r="J2095" s="12">
        <v>10.544378280892641</v>
      </c>
      <c r="K2095" s="12">
        <v>10.803479864043387</v>
      </c>
      <c r="L2095" s="12">
        <v>10.645778878227565</v>
      </c>
      <c r="M2095" s="12">
        <v>10.211328675679637</v>
      </c>
      <c r="N2095" s="12"/>
      <c r="O2095" s="12"/>
    </row>
    <row r="2096" spans="1:15" x14ac:dyDescent="0.35">
      <c r="A2096" s="11" t="str">
        <f t="shared" si="32"/>
        <v>DISTRIBUCION VOLUMEN X CRITERIO (kg ó litros)BlancoMDD AM</v>
      </c>
      <c r="B2096" s="11" t="s">
        <v>120</v>
      </c>
      <c r="C2096" s="11" t="s">
        <v>135</v>
      </c>
      <c r="D2096" s="11" t="s">
        <v>5</v>
      </c>
      <c r="E2096" s="12">
        <v>14.325086802011736</v>
      </c>
      <c r="F2096" s="12">
        <v>17.466810160594971</v>
      </c>
      <c r="G2096" s="12">
        <v>23.736371451234135</v>
      </c>
      <c r="H2096" s="12">
        <v>19.37965145852133</v>
      </c>
      <c r="I2096" s="12">
        <v>15.012352283654515</v>
      </c>
      <c r="J2096" s="12">
        <v>16.180016622851767</v>
      </c>
      <c r="K2096" s="12">
        <v>15.44628863881314</v>
      </c>
      <c r="L2096" s="12">
        <v>19.008572627545874</v>
      </c>
      <c r="M2096" s="12">
        <v>13.918934453866431</v>
      </c>
      <c r="N2096" s="12"/>
      <c r="O2096" s="12"/>
    </row>
    <row r="2097" spans="1:15" x14ac:dyDescent="0.35">
      <c r="A2097" s="11" t="str">
        <f t="shared" si="32"/>
        <v>DISTRIBUCION VOLUMEN X CRITERIO (kg ó litros)BlancoRTO CENTRO</v>
      </c>
      <c r="B2097" s="11" t="s">
        <v>120</v>
      </c>
      <c r="C2097" s="11" t="s">
        <v>135</v>
      </c>
      <c r="D2097" s="11" t="s">
        <v>6</v>
      </c>
      <c r="E2097" s="12">
        <v>8.7694951951074227</v>
      </c>
      <c r="F2097" s="12">
        <v>9.1519154873717792</v>
      </c>
      <c r="G2097" s="12">
        <v>8.0963281868897816</v>
      </c>
      <c r="H2097" s="12">
        <v>7.1925784173391749</v>
      </c>
      <c r="I2097" s="12">
        <v>6.1404256032416695</v>
      </c>
      <c r="J2097" s="12">
        <v>9.6792856447714648</v>
      </c>
      <c r="K2097" s="12">
        <v>6.6214321485098093</v>
      </c>
      <c r="L2097" s="12">
        <v>8.4239537794093486</v>
      </c>
      <c r="M2097" s="12">
        <v>7.1227977340242488</v>
      </c>
      <c r="N2097" s="12"/>
      <c r="O2097" s="12"/>
    </row>
    <row r="2098" spans="1:15" x14ac:dyDescent="0.35">
      <c r="A2098" s="11" t="str">
        <f t="shared" si="32"/>
        <v>DISTRIBUCION VOLUMEN X CRITERIO (kg ó litros)BlancoNORTE-CENTRO</v>
      </c>
      <c r="B2098" s="11" t="s">
        <v>120</v>
      </c>
      <c r="C2098" s="11" t="s">
        <v>135</v>
      </c>
      <c r="D2098" s="11" t="s">
        <v>7</v>
      </c>
      <c r="E2098" s="12">
        <v>21.783832314863886</v>
      </c>
      <c r="F2098" s="12">
        <v>17.306780142251895</v>
      </c>
      <c r="G2098" s="12">
        <v>18.073012175902353</v>
      </c>
      <c r="H2098" s="12">
        <v>15.962001803374598</v>
      </c>
      <c r="I2098" s="12">
        <v>18.74623000938163</v>
      </c>
      <c r="J2098" s="12">
        <v>18.800219667468209</v>
      </c>
      <c r="K2098" s="12">
        <v>20.757698310330447</v>
      </c>
      <c r="L2098" s="12">
        <v>17.724746976561061</v>
      </c>
      <c r="M2098" s="12">
        <v>17.53689510744859</v>
      </c>
      <c r="N2098" s="12"/>
      <c r="O2098" s="12"/>
    </row>
    <row r="2099" spans="1:15" x14ac:dyDescent="0.35">
      <c r="A2099" s="11" t="str">
        <f t="shared" si="32"/>
        <v>DISTRIBUCION VOLUMEN X CRITERIO (kg ó litros)BlancoNOROESTE</v>
      </c>
      <c r="B2099" s="11" t="s">
        <v>120</v>
      </c>
      <c r="C2099" s="11" t="s">
        <v>135</v>
      </c>
      <c r="D2099" s="11" t="s">
        <v>8</v>
      </c>
      <c r="E2099" s="12">
        <v>16.311509693119579</v>
      </c>
      <c r="F2099" s="12">
        <v>12.901379891794415</v>
      </c>
      <c r="G2099" s="12">
        <v>12.731182402132912</v>
      </c>
      <c r="H2099" s="12">
        <v>16.476829851646233</v>
      </c>
      <c r="I2099" s="12">
        <v>18.876736700008319</v>
      </c>
      <c r="J2099" s="12">
        <v>14.048777122514228</v>
      </c>
      <c r="K2099" s="12">
        <v>13.401733309507716</v>
      </c>
      <c r="L2099" s="12">
        <v>13.782888376916191</v>
      </c>
      <c r="M2099" s="12">
        <v>17.943063707430934</v>
      </c>
      <c r="N2099" s="12"/>
      <c r="O2099" s="12"/>
    </row>
    <row r="2100" spans="1:15" x14ac:dyDescent="0.35">
      <c r="A2100" s="11" t="str">
        <f t="shared" si="32"/>
        <v>DISTRIBUCION VOLUMEN X CRITERIO (kg ó litros)Blanco&lt;2MIL</v>
      </c>
      <c r="B2100" s="11" t="s">
        <v>120</v>
      </c>
      <c r="C2100" s="11" t="s">
        <v>135</v>
      </c>
      <c r="D2100" s="11" t="s">
        <v>9</v>
      </c>
      <c r="E2100" s="12">
        <v>3.7153450112777118</v>
      </c>
      <c r="F2100" s="12">
        <v>3.4593367915987967</v>
      </c>
      <c r="G2100" s="12">
        <v>3.8608466255814942</v>
      </c>
      <c r="H2100" s="12">
        <v>2.4096917486004874</v>
      </c>
      <c r="I2100" s="12">
        <v>5.1183678621582533</v>
      </c>
      <c r="J2100" s="12">
        <v>5.7364972996211252</v>
      </c>
      <c r="K2100" s="12">
        <v>8.4330863824295577</v>
      </c>
      <c r="L2100" s="12">
        <v>5.7320196230517322</v>
      </c>
      <c r="M2100" s="12">
        <v>7.6565007491187842</v>
      </c>
      <c r="N2100" s="12"/>
      <c r="O2100" s="12"/>
    </row>
    <row r="2101" spans="1:15" x14ac:dyDescent="0.35">
      <c r="A2101" s="11" t="str">
        <f t="shared" si="32"/>
        <v>DISTRIBUCION VOLUMEN X CRITERIO (kg ó litros)Blanco2-5MIL</v>
      </c>
      <c r="B2101" s="11" t="s">
        <v>120</v>
      </c>
      <c r="C2101" s="11" t="s">
        <v>135</v>
      </c>
      <c r="D2101" s="11" t="s">
        <v>10</v>
      </c>
      <c r="E2101" s="12">
        <v>6.7948727793599462</v>
      </c>
      <c r="F2101" s="12">
        <v>5.5134358916743551</v>
      </c>
      <c r="G2101" s="12">
        <v>6.0464996929710706</v>
      </c>
      <c r="H2101" s="12">
        <v>6.8011315008398441</v>
      </c>
      <c r="I2101" s="12">
        <v>4.6588095147707964</v>
      </c>
      <c r="J2101" s="12">
        <v>7.0626743937924532</v>
      </c>
      <c r="K2101" s="12">
        <v>7.4178096235424329</v>
      </c>
      <c r="L2101" s="12">
        <v>6.9001743784034995</v>
      </c>
      <c r="M2101" s="12">
        <v>6.3161954644727096</v>
      </c>
      <c r="N2101" s="12"/>
      <c r="O2101" s="12"/>
    </row>
    <row r="2102" spans="1:15" x14ac:dyDescent="0.35">
      <c r="A2102" s="11" t="str">
        <f t="shared" si="32"/>
        <v>DISTRIBUCION VOLUMEN X CRITERIO (kg ó litros)Blanco5-10MIL</v>
      </c>
      <c r="B2102" s="11" t="s">
        <v>120</v>
      </c>
      <c r="C2102" s="11" t="s">
        <v>135</v>
      </c>
      <c r="D2102" s="11" t="s">
        <v>11</v>
      </c>
      <c r="E2102" s="12">
        <v>5.9633719590470973</v>
      </c>
      <c r="F2102" s="12">
        <v>6.5407191885310922</v>
      </c>
      <c r="G2102" s="12">
        <v>5.5249590123228627</v>
      </c>
      <c r="H2102" s="12">
        <v>7.7974770187469939</v>
      </c>
      <c r="I2102" s="12">
        <v>9.2240398148800189</v>
      </c>
      <c r="J2102" s="12">
        <v>7.5081982283204702</v>
      </c>
      <c r="K2102" s="12">
        <v>8.7392771001944709</v>
      </c>
      <c r="L2102" s="12">
        <v>9.7017739464601416</v>
      </c>
      <c r="M2102" s="12">
        <v>9.8358940933594941</v>
      </c>
      <c r="N2102" s="12"/>
      <c r="O2102" s="12"/>
    </row>
    <row r="2103" spans="1:15" x14ac:dyDescent="0.35">
      <c r="A2103" s="11" t="str">
        <f t="shared" si="32"/>
        <v>DISTRIBUCION VOLUMEN X CRITERIO (kg ó litros)Blanco10-30MIL</v>
      </c>
      <c r="B2103" s="11" t="s">
        <v>120</v>
      </c>
      <c r="C2103" s="11" t="s">
        <v>135</v>
      </c>
      <c r="D2103" s="11" t="s">
        <v>12</v>
      </c>
      <c r="E2103" s="12">
        <v>14.122899788561394</v>
      </c>
      <c r="F2103" s="12">
        <v>19.227180555452389</v>
      </c>
      <c r="G2103" s="12">
        <v>17.434325195862133</v>
      </c>
      <c r="H2103" s="12">
        <v>19.337033444801797</v>
      </c>
      <c r="I2103" s="12">
        <v>19.17045456199525</v>
      </c>
      <c r="J2103" s="12">
        <v>18.914641619082083</v>
      </c>
      <c r="K2103" s="12">
        <v>16.469531648293344</v>
      </c>
      <c r="L2103" s="12">
        <v>15.895557202712496</v>
      </c>
      <c r="M2103" s="12">
        <v>15.604951103227432</v>
      </c>
      <c r="N2103" s="12"/>
      <c r="O2103" s="12"/>
    </row>
    <row r="2104" spans="1:15" x14ac:dyDescent="0.35">
      <c r="A2104" s="11" t="str">
        <f t="shared" si="32"/>
        <v>DISTRIBUCION VOLUMEN X CRITERIO (kg ó litros)Blanco30-100MIL</v>
      </c>
      <c r="B2104" s="11" t="s">
        <v>120</v>
      </c>
      <c r="C2104" s="11" t="s">
        <v>135</v>
      </c>
      <c r="D2104" s="11" t="s">
        <v>13</v>
      </c>
      <c r="E2104" s="12">
        <v>16.643491849673271</v>
      </c>
      <c r="F2104" s="12">
        <v>18.2206729790453</v>
      </c>
      <c r="G2104" s="12">
        <v>14.850545840800617</v>
      </c>
      <c r="H2104" s="12">
        <v>15.670227913395497</v>
      </c>
      <c r="I2104" s="12">
        <v>17.555072997560039</v>
      </c>
      <c r="J2104" s="12">
        <v>18.111243803414162</v>
      </c>
      <c r="K2104" s="12">
        <v>14.189466497955783</v>
      </c>
      <c r="L2104" s="12">
        <v>16.131595735987048</v>
      </c>
      <c r="M2104" s="12">
        <v>18.187985870877199</v>
      </c>
      <c r="N2104" s="12"/>
      <c r="O2104" s="12"/>
    </row>
    <row r="2105" spans="1:15" x14ac:dyDescent="0.35">
      <c r="A2105" s="11" t="str">
        <f t="shared" si="32"/>
        <v>DISTRIBUCION VOLUMEN X CRITERIO (kg ó litros)Blanco100-200MIL</v>
      </c>
      <c r="B2105" s="11" t="s">
        <v>120</v>
      </c>
      <c r="C2105" s="11" t="s">
        <v>135</v>
      </c>
      <c r="D2105" s="11" t="s">
        <v>14</v>
      </c>
      <c r="E2105" s="12">
        <v>11.864256738885022</v>
      </c>
      <c r="F2105" s="12">
        <v>10.837075754802179</v>
      </c>
      <c r="G2105" s="12">
        <v>8.8846809293568523</v>
      </c>
      <c r="H2105" s="12">
        <v>7.8637144670226382</v>
      </c>
      <c r="I2105" s="12">
        <v>10.166110626906672</v>
      </c>
      <c r="J2105" s="12">
        <v>10.263898656468321</v>
      </c>
      <c r="K2105" s="12">
        <v>9.9542342425730492</v>
      </c>
      <c r="L2105" s="12">
        <v>10.465381548188565</v>
      </c>
      <c r="M2105" s="12">
        <v>9.6496210742230772</v>
      </c>
      <c r="N2105" s="12"/>
      <c r="O2105" s="12"/>
    </row>
    <row r="2106" spans="1:15" x14ac:dyDescent="0.35">
      <c r="A2106" s="11" t="str">
        <f t="shared" si="32"/>
        <v>DISTRIBUCION VOLUMEN X CRITERIO (kg ó litros)Blanco200-500MIL</v>
      </c>
      <c r="B2106" s="11" t="s">
        <v>120</v>
      </c>
      <c r="C2106" s="11" t="s">
        <v>135</v>
      </c>
      <c r="D2106" s="11" t="s">
        <v>15</v>
      </c>
      <c r="E2106" s="12">
        <v>21.535105958499571</v>
      </c>
      <c r="F2106" s="12">
        <v>15.171425667082289</v>
      </c>
      <c r="G2106" s="12">
        <v>16.437008264454082</v>
      </c>
      <c r="H2106" s="12">
        <v>15.358861964339832</v>
      </c>
      <c r="I2106" s="12">
        <v>15.661092183375056</v>
      </c>
      <c r="J2106" s="12">
        <v>13.625976020490658</v>
      </c>
      <c r="K2106" s="12">
        <v>14.188840843430798</v>
      </c>
      <c r="L2106" s="12">
        <v>13.718958185107363</v>
      </c>
      <c r="M2106" s="12">
        <v>16.269898446546822</v>
      </c>
      <c r="N2106" s="12"/>
      <c r="O2106" s="12"/>
    </row>
    <row r="2107" spans="1:15" x14ac:dyDescent="0.35">
      <c r="A2107" s="11" t="str">
        <f t="shared" si="32"/>
        <v>DISTRIBUCION VOLUMEN X CRITERIO (kg ó litros)Blanco&gt;500MIL</v>
      </c>
      <c r="B2107" s="11" t="s">
        <v>120</v>
      </c>
      <c r="C2107" s="11" t="s">
        <v>135</v>
      </c>
      <c r="D2107" s="11" t="s">
        <v>16</v>
      </c>
      <c r="E2107" s="12">
        <v>19.360659518098952</v>
      </c>
      <c r="F2107" s="12">
        <v>21.030161779976691</v>
      </c>
      <c r="G2107" s="12">
        <v>26.961151847054222</v>
      </c>
      <c r="H2107" s="12">
        <v>24.76187935105856</v>
      </c>
      <c r="I2107" s="12">
        <v>18.446051760287894</v>
      </c>
      <c r="J2107" s="12">
        <v>18.776870013048178</v>
      </c>
      <c r="K2107" s="12">
        <v>20.607752854812432</v>
      </c>
      <c r="L2107" s="12">
        <v>21.454530225211386</v>
      </c>
      <c r="M2107" s="12">
        <v>16.478958073236765</v>
      </c>
      <c r="N2107" s="12"/>
      <c r="O2107" s="12"/>
    </row>
    <row r="2108" spans="1:15" x14ac:dyDescent="0.35">
      <c r="A2108" s="11" t="str">
        <f t="shared" si="32"/>
        <v>DISTRIBUCION VOLUMEN X CRITERIO (kg ó litros)BlancoDE 15 A 19 AÑOS</v>
      </c>
      <c r="B2108" s="11" t="s">
        <v>120</v>
      </c>
      <c r="C2108" s="11" t="s">
        <v>135</v>
      </c>
      <c r="D2108" s="11" t="s">
        <v>39</v>
      </c>
      <c r="E2108" s="12">
        <v>0.75329961798198031</v>
      </c>
      <c r="F2108" s="12">
        <v>0.39451265658763007</v>
      </c>
      <c r="G2108" s="12" t="s">
        <v>223</v>
      </c>
      <c r="H2108" s="12">
        <v>0.19572348709129278</v>
      </c>
      <c r="I2108" s="12" t="s">
        <v>223</v>
      </c>
      <c r="J2108" s="12" t="s">
        <v>223</v>
      </c>
      <c r="K2108" s="12" t="s">
        <v>223</v>
      </c>
      <c r="L2108" s="12" t="s">
        <v>223</v>
      </c>
      <c r="M2108" s="12" t="s">
        <v>223</v>
      </c>
      <c r="N2108" s="12"/>
      <c r="O2108" s="12"/>
    </row>
    <row r="2109" spans="1:15" x14ac:dyDescent="0.35">
      <c r="A2109" s="11" t="str">
        <f t="shared" si="32"/>
        <v>DISTRIBUCION VOLUMEN X CRITERIO (kg ó litros)BlancoDE 20 A 24 AÑOS</v>
      </c>
      <c r="B2109" s="11" t="s">
        <v>120</v>
      </c>
      <c r="C2109" s="11" t="s">
        <v>135</v>
      </c>
      <c r="D2109" s="11" t="s">
        <v>40</v>
      </c>
      <c r="E2109" s="12">
        <v>1.6952216103135627</v>
      </c>
      <c r="F2109" s="12">
        <v>1.1598618126703886</v>
      </c>
      <c r="G2109" s="12">
        <v>1.7169947168198283</v>
      </c>
      <c r="H2109" s="12">
        <v>1.4879062763434006</v>
      </c>
      <c r="I2109" s="12">
        <v>0.46670902831447331</v>
      </c>
      <c r="J2109" s="12">
        <v>1.2634812449112809</v>
      </c>
      <c r="K2109" s="12">
        <v>0.71744743271084122</v>
      </c>
      <c r="L2109" s="12">
        <v>0.83806975903295577</v>
      </c>
      <c r="M2109" s="12">
        <v>0.83852557026533237</v>
      </c>
      <c r="N2109" s="12"/>
      <c r="O2109" s="12"/>
    </row>
    <row r="2110" spans="1:15" x14ac:dyDescent="0.35">
      <c r="A2110" s="11" t="str">
        <f t="shared" si="32"/>
        <v>DISTRIBUCION VOLUMEN X CRITERIO (kg ó litros)BlancoDE 25 A 34 AÑOS</v>
      </c>
      <c r="B2110" s="11" t="s">
        <v>120</v>
      </c>
      <c r="C2110" s="11" t="s">
        <v>135</v>
      </c>
      <c r="D2110" s="11" t="s">
        <v>41</v>
      </c>
      <c r="E2110" s="12">
        <v>4.7294047240200214</v>
      </c>
      <c r="F2110" s="12">
        <v>6.8324804249829532</v>
      </c>
      <c r="G2110" s="12">
        <v>5.2861510382233492</v>
      </c>
      <c r="H2110" s="12">
        <v>5.4208664424868571</v>
      </c>
      <c r="I2110" s="12">
        <v>4.0652795593460436</v>
      </c>
      <c r="J2110" s="12">
        <v>5.5936318460310002</v>
      </c>
      <c r="K2110" s="12">
        <v>4.3934881942516348</v>
      </c>
      <c r="L2110" s="12">
        <v>3.8453832808940387</v>
      </c>
      <c r="M2110" s="12">
        <v>3.4129760868129106</v>
      </c>
      <c r="N2110" s="12"/>
      <c r="O2110" s="12"/>
    </row>
    <row r="2111" spans="1:15" x14ac:dyDescent="0.35">
      <c r="A2111" s="11" t="str">
        <f t="shared" si="32"/>
        <v>DISTRIBUCION VOLUMEN X CRITERIO (kg ó litros)BlancoDE 35 A 49 AÑOS</v>
      </c>
      <c r="B2111" s="11" t="s">
        <v>120</v>
      </c>
      <c r="C2111" s="11" t="s">
        <v>135</v>
      </c>
      <c r="D2111" s="11" t="s">
        <v>42</v>
      </c>
      <c r="E2111" s="12">
        <v>13.578658217893974</v>
      </c>
      <c r="F2111" s="12">
        <v>14.950880944253338</v>
      </c>
      <c r="G2111" s="12">
        <v>12.418668191031095</v>
      </c>
      <c r="H2111" s="12">
        <v>12.610255656617319</v>
      </c>
      <c r="I2111" s="12">
        <v>11.574033821228364</v>
      </c>
      <c r="J2111" s="12">
        <v>12.461819296402748</v>
      </c>
      <c r="K2111" s="12">
        <v>9.9301805562374597</v>
      </c>
      <c r="L2111" s="12">
        <v>10.649733263944769</v>
      </c>
      <c r="M2111" s="12">
        <v>11.183539596785252</v>
      </c>
      <c r="N2111" s="12"/>
      <c r="O2111" s="12"/>
    </row>
    <row r="2112" spans="1:15" x14ac:dyDescent="0.35">
      <c r="A2112" s="11" t="str">
        <f t="shared" si="32"/>
        <v>DISTRIBUCION VOLUMEN X CRITERIO (kg ó litros)BlancoDE 50 A 59 AÑOS</v>
      </c>
      <c r="B2112" s="11" t="s">
        <v>120</v>
      </c>
      <c r="C2112" s="11" t="s">
        <v>135</v>
      </c>
      <c r="D2112" s="11" t="s">
        <v>43</v>
      </c>
      <c r="E2112" s="12">
        <v>24.501433510258437</v>
      </c>
      <c r="F2112" s="12">
        <v>23.238807076208921</v>
      </c>
      <c r="G2112" s="12">
        <v>19.269286229570863</v>
      </c>
      <c r="H2112" s="12">
        <v>20.886518854523896</v>
      </c>
      <c r="I2112" s="12">
        <v>24.21302142271869</v>
      </c>
      <c r="J2112" s="12">
        <v>26.238974364739121</v>
      </c>
      <c r="K2112" s="12">
        <v>26.364863738565369</v>
      </c>
      <c r="L2112" s="12">
        <v>23.632321404906154</v>
      </c>
      <c r="M2112" s="12">
        <v>28.377155094873093</v>
      </c>
      <c r="N2112" s="12"/>
      <c r="O2112" s="12"/>
    </row>
    <row r="2113" spans="1:15" x14ac:dyDescent="0.35">
      <c r="A2113" s="11" t="str">
        <f t="shared" si="32"/>
        <v>DISTRIBUCION VOLUMEN X CRITERIO (kg ó litros)BlancoDE 60 A 75 AÑOS</v>
      </c>
      <c r="B2113" s="11" t="s">
        <v>120</v>
      </c>
      <c r="C2113" s="11" t="s">
        <v>135</v>
      </c>
      <c r="D2113" s="11" t="s">
        <v>44</v>
      </c>
      <c r="E2113" s="12">
        <v>54.741998296452287</v>
      </c>
      <c r="F2113" s="12">
        <v>53.423471881592214</v>
      </c>
      <c r="G2113" s="12">
        <v>61.308912330752932</v>
      </c>
      <c r="H2113" s="12">
        <v>59.398744961245306</v>
      </c>
      <c r="I2113" s="12">
        <v>59.68093946536591</v>
      </c>
      <c r="J2113" s="12">
        <v>54.442093732946361</v>
      </c>
      <c r="K2113" s="12">
        <v>58.594020966848859</v>
      </c>
      <c r="L2113" s="12">
        <v>61.034470942394783</v>
      </c>
      <c r="M2113" s="12">
        <v>56.187812649235525</v>
      </c>
      <c r="N2113" s="12"/>
      <c r="O2113" s="12"/>
    </row>
    <row r="2114" spans="1:15" x14ac:dyDescent="0.35">
      <c r="A2114" s="11" t="str">
        <f t="shared" si="32"/>
        <v>DISTRIBUCION VOLUMEN X CRITERIO (kg ó litros)BlancoNIVEL ALTO</v>
      </c>
      <c r="B2114" s="11" t="s">
        <v>120</v>
      </c>
      <c r="C2114" s="11" t="s">
        <v>135</v>
      </c>
      <c r="D2114" s="11" t="s">
        <v>209</v>
      </c>
      <c r="E2114" s="12">
        <v>31.899205208961956</v>
      </c>
      <c r="F2114" s="12">
        <v>29.988881393350407</v>
      </c>
      <c r="G2114" s="12">
        <v>36.154142826685785</v>
      </c>
      <c r="H2114" s="12">
        <v>34.104196131872982</v>
      </c>
      <c r="I2114" s="12">
        <v>29.788181574908169</v>
      </c>
      <c r="J2114" s="12">
        <v>29.142791586295445</v>
      </c>
      <c r="K2114" s="12">
        <v>31.379691768345964</v>
      </c>
      <c r="L2114" s="12">
        <v>30.801875512296533</v>
      </c>
      <c r="M2114" s="12">
        <v>31.58765276836429</v>
      </c>
      <c r="N2114" s="12"/>
      <c r="O2114" s="12"/>
    </row>
    <row r="2115" spans="1:15" x14ac:dyDescent="0.35">
      <c r="A2115" s="11" t="str">
        <f t="shared" si="32"/>
        <v>DISTRIBUCION VOLUMEN X CRITERIO (kg ó litros)BlancoNIVEL MEDIO ALTO</v>
      </c>
      <c r="B2115" s="11" t="s">
        <v>120</v>
      </c>
      <c r="C2115" s="11" t="s">
        <v>135</v>
      </c>
      <c r="D2115" s="11" t="s">
        <v>210</v>
      </c>
      <c r="E2115" s="12">
        <v>15.985289222026907</v>
      </c>
      <c r="F2115" s="12">
        <v>14.000251997207529</v>
      </c>
      <c r="G2115" s="12">
        <v>11.927241345754796</v>
      </c>
      <c r="H2115" s="12">
        <v>12.840150714110305</v>
      </c>
      <c r="I2115" s="12">
        <v>15.601546684886817</v>
      </c>
      <c r="J2115" s="12">
        <v>14.537532674294789</v>
      </c>
      <c r="K2115" s="12">
        <v>14.383231330190405</v>
      </c>
      <c r="L2115" s="12">
        <v>11.364693177863886</v>
      </c>
      <c r="M2115" s="12">
        <v>15.803679767213232</v>
      </c>
      <c r="N2115" s="12"/>
      <c r="O2115" s="12"/>
    </row>
    <row r="2116" spans="1:15" x14ac:dyDescent="0.35">
      <c r="A2116" s="11" t="str">
        <f t="shared" ref="A2116:A2179" si="33">B2116&amp;C2116&amp;D2116</f>
        <v>DISTRIBUCION VOLUMEN X CRITERIO (kg ó litros)BlancoNIVEL MEDIO</v>
      </c>
      <c r="B2116" s="11" t="s">
        <v>120</v>
      </c>
      <c r="C2116" s="11" t="s">
        <v>135</v>
      </c>
      <c r="D2116" s="11" t="s">
        <v>211</v>
      </c>
      <c r="E2116" s="12">
        <v>22.490405125872805</v>
      </c>
      <c r="F2116" s="12">
        <v>21.636157676340815</v>
      </c>
      <c r="G2116" s="12">
        <v>22.890119490526295</v>
      </c>
      <c r="H2116" s="12">
        <v>24.061163329420353</v>
      </c>
      <c r="I2116" s="12">
        <v>30.185840630597067</v>
      </c>
      <c r="J2116" s="12">
        <v>27.689338387275242</v>
      </c>
      <c r="K2116" s="12">
        <v>29.422902989221228</v>
      </c>
      <c r="L2116" s="12">
        <v>29.285682665792866</v>
      </c>
      <c r="M2116" s="12">
        <v>27.805495782700618</v>
      </c>
      <c r="N2116" s="12"/>
      <c r="O2116" s="12"/>
    </row>
    <row r="2117" spans="1:15" x14ac:dyDescent="0.35">
      <c r="A2117" s="11" t="str">
        <f t="shared" si="33"/>
        <v>DISTRIBUCION VOLUMEN X CRITERIO (kg ó litros)BlancoNIVEL MEDIO BAJO</v>
      </c>
      <c r="B2117" s="11" t="s">
        <v>120</v>
      </c>
      <c r="C2117" s="11" t="s">
        <v>135</v>
      </c>
      <c r="D2117" s="11" t="s">
        <v>212</v>
      </c>
      <c r="E2117" s="12">
        <v>11.394516212092723</v>
      </c>
      <c r="F2117" s="12">
        <v>14.873580624889405</v>
      </c>
      <c r="G2117" s="12">
        <v>13.512323163616443</v>
      </c>
      <c r="H2117" s="12">
        <v>12.860798145977197</v>
      </c>
      <c r="I2117" s="12">
        <v>13.761071835065557</v>
      </c>
      <c r="J2117" s="12">
        <v>14.558665739250277</v>
      </c>
      <c r="K2117" s="12">
        <v>11.72445449096028</v>
      </c>
      <c r="L2117" s="12">
        <v>11.017107673739069</v>
      </c>
      <c r="M2117" s="12">
        <v>11.100551606518833</v>
      </c>
      <c r="N2117" s="12"/>
      <c r="O2117" s="12"/>
    </row>
    <row r="2118" spans="1:15" x14ac:dyDescent="0.35">
      <c r="A2118" s="11" t="str">
        <f t="shared" si="33"/>
        <v>DISTRIBUCION VOLUMEN X CRITERIO (kg ó litros)BlancoHOMBRE</v>
      </c>
      <c r="B2118" s="11" t="s">
        <v>120</v>
      </c>
      <c r="C2118" s="11" t="s">
        <v>135</v>
      </c>
      <c r="D2118" s="11" t="s">
        <v>21</v>
      </c>
      <c r="E2118" s="12">
        <v>62.211958534551037</v>
      </c>
      <c r="F2118" s="12">
        <v>57.808712496209424</v>
      </c>
      <c r="G2118" s="12">
        <v>61.354085691928987</v>
      </c>
      <c r="H2118" s="12">
        <v>63.879492809387436</v>
      </c>
      <c r="I2118" s="12">
        <v>64.70547429014556</v>
      </c>
      <c r="J2118" s="12">
        <v>60.986446050440726</v>
      </c>
      <c r="K2118" s="12">
        <v>68.554072627275104</v>
      </c>
      <c r="L2118" s="12">
        <v>65.765179865072398</v>
      </c>
      <c r="M2118" s="12">
        <v>64.736606819851104</v>
      </c>
      <c r="N2118" s="12"/>
      <c r="O2118" s="12"/>
    </row>
    <row r="2119" spans="1:15" x14ac:dyDescent="0.35">
      <c r="A2119" s="11" t="str">
        <f t="shared" si="33"/>
        <v>DISTRIBUCION VOLUMEN X CRITERIO (kg ó litros)BlancoMUJER</v>
      </c>
      <c r="B2119" s="11" t="s">
        <v>120</v>
      </c>
      <c r="C2119" s="11" t="s">
        <v>135</v>
      </c>
      <c r="D2119" s="11" t="s">
        <v>22</v>
      </c>
      <c r="E2119" s="12">
        <v>37.788044216138253</v>
      </c>
      <c r="F2119" s="12">
        <v>42.191293026008402</v>
      </c>
      <c r="G2119" s="12">
        <v>38.645920718385604</v>
      </c>
      <c r="H2119" s="12">
        <v>36.1205099594087</v>
      </c>
      <c r="I2119" s="12">
        <v>35.294521189414247</v>
      </c>
      <c r="J2119" s="12">
        <v>39.013553721309627</v>
      </c>
      <c r="K2119" s="12">
        <v>31.445933218870703</v>
      </c>
      <c r="L2119" s="12">
        <v>34.234819323735898</v>
      </c>
      <c r="M2119" s="12">
        <v>35.263395501607128</v>
      </c>
      <c r="N2119" s="12"/>
      <c r="O2119" s="12"/>
    </row>
    <row r="2120" spans="1:15" x14ac:dyDescent="0.35">
      <c r="A2120" s="11" t="str">
        <f t="shared" si="33"/>
        <v>DISTRIBUCION VOLUMEN X CRITERIO (kg ó litros)RosadoT.ESPAÑA</v>
      </c>
      <c r="B2120" s="11" t="s">
        <v>120</v>
      </c>
      <c r="C2120" s="11" t="s">
        <v>136</v>
      </c>
      <c r="D2120" s="11" t="s">
        <v>36</v>
      </c>
      <c r="E2120" s="12">
        <v>100</v>
      </c>
      <c r="F2120" s="12">
        <v>100</v>
      </c>
      <c r="G2120" s="12">
        <v>100</v>
      </c>
      <c r="H2120" s="12">
        <v>100</v>
      </c>
      <c r="I2120" s="12">
        <v>100</v>
      </c>
      <c r="J2120" s="12">
        <v>100</v>
      </c>
      <c r="K2120" s="12">
        <v>100</v>
      </c>
      <c r="L2120" s="12">
        <v>100</v>
      </c>
      <c r="M2120" s="12" t="s">
        <v>223</v>
      </c>
      <c r="N2120" s="12"/>
      <c r="O2120" s="12"/>
    </row>
    <row r="2121" spans="1:15" x14ac:dyDescent="0.35">
      <c r="A2121" s="11" t="str">
        <f t="shared" si="33"/>
        <v>DISTRIBUCION VOLUMEN X CRITERIO (kg ó litros)RosadoBCN AM</v>
      </c>
      <c r="B2121" s="11" t="s">
        <v>120</v>
      </c>
      <c r="C2121" s="11" t="s">
        <v>136</v>
      </c>
      <c r="D2121" s="11" t="s">
        <v>1</v>
      </c>
      <c r="E2121" s="12">
        <v>11.658804081064908</v>
      </c>
      <c r="F2121" s="12">
        <v>8.7526567719195008</v>
      </c>
      <c r="G2121" s="12">
        <v>3.9088172421664633</v>
      </c>
      <c r="H2121" s="12">
        <v>11.114940345338942</v>
      </c>
      <c r="I2121" s="12">
        <v>15.064143162778148</v>
      </c>
      <c r="J2121" s="12">
        <v>14.252866194054716</v>
      </c>
      <c r="K2121" s="12">
        <v>15.424090168972167</v>
      </c>
      <c r="L2121" s="12">
        <v>11.307648920748207</v>
      </c>
      <c r="M2121" s="12" t="s">
        <v>223</v>
      </c>
      <c r="N2121" s="12"/>
      <c r="O2121" s="12"/>
    </row>
    <row r="2122" spans="1:15" x14ac:dyDescent="0.35">
      <c r="A2122" s="11" t="str">
        <f t="shared" si="33"/>
        <v>DISTRIBUCION VOLUMEN X CRITERIO (kg ó litros)RosadoREST.CAT ARAGON</v>
      </c>
      <c r="B2122" s="11" t="s">
        <v>120</v>
      </c>
      <c r="C2122" s="11" t="s">
        <v>136</v>
      </c>
      <c r="D2122" s="11" t="s">
        <v>2</v>
      </c>
      <c r="E2122" s="12">
        <v>15.369762160308106</v>
      </c>
      <c r="F2122" s="12">
        <v>17.816058720706881</v>
      </c>
      <c r="G2122" s="12">
        <v>29.498409165312129</v>
      </c>
      <c r="H2122" s="12">
        <v>15.22433262377676</v>
      </c>
      <c r="I2122" s="12">
        <v>15.963189831451816</v>
      </c>
      <c r="J2122" s="12">
        <v>8.963722206356417</v>
      </c>
      <c r="K2122" s="12">
        <v>13.430144339412852</v>
      </c>
      <c r="L2122" s="12">
        <v>15.638266707914179</v>
      </c>
      <c r="M2122" s="12" t="s">
        <v>223</v>
      </c>
      <c r="N2122" s="12"/>
      <c r="O2122" s="12"/>
    </row>
    <row r="2123" spans="1:15" x14ac:dyDescent="0.35">
      <c r="A2123" s="11" t="str">
        <f t="shared" si="33"/>
        <v>DISTRIBUCION VOLUMEN X CRITERIO (kg ó litros)RosadoLEVANTE</v>
      </c>
      <c r="B2123" s="11" t="s">
        <v>120</v>
      </c>
      <c r="C2123" s="11" t="s">
        <v>136</v>
      </c>
      <c r="D2123" s="11" t="s">
        <v>3</v>
      </c>
      <c r="E2123" s="12">
        <v>10.386357792172843</v>
      </c>
      <c r="F2123" s="12">
        <v>4.8918396022408297</v>
      </c>
      <c r="G2123" s="12">
        <v>4.3608570453020086</v>
      </c>
      <c r="H2123" s="12">
        <v>7.1176824335900539</v>
      </c>
      <c r="I2123" s="12">
        <v>8.7512639647789889</v>
      </c>
      <c r="J2123" s="12">
        <v>6.2557953223860849</v>
      </c>
      <c r="K2123" s="12">
        <v>4.5322640353582955</v>
      </c>
      <c r="L2123" s="12">
        <v>4.9995865039203755</v>
      </c>
      <c r="M2123" s="12" t="s">
        <v>223</v>
      </c>
      <c r="N2123" s="12"/>
      <c r="O2123" s="12"/>
    </row>
    <row r="2124" spans="1:15" x14ac:dyDescent="0.35">
      <c r="A2124" s="11" t="str">
        <f t="shared" si="33"/>
        <v>DISTRIBUCION VOLUMEN X CRITERIO (kg ó litros)RosadoANDALUCIA</v>
      </c>
      <c r="B2124" s="11" t="s">
        <v>120</v>
      </c>
      <c r="C2124" s="11" t="s">
        <v>136</v>
      </c>
      <c r="D2124" s="11" t="s">
        <v>4</v>
      </c>
      <c r="E2124" s="12">
        <v>2.5809681098396897</v>
      </c>
      <c r="F2124" s="12">
        <v>10.12494271549607</v>
      </c>
      <c r="G2124" s="12">
        <v>7.2208772545660729</v>
      </c>
      <c r="H2124" s="12">
        <v>3.0770568220091681</v>
      </c>
      <c r="I2124" s="12">
        <v>1.926045844275817</v>
      </c>
      <c r="J2124" s="12">
        <v>8.6601767423893339</v>
      </c>
      <c r="K2124" s="12">
        <v>7.2664883518702412</v>
      </c>
      <c r="L2124" s="12">
        <v>9.2601031926461719</v>
      </c>
      <c r="M2124" s="12" t="s">
        <v>223</v>
      </c>
      <c r="N2124" s="12"/>
      <c r="O2124" s="12"/>
    </row>
    <row r="2125" spans="1:15" x14ac:dyDescent="0.35">
      <c r="A2125" s="11" t="str">
        <f t="shared" si="33"/>
        <v>DISTRIBUCION VOLUMEN X CRITERIO (kg ó litros)RosadoMDD AM</v>
      </c>
      <c r="B2125" s="11" t="s">
        <v>120</v>
      </c>
      <c r="C2125" s="11" t="s">
        <v>136</v>
      </c>
      <c r="D2125" s="11" t="s">
        <v>5</v>
      </c>
      <c r="E2125" s="12">
        <v>14.707002842471228</v>
      </c>
      <c r="F2125" s="12">
        <v>17.702940841997268</v>
      </c>
      <c r="G2125" s="12">
        <v>12.93212773413083</v>
      </c>
      <c r="H2125" s="12">
        <v>9.6061701072184604</v>
      </c>
      <c r="I2125" s="12">
        <v>10.270605764463447</v>
      </c>
      <c r="J2125" s="12">
        <v>23.688389619182889</v>
      </c>
      <c r="K2125" s="12">
        <v>15.550003128567838</v>
      </c>
      <c r="L2125" s="12">
        <v>17.764728102755072</v>
      </c>
      <c r="M2125" s="12" t="s">
        <v>223</v>
      </c>
      <c r="N2125" s="12"/>
      <c r="O2125" s="12"/>
    </row>
    <row r="2126" spans="1:15" x14ac:dyDescent="0.35">
      <c r="A2126" s="11" t="str">
        <f t="shared" si="33"/>
        <v>DISTRIBUCION VOLUMEN X CRITERIO (kg ó litros)RosadoRTO CENTRO</v>
      </c>
      <c r="B2126" s="11" t="s">
        <v>120</v>
      </c>
      <c r="C2126" s="11" t="s">
        <v>136</v>
      </c>
      <c r="D2126" s="11" t="s">
        <v>6</v>
      </c>
      <c r="E2126" s="12">
        <v>3.4597955537360461</v>
      </c>
      <c r="F2126" s="12">
        <v>3.2804860679859091</v>
      </c>
      <c r="G2126" s="12">
        <v>11.184609312879925</v>
      </c>
      <c r="H2126" s="12">
        <v>11.049468594258462</v>
      </c>
      <c r="I2126" s="12">
        <v>6.3927717043617118</v>
      </c>
      <c r="J2126" s="12">
        <v>7.6711631482475546</v>
      </c>
      <c r="K2126" s="12">
        <v>10.065220735414481</v>
      </c>
      <c r="L2126" s="12">
        <v>9.6206792061980337</v>
      </c>
      <c r="M2126" s="12" t="s">
        <v>223</v>
      </c>
      <c r="N2126" s="12"/>
      <c r="O2126" s="12"/>
    </row>
    <row r="2127" spans="1:15" x14ac:dyDescent="0.35">
      <c r="A2127" s="11" t="str">
        <f t="shared" si="33"/>
        <v>DISTRIBUCION VOLUMEN X CRITERIO (kg ó litros)RosadoNORTE-CENTRO</v>
      </c>
      <c r="B2127" s="11" t="s">
        <v>120</v>
      </c>
      <c r="C2127" s="11" t="s">
        <v>136</v>
      </c>
      <c r="D2127" s="11" t="s">
        <v>7</v>
      </c>
      <c r="E2127" s="12">
        <v>30.195323709930435</v>
      </c>
      <c r="F2127" s="12">
        <v>17.811549025697641</v>
      </c>
      <c r="G2127" s="12">
        <v>18.344788682078057</v>
      </c>
      <c r="H2127" s="12">
        <v>20.201317633543177</v>
      </c>
      <c r="I2127" s="12">
        <v>33.924859028169863</v>
      </c>
      <c r="J2127" s="12">
        <v>13.657122928585688</v>
      </c>
      <c r="K2127" s="12">
        <v>21.432165530404866</v>
      </c>
      <c r="L2127" s="12">
        <v>21.048763439523452</v>
      </c>
      <c r="M2127" s="12" t="s">
        <v>223</v>
      </c>
      <c r="N2127" s="12"/>
      <c r="O2127" s="12"/>
    </row>
    <row r="2128" spans="1:15" x14ac:dyDescent="0.35">
      <c r="A2128" s="11" t="str">
        <f t="shared" si="33"/>
        <v>DISTRIBUCION VOLUMEN X CRITERIO (kg ó litros)RosadoNOROESTE</v>
      </c>
      <c r="B2128" s="11" t="s">
        <v>120</v>
      </c>
      <c r="C2128" s="11" t="s">
        <v>136</v>
      </c>
      <c r="D2128" s="11" t="s">
        <v>8</v>
      </c>
      <c r="E2128" s="12">
        <v>11.642003245456602</v>
      </c>
      <c r="F2128" s="12">
        <v>19.619536952804147</v>
      </c>
      <c r="G2128" s="12">
        <v>12.549509485416186</v>
      </c>
      <c r="H2128" s="12">
        <v>22.609023427452129</v>
      </c>
      <c r="I2128" s="12">
        <v>7.7071316995777472</v>
      </c>
      <c r="J2128" s="12">
        <v>16.850741979966987</v>
      </c>
      <c r="K2128" s="12">
        <v>12.299615264956977</v>
      </c>
      <c r="L2128" s="12">
        <v>10.36021709475072</v>
      </c>
      <c r="M2128" s="12" t="s">
        <v>223</v>
      </c>
      <c r="N2128" s="12"/>
      <c r="O2128" s="12"/>
    </row>
    <row r="2129" spans="1:15" x14ac:dyDescent="0.35">
      <c r="A2129" s="11" t="str">
        <f t="shared" si="33"/>
        <v>DISTRIBUCION VOLUMEN X CRITERIO (kg ó litros)Rosado&lt;2MIL</v>
      </c>
      <c r="B2129" s="11" t="s">
        <v>120</v>
      </c>
      <c r="C2129" s="11" t="s">
        <v>136</v>
      </c>
      <c r="D2129" s="11" t="s">
        <v>9</v>
      </c>
      <c r="E2129" s="12">
        <v>4.1766023425855785</v>
      </c>
      <c r="F2129" s="12">
        <v>2.7779760399032596</v>
      </c>
      <c r="G2129" s="12">
        <v>2.7113446847912495</v>
      </c>
      <c r="H2129" s="12">
        <v>5.6052932321147901</v>
      </c>
      <c r="I2129" s="12">
        <v>7.5073376803856711</v>
      </c>
      <c r="J2129" s="12">
        <v>3.6655949154467766</v>
      </c>
      <c r="K2129" s="12">
        <v>0.72880947887108261</v>
      </c>
      <c r="L2129" s="12">
        <v>2.4291548263250404</v>
      </c>
      <c r="M2129" s="12" t="s">
        <v>223</v>
      </c>
      <c r="N2129" s="12"/>
      <c r="O2129" s="12"/>
    </row>
    <row r="2130" spans="1:15" x14ac:dyDescent="0.35">
      <c r="A2130" s="11" t="str">
        <f t="shared" si="33"/>
        <v>DISTRIBUCION VOLUMEN X CRITERIO (kg ó litros)Rosado2-5MIL</v>
      </c>
      <c r="B2130" s="11" t="s">
        <v>120</v>
      </c>
      <c r="C2130" s="11" t="s">
        <v>136</v>
      </c>
      <c r="D2130" s="11" t="s">
        <v>10</v>
      </c>
      <c r="E2130" s="12">
        <v>4.4944689850905588</v>
      </c>
      <c r="F2130" s="12">
        <v>5.5315748845529029</v>
      </c>
      <c r="G2130" s="12">
        <v>4.8710397738748306</v>
      </c>
      <c r="H2130" s="12">
        <v>5.3386336550592386</v>
      </c>
      <c r="I2130" s="12">
        <v>3.3578356302322221</v>
      </c>
      <c r="J2130" s="12">
        <v>0.31237823420267402</v>
      </c>
      <c r="K2130" s="12">
        <v>3.3198559078230412</v>
      </c>
      <c r="L2130" s="12">
        <v>3.3067423373501015</v>
      </c>
      <c r="M2130" s="12" t="s">
        <v>223</v>
      </c>
      <c r="N2130" s="12"/>
      <c r="O2130" s="12"/>
    </row>
    <row r="2131" spans="1:15" x14ac:dyDescent="0.35">
      <c r="A2131" s="11" t="str">
        <f t="shared" si="33"/>
        <v>DISTRIBUCION VOLUMEN X CRITERIO (kg ó litros)Rosado5-10MIL</v>
      </c>
      <c r="B2131" s="11" t="s">
        <v>120</v>
      </c>
      <c r="C2131" s="11" t="s">
        <v>136</v>
      </c>
      <c r="D2131" s="11" t="s">
        <v>11</v>
      </c>
      <c r="E2131" s="12">
        <v>10.431477875381935</v>
      </c>
      <c r="F2131" s="12">
        <v>14.054376035080951</v>
      </c>
      <c r="G2131" s="12">
        <v>11.00090708214298</v>
      </c>
      <c r="H2131" s="12">
        <v>10.716350276116582</v>
      </c>
      <c r="I2131" s="12">
        <v>8.4639264071589402</v>
      </c>
      <c r="J2131" s="12">
        <v>9.2664830059199765</v>
      </c>
      <c r="K2131" s="12">
        <v>10.826282995605785</v>
      </c>
      <c r="L2131" s="12">
        <v>12.32459373184386</v>
      </c>
      <c r="M2131" s="12" t="s">
        <v>223</v>
      </c>
      <c r="N2131" s="12"/>
      <c r="O2131" s="12"/>
    </row>
    <row r="2132" spans="1:15" x14ac:dyDescent="0.35">
      <c r="A2132" s="11" t="str">
        <f t="shared" si="33"/>
        <v>DISTRIBUCION VOLUMEN X CRITERIO (kg ó litros)Rosado10-30MIL</v>
      </c>
      <c r="B2132" s="11" t="s">
        <v>120</v>
      </c>
      <c r="C2132" s="11" t="s">
        <v>136</v>
      </c>
      <c r="D2132" s="11" t="s">
        <v>12</v>
      </c>
      <c r="E2132" s="12">
        <v>25.849789841819508</v>
      </c>
      <c r="F2132" s="12">
        <v>18.203370074569929</v>
      </c>
      <c r="G2132" s="12">
        <v>26.363110884955134</v>
      </c>
      <c r="H2132" s="12">
        <v>24.052789957030722</v>
      </c>
      <c r="I2132" s="12">
        <v>19.279134758273873</v>
      </c>
      <c r="J2132" s="12">
        <v>16.94332246423653</v>
      </c>
      <c r="K2132" s="12">
        <v>18.360203355360209</v>
      </c>
      <c r="L2132" s="12">
        <v>12.092240915728359</v>
      </c>
      <c r="M2132" s="12" t="s">
        <v>223</v>
      </c>
      <c r="N2132" s="12"/>
      <c r="O2132" s="12"/>
    </row>
    <row r="2133" spans="1:15" x14ac:dyDescent="0.35">
      <c r="A2133" s="11" t="str">
        <f t="shared" si="33"/>
        <v>DISTRIBUCION VOLUMEN X CRITERIO (kg ó litros)Rosado30-100MIL</v>
      </c>
      <c r="B2133" s="11" t="s">
        <v>120</v>
      </c>
      <c r="C2133" s="11" t="s">
        <v>136</v>
      </c>
      <c r="D2133" s="11" t="s">
        <v>13</v>
      </c>
      <c r="E2133" s="12">
        <v>11.885636921247158</v>
      </c>
      <c r="F2133" s="12">
        <v>13.820726758670151</v>
      </c>
      <c r="G2133" s="12">
        <v>20.973776690588743</v>
      </c>
      <c r="H2133" s="12">
        <v>18.970591294164628</v>
      </c>
      <c r="I2133" s="12">
        <v>23.853492240906053</v>
      </c>
      <c r="J2133" s="12">
        <v>20.639506446540878</v>
      </c>
      <c r="K2133" s="12">
        <v>28.699893789207572</v>
      </c>
      <c r="L2133" s="12">
        <v>27.416802006305801</v>
      </c>
      <c r="M2133" s="12" t="s">
        <v>223</v>
      </c>
      <c r="N2133" s="12"/>
      <c r="O2133" s="12"/>
    </row>
    <row r="2134" spans="1:15" x14ac:dyDescent="0.35">
      <c r="A2134" s="11" t="str">
        <f t="shared" si="33"/>
        <v>DISTRIBUCION VOLUMEN X CRITERIO (kg ó litros)Rosado100-200MIL</v>
      </c>
      <c r="B2134" s="11" t="s">
        <v>120</v>
      </c>
      <c r="C2134" s="11" t="s">
        <v>136</v>
      </c>
      <c r="D2134" s="11" t="s">
        <v>14</v>
      </c>
      <c r="E2134" s="12">
        <v>11.152563688901397</v>
      </c>
      <c r="F2134" s="12">
        <v>12.274286529038422</v>
      </c>
      <c r="G2134" s="12">
        <v>12.955112178135963</v>
      </c>
      <c r="H2134" s="12">
        <v>5.458688215904469</v>
      </c>
      <c r="I2134" s="12">
        <v>9.3277713677660703</v>
      </c>
      <c r="J2134" s="12">
        <v>9.2761020180004543</v>
      </c>
      <c r="K2134" s="12">
        <v>10.268871474077926</v>
      </c>
      <c r="L2134" s="12">
        <v>11.485117489340691</v>
      </c>
      <c r="M2134" s="12" t="s">
        <v>223</v>
      </c>
      <c r="N2134" s="12"/>
      <c r="O2134" s="12"/>
    </row>
    <row r="2135" spans="1:15" x14ac:dyDescent="0.35">
      <c r="A2135" s="11" t="str">
        <f t="shared" si="33"/>
        <v>DISTRIBUCION VOLUMEN X CRITERIO (kg ó litros)Rosado200-500MIL</v>
      </c>
      <c r="B2135" s="11" t="s">
        <v>120</v>
      </c>
      <c r="C2135" s="11" t="s">
        <v>136</v>
      </c>
      <c r="D2135" s="11" t="s">
        <v>15</v>
      </c>
      <c r="E2135" s="12">
        <v>11.242025063640376</v>
      </c>
      <c r="F2135" s="12">
        <v>11.100891130555643</v>
      </c>
      <c r="G2135" s="12">
        <v>5.0698543479127469</v>
      </c>
      <c r="H2135" s="12">
        <v>12.788133974400468</v>
      </c>
      <c r="I2135" s="12">
        <v>8.9302145161924713</v>
      </c>
      <c r="J2135" s="12">
        <v>11.760318872109593</v>
      </c>
      <c r="K2135" s="12">
        <v>4.5978054261162571</v>
      </c>
      <c r="L2135" s="12">
        <v>11.186104946205873</v>
      </c>
      <c r="M2135" s="12" t="s">
        <v>223</v>
      </c>
      <c r="N2135" s="12"/>
      <c r="O2135" s="12"/>
    </row>
    <row r="2136" spans="1:15" x14ac:dyDescent="0.35">
      <c r="A2136" s="11" t="str">
        <f t="shared" si="33"/>
        <v>DISTRIBUCION VOLUMEN X CRITERIO (kg ó litros)Rosado&gt;500MIL</v>
      </c>
      <c r="B2136" s="11" t="s">
        <v>120</v>
      </c>
      <c r="C2136" s="11" t="s">
        <v>136</v>
      </c>
      <c r="D2136" s="11" t="s">
        <v>16</v>
      </c>
      <c r="E2136" s="12">
        <v>20.767458254539356</v>
      </c>
      <c r="F2136" s="12">
        <v>22.236809768372023</v>
      </c>
      <c r="G2136" s="12">
        <v>16.05484798549158</v>
      </c>
      <c r="H2136" s="12">
        <v>17.069501955557612</v>
      </c>
      <c r="I2136" s="12">
        <v>19.280292448199631</v>
      </c>
      <c r="J2136" s="12">
        <v>28.13627173401526</v>
      </c>
      <c r="K2136" s="12">
        <v>23.198264177353821</v>
      </c>
      <c r="L2136" s="12">
        <v>19.759244234867694</v>
      </c>
      <c r="M2136" s="12" t="s">
        <v>223</v>
      </c>
      <c r="N2136" s="12"/>
      <c r="O2136" s="12"/>
    </row>
    <row r="2137" spans="1:15" x14ac:dyDescent="0.35">
      <c r="A2137" s="11" t="str">
        <f t="shared" si="33"/>
        <v>DISTRIBUCION VOLUMEN X CRITERIO (kg ó litros)RosadoDE 15 A 19 AÑOS</v>
      </c>
      <c r="B2137" s="11" t="s">
        <v>120</v>
      </c>
      <c r="C2137" s="11" t="s">
        <v>136</v>
      </c>
      <c r="D2137" s="11" t="s">
        <v>39</v>
      </c>
      <c r="E2137" s="12" t="s">
        <v>223</v>
      </c>
      <c r="F2137" s="12" t="s">
        <v>223</v>
      </c>
      <c r="G2137" s="12" t="s">
        <v>223</v>
      </c>
      <c r="H2137" s="12" t="s">
        <v>223</v>
      </c>
      <c r="I2137" s="12" t="s">
        <v>223</v>
      </c>
      <c r="J2137" s="12">
        <v>8.6328978235568279</v>
      </c>
      <c r="K2137" s="12" t="s">
        <v>223</v>
      </c>
      <c r="L2137" s="12" t="s">
        <v>223</v>
      </c>
      <c r="M2137" s="12" t="s">
        <v>223</v>
      </c>
      <c r="N2137" s="12"/>
      <c r="O2137" s="12"/>
    </row>
    <row r="2138" spans="1:15" x14ac:dyDescent="0.35">
      <c r="A2138" s="11" t="str">
        <f t="shared" si="33"/>
        <v>DISTRIBUCION VOLUMEN X CRITERIO (kg ó litros)RosadoDE 20 A 24 AÑOS</v>
      </c>
      <c r="B2138" s="11" t="s">
        <v>120</v>
      </c>
      <c r="C2138" s="11" t="s">
        <v>136</v>
      </c>
      <c r="D2138" s="11" t="s">
        <v>40</v>
      </c>
      <c r="E2138" s="12" t="s">
        <v>223</v>
      </c>
      <c r="F2138" s="12" t="s">
        <v>223</v>
      </c>
      <c r="G2138" s="12" t="s">
        <v>223</v>
      </c>
      <c r="H2138" s="12">
        <v>0.69954846809794957</v>
      </c>
      <c r="I2138" s="12" t="s">
        <v>223</v>
      </c>
      <c r="J2138" s="12" t="s">
        <v>223</v>
      </c>
      <c r="K2138" s="12">
        <v>0.77036694953935703</v>
      </c>
      <c r="L2138" s="12" t="s">
        <v>223</v>
      </c>
      <c r="M2138" s="12" t="s">
        <v>223</v>
      </c>
      <c r="N2138" s="12"/>
      <c r="O2138" s="12"/>
    </row>
    <row r="2139" spans="1:15" x14ac:dyDescent="0.35">
      <c r="A2139" s="11" t="str">
        <f t="shared" si="33"/>
        <v>DISTRIBUCION VOLUMEN X CRITERIO (kg ó litros)RosadoDE 25 A 34 AÑOS</v>
      </c>
      <c r="B2139" s="11" t="s">
        <v>120</v>
      </c>
      <c r="C2139" s="11" t="s">
        <v>136</v>
      </c>
      <c r="D2139" s="11" t="s">
        <v>41</v>
      </c>
      <c r="E2139" s="12">
        <v>8.343421633807182</v>
      </c>
      <c r="F2139" s="12">
        <v>2.4738163955517636</v>
      </c>
      <c r="G2139" s="12">
        <v>8.9039955964154309</v>
      </c>
      <c r="H2139" s="12">
        <v>6.9621730612691781</v>
      </c>
      <c r="I2139" s="12">
        <v>6.8224225337556597</v>
      </c>
      <c r="J2139" s="12">
        <v>2.9812323463185071</v>
      </c>
      <c r="K2139" s="12">
        <v>3.2886363337451501</v>
      </c>
      <c r="L2139" s="12">
        <v>4.9057785221307793</v>
      </c>
      <c r="M2139" s="12" t="s">
        <v>223</v>
      </c>
      <c r="N2139" s="12"/>
      <c r="O2139" s="12"/>
    </row>
    <row r="2140" spans="1:15" x14ac:dyDescent="0.35">
      <c r="A2140" s="11" t="str">
        <f t="shared" si="33"/>
        <v>DISTRIBUCION VOLUMEN X CRITERIO (kg ó litros)RosadoDE 35 A 49 AÑOS</v>
      </c>
      <c r="B2140" s="11" t="s">
        <v>120</v>
      </c>
      <c r="C2140" s="11" t="s">
        <v>136</v>
      </c>
      <c r="D2140" s="11" t="s">
        <v>42</v>
      </c>
      <c r="E2140" s="12">
        <v>13.408403502575549</v>
      </c>
      <c r="F2140" s="12">
        <v>16.4372772715077</v>
      </c>
      <c r="G2140" s="12">
        <v>12.800453245405736</v>
      </c>
      <c r="H2140" s="12">
        <v>20.475418757022965</v>
      </c>
      <c r="I2140" s="12">
        <v>16.916058803117835</v>
      </c>
      <c r="J2140" s="12">
        <v>14.164729362103667</v>
      </c>
      <c r="K2140" s="12">
        <v>17.271646723477989</v>
      </c>
      <c r="L2140" s="12">
        <v>12.418936976350906</v>
      </c>
      <c r="M2140" s="12" t="s">
        <v>223</v>
      </c>
      <c r="N2140" s="12"/>
      <c r="O2140" s="12"/>
    </row>
    <row r="2141" spans="1:15" x14ac:dyDescent="0.35">
      <c r="A2141" s="11" t="str">
        <f t="shared" si="33"/>
        <v>DISTRIBUCION VOLUMEN X CRITERIO (kg ó litros)RosadoDE 50 A 59 AÑOS</v>
      </c>
      <c r="B2141" s="11" t="s">
        <v>120</v>
      </c>
      <c r="C2141" s="11" t="s">
        <v>136</v>
      </c>
      <c r="D2141" s="11" t="s">
        <v>43</v>
      </c>
      <c r="E2141" s="12">
        <v>31.577638118907529</v>
      </c>
      <c r="F2141" s="12">
        <v>26.562578528893756</v>
      </c>
      <c r="G2141" s="12">
        <v>27.426839803094765</v>
      </c>
      <c r="H2141" s="12">
        <v>18.837347643374944</v>
      </c>
      <c r="I2141" s="12">
        <v>28.174351694903855</v>
      </c>
      <c r="J2141" s="12">
        <v>25.931964187844507</v>
      </c>
      <c r="K2141" s="12">
        <v>21.603773157763445</v>
      </c>
      <c r="L2141" s="12">
        <v>20.107270852604294</v>
      </c>
      <c r="M2141" s="12" t="s">
        <v>223</v>
      </c>
      <c r="N2141" s="12"/>
      <c r="O2141" s="12"/>
    </row>
    <row r="2142" spans="1:15" x14ac:dyDescent="0.35">
      <c r="A2142" s="11" t="str">
        <f t="shared" si="33"/>
        <v>DISTRIBUCION VOLUMEN X CRITERIO (kg ó litros)RosadoDE 60 A 75 AÑOS</v>
      </c>
      <c r="B2142" s="11" t="s">
        <v>120</v>
      </c>
      <c r="C2142" s="11" t="s">
        <v>136</v>
      </c>
      <c r="D2142" s="11" t="s">
        <v>44</v>
      </c>
      <c r="E2142" s="12">
        <v>46.670548408029646</v>
      </c>
      <c r="F2142" s="12">
        <v>54.526351289323415</v>
      </c>
      <c r="G2142" s="12">
        <v>50.868716962538031</v>
      </c>
      <c r="H2142" s="12">
        <v>53.025496021042173</v>
      </c>
      <c r="I2142" s="12">
        <v>48.087165886269439</v>
      </c>
      <c r="J2142" s="12">
        <v>48.289162308552974</v>
      </c>
      <c r="K2142" s="12">
        <v>57.065573923390509</v>
      </c>
      <c r="L2142" s="12">
        <v>62.568004940572486</v>
      </c>
      <c r="M2142" s="12" t="s">
        <v>223</v>
      </c>
      <c r="N2142" s="12"/>
      <c r="O2142" s="12"/>
    </row>
    <row r="2143" spans="1:15" x14ac:dyDescent="0.35">
      <c r="A2143" s="11" t="str">
        <f t="shared" si="33"/>
        <v>DISTRIBUCION VOLUMEN X CRITERIO (kg ó litros)RosadoNIVEL ALTO</v>
      </c>
      <c r="B2143" s="11" t="s">
        <v>120</v>
      </c>
      <c r="C2143" s="11" t="s">
        <v>136</v>
      </c>
      <c r="D2143" s="11" t="s">
        <v>209</v>
      </c>
      <c r="E2143" s="12">
        <v>33.739786130339063</v>
      </c>
      <c r="F2143" s="12">
        <v>23.359831336049723</v>
      </c>
      <c r="G2143" s="12">
        <v>25.536885679204897</v>
      </c>
      <c r="H2143" s="12">
        <v>27.388916101291628</v>
      </c>
      <c r="I2143" s="12">
        <v>29.940147286577854</v>
      </c>
      <c r="J2143" s="12">
        <v>21.284294617461342</v>
      </c>
      <c r="K2143" s="12">
        <v>26.212124112026956</v>
      </c>
      <c r="L2143" s="12">
        <v>16.756025136357618</v>
      </c>
      <c r="M2143" s="12" t="s">
        <v>223</v>
      </c>
      <c r="N2143" s="12"/>
      <c r="O2143" s="12"/>
    </row>
    <row r="2144" spans="1:15" x14ac:dyDescent="0.35">
      <c r="A2144" s="11" t="str">
        <f t="shared" si="33"/>
        <v>DISTRIBUCION VOLUMEN X CRITERIO (kg ó litros)RosadoNIVEL MEDIO ALTO</v>
      </c>
      <c r="B2144" s="11" t="s">
        <v>120</v>
      </c>
      <c r="C2144" s="11" t="s">
        <v>136</v>
      </c>
      <c r="D2144" s="11" t="s">
        <v>210</v>
      </c>
      <c r="E2144" s="12">
        <v>7.9952906200315574</v>
      </c>
      <c r="F2144" s="12">
        <v>13.470431854051427</v>
      </c>
      <c r="G2144" s="12">
        <v>12.708311052199992</v>
      </c>
      <c r="H2144" s="12">
        <v>8.0647608543247866</v>
      </c>
      <c r="I2144" s="12">
        <v>14.700990439435941</v>
      </c>
      <c r="J2144" s="12">
        <v>16.769078291321822</v>
      </c>
      <c r="K2144" s="12">
        <v>10.646407089433382</v>
      </c>
      <c r="L2144" s="12">
        <v>13.716048203252933</v>
      </c>
      <c r="M2144" s="12" t="s">
        <v>223</v>
      </c>
      <c r="N2144" s="12"/>
      <c r="O2144" s="12"/>
    </row>
    <row r="2145" spans="1:15" x14ac:dyDescent="0.35">
      <c r="A2145" s="11" t="str">
        <f t="shared" si="33"/>
        <v>DISTRIBUCION VOLUMEN X CRITERIO (kg ó litros)RosadoNIVEL MEDIO</v>
      </c>
      <c r="B2145" s="11" t="s">
        <v>120</v>
      </c>
      <c r="C2145" s="11" t="s">
        <v>136</v>
      </c>
      <c r="D2145" s="11" t="s">
        <v>211</v>
      </c>
      <c r="E2145" s="12">
        <v>17.124669452678003</v>
      </c>
      <c r="F2145" s="12">
        <v>20.904248387383483</v>
      </c>
      <c r="G2145" s="12">
        <v>31.209133767649337</v>
      </c>
      <c r="H2145" s="12">
        <v>36.03632722768463</v>
      </c>
      <c r="I2145" s="12">
        <v>24.465143828114449</v>
      </c>
      <c r="J2145" s="12">
        <v>32.538121856398803</v>
      </c>
      <c r="K2145" s="12">
        <v>23.363046754504261</v>
      </c>
      <c r="L2145" s="12">
        <v>29.327345627829988</v>
      </c>
      <c r="M2145" s="12" t="s">
        <v>223</v>
      </c>
      <c r="N2145" s="12"/>
      <c r="O2145" s="12"/>
    </row>
    <row r="2146" spans="1:15" x14ac:dyDescent="0.35">
      <c r="A2146" s="11" t="str">
        <f t="shared" si="33"/>
        <v>DISTRIBUCION VOLUMEN X CRITERIO (kg ó litros)RosadoNIVEL MEDIO BAJO</v>
      </c>
      <c r="B2146" s="11" t="s">
        <v>120</v>
      </c>
      <c r="C2146" s="11" t="s">
        <v>136</v>
      </c>
      <c r="D2146" s="11" t="s">
        <v>212</v>
      </c>
      <c r="E2146" s="12">
        <v>15.259174448728235</v>
      </c>
      <c r="F2146" s="12">
        <v>15.182719105496959</v>
      </c>
      <c r="G2146" s="12">
        <v>11.745358786824276</v>
      </c>
      <c r="H2146" s="12">
        <v>7.850213076954871</v>
      </c>
      <c r="I2146" s="12">
        <v>8.4591539115864904</v>
      </c>
      <c r="J2146" s="12">
        <v>7.6509797860128668</v>
      </c>
      <c r="K2146" s="12">
        <v>17.423403550924551</v>
      </c>
      <c r="L2146" s="12">
        <v>15.354710344945218</v>
      </c>
      <c r="M2146" s="12" t="s">
        <v>223</v>
      </c>
      <c r="N2146" s="12"/>
      <c r="O2146" s="12"/>
    </row>
    <row r="2147" spans="1:15" x14ac:dyDescent="0.35">
      <c r="A2147" s="11" t="str">
        <f t="shared" si="33"/>
        <v>DISTRIBUCION VOLUMEN X CRITERIO (kg ó litros)RosadoHOMBRE</v>
      </c>
      <c r="B2147" s="11" t="s">
        <v>120</v>
      </c>
      <c r="C2147" s="11" t="s">
        <v>136</v>
      </c>
      <c r="D2147" s="11" t="s">
        <v>21</v>
      </c>
      <c r="E2147" s="12">
        <v>61.801825718134985</v>
      </c>
      <c r="F2147" s="12">
        <v>66.450243753686209</v>
      </c>
      <c r="G2147" s="12">
        <v>65.436148278618688</v>
      </c>
      <c r="H2147" s="12">
        <v>73.899175143605973</v>
      </c>
      <c r="I2147" s="12">
        <v>65.736707813611389</v>
      </c>
      <c r="J2147" s="12">
        <v>58.570327935862309</v>
      </c>
      <c r="K2147" s="12">
        <v>70.026806416298044</v>
      </c>
      <c r="L2147" s="12">
        <v>59.901135399576546</v>
      </c>
      <c r="M2147" s="12" t="s">
        <v>223</v>
      </c>
      <c r="N2147" s="12"/>
      <c r="O2147" s="12"/>
    </row>
    <row r="2148" spans="1:15" x14ac:dyDescent="0.35">
      <c r="A2148" s="11" t="str">
        <f t="shared" si="33"/>
        <v>DISTRIBUCION VOLUMEN X CRITERIO (kg ó litros)RosadoMUJER</v>
      </c>
      <c r="B2148" s="11" t="s">
        <v>120</v>
      </c>
      <c r="C2148" s="11" t="s">
        <v>136</v>
      </c>
      <c r="D2148" s="11" t="s">
        <v>22</v>
      </c>
      <c r="E2148" s="12">
        <v>38.198195487901202</v>
      </c>
      <c r="F2148" s="12">
        <v>33.549771903164881</v>
      </c>
      <c r="G2148" s="12">
        <v>34.563856819066729</v>
      </c>
      <c r="H2148" s="12">
        <v>26.100810716136046</v>
      </c>
      <c r="I2148" s="12">
        <v>34.263295792899271</v>
      </c>
      <c r="J2148" s="12">
        <v>41.429645022285747</v>
      </c>
      <c r="K2148" s="12">
        <v>29.973196495785498</v>
      </c>
      <c r="L2148" s="12">
        <v>40.098853639924606</v>
      </c>
      <c r="M2148" s="12" t="s">
        <v>223</v>
      </c>
      <c r="N2148" s="12"/>
      <c r="O2148" s="12"/>
    </row>
    <row r="2149" spans="1:15" x14ac:dyDescent="0.35">
      <c r="A2149" s="11" t="str">
        <f t="shared" si="33"/>
        <v>DISTRIBUCION VOLUMEN X CRITERIO (kg ó litros)Resto vinoT.ESPAÑA</v>
      </c>
      <c r="B2149" s="11" t="s">
        <v>120</v>
      </c>
      <c r="C2149" s="11" t="s">
        <v>137</v>
      </c>
      <c r="D2149" s="11" t="s">
        <v>36</v>
      </c>
      <c r="E2149" s="12">
        <v>100</v>
      </c>
      <c r="F2149" s="12">
        <v>100</v>
      </c>
      <c r="G2149" s="12">
        <v>100</v>
      </c>
      <c r="H2149" s="12">
        <v>100</v>
      </c>
      <c r="I2149" s="12">
        <v>100</v>
      </c>
      <c r="J2149" s="12">
        <v>100</v>
      </c>
      <c r="K2149" s="12">
        <v>100</v>
      </c>
      <c r="L2149" s="12">
        <v>100</v>
      </c>
      <c r="M2149" s="12">
        <v>100</v>
      </c>
      <c r="N2149" s="12"/>
      <c r="O2149" s="12"/>
    </row>
    <row r="2150" spans="1:15" x14ac:dyDescent="0.35">
      <c r="A2150" s="11" t="str">
        <f t="shared" si="33"/>
        <v>DISTRIBUCION VOLUMEN X CRITERIO (kg ó litros)Resto vinoBCN AM</v>
      </c>
      <c r="B2150" s="11" t="s">
        <v>120</v>
      </c>
      <c r="C2150" s="11" t="s">
        <v>137</v>
      </c>
      <c r="D2150" s="11" t="s">
        <v>1</v>
      </c>
      <c r="E2150" s="12">
        <v>1.1050892385983242</v>
      </c>
      <c r="F2150" s="12">
        <v>8.469279581121846</v>
      </c>
      <c r="G2150" s="12">
        <v>18.907359841259016</v>
      </c>
      <c r="H2150" s="12">
        <v>8.410874139633421</v>
      </c>
      <c r="I2150" s="12">
        <v>16.525191486217647</v>
      </c>
      <c r="J2150" s="12">
        <v>1.7691140335073563</v>
      </c>
      <c r="K2150" s="12">
        <v>0.66783621705569862</v>
      </c>
      <c r="L2150" s="12">
        <v>7.5176083091030828</v>
      </c>
      <c r="M2150" s="12">
        <v>2.8576147440072885</v>
      </c>
      <c r="N2150" s="12"/>
      <c r="O2150" s="12"/>
    </row>
    <row r="2151" spans="1:15" x14ac:dyDescent="0.35">
      <c r="A2151" s="11" t="str">
        <f t="shared" si="33"/>
        <v>DISTRIBUCION VOLUMEN X CRITERIO (kg ó litros)Resto vinoREST.CAT ARAGON</v>
      </c>
      <c r="B2151" s="11" t="s">
        <v>120</v>
      </c>
      <c r="C2151" s="11" t="s">
        <v>137</v>
      </c>
      <c r="D2151" s="11" t="s">
        <v>2</v>
      </c>
      <c r="E2151" s="12">
        <v>5.8178144972938943</v>
      </c>
      <c r="F2151" s="12">
        <v>6.5544849179867697</v>
      </c>
      <c r="G2151" s="12">
        <v>4.6756694424307277</v>
      </c>
      <c r="H2151" s="12">
        <v>8.8259782322899429</v>
      </c>
      <c r="I2151" s="12">
        <v>7.4550058697811634</v>
      </c>
      <c r="J2151" s="12">
        <v>8.4578772579493808</v>
      </c>
      <c r="K2151" s="12">
        <v>7.0876047568491627</v>
      </c>
      <c r="L2151" s="12">
        <v>9.5721247635906526</v>
      </c>
      <c r="M2151" s="12">
        <v>17.937597952492261</v>
      </c>
      <c r="N2151" s="12"/>
      <c r="O2151" s="12"/>
    </row>
    <row r="2152" spans="1:15" x14ac:dyDescent="0.35">
      <c r="A2152" s="11" t="str">
        <f t="shared" si="33"/>
        <v>DISTRIBUCION VOLUMEN X CRITERIO (kg ó litros)Resto vinoLEVANTE</v>
      </c>
      <c r="B2152" s="11" t="s">
        <v>120</v>
      </c>
      <c r="C2152" s="11" t="s">
        <v>137</v>
      </c>
      <c r="D2152" s="11" t="s">
        <v>3</v>
      </c>
      <c r="E2152" s="12">
        <v>9.7695361993805978</v>
      </c>
      <c r="F2152" s="12">
        <v>4.2725219480786683</v>
      </c>
      <c r="G2152" s="12">
        <v>4.6609096105937953</v>
      </c>
      <c r="H2152" s="12" t="s">
        <v>223</v>
      </c>
      <c r="I2152" s="12">
        <v>2.2542618852806688</v>
      </c>
      <c r="J2152" s="12">
        <v>6.4063095908899692</v>
      </c>
      <c r="K2152" s="12">
        <v>5.7756561710650605</v>
      </c>
      <c r="L2152" s="12">
        <v>1.5277630799938264</v>
      </c>
      <c r="M2152" s="12">
        <v>6.8158298259565733</v>
      </c>
      <c r="N2152" s="12"/>
      <c r="O2152" s="12"/>
    </row>
    <row r="2153" spans="1:15" x14ac:dyDescent="0.35">
      <c r="A2153" s="11" t="str">
        <f t="shared" si="33"/>
        <v>DISTRIBUCION VOLUMEN X CRITERIO (kg ó litros)Resto vinoANDALUCIA</v>
      </c>
      <c r="B2153" s="11" t="s">
        <v>120</v>
      </c>
      <c r="C2153" s="11" t="s">
        <v>137</v>
      </c>
      <c r="D2153" s="11" t="s">
        <v>4</v>
      </c>
      <c r="E2153" s="12">
        <v>40.392749286188071</v>
      </c>
      <c r="F2153" s="12">
        <v>55.00671016989476</v>
      </c>
      <c r="G2153" s="12">
        <v>48.860577095481545</v>
      </c>
      <c r="H2153" s="12">
        <v>48.856527008638821</v>
      </c>
      <c r="I2153" s="12">
        <v>24.609224450032976</v>
      </c>
      <c r="J2153" s="12">
        <v>54.551612431670691</v>
      </c>
      <c r="K2153" s="12">
        <v>50.096015294681671</v>
      </c>
      <c r="L2153" s="12">
        <v>25.630551804601687</v>
      </c>
      <c r="M2153" s="12">
        <v>10.526031733407796</v>
      </c>
      <c r="N2153" s="12"/>
      <c r="O2153" s="12"/>
    </row>
    <row r="2154" spans="1:15" x14ac:dyDescent="0.35">
      <c r="A2154" s="11" t="str">
        <f t="shared" si="33"/>
        <v>DISTRIBUCION VOLUMEN X CRITERIO (kg ó litros)Resto vinoMDD AM</v>
      </c>
      <c r="B2154" s="11" t="s">
        <v>120</v>
      </c>
      <c r="C2154" s="11" t="s">
        <v>137</v>
      </c>
      <c r="D2154" s="11" t="s">
        <v>5</v>
      </c>
      <c r="E2154" s="12">
        <v>18.954863565195126</v>
      </c>
      <c r="F2154" s="12">
        <v>5.1181257129100883</v>
      </c>
      <c r="G2154" s="12">
        <v>7.8068881043404144</v>
      </c>
      <c r="H2154" s="12">
        <v>4.9168596169323386</v>
      </c>
      <c r="I2154" s="12">
        <v>10.047238124297063</v>
      </c>
      <c r="J2154" s="12">
        <v>2.6037730729503852</v>
      </c>
      <c r="K2154" s="12">
        <v>14.561916486567156</v>
      </c>
      <c r="L2154" s="12">
        <v>18.318216534336983</v>
      </c>
      <c r="M2154" s="12">
        <v>10.814552145746235</v>
      </c>
      <c r="N2154" s="12"/>
      <c r="O2154" s="12"/>
    </row>
    <row r="2155" spans="1:15" x14ac:dyDescent="0.35">
      <c r="A2155" s="11" t="str">
        <f t="shared" si="33"/>
        <v>DISTRIBUCION VOLUMEN X CRITERIO (kg ó litros)Resto vinoRTO CENTRO</v>
      </c>
      <c r="B2155" s="11" t="s">
        <v>120</v>
      </c>
      <c r="C2155" s="11" t="s">
        <v>137</v>
      </c>
      <c r="D2155" s="11" t="s">
        <v>6</v>
      </c>
      <c r="E2155" s="12">
        <v>3.5163371161532946</v>
      </c>
      <c r="F2155" s="12">
        <v>3.6716983816342799</v>
      </c>
      <c r="G2155" s="12">
        <v>2.2145837654717266</v>
      </c>
      <c r="H2155" s="12">
        <v>4.7454215575182408</v>
      </c>
      <c r="I2155" s="12">
        <v>1.8684190722735621</v>
      </c>
      <c r="J2155" s="12">
        <v>1.4467422774113459</v>
      </c>
      <c r="K2155" s="12">
        <v>1.4916590069901525</v>
      </c>
      <c r="L2155" s="12">
        <v>9.0182412980765179</v>
      </c>
      <c r="M2155" s="12">
        <v>3.6512606777330778</v>
      </c>
      <c r="N2155" s="12"/>
      <c r="O2155" s="12"/>
    </row>
    <row r="2156" spans="1:15" x14ac:dyDescent="0.35">
      <c r="A2156" s="11" t="str">
        <f t="shared" si="33"/>
        <v>DISTRIBUCION VOLUMEN X CRITERIO (kg ó litros)Resto vinoNORTE-CENTRO</v>
      </c>
      <c r="B2156" s="11" t="s">
        <v>120</v>
      </c>
      <c r="C2156" s="11" t="s">
        <v>137</v>
      </c>
      <c r="D2156" s="11" t="s">
        <v>7</v>
      </c>
      <c r="E2156" s="12">
        <v>15.752006059955701</v>
      </c>
      <c r="F2156" s="12">
        <v>14.49647921861111</v>
      </c>
      <c r="G2156" s="12">
        <v>9.3477001331044853</v>
      </c>
      <c r="H2156" s="12">
        <v>14.750401008809296</v>
      </c>
      <c r="I2156" s="12">
        <v>30.462546417791597</v>
      </c>
      <c r="J2156" s="12">
        <v>8.7445649892972384</v>
      </c>
      <c r="K2156" s="12">
        <v>8.8023897856574251</v>
      </c>
      <c r="L2156" s="12">
        <v>23.462579706735788</v>
      </c>
      <c r="M2156" s="12">
        <v>37.73986971080398</v>
      </c>
      <c r="N2156" s="12"/>
      <c r="O2156" s="12"/>
    </row>
    <row r="2157" spans="1:15" x14ac:dyDescent="0.35">
      <c r="A2157" s="11" t="str">
        <f t="shared" si="33"/>
        <v>DISTRIBUCION VOLUMEN X CRITERIO (kg ó litros)Resto vinoNOROESTE</v>
      </c>
      <c r="B2157" s="11" t="s">
        <v>120</v>
      </c>
      <c r="C2157" s="11" t="s">
        <v>137</v>
      </c>
      <c r="D2157" s="11" t="s">
        <v>8</v>
      </c>
      <c r="E2157" s="12">
        <v>4.6916154011772893</v>
      </c>
      <c r="F2157" s="12">
        <v>2.4107110192038652</v>
      </c>
      <c r="G2157" s="12">
        <v>3.5263112338638054</v>
      </c>
      <c r="H2157" s="12">
        <v>9.4939427889538699</v>
      </c>
      <c r="I2157" s="12">
        <v>6.7781044848411884</v>
      </c>
      <c r="J2157" s="12">
        <v>16.020008852934421</v>
      </c>
      <c r="K2157" s="12">
        <v>11.516914178013193</v>
      </c>
      <c r="L2157" s="12">
        <v>4.9528972830852744</v>
      </c>
      <c r="M2157" s="12">
        <v>9.6572440395960992</v>
      </c>
      <c r="N2157" s="12"/>
      <c r="O2157" s="12"/>
    </row>
    <row r="2158" spans="1:15" x14ac:dyDescent="0.35">
      <c r="A2158" s="11" t="str">
        <f t="shared" si="33"/>
        <v>DISTRIBUCION VOLUMEN X CRITERIO (kg ó litros)Resto vino&lt;2MIL</v>
      </c>
      <c r="B2158" s="11" t="s">
        <v>120</v>
      </c>
      <c r="C2158" s="11" t="s">
        <v>137</v>
      </c>
      <c r="D2158" s="11" t="s">
        <v>9</v>
      </c>
      <c r="E2158" s="12" t="s">
        <v>223</v>
      </c>
      <c r="F2158" s="12">
        <v>2.6056870326531487</v>
      </c>
      <c r="G2158" s="12" t="s">
        <v>223</v>
      </c>
      <c r="H2158" s="12" t="s">
        <v>223</v>
      </c>
      <c r="I2158" s="12">
        <v>2.200166378878639</v>
      </c>
      <c r="J2158" s="12" t="s">
        <v>223</v>
      </c>
      <c r="K2158" s="12" t="s">
        <v>223</v>
      </c>
      <c r="L2158" s="12" t="s">
        <v>223</v>
      </c>
      <c r="M2158" s="12">
        <v>0.36495221580975862</v>
      </c>
      <c r="N2158" s="12"/>
      <c r="O2158" s="12"/>
    </row>
    <row r="2159" spans="1:15" x14ac:dyDescent="0.35">
      <c r="A2159" s="11" t="str">
        <f t="shared" si="33"/>
        <v>DISTRIBUCION VOLUMEN X CRITERIO (kg ó litros)Resto vino2-5MIL</v>
      </c>
      <c r="B2159" s="11" t="s">
        <v>120</v>
      </c>
      <c r="C2159" s="11" t="s">
        <v>137</v>
      </c>
      <c r="D2159" s="11" t="s">
        <v>10</v>
      </c>
      <c r="E2159" s="12">
        <v>6.3059728499402095</v>
      </c>
      <c r="F2159" s="12">
        <v>2.416539414505039</v>
      </c>
      <c r="G2159" s="12">
        <v>2.5053681256596341</v>
      </c>
      <c r="H2159" s="12" t="s">
        <v>223</v>
      </c>
      <c r="I2159" s="12">
        <v>7.6010122293948799</v>
      </c>
      <c r="J2159" s="12">
        <v>12.427348781867195</v>
      </c>
      <c r="K2159" s="12">
        <v>0.38907684322809272</v>
      </c>
      <c r="L2159" s="12">
        <v>4.1971198629508164</v>
      </c>
      <c r="M2159" s="12">
        <v>2.0480331754601515</v>
      </c>
      <c r="N2159" s="12"/>
      <c r="O2159" s="12"/>
    </row>
    <row r="2160" spans="1:15" x14ac:dyDescent="0.35">
      <c r="A2160" s="11" t="str">
        <f t="shared" si="33"/>
        <v>DISTRIBUCION VOLUMEN X CRITERIO (kg ó litros)Resto vino5-10MIL</v>
      </c>
      <c r="B2160" s="11" t="s">
        <v>120</v>
      </c>
      <c r="C2160" s="11" t="s">
        <v>137</v>
      </c>
      <c r="D2160" s="11" t="s">
        <v>11</v>
      </c>
      <c r="E2160" s="12">
        <v>4.5723462506274002</v>
      </c>
      <c r="F2160" s="12">
        <v>7.845565709779927</v>
      </c>
      <c r="G2160" s="12">
        <v>6.5574504409042111</v>
      </c>
      <c r="H2160" s="12">
        <v>3.0952713954544437</v>
      </c>
      <c r="I2160" s="12">
        <v>2.7128691873431654</v>
      </c>
      <c r="J2160" s="12" t="s">
        <v>223</v>
      </c>
      <c r="K2160" s="12">
        <v>5.1144625914430888</v>
      </c>
      <c r="L2160" s="12">
        <v>9.6207515174614144</v>
      </c>
      <c r="M2160" s="12">
        <v>16.905096513561816</v>
      </c>
      <c r="N2160" s="12"/>
      <c r="O2160" s="12"/>
    </row>
    <row r="2161" spans="1:15" x14ac:dyDescent="0.35">
      <c r="A2161" s="11" t="str">
        <f t="shared" si="33"/>
        <v>DISTRIBUCION VOLUMEN X CRITERIO (kg ó litros)Resto vino10-30MIL</v>
      </c>
      <c r="B2161" s="11" t="s">
        <v>120</v>
      </c>
      <c r="C2161" s="11" t="s">
        <v>137</v>
      </c>
      <c r="D2161" s="11" t="s">
        <v>12</v>
      </c>
      <c r="E2161" s="12">
        <v>35.176028610288242</v>
      </c>
      <c r="F2161" s="12">
        <v>13.001414162466892</v>
      </c>
      <c r="G2161" s="12">
        <v>20.791795898019323</v>
      </c>
      <c r="H2161" s="12">
        <v>17.942619916924663</v>
      </c>
      <c r="I2161" s="12">
        <v>15.55244765769735</v>
      </c>
      <c r="J2161" s="12">
        <v>23.092832130017825</v>
      </c>
      <c r="K2161" s="12">
        <v>31.27739261966116</v>
      </c>
      <c r="L2161" s="12">
        <v>15.773377540826674</v>
      </c>
      <c r="M2161" s="12">
        <v>17.316678228102283</v>
      </c>
      <c r="N2161" s="12"/>
      <c r="O2161" s="12"/>
    </row>
    <row r="2162" spans="1:15" x14ac:dyDescent="0.35">
      <c r="A2162" s="11" t="str">
        <f t="shared" si="33"/>
        <v>DISTRIBUCION VOLUMEN X CRITERIO (kg ó litros)Resto vino30-100MIL</v>
      </c>
      <c r="B2162" s="11" t="s">
        <v>120</v>
      </c>
      <c r="C2162" s="11" t="s">
        <v>137</v>
      </c>
      <c r="D2162" s="11" t="s">
        <v>13</v>
      </c>
      <c r="E2162" s="12">
        <v>13.779837117335447</v>
      </c>
      <c r="F2162" s="12">
        <v>6.813570140398638</v>
      </c>
      <c r="G2162" s="12">
        <v>31.173432401133184</v>
      </c>
      <c r="H2162" s="12">
        <v>16.159108535572216</v>
      </c>
      <c r="I2162" s="12">
        <v>11.433594851011545</v>
      </c>
      <c r="J2162" s="12">
        <v>14.587781580684739</v>
      </c>
      <c r="K2162" s="12">
        <v>21.686289444967159</v>
      </c>
      <c r="L2162" s="12">
        <v>12.82989643397188</v>
      </c>
      <c r="M2162" s="12">
        <v>19.568952092924782</v>
      </c>
      <c r="N2162" s="12"/>
      <c r="O2162" s="12"/>
    </row>
    <row r="2163" spans="1:15" x14ac:dyDescent="0.35">
      <c r="A2163" s="11" t="str">
        <f t="shared" si="33"/>
        <v>DISTRIBUCION VOLUMEN X CRITERIO (kg ó litros)Resto vino100-200MIL</v>
      </c>
      <c r="B2163" s="11" t="s">
        <v>120</v>
      </c>
      <c r="C2163" s="11" t="s">
        <v>137</v>
      </c>
      <c r="D2163" s="11" t="s">
        <v>14</v>
      </c>
      <c r="E2163" s="12">
        <v>10.427101949892336</v>
      </c>
      <c r="F2163" s="12">
        <v>9.8853991649481276</v>
      </c>
      <c r="G2163" s="12">
        <v>4.6889550700292713</v>
      </c>
      <c r="H2163" s="12">
        <v>10.98539571546068</v>
      </c>
      <c r="I2163" s="12">
        <v>29.426516223308919</v>
      </c>
      <c r="J2163" s="12">
        <v>8.4367091027114416</v>
      </c>
      <c r="K2163" s="12">
        <v>5.2804135799277185</v>
      </c>
      <c r="L2163" s="12">
        <v>18.090742976700746</v>
      </c>
      <c r="M2163" s="12">
        <v>18.350561397052061</v>
      </c>
      <c r="N2163" s="12"/>
      <c r="O2163" s="12"/>
    </row>
    <row r="2164" spans="1:15" x14ac:dyDescent="0.35">
      <c r="A2164" s="11" t="str">
        <f t="shared" si="33"/>
        <v>DISTRIBUCION VOLUMEN X CRITERIO (kg ó litros)Resto vino200-500MIL</v>
      </c>
      <c r="B2164" s="11" t="s">
        <v>120</v>
      </c>
      <c r="C2164" s="11" t="s">
        <v>137</v>
      </c>
      <c r="D2164" s="11" t="s">
        <v>15</v>
      </c>
      <c r="E2164" s="12">
        <v>16.716185235920396</v>
      </c>
      <c r="F2164" s="12">
        <v>34.869695904916583</v>
      </c>
      <c r="G2164" s="12">
        <v>22.375123313253987</v>
      </c>
      <c r="H2164" s="12">
        <v>44.760826031510277</v>
      </c>
      <c r="I2164" s="12">
        <v>18.298916211268342</v>
      </c>
      <c r="J2164" s="12">
        <v>23.829511211138289</v>
      </c>
      <c r="K2164" s="12">
        <v>19.592634413852426</v>
      </c>
      <c r="L2164" s="12">
        <v>14.592673704729876</v>
      </c>
      <c r="M2164" s="12">
        <v>9.5390690956488875</v>
      </c>
      <c r="N2164" s="12"/>
      <c r="O2164" s="12"/>
    </row>
    <row r="2165" spans="1:15" x14ac:dyDescent="0.35">
      <c r="A2165" s="11" t="str">
        <f t="shared" si="33"/>
        <v>DISTRIBUCION VOLUMEN X CRITERIO (kg ó litros)Resto vino&gt;500MIL</v>
      </c>
      <c r="B2165" s="11" t="s">
        <v>120</v>
      </c>
      <c r="C2165" s="11" t="s">
        <v>137</v>
      </c>
      <c r="D2165" s="11" t="s">
        <v>16</v>
      </c>
      <c r="E2165" s="12">
        <v>13.022529053748929</v>
      </c>
      <c r="F2165" s="12">
        <v>22.56214018546822</v>
      </c>
      <c r="G2165" s="12">
        <v>11.907879462041315</v>
      </c>
      <c r="H2165" s="12">
        <v>7.0567802705531317</v>
      </c>
      <c r="I2165" s="12">
        <v>12.77446836748935</v>
      </c>
      <c r="J2165" s="12">
        <v>17.625820996714122</v>
      </c>
      <c r="K2165" s="12">
        <v>16.659724158083694</v>
      </c>
      <c r="L2165" s="12">
        <v>24.895422082804188</v>
      </c>
      <c r="M2165" s="12">
        <v>15.906654377338752</v>
      </c>
      <c r="N2165" s="12"/>
      <c r="O2165" s="12"/>
    </row>
    <row r="2166" spans="1:15" x14ac:dyDescent="0.35">
      <c r="A2166" s="11" t="str">
        <f t="shared" si="33"/>
        <v>DISTRIBUCION VOLUMEN X CRITERIO (kg ó litros)Resto vinoDE 15 A 19 AÑOS</v>
      </c>
      <c r="B2166" s="11" t="s">
        <v>120</v>
      </c>
      <c r="C2166" s="11" t="s">
        <v>137</v>
      </c>
      <c r="D2166" s="11" t="s">
        <v>39</v>
      </c>
      <c r="E2166" s="12" t="s">
        <v>223</v>
      </c>
      <c r="F2166" s="12" t="s">
        <v>223</v>
      </c>
      <c r="G2166" s="12" t="s">
        <v>223</v>
      </c>
      <c r="H2166" s="12" t="s">
        <v>223</v>
      </c>
      <c r="I2166" s="12" t="s">
        <v>223</v>
      </c>
      <c r="J2166" s="12" t="s">
        <v>223</v>
      </c>
      <c r="K2166" s="12" t="s">
        <v>223</v>
      </c>
      <c r="L2166" s="12" t="s">
        <v>223</v>
      </c>
      <c r="M2166" s="12" t="s">
        <v>223</v>
      </c>
      <c r="N2166" s="12"/>
      <c r="O2166" s="12"/>
    </row>
    <row r="2167" spans="1:15" x14ac:dyDescent="0.35">
      <c r="A2167" s="11" t="str">
        <f t="shared" si="33"/>
        <v>DISTRIBUCION VOLUMEN X CRITERIO (kg ó litros)Resto vinoDE 20 A 24 AÑOS</v>
      </c>
      <c r="B2167" s="11" t="s">
        <v>120</v>
      </c>
      <c r="C2167" s="11" t="s">
        <v>137</v>
      </c>
      <c r="D2167" s="11" t="s">
        <v>40</v>
      </c>
      <c r="E2167" s="12">
        <v>2.4698270171550529</v>
      </c>
      <c r="F2167" s="12" t="s">
        <v>223</v>
      </c>
      <c r="G2167" s="12">
        <v>2.3444776404857008</v>
      </c>
      <c r="H2167" s="12">
        <v>1.4393784295676955</v>
      </c>
      <c r="I2167" s="12">
        <v>3.5515747158834361</v>
      </c>
      <c r="J2167" s="12" t="s">
        <v>223</v>
      </c>
      <c r="K2167" s="12">
        <v>4.0283694424810852</v>
      </c>
      <c r="L2167" s="12" t="s">
        <v>223</v>
      </c>
      <c r="M2167" s="12" t="s">
        <v>223</v>
      </c>
      <c r="N2167" s="12"/>
      <c r="O2167" s="12"/>
    </row>
    <row r="2168" spans="1:15" x14ac:dyDescent="0.35">
      <c r="A2168" s="11" t="str">
        <f t="shared" si="33"/>
        <v>DISTRIBUCION VOLUMEN X CRITERIO (kg ó litros)Resto vinoDE 25 A 34 AÑOS</v>
      </c>
      <c r="B2168" s="11" t="s">
        <v>120</v>
      </c>
      <c r="C2168" s="11" t="s">
        <v>137</v>
      </c>
      <c r="D2168" s="11" t="s">
        <v>41</v>
      </c>
      <c r="E2168" s="12">
        <v>3.663576131968775</v>
      </c>
      <c r="F2168" s="12">
        <v>8.1984317490308403</v>
      </c>
      <c r="G2168" s="12">
        <v>1.1011418297542312</v>
      </c>
      <c r="H2168" s="12">
        <v>6.3309994080473473</v>
      </c>
      <c r="I2168" s="12">
        <v>1.0033836757144305</v>
      </c>
      <c r="J2168" s="12">
        <v>14.391815786469483</v>
      </c>
      <c r="K2168" s="12">
        <v>6.139823771330942</v>
      </c>
      <c r="L2168" s="12">
        <v>2.8930954823296577</v>
      </c>
      <c r="M2168" s="12">
        <v>2.6583489879963325</v>
      </c>
      <c r="N2168" s="12"/>
      <c r="O2168" s="12"/>
    </row>
    <row r="2169" spans="1:15" x14ac:dyDescent="0.35">
      <c r="A2169" s="11" t="str">
        <f t="shared" si="33"/>
        <v>DISTRIBUCION VOLUMEN X CRITERIO (kg ó litros)Resto vinoDE 35 A 49 AÑOS</v>
      </c>
      <c r="B2169" s="11" t="s">
        <v>120</v>
      </c>
      <c r="C2169" s="11" t="s">
        <v>137</v>
      </c>
      <c r="D2169" s="11" t="s">
        <v>42</v>
      </c>
      <c r="E2169" s="12">
        <v>20.576614059240612</v>
      </c>
      <c r="F2169" s="12">
        <v>20.922853375417986</v>
      </c>
      <c r="G2169" s="12">
        <v>17.692071599384327</v>
      </c>
      <c r="H2169" s="12">
        <v>3.8029510527362684</v>
      </c>
      <c r="I2169" s="12">
        <v>17.691813228762747</v>
      </c>
      <c r="J2169" s="12">
        <v>16.953252635378842</v>
      </c>
      <c r="K2169" s="12">
        <v>14.878628537669943</v>
      </c>
      <c r="L2169" s="12">
        <v>15.324493819734867</v>
      </c>
      <c r="M2169" s="12">
        <v>11.017343895882485</v>
      </c>
      <c r="N2169" s="12"/>
      <c r="O2169" s="12"/>
    </row>
    <row r="2170" spans="1:15" x14ac:dyDescent="0.35">
      <c r="A2170" s="11" t="str">
        <f t="shared" si="33"/>
        <v>DISTRIBUCION VOLUMEN X CRITERIO (kg ó litros)Resto vinoDE 50 A 59 AÑOS</v>
      </c>
      <c r="B2170" s="11" t="s">
        <v>120</v>
      </c>
      <c r="C2170" s="11" t="s">
        <v>137</v>
      </c>
      <c r="D2170" s="11" t="s">
        <v>43</v>
      </c>
      <c r="E2170" s="12">
        <v>11.750147788450986</v>
      </c>
      <c r="F2170" s="12">
        <v>49.139933631071358</v>
      </c>
      <c r="G2170" s="12">
        <v>33.244640136240491</v>
      </c>
      <c r="H2170" s="12">
        <v>20.060613524015096</v>
      </c>
      <c r="I2170" s="12">
        <v>22.310922581828034</v>
      </c>
      <c r="J2170" s="12">
        <v>24.677480353867477</v>
      </c>
      <c r="K2170" s="12">
        <v>21.433149631972135</v>
      </c>
      <c r="L2170" s="12">
        <v>28.275243257836191</v>
      </c>
      <c r="M2170" s="12">
        <v>24.96099739790429</v>
      </c>
      <c r="N2170" s="12"/>
      <c r="O2170" s="12"/>
    </row>
    <row r="2171" spans="1:15" x14ac:dyDescent="0.35">
      <c r="A2171" s="11" t="str">
        <f t="shared" si="33"/>
        <v>DISTRIBUCION VOLUMEN X CRITERIO (kg ó litros)Resto vinoDE 60 A 75 AÑOS</v>
      </c>
      <c r="B2171" s="11" t="s">
        <v>120</v>
      </c>
      <c r="C2171" s="11" t="s">
        <v>137</v>
      </c>
      <c r="D2171" s="11" t="s">
        <v>44</v>
      </c>
      <c r="E2171" s="12">
        <v>61.539835537061059</v>
      </c>
      <c r="F2171" s="12">
        <v>21.738786604346227</v>
      </c>
      <c r="G2171" s="12">
        <v>45.617677231820473</v>
      </c>
      <c r="H2171" s="12">
        <v>68.366065420630264</v>
      </c>
      <c r="I2171" s="12">
        <v>55.442302377192952</v>
      </c>
      <c r="J2171" s="12">
        <v>43.977450792109927</v>
      </c>
      <c r="K2171" s="12">
        <v>53.520015584723254</v>
      </c>
      <c r="L2171" s="12">
        <v>53.507150964024099</v>
      </c>
      <c r="M2171" s="12">
        <v>61.36330017616902</v>
      </c>
      <c r="N2171" s="12"/>
      <c r="O2171" s="12"/>
    </row>
    <row r="2172" spans="1:15" x14ac:dyDescent="0.35">
      <c r="A2172" s="11" t="str">
        <f t="shared" si="33"/>
        <v>DISTRIBUCION VOLUMEN X CRITERIO (kg ó litros)Resto vinoNIVEL ALTO</v>
      </c>
      <c r="B2172" s="11" t="s">
        <v>120</v>
      </c>
      <c r="C2172" s="11" t="s">
        <v>137</v>
      </c>
      <c r="D2172" s="11" t="s">
        <v>209</v>
      </c>
      <c r="E2172" s="12">
        <v>11.064086761945315</v>
      </c>
      <c r="F2172" s="12">
        <v>16.379272416511846</v>
      </c>
      <c r="G2172" s="12">
        <v>16.321304241132168</v>
      </c>
      <c r="H2172" s="12">
        <v>12.779476507309717</v>
      </c>
      <c r="I2172" s="12">
        <v>25.384740210874284</v>
      </c>
      <c r="J2172" s="12">
        <v>18.147785180661863</v>
      </c>
      <c r="K2172" s="12">
        <v>23.934158554009009</v>
      </c>
      <c r="L2172" s="12">
        <v>21.475710443896233</v>
      </c>
      <c r="M2172" s="12">
        <v>24.307616041518369</v>
      </c>
      <c r="N2172" s="12"/>
      <c r="O2172" s="12"/>
    </row>
    <row r="2173" spans="1:15" x14ac:dyDescent="0.35">
      <c r="A2173" s="11" t="str">
        <f t="shared" si="33"/>
        <v>DISTRIBUCION VOLUMEN X CRITERIO (kg ó litros)Resto vinoNIVEL MEDIO ALTO</v>
      </c>
      <c r="B2173" s="11" t="s">
        <v>120</v>
      </c>
      <c r="C2173" s="11" t="s">
        <v>137</v>
      </c>
      <c r="D2173" s="11" t="s">
        <v>210</v>
      </c>
      <c r="E2173" s="12">
        <v>21.386168343305766</v>
      </c>
      <c r="F2173" s="12">
        <v>24.72806526357105</v>
      </c>
      <c r="G2173" s="12">
        <v>12.872238679614764</v>
      </c>
      <c r="H2173" s="12">
        <v>6.9749776820741936</v>
      </c>
      <c r="I2173" s="12">
        <v>35.186876592297864</v>
      </c>
      <c r="J2173" s="12">
        <v>10.656416850494301</v>
      </c>
      <c r="K2173" s="12">
        <v>19.245068186088076</v>
      </c>
      <c r="L2173" s="12">
        <v>5.7417960807784256</v>
      </c>
      <c r="M2173" s="12">
        <v>8.5080421105508073</v>
      </c>
      <c r="N2173" s="12"/>
      <c r="O2173" s="12"/>
    </row>
    <row r="2174" spans="1:15" x14ac:dyDescent="0.35">
      <c r="A2174" s="11" t="str">
        <f t="shared" si="33"/>
        <v>DISTRIBUCION VOLUMEN X CRITERIO (kg ó litros)Resto vinoNIVEL MEDIO</v>
      </c>
      <c r="B2174" s="11" t="s">
        <v>120</v>
      </c>
      <c r="C2174" s="11" t="s">
        <v>137</v>
      </c>
      <c r="D2174" s="11" t="s">
        <v>211</v>
      </c>
      <c r="E2174" s="12">
        <v>39.672380594138936</v>
      </c>
      <c r="F2174" s="12">
        <v>15.569378991329804</v>
      </c>
      <c r="G2174" s="12">
        <v>40.124273040681601</v>
      </c>
      <c r="H2174" s="12">
        <v>14.453825243110618</v>
      </c>
      <c r="I2174" s="12">
        <v>14.750599976466145</v>
      </c>
      <c r="J2174" s="12">
        <v>29.124155167145982</v>
      </c>
      <c r="K2174" s="12">
        <v>24.543281815586841</v>
      </c>
      <c r="L2174" s="12">
        <v>30.586478799707994</v>
      </c>
      <c r="M2174" s="12">
        <v>25.844429231101167</v>
      </c>
      <c r="N2174" s="12"/>
      <c r="O2174" s="12"/>
    </row>
    <row r="2175" spans="1:15" x14ac:dyDescent="0.35">
      <c r="A2175" s="11" t="str">
        <f t="shared" si="33"/>
        <v>DISTRIBUCION VOLUMEN X CRITERIO (kg ó litros)Resto vinoNIVEL MEDIO BAJO</v>
      </c>
      <c r="B2175" s="11" t="s">
        <v>120</v>
      </c>
      <c r="C2175" s="11" t="s">
        <v>137</v>
      </c>
      <c r="D2175" s="11" t="s">
        <v>212</v>
      </c>
      <c r="E2175" s="12">
        <v>12.383436421068993</v>
      </c>
      <c r="F2175" s="12">
        <v>27.006749679767129</v>
      </c>
      <c r="G2175" s="12">
        <v>14.762875028740865</v>
      </c>
      <c r="H2175" s="12">
        <v>6.2020307614902892</v>
      </c>
      <c r="I2175" s="12">
        <v>17.027459356212251</v>
      </c>
      <c r="J2175" s="12">
        <v>19.423362070997928</v>
      </c>
      <c r="K2175" s="12">
        <v>20.043510499012712</v>
      </c>
      <c r="L2175" s="12">
        <v>17.890967587292185</v>
      </c>
      <c r="M2175" s="12">
        <v>14.805457868840447</v>
      </c>
      <c r="N2175" s="12"/>
      <c r="O2175" s="12"/>
    </row>
    <row r="2176" spans="1:15" x14ac:dyDescent="0.35">
      <c r="A2176" s="11" t="str">
        <f t="shared" si="33"/>
        <v>DISTRIBUCION VOLUMEN X CRITERIO (kg ó litros)Resto vinoHOMBRE</v>
      </c>
      <c r="B2176" s="11" t="s">
        <v>120</v>
      </c>
      <c r="C2176" s="11" t="s">
        <v>137</v>
      </c>
      <c r="D2176" s="11" t="s">
        <v>21</v>
      </c>
      <c r="E2176" s="12">
        <v>30.344565408144376</v>
      </c>
      <c r="F2176" s="12">
        <v>44.583320539842681</v>
      </c>
      <c r="G2176" s="12">
        <v>43.31993944554565</v>
      </c>
      <c r="H2176" s="12">
        <v>50.210267681044208</v>
      </c>
      <c r="I2176" s="12">
        <v>47.257640977366457</v>
      </c>
      <c r="J2176" s="12">
        <v>58.632974825872751</v>
      </c>
      <c r="K2176" s="12">
        <v>57.440442273327939</v>
      </c>
      <c r="L2176" s="12">
        <v>49.042953425807788</v>
      </c>
      <c r="M2176" s="12">
        <v>64.643074202221015</v>
      </c>
      <c r="N2176" s="12"/>
      <c r="O2176" s="12"/>
    </row>
    <row r="2177" spans="1:15" x14ac:dyDescent="0.35">
      <c r="A2177" s="11" t="str">
        <f t="shared" si="33"/>
        <v>DISTRIBUCION VOLUMEN X CRITERIO (kg ó litros)Resto vinoMUJER</v>
      </c>
      <c r="B2177" s="11" t="s">
        <v>120</v>
      </c>
      <c r="C2177" s="11" t="s">
        <v>137</v>
      </c>
      <c r="D2177" s="11" t="s">
        <v>22</v>
      </c>
      <c r="E2177" s="12">
        <v>69.655436879897692</v>
      </c>
      <c r="F2177" s="12">
        <v>55.416688648499722</v>
      </c>
      <c r="G2177" s="12">
        <v>56.680059148173491</v>
      </c>
      <c r="H2177" s="12">
        <v>49.789736049906594</v>
      </c>
      <c r="I2177" s="12">
        <v>52.742357654386183</v>
      </c>
      <c r="J2177" s="12">
        <v>41.367024309778706</v>
      </c>
      <c r="K2177" s="12">
        <v>42.559557726672061</v>
      </c>
      <c r="L2177" s="12">
        <v>50.957026723499212</v>
      </c>
      <c r="M2177" s="12">
        <v>35.356927872137227</v>
      </c>
      <c r="N2177" s="12"/>
      <c r="O2177" s="12"/>
    </row>
    <row r="2178" spans="1:15" x14ac:dyDescent="0.35">
      <c r="A2178" s="11" t="str">
        <f t="shared" si="33"/>
        <v>DISTRIBUCION VOLUMEN X CRITERIO (kg ó litros)CavaT.ESPAÑA</v>
      </c>
      <c r="B2178" s="11" t="s">
        <v>120</v>
      </c>
      <c r="C2178" s="11" t="s">
        <v>138</v>
      </c>
      <c r="D2178" s="11" t="s">
        <v>36</v>
      </c>
      <c r="E2178" s="12">
        <v>100</v>
      </c>
      <c r="F2178" s="12">
        <v>100</v>
      </c>
      <c r="G2178" s="12">
        <v>100</v>
      </c>
      <c r="H2178" s="12">
        <v>100</v>
      </c>
      <c r="I2178" s="12">
        <v>100</v>
      </c>
      <c r="J2178" s="12">
        <v>100</v>
      </c>
      <c r="K2178" s="12">
        <v>100</v>
      </c>
      <c r="L2178" s="12">
        <v>100</v>
      </c>
      <c r="M2178" s="12">
        <v>100</v>
      </c>
      <c r="N2178" s="12"/>
      <c r="O2178" s="12"/>
    </row>
    <row r="2179" spans="1:15" x14ac:dyDescent="0.35">
      <c r="A2179" s="11" t="str">
        <f t="shared" si="33"/>
        <v>DISTRIBUCION VOLUMEN X CRITERIO (kg ó litros)CavaBCN AM</v>
      </c>
      <c r="B2179" s="11" t="s">
        <v>120</v>
      </c>
      <c r="C2179" s="11" t="s">
        <v>138</v>
      </c>
      <c r="D2179" s="11" t="s">
        <v>1</v>
      </c>
      <c r="E2179" s="12">
        <v>29.554109168015259</v>
      </c>
      <c r="F2179" s="12">
        <v>31.980502937765969</v>
      </c>
      <c r="G2179" s="12">
        <v>21.525868138936229</v>
      </c>
      <c r="H2179" s="12">
        <v>26.808499786403338</v>
      </c>
      <c r="I2179" s="12">
        <v>30.794056440056917</v>
      </c>
      <c r="J2179" s="12">
        <v>28.32238306418996</v>
      </c>
      <c r="K2179" s="12">
        <v>27.056089761638844</v>
      </c>
      <c r="L2179" s="12">
        <v>37.453909978042503</v>
      </c>
      <c r="M2179" s="12">
        <v>27.616987544257842</v>
      </c>
      <c r="N2179" s="12"/>
      <c r="O2179" s="12"/>
    </row>
    <row r="2180" spans="1:15" x14ac:dyDescent="0.35">
      <c r="A2180" s="11" t="str">
        <f t="shared" ref="A2180:A2243" si="34">B2180&amp;C2180&amp;D2180</f>
        <v>DISTRIBUCION VOLUMEN X CRITERIO (kg ó litros)CavaREST.CAT ARAGON</v>
      </c>
      <c r="B2180" s="11" t="s">
        <v>120</v>
      </c>
      <c r="C2180" s="11" t="s">
        <v>138</v>
      </c>
      <c r="D2180" s="11" t="s">
        <v>2</v>
      </c>
      <c r="E2180" s="12">
        <v>34.761734265268778</v>
      </c>
      <c r="F2180" s="12">
        <v>21.262191926330427</v>
      </c>
      <c r="G2180" s="12">
        <v>24.951664945335335</v>
      </c>
      <c r="H2180" s="12">
        <v>54.161313096940688</v>
      </c>
      <c r="I2180" s="12">
        <v>32.168137776324087</v>
      </c>
      <c r="J2180" s="12">
        <v>30.851226363247434</v>
      </c>
      <c r="K2180" s="12">
        <v>36.451268891137509</v>
      </c>
      <c r="L2180" s="12">
        <v>32.627668845198684</v>
      </c>
      <c r="M2180" s="12">
        <v>49.196667937587485</v>
      </c>
      <c r="N2180" s="12"/>
      <c r="O2180" s="12"/>
    </row>
    <row r="2181" spans="1:15" x14ac:dyDescent="0.35">
      <c r="A2181" s="11" t="str">
        <f t="shared" si="34"/>
        <v>DISTRIBUCION VOLUMEN X CRITERIO (kg ó litros)CavaLEVANTE</v>
      </c>
      <c r="B2181" s="11" t="s">
        <v>120</v>
      </c>
      <c r="C2181" s="11" t="s">
        <v>138</v>
      </c>
      <c r="D2181" s="11" t="s">
        <v>3</v>
      </c>
      <c r="E2181" s="12">
        <v>8.010071735964317</v>
      </c>
      <c r="F2181" s="12">
        <v>12.707889830328579</v>
      </c>
      <c r="G2181" s="12">
        <v>12.215078224946128</v>
      </c>
      <c r="H2181" s="12">
        <v>3.6547185984241075</v>
      </c>
      <c r="I2181" s="12">
        <v>14.075637603801988</v>
      </c>
      <c r="J2181" s="12">
        <v>6.479280466627614</v>
      </c>
      <c r="K2181" s="12">
        <v>15.35854710732581</v>
      </c>
      <c r="L2181" s="12">
        <v>14.173014217042192</v>
      </c>
      <c r="M2181" s="12">
        <v>4.0120936134911958</v>
      </c>
      <c r="N2181" s="12"/>
      <c r="O2181" s="12"/>
    </row>
    <row r="2182" spans="1:15" x14ac:dyDescent="0.35">
      <c r="A2182" s="11" t="str">
        <f t="shared" si="34"/>
        <v>DISTRIBUCION VOLUMEN X CRITERIO (kg ó litros)CavaANDALUCIA</v>
      </c>
      <c r="B2182" s="11" t="s">
        <v>120</v>
      </c>
      <c r="C2182" s="11" t="s">
        <v>138</v>
      </c>
      <c r="D2182" s="11" t="s">
        <v>4</v>
      </c>
      <c r="E2182" s="12">
        <v>6.6650370431395771</v>
      </c>
      <c r="F2182" s="12">
        <v>4.8944196211023314</v>
      </c>
      <c r="G2182" s="12">
        <v>6.0679851497983277</v>
      </c>
      <c r="H2182" s="12">
        <v>7.4927702321838758</v>
      </c>
      <c r="I2182" s="12">
        <v>4.213103495604587</v>
      </c>
      <c r="J2182" s="12">
        <v>6.8605988596902199</v>
      </c>
      <c r="K2182" s="12">
        <v>1.1238890845786558</v>
      </c>
      <c r="L2182" s="12">
        <v>1.4852290435783522</v>
      </c>
      <c r="M2182" s="12">
        <v>2.4445590108167088</v>
      </c>
      <c r="N2182" s="12"/>
      <c r="O2182" s="12"/>
    </row>
    <row r="2183" spans="1:15" x14ac:dyDescent="0.35">
      <c r="A2183" s="11" t="str">
        <f t="shared" si="34"/>
        <v>DISTRIBUCION VOLUMEN X CRITERIO (kg ó litros)CavaMDD AM</v>
      </c>
      <c r="B2183" s="11" t="s">
        <v>120</v>
      </c>
      <c r="C2183" s="11" t="s">
        <v>138</v>
      </c>
      <c r="D2183" s="11" t="s">
        <v>5</v>
      </c>
      <c r="E2183" s="12">
        <v>2.4838225816359469</v>
      </c>
      <c r="F2183" s="12">
        <v>3.6086841703896519</v>
      </c>
      <c r="G2183" s="12">
        <v>5.8250047106392442</v>
      </c>
      <c r="H2183" s="12">
        <v>1.7689799525449985</v>
      </c>
      <c r="I2183" s="12">
        <v>0.5724445058705645</v>
      </c>
      <c r="J2183" s="12">
        <v>5.5105726386363116</v>
      </c>
      <c r="K2183" s="12">
        <v>7.997218162908097</v>
      </c>
      <c r="L2183" s="12" t="s">
        <v>223</v>
      </c>
      <c r="M2183" s="12" t="s">
        <v>223</v>
      </c>
      <c r="N2183" s="12"/>
      <c r="O2183" s="12"/>
    </row>
    <row r="2184" spans="1:15" x14ac:dyDescent="0.35">
      <c r="A2184" s="11" t="str">
        <f t="shared" si="34"/>
        <v>DISTRIBUCION VOLUMEN X CRITERIO (kg ó litros)CavaRTO CENTRO</v>
      </c>
      <c r="B2184" s="11" t="s">
        <v>120</v>
      </c>
      <c r="C2184" s="11" t="s">
        <v>138</v>
      </c>
      <c r="D2184" s="11" t="s">
        <v>6</v>
      </c>
      <c r="E2184" s="12">
        <v>2.3908495504714704</v>
      </c>
      <c r="F2184" s="12">
        <v>3.2195962953453816</v>
      </c>
      <c r="G2184" s="12">
        <v>4.0078511834684178</v>
      </c>
      <c r="H2184" s="12">
        <v>2.4548221876386624</v>
      </c>
      <c r="I2184" s="12">
        <v>4.5793562581377705</v>
      </c>
      <c r="J2184" s="12">
        <v>6.2802527633942287</v>
      </c>
      <c r="K2184" s="12">
        <v>1.283522233945239</v>
      </c>
      <c r="L2184" s="12">
        <v>7.062861508171153</v>
      </c>
      <c r="M2184" s="12">
        <v>1.9402829486224866</v>
      </c>
      <c r="N2184" s="12"/>
      <c r="O2184" s="12"/>
    </row>
    <row r="2185" spans="1:15" x14ac:dyDescent="0.35">
      <c r="A2185" s="11" t="str">
        <f t="shared" si="34"/>
        <v>DISTRIBUCION VOLUMEN X CRITERIO (kg ó litros)CavaNORTE-CENTRO</v>
      </c>
      <c r="B2185" s="11" t="s">
        <v>120</v>
      </c>
      <c r="C2185" s="11" t="s">
        <v>138</v>
      </c>
      <c r="D2185" s="11" t="s">
        <v>7</v>
      </c>
      <c r="E2185" s="12">
        <v>16.134397997876913</v>
      </c>
      <c r="F2185" s="12">
        <v>17.29173894290421</v>
      </c>
      <c r="G2185" s="12">
        <v>21.082852352273644</v>
      </c>
      <c r="H2185" s="12">
        <v>2.3516404344421389</v>
      </c>
      <c r="I2185" s="12">
        <v>10.564551294574986</v>
      </c>
      <c r="J2185" s="12">
        <v>10.166505322818974</v>
      </c>
      <c r="K2185" s="12">
        <v>2.5318316758484718</v>
      </c>
      <c r="L2185" s="12">
        <v>5.1360358465095333</v>
      </c>
      <c r="M2185" s="12">
        <v>9.7721748758339047</v>
      </c>
      <c r="N2185" s="12"/>
      <c r="O2185" s="12"/>
    </row>
    <row r="2186" spans="1:15" x14ac:dyDescent="0.35">
      <c r="A2186" s="11" t="str">
        <f t="shared" si="34"/>
        <v>DISTRIBUCION VOLUMEN X CRITERIO (kg ó litros)CavaNOROESTE</v>
      </c>
      <c r="B2186" s="11" t="s">
        <v>120</v>
      </c>
      <c r="C2186" s="11" t="s">
        <v>138</v>
      </c>
      <c r="D2186" s="11" t="s">
        <v>8</v>
      </c>
      <c r="E2186" s="12" t="s">
        <v>223</v>
      </c>
      <c r="F2186" s="12">
        <v>5.0349813116052431</v>
      </c>
      <c r="G2186" s="12">
        <v>4.3236963571528761</v>
      </c>
      <c r="H2186" s="12">
        <v>1.307264971907605</v>
      </c>
      <c r="I2186" s="12">
        <v>3.0327126972893765</v>
      </c>
      <c r="J2186" s="12">
        <v>5.5291920745725536</v>
      </c>
      <c r="K2186" s="12">
        <v>8.1976411076773275</v>
      </c>
      <c r="L2186" s="12">
        <v>2.0612904703975574</v>
      </c>
      <c r="M2186" s="12">
        <v>5.0172053001467418</v>
      </c>
      <c r="N2186" s="12"/>
      <c r="O2186" s="12"/>
    </row>
    <row r="2187" spans="1:15" x14ac:dyDescent="0.35">
      <c r="A2187" s="11" t="str">
        <f t="shared" si="34"/>
        <v>DISTRIBUCION VOLUMEN X CRITERIO (kg ó litros)Cava&lt;2MIL</v>
      </c>
      <c r="B2187" s="11" t="s">
        <v>120</v>
      </c>
      <c r="C2187" s="11" t="s">
        <v>138</v>
      </c>
      <c r="D2187" s="11" t="s">
        <v>9</v>
      </c>
      <c r="E2187" s="12">
        <v>1.7611513604809763</v>
      </c>
      <c r="F2187" s="12">
        <v>9.748401994661462</v>
      </c>
      <c r="G2187" s="12">
        <v>2.805137855263661</v>
      </c>
      <c r="H2187" s="12" t="s">
        <v>223</v>
      </c>
      <c r="I2187" s="12">
        <v>5.736881698189741</v>
      </c>
      <c r="J2187" s="12">
        <v>4.9643348758502093</v>
      </c>
      <c r="K2187" s="12">
        <v>9.6281779624896302</v>
      </c>
      <c r="L2187" s="12">
        <v>3.2646011593370097</v>
      </c>
      <c r="M2187" s="12">
        <v>5.170144466121104</v>
      </c>
      <c r="N2187" s="12"/>
      <c r="O2187" s="12"/>
    </row>
    <row r="2188" spans="1:15" x14ac:dyDescent="0.35">
      <c r="A2188" s="11" t="str">
        <f t="shared" si="34"/>
        <v>DISTRIBUCION VOLUMEN X CRITERIO (kg ó litros)Cava2-5MIL</v>
      </c>
      <c r="B2188" s="11" t="s">
        <v>120</v>
      </c>
      <c r="C2188" s="11" t="s">
        <v>138</v>
      </c>
      <c r="D2188" s="11" t="s">
        <v>10</v>
      </c>
      <c r="E2188" s="12">
        <v>3.8598609112852711</v>
      </c>
      <c r="F2188" s="12">
        <v>2.0402177653661924</v>
      </c>
      <c r="G2188" s="12">
        <v>9.579167782344383</v>
      </c>
      <c r="H2188" s="12">
        <v>3.7199166898238163</v>
      </c>
      <c r="I2188" s="12">
        <v>1.1011635883764466</v>
      </c>
      <c r="J2188" s="12">
        <v>3.2290787658545699</v>
      </c>
      <c r="K2188" s="12">
        <v>5.1050385631684678</v>
      </c>
      <c r="L2188" s="12">
        <v>5.8343376783810967</v>
      </c>
      <c r="M2188" s="12">
        <v>5.237030324745402</v>
      </c>
      <c r="N2188" s="12"/>
      <c r="O2188" s="12"/>
    </row>
    <row r="2189" spans="1:15" x14ac:dyDescent="0.35">
      <c r="A2189" s="11" t="str">
        <f t="shared" si="34"/>
        <v>DISTRIBUCION VOLUMEN X CRITERIO (kg ó litros)Cava5-10MIL</v>
      </c>
      <c r="B2189" s="11" t="s">
        <v>120</v>
      </c>
      <c r="C2189" s="11" t="s">
        <v>138</v>
      </c>
      <c r="D2189" s="11" t="s">
        <v>11</v>
      </c>
      <c r="E2189" s="12">
        <v>6.9880525320019817</v>
      </c>
      <c r="F2189" s="12">
        <v>4.7001987864461396</v>
      </c>
      <c r="G2189" s="12">
        <v>7.0128462319844616</v>
      </c>
      <c r="H2189" s="12">
        <v>3.8162193270462232</v>
      </c>
      <c r="I2189" s="12">
        <v>3.7680251550471415</v>
      </c>
      <c r="J2189" s="12">
        <v>1.8102052979106955</v>
      </c>
      <c r="K2189" s="12">
        <v>12.615140408756604</v>
      </c>
      <c r="L2189" s="12">
        <v>6.2770798775344678</v>
      </c>
      <c r="M2189" s="12">
        <v>7.0282501047731802</v>
      </c>
      <c r="N2189" s="12"/>
      <c r="O2189" s="12"/>
    </row>
    <row r="2190" spans="1:15" x14ac:dyDescent="0.35">
      <c r="A2190" s="11" t="str">
        <f t="shared" si="34"/>
        <v>DISTRIBUCION VOLUMEN X CRITERIO (kg ó litros)Cava10-30MIL</v>
      </c>
      <c r="B2190" s="11" t="s">
        <v>120</v>
      </c>
      <c r="C2190" s="11" t="s">
        <v>138</v>
      </c>
      <c r="D2190" s="11" t="s">
        <v>12</v>
      </c>
      <c r="E2190" s="12">
        <v>11.178904260212724</v>
      </c>
      <c r="F2190" s="12">
        <v>7.9197428130626992</v>
      </c>
      <c r="G2190" s="12">
        <v>22.553522424767902</v>
      </c>
      <c r="H2190" s="12">
        <v>23.31902101567437</v>
      </c>
      <c r="I2190" s="12">
        <v>8.9087173115417961</v>
      </c>
      <c r="J2190" s="12">
        <v>15.307023170884666</v>
      </c>
      <c r="K2190" s="12">
        <v>8.8904603770242048</v>
      </c>
      <c r="L2190" s="12">
        <v>8.7142612333751739</v>
      </c>
      <c r="M2190" s="12">
        <v>9.0955588856393828</v>
      </c>
      <c r="N2190" s="12"/>
      <c r="O2190" s="12"/>
    </row>
    <row r="2191" spans="1:15" x14ac:dyDescent="0.35">
      <c r="A2191" s="11" t="str">
        <f t="shared" si="34"/>
        <v>DISTRIBUCION VOLUMEN X CRITERIO (kg ó litros)Cava30-100MIL</v>
      </c>
      <c r="B2191" s="11" t="s">
        <v>120</v>
      </c>
      <c r="C2191" s="11" t="s">
        <v>138</v>
      </c>
      <c r="D2191" s="11" t="s">
        <v>13</v>
      </c>
      <c r="E2191" s="12">
        <v>23.671073130333795</v>
      </c>
      <c r="F2191" s="12">
        <v>14.858346192628549</v>
      </c>
      <c r="G2191" s="12">
        <v>16.519893419130717</v>
      </c>
      <c r="H2191" s="12">
        <v>41.3853479602463</v>
      </c>
      <c r="I2191" s="12">
        <v>34.300140623720935</v>
      </c>
      <c r="J2191" s="12">
        <v>27.063582408096199</v>
      </c>
      <c r="K2191" s="12">
        <v>19.878747543703078</v>
      </c>
      <c r="L2191" s="12">
        <v>39.193085873474395</v>
      </c>
      <c r="M2191" s="12">
        <v>37.879400383861167</v>
      </c>
      <c r="N2191" s="12"/>
      <c r="O2191" s="12"/>
    </row>
    <row r="2192" spans="1:15" x14ac:dyDescent="0.35">
      <c r="A2192" s="11" t="str">
        <f t="shared" si="34"/>
        <v>DISTRIBUCION VOLUMEN X CRITERIO (kg ó litros)Cava100-200MIL</v>
      </c>
      <c r="B2192" s="11" t="s">
        <v>120</v>
      </c>
      <c r="C2192" s="11" t="s">
        <v>138</v>
      </c>
      <c r="D2192" s="11" t="s">
        <v>14</v>
      </c>
      <c r="E2192" s="12">
        <v>7.8918079098366638</v>
      </c>
      <c r="F2192" s="12">
        <v>8.9859954411545253</v>
      </c>
      <c r="G2192" s="12">
        <v>6.0891012100321742</v>
      </c>
      <c r="H2192" s="12">
        <v>4.5641497332160998</v>
      </c>
      <c r="I2192" s="12">
        <v>14.661908217863362</v>
      </c>
      <c r="J2192" s="12">
        <v>5.6510520071679649</v>
      </c>
      <c r="K2192" s="12">
        <v>6.5267729949224096</v>
      </c>
      <c r="L2192" s="12">
        <v>5.0837018472595643</v>
      </c>
      <c r="M2192" s="12">
        <v>8.2478843715751253</v>
      </c>
      <c r="N2192" s="12"/>
      <c r="O2192" s="12"/>
    </row>
    <row r="2193" spans="1:15" x14ac:dyDescent="0.35">
      <c r="A2193" s="11" t="str">
        <f t="shared" si="34"/>
        <v>DISTRIBUCION VOLUMEN X CRITERIO (kg ó litros)Cava200-500MIL</v>
      </c>
      <c r="B2193" s="11" t="s">
        <v>120</v>
      </c>
      <c r="C2193" s="11" t="s">
        <v>138</v>
      </c>
      <c r="D2193" s="11" t="s">
        <v>15</v>
      </c>
      <c r="E2193" s="12">
        <v>15.935264799741466</v>
      </c>
      <c r="F2193" s="12">
        <v>27.562934106125454</v>
      </c>
      <c r="G2193" s="12">
        <v>13.959365955041376</v>
      </c>
      <c r="H2193" s="12">
        <v>5.6346068186663745</v>
      </c>
      <c r="I2193" s="12">
        <v>12.079102425525694</v>
      </c>
      <c r="J2193" s="12">
        <v>15.45754933146142</v>
      </c>
      <c r="K2193" s="12">
        <v>24.669216844731725</v>
      </c>
      <c r="L2193" s="12">
        <v>19.914982640075195</v>
      </c>
      <c r="M2193" s="12">
        <v>11.441246478938975</v>
      </c>
      <c r="N2193" s="12"/>
      <c r="O2193" s="12"/>
    </row>
    <row r="2194" spans="1:15" x14ac:dyDescent="0.35">
      <c r="A2194" s="11" t="str">
        <f t="shared" si="34"/>
        <v>DISTRIBUCION VOLUMEN X CRITERIO (kg ó litros)Cava&gt;500MIL</v>
      </c>
      <c r="B2194" s="11" t="s">
        <v>120</v>
      </c>
      <c r="C2194" s="11" t="s">
        <v>138</v>
      </c>
      <c r="D2194" s="11" t="s">
        <v>16</v>
      </c>
      <c r="E2194" s="12">
        <v>28.71390474198618</v>
      </c>
      <c r="F2194" s="12">
        <v>24.184164940688159</v>
      </c>
      <c r="G2194" s="12">
        <v>21.480964767251916</v>
      </c>
      <c r="H2194" s="12">
        <v>17.560738277240553</v>
      </c>
      <c r="I2194" s="12">
        <v>19.444062986222381</v>
      </c>
      <c r="J2194" s="12">
        <v>26.517184205219014</v>
      </c>
      <c r="K2194" s="12">
        <v>12.686447716166096</v>
      </c>
      <c r="L2194" s="12">
        <v>11.717954622614656</v>
      </c>
      <c r="M2194" s="12">
        <v>15.900450518696058</v>
      </c>
      <c r="N2194" s="12"/>
      <c r="O2194" s="12"/>
    </row>
    <row r="2195" spans="1:15" x14ac:dyDescent="0.35">
      <c r="A2195" s="11" t="str">
        <f t="shared" si="34"/>
        <v>DISTRIBUCION VOLUMEN X CRITERIO (kg ó litros)CavaDE 15 A 19 AÑOS</v>
      </c>
      <c r="B2195" s="11" t="s">
        <v>120</v>
      </c>
      <c r="C2195" s="11" t="s">
        <v>138</v>
      </c>
      <c r="D2195" s="11" t="s">
        <v>39</v>
      </c>
      <c r="E2195" s="12" t="s">
        <v>223</v>
      </c>
      <c r="F2195" s="12" t="s">
        <v>223</v>
      </c>
      <c r="G2195" s="12" t="s">
        <v>223</v>
      </c>
      <c r="H2195" s="12" t="s">
        <v>223</v>
      </c>
      <c r="I2195" s="12" t="s">
        <v>223</v>
      </c>
      <c r="J2195" s="12">
        <v>2.7196112258944125</v>
      </c>
      <c r="K2195" s="12" t="s">
        <v>223</v>
      </c>
      <c r="L2195" s="12" t="s">
        <v>223</v>
      </c>
      <c r="M2195" s="12">
        <v>1.6933375745229917</v>
      </c>
      <c r="N2195" s="12"/>
      <c r="O2195" s="12"/>
    </row>
    <row r="2196" spans="1:15" x14ac:dyDescent="0.35">
      <c r="A2196" s="11" t="str">
        <f t="shared" si="34"/>
        <v>DISTRIBUCION VOLUMEN X CRITERIO (kg ó litros)CavaDE 20 A 24 AÑOS</v>
      </c>
      <c r="B2196" s="11" t="s">
        <v>120</v>
      </c>
      <c r="C2196" s="11" t="s">
        <v>138</v>
      </c>
      <c r="D2196" s="11" t="s">
        <v>40</v>
      </c>
      <c r="E2196" s="12">
        <v>1.274323395925532</v>
      </c>
      <c r="F2196" s="12">
        <v>0.31264252202607851</v>
      </c>
      <c r="G2196" s="12" t="s">
        <v>223</v>
      </c>
      <c r="H2196" s="12" t="s">
        <v>223</v>
      </c>
      <c r="I2196" s="12" t="s">
        <v>223</v>
      </c>
      <c r="J2196" s="12">
        <v>0.93897852135766025</v>
      </c>
      <c r="K2196" s="12" t="s">
        <v>223</v>
      </c>
      <c r="L2196" s="12" t="s">
        <v>223</v>
      </c>
      <c r="M2196" s="12" t="s">
        <v>223</v>
      </c>
      <c r="N2196" s="12"/>
      <c r="O2196" s="12"/>
    </row>
    <row r="2197" spans="1:15" x14ac:dyDescent="0.35">
      <c r="A2197" s="11" t="str">
        <f t="shared" si="34"/>
        <v>DISTRIBUCION VOLUMEN X CRITERIO (kg ó litros)CavaDE 25 A 34 AÑOS</v>
      </c>
      <c r="B2197" s="11" t="s">
        <v>120</v>
      </c>
      <c r="C2197" s="11" t="s">
        <v>138</v>
      </c>
      <c r="D2197" s="11" t="s">
        <v>41</v>
      </c>
      <c r="E2197" s="12">
        <v>1.831520587956732</v>
      </c>
      <c r="F2197" s="12">
        <v>1.5681984374025935</v>
      </c>
      <c r="G2197" s="12">
        <v>11.148287381578777</v>
      </c>
      <c r="H2197" s="12">
        <v>6.9888282216284905</v>
      </c>
      <c r="I2197" s="12">
        <v>0.58407800095943541</v>
      </c>
      <c r="J2197" s="12">
        <v>0.56657936750491122</v>
      </c>
      <c r="K2197" s="12">
        <v>0.75708453498273465</v>
      </c>
      <c r="L2197" s="12" t="s">
        <v>223</v>
      </c>
      <c r="M2197" s="12" t="s">
        <v>223</v>
      </c>
      <c r="N2197" s="12"/>
      <c r="O2197" s="12"/>
    </row>
    <row r="2198" spans="1:15" x14ac:dyDescent="0.35">
      <c r="A2198" s="11" t="str">
        <f t="shared" si="34"/>
        <v>DISTRIBUCION VOLUMEN X CRITERIO (kg ó litros)CavaDE 35 A 49 AÑOS</v>
      </c>
      <c r="B2198" s="11" t="s">
        <v>120</v>
      </c>
      <c r="C2198" s="11" t="s">
        <v>138</v>
      </c>
      <c r="D2198" s="11" t="s">
        <v>42</v>
      </c>
      <c r="E2198" s="12">
        <v>17.434307775782433</v>
      </c>
      <c r="F2198" s="12">
        <v>6.6430947353665752</v>
      </c>
      <c r="G2198" s="12">
        <v>17.308345340150655</v>
      </c>
      <c r="H2198" s="12">
        <v>13.78780317137433</v>
      </c>
      <c r="I2198" s="12">
        <v>3.869115339422561</v>
      </c>
      <c r="J2198" s="12">
        <v>10.048054322890549</v>
      </c>
      <c r="K2198" s="12">
        <v>6.288203461514895</v>
      </c>
      <c r="L2198" s="12">
        <v>4.4457557723386509</v>
      </c>
      <c r="M2198" s="12">
        <v>3.3330454015523419</v>
      </c>
      <c r="N2198" s="12"/>
      <c r="O2198" s="12"/>
    </row>
    <row r="2199" spans="1:15" x14ac:dyDescent="0.35">
      <c r="A2199" s="11" t="str">
        <f t="shared" si="34"/>
        <v>DISTRIBUCION VOLUMEN X CRITERIO (kg ó litros)CavaDE 50 A 59 AÑOS</v>
      </c>
      <c r="B2199" s="11" t="s">
        <v>120</v>
      </c>
      <c r="C2199" s="11" t="s">
        <v>138</v>
      </c>
      <c r="D2199" s="11" t="s">
        <v>43</v>
      </c>
      <c r="E2199" s="12">
        <v>20.21107481089108</v>
      </c>
      <c r="F2199" s="12">
        <v>30.253559890382352</v>
      </c>
      <c r="G2199" s="12">
        <v>19.919394587227583</v>
      </c>
      <c r="H2199" s="12">
        <v>13.267645267275775</v>
      </c>
      <c r="I2199" s="12">
        <v>16.139165482261781</v>
      </c>
      <c r="J2199" s="12">
        <v>33.389833960531107</v>
      </c>
      <c r="K2199" s="12">
        <v>23.511583003005676</v>
      </c>
      <c r="L2199" s="12">
        <v>22.21922951310966</v>
      </c>
      <c r="M2199" s="12">
        <v>25.219377449843499</v>
      </c>
      <c r="N2199" s="12"/>
      <c r="O2199" s="12"/>
    </row>
    <row r="2200" spans="1:15" x14ac:dyDescent="0.35">
      <c r="A2200" s="11" t="str">
        <f t="shared" si="34"/>
        <v>DISTRIBUCION VOLUMEN X CRITERIO (kg ó litros)CavaDE 60 A 75 AÑOS</v>
      </c>
      <c r="B2200" s="11" t="s">
        <v>120</v>
      </c>
      <c r="C2200" s="11" t="s">
        <v>138</v>
      </c>
      <c r="D2200" s="11" t="s">
        <v>44</v>
      </c>
      <c r="E2200" s="12">
        <v>59.248797055860855</v>
      </c>
      <c r="F2200" s="12">
        <v>61.222495066363983</v>
      </c>
      <c r="G2200" s="12">
        <v>51.623969857575766</v>
      </c>
      <c r="H2200" s="12">
        <v>65.955741575754217</v>
      </c>
      <c r="I2200" s="12">
        <v>79.407623740024377</v>
      </c>
      <c r="J2200" s="12">
        <v>52.336955273048083</v>
      </c>
      <c r="K2200" s="12">
        <v>69.443130757054874</v>
      </c>
      <c r="L2200" s="12">
        <v>73.33502906233808</v>
      </c>
      <c r="M2200" s="12">
        <v>69.754202475638877</v>
      </c>
      <c r="N2200" s="12"/>
      <c r="O2200" s="12"/>
    </row>
    <row r="2201" spans="1:15" x14ac:dyDescent="0.35">
      <c r="A2201" s="11" t="str">
        <f t="shared" si="34"/>
        <v>DISTRIBUCION VOLUMEN X CRITERIO (kg ó litros)CavaNIVEL ALTO</v>
      </c>
      <c r="B2201" s="11" t="s">
        <v>120</v>
      </c>
      <c r="C2201" s="11" t="s">
        <v>138</v>
      </c>
      <c r="D2201" s="11" t="s">
        <v>209</v>
      </c>
      <c r="E2201" s="12">
        <v>24.229421853367061</v>
      </c>
      <c r="F2201" s="12">
        <v>19.63026614544621</v>
      </c>
      <c r="G2201" s="12">
        <v>12.436532813675445</v>
      </c>
      <c r="H2201" s="12">
        <v>19.575776094569786</v>
      </c>
      <c r="I2201" s="12">
        <v>26.222725415314844</v>
      </c>
      <c r="J2201" s="12">
        <v>28.912275252734602</v>
      </c>
      <c r="K2201" s="12">
        <v>21.501205601657173</v>
      </c>
      <c r="L2201" s="12">
        <v>21.553772006141571</v>
      </c>
      <c r="M2201" s="12">
        <v>24.895981951488157</v>
      </c>
      <c r="N2201" s="12"/>
      <c r="O2201" s="12"/>
    </row>
    <row r="2202" spans="1:15" x14ac:dyDescent="0.35">
      <c r="A2202" s="11" t="str">
        <f t="shared" si="34"/>
        <v>DISTRIBUCION VOLUMEN X CRITERIO (kg ó litros)CavaNIVEL MEDIO ALTO</v>
      </c>
      <c r="B2202" s="11" t="s">
        <v>120</v>
      </c>
      <c r="C2202" s="11" t="s">
        <v>138</v>
      </c>
      <c r="D2202" s="11" t="s">
        <v>210</v>
      </c>
      <c r="E2202" s="12">
        <v>14.826668389683023</v>
      </c>
      <c r="F2202" s="12">
        <v>14.115681414040587</v>
      </c>
      <c r="G2202" s="12">
        <v>9.9897368275651033</v>
      </c>
      <c r="H2202" s="12">
        <v>12.325104157309717</v>
      </c>
      <c r="I2202" s="12">
        <v>17.620017512336254</v>
      </c>
      <c r="J2202" s="12">
        <v>12.23488369705251</v>
      </c>
      <c r="K2202" s="12">
        <v>5.7632322819850392</v>
      </c>
      <c r="L2202" s="12">
        <v>11.282470609904671</v>
      </c>
      <c r="M2202" s="12">
        <v>4.875264984599359</v>
      </c>
      <c r="N2202" s="12"/>
      <c r="O2202" s="12"/>
    </row>
    <row r="2203" spans="1:15" x14ac:dyDescent="0.35">
      <c r="A2203" s="11" t="str">
        <f t="shared" si="34"/>
        <v>DISTRIBUCION VOLUMEN X CRITERIO (kg ó litros)CavaNIVEL MEDIO</v>
      </c>
      <c r="B2203" s="11" t="s">
        <v>120</v>
      </c>
      <c r="C2203" s="11" t="s">
        <v>138</v>
      </c>
      <c r="D2203" s="11" t="s">
        <v>211</v>
      </c>
      <c r="E2203" s="12">
        <v>27.650562678520696</v>
      </c>
      <c r="F2203" s="12">
        <v>25.69131462619001</v>
      </c>
      <c r="G2203" s="12">
        <v>31.710670412510321</v>
      </c>
      <c r="H2203" s="12">
        <v>39.203884973088677</v>
      </c>
      <c r="I2203" s="12">
        <v>20.7477223440752</v>
      </c>
      <c r="J2203" s="12">
        <v>24.343938386085608</v>
      </c>
      <c r="K2203" s="12">
        <v>25.636408780848392</v>
      </c>
      <c r="L2203" s="12">
        <v>42.959639856213663</v>
      </c>
      <c r="M2203" s="12">
        <v>39.54675756024367</v>
      </c>
      <c r="N2203" s="12"/>
      <c r="O2203" s="12"/>
    </row>
    <row r="2204" spans="1:15" x14ac:dyDescent="0.35">
      <c r="A2204" s="11" t="str">
        <f t="shared" si="34"/>
        <v>DISTRIBUCION VOLUMEN X CRITERIO (kg ó litros)CavaNIVEL MEDIO BAJO</v>
      </c>
      <c r="B2204" s="11" t="s">
        <v>120</v>
      </c>
      <c r="C2204" s="11" t="s">
        <v>138</v>
      </c>
      <c r="D2204" s="11" t="s">
        <v>212</v>
      </c>
      <c r="E2204" s="12">
        <v>10.393925812640873</v>
      </c>
      <c r="F2204" s="12">
        <v>10.219584441913304</v>
      </c>
      <c r="G2204" s="12">
        <v>18.703298439184586</v>
      </c>
      <c r="H2204" s="12">
        <v>11.379512429744082</v>
      </c>
      <c r="I2204" s="12">
        <v>9.7155116030753064</v>
      </c>
      <c r="J2204" s="12">
        <v>13.173240210252175</v>
      </c>
      <c r="K2204" s="12">
        <v>14.178021523761874</v>
      </c>
      <c r="L2204" s="12">
        <v>8.6363321282986227</v>
      </c>
      <c r="M2204" s="12">
        <v>10.897394564431973</v>
      </c>
      <c r="N2204" s="12"/>
      <c r="O2204" s="12"/>
    </row>
    <row r="2205" spans="1:15" x14ac:dyDescent="0.35">
      <c r="A2205" s="11" t="str">
        <f t="shared" si="34"/>
        <v>DISTRIBUCION VOLUMEN X CRITERIO (kg ó litros)CavaHOMBRE</v>
      </c>
      <c r="B2205" s="11" t="s">
        <v>120</v>
      </c>
      <c r="C2205" s="11" t="s">
        <v>138</v>
      </c>
      <c r="D2205" s="11" t="s">
        <v>21</v>
      </c>
      <c r="E2205" s="12">
        <v>48.199361449864853</v>
      </c>
      <c r="F2205" s="12">
        <v>47.794792918992087</v>
      </c>
      <c r="G2205" s="12">
        <v>47.270237685397298</v>
      </c>
      <c r="H2205" s="12">
        <v>68.487472807118834</v>
      </c>
      <c r="I2205" s="12">
        <v>56.409775673980945</v>
      </c>
      <c r="J2205" s="12">
        <v>60.922980352275381</v>
      </c>
      <c r="K2205" s="12">
        <v>47.550777533593227</v>
      </c>
      <c r="L2205" s="12">
        <v>58.719656449428612</v>
      </c>
      <c r="M2205" s="12">
        <v>60.920240024528049</v>
      </c>
      <c r="N2205" s="12"/>
      <c r="O2205" s="12"/>
    </row>
    <row r="2206" spans="1:15" x14ac:dyDescent="0.35">
      <c r="A2206" s="11" t="str">
        <f t="shared" si="34"/>
        <v>DISTRIBUCION VOLUMEN X CRITERIO (kg ó litros)CavaMUJER</v>
      </c>
      <c r="B2206" s="11" t="s">
        <v>120</v>
      </c>
      <c r="C2206" s="11" t="s">
        <v>138</v>
      </c>
      <c r="D2206" s="11" t="s">
        <v>22</v>
      </c>
      <c r="E2206" s="12">
        <v>51.800653958667745</v>
      </c>
      <c r="F2206" s="12">
        <v>52.205207081007899</v>
      </c>
      <c r="G2206" s="12">
        <v>52.729760897869085</v>
      </c>
      <c r="H2206" s="12">
        <v>31.512527192881162</v>
      </c>
      <c r="I2206" s="12">
        <v>43.590217159992271</v>
      </c>
      <c r="J2206" s="12">
        <v>39.077030828218774</v>
      </c>
      <c r="K2206" s="12">
        <v>52.449224188522635</v>
      </c>
      <c r="L2206" s="12">
        <v>41.280361485304361</v>
      </c>
      <c r="M2206" s="12">
        <v>39.07972407375361</v>
      </c>
      <c r="N2206" s="12"/>
      <c r="O2206" s="12"/>
    </row>
    <row r="2207" spans="1:15" x14ac:dyDescent="0.35">
      <c r="A2207" s="11" t="str">
        <f t="shared" si="34"/>
        <v>DISTRIBUCION VOLUMEN X CRITERIO (kg ó litros)Otr.Bebidas Deri.VinoT.ESPAÑA</v>
      </c>
      <c r="B2207" s="11" t="s">
        <v>120</v>
      </c>
      <c r="C2207" s="11" t="s">
        <v>139</v>
      </c>
      <c r="D2207" s="11" t="s">
        <v>36</v>
      </c>
      <c r="E2207" s="12">
        <v>100</v>
      </c>
      <c r="F2207" s="12">
        <v>100</v>
      </c>
      <c r="G2207" s="12">
        <v>100</v>
      </c>
      <c r="H2207" s="12">
        <v>100</v>
      </c>
      <c r="I2207" s="12">
        <v>100</v>
      </c>
      <c r="J2207" s="12">
        <v>100</v>
      </c>
      <c r="K2207" s="12">
        <v>100</v>
      </c>
      <c r="L2207" s="12">
        <v>100</v>
      </c>
      <c r="M2207" s="12">
        <v>100</v>
      </c>
      <c r="N2207" s="12"/>
      <c r="O2207" s="12"/>
    </row>
    <row r="2208" spans="1:15" x14ac:dyDescent="0.35">
      <c r="A2208" s="11" t="str">
        <f t="shared" si="34"/>
        <v>DISTRIBUCION VOLUMEN X CRITERIO (kg ó litros)Otr.Bebidas Deri.VinoBCN AM</v>
      </c>
      <c r="B2208" s="11" t="s">
        <v>120</v>
      </c>
      <c r="C2208" s="11" t="s">
        <v>139</v>
      </c>
      <c r="D2208" s="11" t="s">
        <v>1</v>
      </c>
      <c r="E2208" s="12">
        <v>4.7783307824125121</v>
      </c>
      <c r="F2208" s="12">
        <v>6.38991461891702</v>
      </c>
      <c r="G2208" s="12">
        <v>5.3475488059493701</v>
      </c>
      <c r="H2208" s="12">
        <v>6.4200389178537476</v>
      </c>
      <c r="I2208" s="12">
        <v>4.5169978530837396</v>
      </c>
      <c r="J2208" s="12">
        <v>6.4897435561672419</v>
      </c>
      <c r="K2208" s="12">
        <v>11.324632861950858</v>
      </c>
      <c r="L2208" s="12">
        <v>3.0189286533397057</v>
      </c>
      <c r="M2208" s="12">
        <v>3.4065207089402638</v>
      </c>
      <c r="N2208" s="12"/>
      <c r="O2208" s="12"/>
    </row>
    <row r="2209" spans="1:15" x14ac:dyDescent="0.35">
      <c r="A2209" s="11" t="str">
        <f t="shared" si="34"/>
        <v>DISTRIBUCION VOLUMEN X CRITERIO (kg ó litros)Otr.Bebidas Deri.VinoREST.CAT ARAGON</v>
      </c>
      <c r="B2209" s="11" t="s">
        <v>120</v>
      </c>
      <c r="C2209" s="11" t="s">
        <v>139</v>
      </c>
      <c r="D2209" s="11" t="s">
        <v>2</v>
      </c>
      <c r="E2209" s="12">
        <v>8.5510071585483853</v>
      </c>
      <c r="F2209" s="12">
        <v>8.2482330560038299</v>
      </c>
      <c r="G2209" s="12">
        <v>5.7530158293022948</v>
      </c>
      <c r="H2209" s="12">
        <v>6.383371720651426</v>
      </c>
      <c r="I2209" s="12">
        <v>8.1637645187655572</v>
      </c>
      <c r="J2209" s="12">
        <v>11.548331804564882</v>
      </c>
      <c r="K2209" s="12">
        <v>6.7749197195120212</v>
      </c>
      <c r="L2209" s="12">
        <v>6.8349313140542352</v>
      </c>
      <c r="M2209" s="12">
        <v>6.7638978361231619</v>
      </c>
      <c r="N2209" s="12"/>
      <c r="O2209" s="12"/>
    </row>
    <row r="2210" spans="1:15" x14ac:dyDescent="0.35">
      <c r="A2210" s="11" t="str">
        <f t="shared" si="34"/>
        <v>DISTRIBUCION VOLUMEN X CRITERIO (kg ó litros)Otr.Bebidas Deri.VinoLEVANTE</v>
      </c>
      <c r="B2210" s="11" t="s">
        <v>120</v>
      </c>
      <c r="C2210" s="11" t="s">
        <v>139</v>
      </c>
      <c r="D2210" s="11" t="s">
        <v>3</v>
      </c>
      <c r="E2210" s="12">
        <v>13.533670386836501</v>
      </c>
      <c r="F2210" s="12">
        <v>14.488116070773627</v>
      </c>
      <c r="G2210" s="12">
        <v>12.224487693130865</v>
      </c>
      <c r="H2210" s="12">
        <v>7.7993258355614978</v>
      </c>
      <c r="I2210" s="12">
        <v>11.827865103913862</v>
      </c>
      <c r="J2210" s="12">
        <v>11.125709778663531</v>
      </c>
      <c r="K2210" s="12">
        <v>14.471726902721024</v>
      </c>
      <c r="L2210" s="12">
        <v>13.769158730854189</v>
      </c>
      <c r="M2210" s="12">
        <v>14.543812988814203</v>
      </c>
      <c r="N2210" s="12"/>
      <c r="O2210" s="12"/>
    </row>
    <row r="2211" spans="1:15" x14ac:dyDescent="0.35">
      <c r="A2211" s="11" t="str">
        <f t="shared" si="34"/>
        <v>DISTRIBUCION VOLUMEN X CRITERIO (kg ó litros)Otr.Bebidas Deri.VinoANDALUCIA</v>
      </c>
      <c r="B2211" s="11" t="s">
        <v>120</v>
      </c>
      <c r="C2211" s="11" t="s">
        <v>139</v>
      </c>
      <c r="D2211" s="11" t="s">
        <v>4</v>
      </c>
      <c r="E2211" s="12">
        <v>34.491401467133073</v>
      </c>
      <c r="F2211" s="12">
        <v>35.377265141797672</v>
      </c>
      <c r="G2211" s="12">
        <v>33.326438554288131</v>
      </c>
      <c r="H2211" s="12">
        <v>39.917475495904519</v>
      </c>
      <c r="I2211" s="12">
        <v>31.967781176729993</v>
      </c>
      <c r="J2211" s="12">
        <v>30.905552587036269</v>
      </c>
      <c r="K2211" s="12">
        <v>33.046109604417815</v>
      </c>
      <c r="L2211" s="12">
        <v>38.679579258135824</v>
      </c>
      <c r="M2211" s="12">
        <v>35.12497603918905</v>
      </c>
      <c r="N2211" s="12"/>
      <c r="O2211" s="12"/>
    </row>
    <row r="2212" spans="1:15" x14ac:dyDescent="0.35">
      <c r="A2212" s="11" t="str">
        <f t="shared" si="34"/>
        <v>DISTRIBUCION VOLUMEN X CRITERIO (kg ó litros)Otr.Bebidas Deri.VinoMDD AM</v>
      </c>
      <c r="B2212" s="11" t="s">
        <v>120</v>
      </c>
      <c r="C2212" s="11" t="s">
        <v>139</v>
      </c>
      <c r="D2212" s="11" t="s">
        <v>5</v>
      </c>
      <c r="E2212" s="12">
        <v>17.875150275617798</v>
      </c>
      <c r="F2212" s="12">
        <v>10.110879357275177</v>
      </c>
      <c r="G2212" s="12">
        <v>11.657640016685441</v>
      </c>
      <c r="H2212" s="12">
        <v>18.028340707880062</v>
      </c>
      <c r="I2212" s="12">
        <v>19.304478016715496</v>
      </c>
      <c r="J2212" s="12">
        <v>15.180620518325094</v>
      </c>
      <c r="K2212" s="12">
        <v>10.383861710244739</v>
      </c>
      <c r="L2212" s="12">
        <v>16.333573488780132</v>
      </c>
      <c r="M2212" s="12">
        <v>18.218135852724853</v>
      </c>
      <c r="N2212" s="12"/>
      <c r="O2212" s="12"/>
    </row>
    <row r="2213" spans="1:15" x14ac:dyDescent="0.35">
      <c r="A2213" s="11" t="str">
        <f t="shared" si="34"/>
        <v>DISTRIBUCION VOLUMEN X CRITERIO (kg ó litros)Otr.Bebidas Deri.VinoRTO CENTRO</v>
      </c>
      <c r="B2213" s="11" t="s">
        <v>120</v>
      </c>
      <c r="C2213" s="11" t="s">
        <v>139</v>
      </c>
      <c r="D2213" s="11" t="s">
        <v>6</v>
      </c>
      <c r="E2213" s="12">
        <v>9.5570299544993418</v>
      </c>
      <c r="F2213" s="12">
        <v>4.9610505706963144</v>
      </c>
      <c r="G2213" s="12">
        <v>4.9452777999009205</v>
      </c>
      <c r="H2213" s="12">
        <v>5.7258857538351009</v>
      </c>
      <c r="I2213" s="12">
        <v>9.2808278788214071</v>
      </c>
      <c r="J2213" s="12">
        <v>4.7059817602558098</v>
      </c>
      <c r="K2213" s="12">
        <v>5.4366594058653561</v>
      </c>
      <c r="L2213" s="12">
        <v>7.4815586267123591</v>
      </c>
      <c r="M2213" s="12">
        <v>10.874011480354403</v>
      </c>
      <c r="N2213" s="12"/>
      <c r="O2213" s="12"/>
    </row>
    <row r="2214" spans="1:15" x14ac:dyDescent="0.35">
      <c r="A2214" s="11" t="str">
        <f t="shared" si="34"/>
        <v>DISTRIBUCION VOLUMEN X CRITERIO (kg ó litros)Otr.Bebidas Deri.VinoNORTE-CENTRO</v>
      </c>
      <c r="B2214" s="11" t="s">
        <v>120</v>
      </c>
      <c r="C2214" s="11" t="s">
        <v>139</v>
      </c>
      <c r="D2214" s="11" t="s">
        <v>7</v>
      </c>
      <c r="E2214" s="12">
        <v>9.1159750239976525</v>
      </c>
      <c r="F2214" s="12">
        <v>17.145457246080493</v>
      </c>
      <c r="G2214" s="12">
        <v>23.533673774960313</v>
      </c>
      <c r="H2214" s="12">
        <v>13.399266965686007</v>
      </c>
      <c r="I2214" s="12">
        <v>11.290189612315817</v>
      </c>
      <c r="J2214" s="12">
        <v>15.537164846567222</v>
      </c>
      <c r="K2214" s="12">
        <v>15.882859232807419</v>
      </c>
      <c r="L2214" s="12">
        <v>9.9255785122603175</v>
      </c>
      <c r="M2214" s="12">
        <v>8.2477242896385672</v>
      </c>
      <c r="N2214" s="12"/>
      <c r="O2214" s="12"/>
    </row>
    <row r="2215" spans="1:15" x14ac:dyDescent="0.35">
      <c r="A2215" s="11" t="str">
        <f t="shared" si="34"/>
        <v>DISTRIBUCION VOLUMEN X CRITERIO (kg ó litros)Otr.Bebidas Deri.VinoNOROESTE</v>
      </c>
      <c r="B2215" s="11" t="s">
        <v>120</v>
      </c>
      <c r="C2215" s="11" t="s">
        <v>139</v>
      </c>
      <c r="D2215" s="11" t="s">
        <v>8</v>
      </c>
      <c r="E2215" s="12">
        <v>2.0974362030878431</v>
      </c>
      <c r="F2215" s="12">
        <v>3.2790774431841063</v>
      </c>
      <c r="G2215" s="12">
        <v>3.2119073730254355</v>
      </c>
      <c r="H2215" s="12">
        <v>2.3263007521100887</v>
      </c>
      <c r="I2215" s="12">
        <v>3.6480986889813756</v>
      </c>
      <c r="J2215" s="12">
        <v>4.50688847021621</v>
      </c>
      <c r="K2215" s="12">
        <v>2.6792363489478479</v>
      </c>
      <c r="L2215" s="12">
        <v>3.956686233521046</v>
      </c>
      <c r="M2215" s="12">
        <v>2.8209184813729307</v>
      </c>
      <c r="N2215" s="12"/>
      <c r="O2215" s="12"/>
    </row>
    <row r="2216" spans="1:15" x14ac:dyDescent="0.35">
      <c r="A2216" s="11" t="str">
        <f t="shared" si="34"/>
        <v>DISTRIBUCION VOLUMEN X CRITERIO (kg ó litros)Otr.Bebidas Deri.Vino&lt;2MIL</v>
      </c>
      <c r="B2216" s="11" t="s">
        <v>120</v>
      </c>
      <c r="C2216" s="11" t="s">
        <v>139</v>
      </c>
      <c r="D2216" s="11" t="s">
        <v>9</v>
      </c>
      <c r="E2216" s="12">
        <v>5.4019871121055312</v>
      </c>
      <c r="F2216" s="12">
        <v>1.8101799387934596</v>
      </c>
      <c r="G2216" s="12">
        <v>3.255968652736895</v>
      </c>
      <c r="H2216" s="12">
        <v>3.117037599171677</v>
      </c>
      <c r="I2216" s="12">
        <v>3.960105678023869</v>
      </c>
      <c r="J2216" s="12">
        <v>3.1365899164691289</v>
      </c>
      <c r="K2216" s="12">
        <v>4.0853093104064095</v>
      </c>
      <c r="L2216" s="12">
        <v>5.0204113916170083</v>
      </c>
      <c r="M2216" s="12">
        <v>4.4705458149471555</v>
      </c>
      <c r="N2216" s="12"/>
      <c r="O2216" s="12"/>
    </row>
    <row r="2217" spans="1:15" x14ac:dyDescent="0.35">
      <c r="A2217" s="11" t="str">
        <f t="shared" si="34"/>
        <v>DISTRIBUCION VOLUMEN X CRITERIO (kg ó litros)Otr.Bebidas Deri.Vino2-5MIL</v>
      </c>
      <c r="B2217" s="11" t="s">
        <v>120</v>
      </c>
      <c r="C2217" s="11" t="s">
        <v>139</v>
      </c>
      <c r="D2217" s="11" t="s">
        <v>10</v>
      </c>
      <c r="E2217" s="12">
        <v>5.0898082371337905</v>
      </c>
      <c r="F2217" s="12">
        <v>2.9983027866118706</v>
      </c>
      <c r="G2217" s="12">
        <v>4.857306137304473</v>
      </c>
      <c r="H2217" s="12">
        <v>3.5542227601279586</v>
      </c>
      <c r="I2217" s="12">
        <v>4.9170445025570926</v>
      </c>
      <c r="J2217" s="12">
        <v>4.6518478492796875</v>
      </c>
      <c r="K2217" s="12">
        <v>4.0913476761075307</v>
      </c>
      <c r="L2217" s="12">
        <v>4.0171900094219204</v>
      </c>
      <c r="M2217" s="12">
        <v>4.9288624521351059</v>
      </c>
      <c r="N2217" s="12"/>
      <c r="O2217" s="12"/>
    </row>
    <row r="2218" spans="1:15" x14ac:dyDescent="0.35">
      <c r="A2218" s="11" t="str">
        <f t="shared" si="34"/>
        <v>DISTRIBUCION VOLUMEN X CRITERIO (kg ó litros)Otr.Bebidas Deri.Vino5-10MIL</v>
      </c>
      <c r="B2218" s="11" t="s">
        <v>120</v>
      </c>
      <c r="C2218" s="11" t="s">
        <v>139</v>
      </c>
      <c r="D2218" s="11" t="s">
        <v>11</v>
      </c>
      <c r="E2218" s="12">
        <v>8.597464020460075</v>
      </c>
      <c r="F2218" s="12">
        <v>5.9940857327345265</v>
      </c>
      <c r="G2218" s="12">
        <v>6.0553108023122064</v>
      </c>
      <c r="H2218" s="12">
        <v>7.1863834348744184</v>
      </c>
      <c r="I2218" s="12">
        <v>7.7621695872976026</v>
      </c>
      <c r="J2218" s="12">
        <v>7.1540277077731806</v>
      </c>
      <c r="K2218" s="12">
        <v>7.2578729377660425</v>
      </c>
      <c r="L2218" s="12">
        <v>7.3855146144122266</v>
      </c>
      <c r="M2218" s="12">
        <v>7.9874729537166855</v>
      </c>
      <c r="N2218" s="12"/>
      <c r="O2218" s="12"/>
    </row>
    <row r="2219" spans="1:15" x14ac:dyDescent="0.35">
      <c r="A2219" s="11" t="str">
        <f t="shared" si="34"/>
        <v>DISTRIBUCION VOLUMEN X CRITERIO (kg ó litros)Otr.Bebidas Deri.Vino10-30MIL</v>
      </c>
      <c r="B2219" s="11" t="s">
        <v>120</v>
      </c>
      <c r="C2219" s="11" t="s">
        <v>139</v>
      </c>
      <c r="D2219" s="11" t="s">
        <v>12</v>
      </c>
      <c r="E2219" s="12">
        <v>17.681589757323373</v>
      </c>
      <c r="F2219" s="12">
        <v>22.046648759348113</v>
      </c>
      <c r="G2219" s="12">
        <v>23.087728316317431</v>
      </c>
      <c r="H2219" s="12">
        <v>17.178805641910511</v>
      </c>
      <c r="I2219" s="12">
        <v>15.624696092640011</v>
      </c>
      <c r="J2219" s="12">
        <v>16.313019056350349</v>
      </c>
      <c r="K2219" s="12">
        <v>23.31390579380739</v>
      </c>
      <c r="L2219" s="12">
        <v>18.635757767125995</v>
      </c>
      <c r="M2219" s="12">
        <v>17.548421406119065</v>
      </c>
      <c r="N2219" s="12"/>
      <c r="O2219" s="12"/>
    </row>
    <row r="2220" spans="1:15" x14ac:dyDescent="0.35">
      <c r="A2220" s="11" t="str">
        <f t="shared" si="34"/>
        <v>DISTRIBUCION VOLUMEN X CRITERIO (kg ó litros)Otr.Bebidas Deri.Vino30-100MIL</v>
      </c>
      <c r="B2220" s="11" t="s">
        <v>120</v>
      </c>
      <c r="C2220" s="11" t="s">
        <v>139</v>
      </c>
      <c r="D2220" s="11" t="s">
        <v>13</v>
      </c>
      <c r="E2220" s="12">
        <v>18.938492564680249</v>
      </c>
      <c r="F2220" s="12">
        <v>26.202945655564992</v>
      </c>
      <c r="G2220" s="12">
        <v>18.102802765117517</v>
      </c>
      <c r="H2220" s="12">
        <v>18.898612609717482</v>
      </c>
      <c r="I2220" s="12">
        <v>22.378324129618218</v>
      </c>
      <c r="J2220" s="12">
        <v>25.180879703402375</v>
      </c>
      <c r="K2220" s="12">
        <v>21.707374694700949</v>
      </c>
      <c r="L2220" s="12">
        <v>17.433744571828001</v>
      </c>
      <c r="M2220" s="12">
        <v>21.691110705669551</v>
      </c>
      <c r="N2220" s="12"/>
      <c r="O2220" s="12"/>
    </row>
    <row r="2221" spans="1:15" x14ac:dyDescent="0.35">
      <c r="A2221" s="11" t="str">
        <f t="shared" si="34"/>
        <v>DISTRIBUCION VOLUMEN X CRITERIO (kg ó litros)Otr.Bebidas Deri.Vino100-200MIL</v>
      </c>
      <c r="B2221" s="11" t="s">
        <v>120</v>
      </c>
      <c r="C2221" s="11" t="s">
        <v>139</v>
      </c>
      <c r="D2221" s="11" t="s">
        <v>14</v>
      </c>
      <c r="E2221" s="12">
        <v>12.246408474475571</v>
      </c>
      <c r="F2221" s="12">
        <v>16.369246455040539</v>
      </c>
      <c r="G2221" s="12">
        <v>13.481184722102476</v>
      </c>
      <c r="H2221" s="12">
        <v>13.843262182267511</v>
      </c>
      <c r="I2221" s="12">
        <v>12.424117407566591</v>
      </c>
      <c r="J2221" s="12">
        <v>13.396522207200467</v>
      </c>
      <c r="K2221" s="12">
        <v>12.373434648163881</v>
      </c>
      <c r="L2221" s="12">
        <v>13.203905893484086</v>
      </c>
      <c r="M2221" s="12">
        <v>14.648110547653834</v>
      </c>
      <c r="N2221" s="12"/>
      <c r="O2221" s="12"/>
    </row>
    <row r="2222" spans="1:15" x14ac:dyDescent="0.35">
      <c r="A2222" s="11" t="str">
        <f t="shared" si="34"/>
        <v>DISTRIBUCION VOLUMEN X CRITERIO (kg ó litros)Otr.Bebidas Deri.Vino200-500MIL</v>
      </c>
      <c r="B2222" s="11" t="s">
        <v>120</v>
      </c>
      <c r="C2222" s="11" t="s">
        <v>139</v>
      </c>
      <c r="D2222" s="11" t="s">
        <v>15</v>
      </c>
      <c r="E2222" s="12">
        <v>12.255415788941612</v>
      </c>
      <c r="F2222" s="12">
        <v>8.916345235500863</v>
      </c>
      <c r="G2222" s="12">
        <v>10.098724680976895</v>
      </c>
      <c r="H2222" s="12">
        <v>11.549226114173914</v>
      </c>
      <c r="I2222" s="12">
        <v>12.343075878946344</v>
      </c>
      <c r="J2222" s="12">
        <v>13.422012839328534</v>
      </c>
      <c r="K2222" s="12">
        <v>13.413435266421224</v>
      </c>
      <c r="L2222" s="12">
        <v>14.585030359168682</v>
      </c>
      <c r="M2222" s="12">
        <v>10.655729889486338</v>
      </c>
      <c r="N2222" s="12"/>
      <c r="O2222" s="12"/>
    </row>
    <row r="2223" spans="1:15" x14ac:dyDescent="0.35">
      <c r="A2223" s="11" t="str">
        <f t="shared" si="34"/>
        <v>DISTRIBUCION VOLUMEN X CRITERIO (kg ó litros)Otr.Bebidas Deri.Vino&gt;500MIL</v>
      </c>
      <c r="B2223" s="11" t="s">
        <v>120</v>
      </c>
      <c r="C2223" s="11" t="s">
        <v>139</v>
      </c>
      <c r="D2223" s="11" t="s">
        <v>16</v>
      </c>
      <c r="E2223" s="12">
        <v>19.788833885690206</v>
      </c>
      <c r="F2223" s="12">
        <v>15.662240849750249</v>
      </c>
      <c r="G2223" s="12">
        <v>21.060964665513566</v>
      </c>
      <c r="H2223" s="12">
        <v>24.672453081565806</v>
      </c>
      <c r="I2223" s="12">
        <v>20.590468108389107</v>
      </c>
      <c r="J2223" s="12">
        <v>16.745094151162725</v>
      </c>
      <c r="K2223" s="12">
        <v>13.757324917025521</v>
      </c>
      <c r="L2223" s="12">
        <v>19.718436516064543</v>
      </c>
      <c r="M2223" s="12">
        <v>18.069739853841689</v>
      </c>
      <c r="N2223" s="12"/>
      <c r="O2223" s="12"/>
    </row>
    <row r="2224" spans="1:15" x14ac:dyDescent="0.35">
      <c r="A2224" s="11" t="str">
        <f t="shared" si="34"/>
        <v>DISTRIBUCION VOLUMEN X CRITERIO (kg ó litros)Otr.Bebidas Deri.VinoDE 15 A 19 AÑOS</v>
      </c>
      <c r="B2224" s="11" t="s">
        <v>120</v>
      </c>
      <c r="C2224" s="11" t="s">
        <v>139</v>
      </c>
      <c r="D2224" s="11" t="s">
        <v>39</v>
      </c>
      <c r="E2224" s="12">
        <v>1.360662148100932</v>
      </c>
      <c r="F2224" s="12">
        <v>1.1099886728735557</v>
      </c>
      <c r="G2224" s="12" t="s">
        <v>223</v>
      </c>
      <c r="H2224" s="12">
        <v>0.19932914749780797</v>
      </c>
      <c r="I2224" s="12">
        <v>0.5025642171211695</v>
      </c>
      <c r="J2224" s="12">
        <v>1.9750896714018276</v>
      </c>
      <c r="K2224" s="12">
        <v>5.0806507513590002</v>
      </c>
      <c r="L2224" s="12">
        <v>2.6243136126496895</v>
      </c>
      <c r="M2224" s="12">
        <v>1.9322464337520673</v>
      </c>
      <c r="N2224" s="12"/>
      <c r="O2224" s="12"/>
    </row>
    <row r="2225" spans="1:15" x14ac:dyDescent="0.35">
      <c r="A2225" s="11" t="str">
        <f t="shared" si="34"/>
        <v>DISTRIBUCION VOLUMEN X CRITERIO (kg ó litros)Otr.Bebidas Deri.VinoDE 20 A 24 AÑOS</v>
      </c>
      <c r="B2225" s="11" t="s">
        <v>120</v>
      </c>
      <c r="C2225" s="11" t="s">
        <v>139</v>
      </c>
      <c r="D2225" s="11" t="s">
        <v>40</v>
      </c>
      <c r="E2225" s="12">
        <v>2.6058356343186677</v>
      </c>
      <c r="F2225" s="12">
        <v>2.4958513328556102</v>
      </c>
      <c r="G2225" s="12">
        <v>5.8663615407107672</v>
      </c>
      <c r="H2225" s="12">
        <v>2.9402782291889014</v>
      </c>
      <c r="I2225" s="12">
        <v>3.8209932118088643</v>
      </c>
      <c r="J2225" s="12">
        <v>3.8901455475164957</v>
      </c>
      <c r="K2225" s="12">
        <v>6.3360108146522505</v>
      </c>
      <c r="L2225" s="12">
        <v>4.3065077506755767</v>
      </c>
      <c r="M2225" s="12">
        <v>3.1525389823022678</v>
      </c>
      <c r="N2225" s="12"/>
      <c r="O2225" s="12"/>
    </row>
    <row r="2226" spans="1:15" x14ac:dyDescent="0.35">
      <c r="A2226" s="11" t="str">
        <f t="shared" si="34"/>
        <v>DISTRIBUCION VOLUMEN X CRITERIO (kg ó litros)Otr.Bebidas Deri.VinoDE 25 A 34 AÑOS</v>
      </c>
      <c r="B2226" s="11" t="s">
        <v>120</v>
      </c>
      <c r="C2226" s="11" t="s">
        <v>139</v>
      </c>
      <c r="D2226" s="11" t="s">
        <v>41</v>
      </c>
      <c r="E2226" s="12">
        <v>10.061769123890167</v>
      </c>
      <c r="F2226" s="12">
        <v>8.0866779060042262</v>
      </c>
      <c r="G2226" s="12">
        <v>11.743226384375642</v>
      </c>
      <c r="H2226" s="12">
        <v>8.4828905323539114</v>
      </c>
      <c r="I2226" s="12">
        <v>8.8571315291554988</v>
      </c>
      <c r="J2226" s="12">
        <v>5.9662278192747147</v>
      </c>
      <c r="K2226" s="12">
        <v>7.8160811656464473</v>
      </c>
      <c r="L2226" s="12">
        <v>6.7557848156736018</v>
      </c>
      <c r="M2226" s="12">
        <v>5.6534058185205982</v>
      </c>
      <c r="N2226" s="12"/>
      <c r="O2226" s="12"/>
    </row>
    <row r="2227" spans="1:15" x14ac:dyDescent="0.35">
      <c r="A2227" s="11" t="str">
        <f t="shared" si="34"/>
        <v>DISTRIBUCION VOLUMEN X CRITERIO (kg ó litros)Otr.Bebidas Deri.VinoDE 35 A 49 AÑOS</v>
      </c>
      <c r="B2227" s="11" t="s">
        <v>120</v>
      </c>
      <c r="C2227" s="11" t="s">
        <v>139</v>
      </c>
      <c r="D2227" s="11" t="s">
        <v>42</v>
      </c>
      <c r="E2227" s="12">
        <v>27.684696104705974</v>
      </c>
      <c r="F2227" s="12">
        <v>18.751962292935776</v>
      </c>
      <c r="G2227" s="12">
        <v>17.763784864069493</v>
      </c>
      <c r="H2227" s="12">
        <v>22.01578877687032</v>
      </c>
      <c r="I2227" s="12">
        <v>23.785013082722003</v>
      </c>
      <c r="J2227" s="12">
        <v>24.366189205403806</v>
      </c>
      <c r="K2227" s="12">
        <v>16.818502323073503</v>
      </c>
      <c r="L2227" s="12">
        <v>22.490240970322041</v>
      </c>
      <c r="M2227" s="12">
        <v>20.383485292751768</v>
      </c>
      <c r="N2227" s="12"/>
      <c r="O2227" s="12"/>
    </row>
    <row r="2228" spans="1:15" x14ac:dyDescent="0.35">
      <c r="A2228" s="11" t="str">
        <f t="shared" si="34"/>
        <v>DISTRIBUCION VOLUMEN X CRITERIO (kg ó litros)Otr.Bebidas Deri.VinoDE 50 A 59 AÑOS</v>
      </c>
      <c r="B2228" s="11" t="s">
        <v>120</v>
      </c>
      <c r="C2228" s="11" t="s">
        <v>139</v>
      </c>
      <c r="D2228" s="11" t="s">
        <v>43</v>
      </c>
      <c r="E2228" s="12">
        <v>24.278621627686139</v>
      </c>
      <c r="F2228" s="12">
        <v>29.713297647869592</v>
      </c>
      <c r="G2228" s="12">
        <v>28.718932259615173</v>
      </c>
      <c r="H2228" s="12">
        <v>25.68816555552953</v>
      </c>
      <c r="I2228" s="12">
        <v>30.076665556957138</v>
      </c>
      <c r="J2228" s="12">
        <v>23.576299515720869</v>
      </c>
      <c r="K2228" s="12">
        <v>24.727896497606952</v>
      </c>
      <c r="L2228" s="12">
        <v>31.485349952105935</v>
      </c>
      <c r="M2228" s="12">
        <v>32.851509234230612</v>
      </c>
      <c r="N2228" s="12"/>
      <c r="O2228" s="12"/>
    </row>
    <row r="2229" spans="1:15" x14ac:dyDescent="0.35">
      <c r="A2229" s="11" t="str">
        <f t="shared" si="34"/>
        <v>DISTRIBUCION VOLUMEN X CRITERIO (kg ó litros)Otr.Bebidas Deri.VinoDE 60 A 75 AÑOS</v>
      </c>
      <c r="B2229" s="11" t="s">
        <v>120</v>
      </c>
      <c r="C2229" s="11" t="s">
        <v>139</v>
      </c>
      <c r="D2229" s="11" t="s">
        <v>44</v>
      </c>
      <c r="E2229" s="12">
        <v>34.008421193102087</v>
      </c>
      <c r="F2229" s="12">
        <v>39.842222916883877</v>
      </c>
      <c r="G2229" s="12">
        <v>35.907682975215529</v>
      </c>
      <c r="H2229" s="12">
        <v>40.673544091338805</v>
      </c>
      <c r="I2229" s="12">
        <v>32.95763833985778</v>
      </c>
      <c r="J2229" s="12">
        <v>40.226042590184079</v>
      </c>
      <c r="K2229" s="12">
        <v>39.22086184991057</v>
      </c>
      <c r="L2229" s="12">
        <v>32.337786124661022</v>
      </c>
      <c r="M2229" s="12">
        <v>36.026805894159907</v>
      </c>
      <c r="N2229" s="12"/>
      <c r="O2229" s="12"/>
    </row>
    <row r="2230" spans="1:15" x14ac:dyDescent="0.35">
      <c r="A2230" s="11" t="str">
        <f t="shared" si="34"/>
        <v>DISTRIBUCION VOLUMEN X CRITERIO (kg ó litros)Otr.Bebidas Deri.VinoNIVEL ALTO</v>
      </c>
      <c r="B2230" s="11" t="s">
        <v>120</v>
      </c>
      <c r="C2230" s="11" t="s">
        <v>139</v>
      </c>
      <c r="D2230" s="11" t="s">
        <v>209</v>
      </c>
      <c r="E2230" s="12">
        <v>23.679630248147433</v>
      </c>
      <c r="F2230" s="12">
        <v>26.872690083033433</v>
      </c>
      <c r="G2230" s="12">
        <v>23.394370643434502</v>
      </c>
      <c r="H2230" s="12">
        <v>25.51141843636433</v>
      </c>
      <c r="I2230" s="12">
        <v>26.130352393101003</v>
      </c>
      <c r="J2230" s="12">
        <v>28.06344633480839</v>
      </c>
      <c r="K2230" s="12">
        <v>21.572356127558688</v>
      </c>
      <c r="L2230" s="12">
        <v>22.263082714729386</v>
      </c>
      <c r="M2230" s="12">
        <v>27.34679774848955</v>
      </c>
      <c r="N2230" s="12"/>
      <c r="O2230" s="12"/>
    </row>
    <row r="2231" spans="1:15" x14ac:dyDescent="0.35">
      <c r="A2231" s="11" t="str">
        <f t="shared" si="34"/>
        <v>DISTRIBUCION VOLUMEN X CRITERIO (kg ó litros)Otr.Bebidas Deri.VinoNIVEL MEDIO ALTO</v>
      </c>
      <c r="B2231" s="11" t="s">
        <v>120</v>
      </c>
      <c r="C2231" s="11" t="s">
        <v>139</v>
      </c>
      <c r="D2231" s="11" t="s">
        <v>210</v>
      </c>
      <c r="E2231" s="12">
        <v>17.36503467480447</v>
      </c>
      <c r="F2231" s="12">
        <v>11.849312565388038</v>
      </c>
      <c r="G2231" s="12">
        <v>9.289570367855033</v>
      </c>
      <c r="H2231" s="12">
        <v>14.28226991447363</v>
      </c>
      <c r="I2231" s="12">
        <v>16.620117990653309</v>
      </c>
      <c r="J2231" s="12">
        <v>12.215292707467212</v>
      </c>
      <c r="K2231" s="12">
        <v>18.291732408916847</v>
      </c>
      <c r="L2231" s="12">
        <v>16.149098544170457</v>
      </c>
      <c r="M2231" s="12">
        <v>14.945145545027117</v>
      </c>
      <c r="N2231" s="12"/>
      <c r="O2231" s="12"/>
    </row>
    <row r="2232" spans="1:15" x14ac:dyDescent="0.35">
      <c r="A2232" s="11" t="str">
        <f t="shared" si="34"/>
        <v>DISTRIBUCION VOLUMEN X CRITERIO (kg ó litros)Otr.Bebidas Deri.VinoNIVEL MEDIO</v>
      </c>
      <c r="B2232" s="11" t="s">
        <v>120</v>
      </c>
      <c r="C2232" s="11" t="s">
        <v>139</v>
      </c>
      <c r="D2232" s="11" t="s">
        <v>211</v>
      </c>
      <c r="E2232" s="12">
        <v>24.708025671188548</v>
      </c>
      <c r="F2232" s="12">
        <v>23.407511424633956</v>
      </c>
      <c r="G2232" s="12">
        <v>22.071180027321489</v>
      </c>
      <c r="H2232" s="12">
        <v>22.474578177051328</v>
      </c>
      <c r="I2232" s="12">
        <v>21.43380074195677</v>
      </c>
      <c r="J2232" s="12">
        <v>25.968804920779082</v>
      </c>
      <c r="K2232" s="12">
        <v>26.168092140870737</v>
      </c>
      <c r="L2232" s="12">
        <v>21.942065008096154</v>
      </c>
      <c r="M2232" s="12">
        <v>19.828443441584213</v>
      </c>
      <c r="N2232" s="12"/>
      <c r="O2232" s="12"/>
    </row>
    <row r="2233" spans="1:15" x14ac:dyDescent="0.35">
      <c r="A2233" s="11" t="str">
        <f t="shared" si="34"/>
        <v>DISTRIBUCION VOLUMEN X CRITERIO (kg ó litros)Otr.Bebidas Deri.VinoNIVEL MEDIO BAJO</v>
      </c>
      <c r="B2233" s="11" t="s">
        <v>120</v>
      </c>
      <c r="C2233" s="11" t="s">
        <v>139</v>
      </c>
      <c r="D2233" s="11" t="s">
        <v>212</v>
      </c>
      <c r="E2233" s="12">
        <v>19.24679469896823</v>
      </c>
      <c r="F2233" s="12">
        <v>14.64571662368343</v>
      </c>
      <c r="G2233" s="12">
        <v>19.109269625311626</v>
      </c>
      <c r="H2233" s="12">
        <v>20.189085711441834</v>
      </c>
      <c r="I2233" s="12">
        <v>17.156191893330906</v>
      </c>
      <c r="J2233" s="12">
        <v>16.716326519944914</v>
      </c>
      <c r="K2233" s="12">
        <v>16.947476451588791</v>
      </c>
      <c r="L2233" s="12">
        <v>19.147686013028871</v>
      </c>
      <c r="M2233" s="12">
        <v>17.123932214021657</v>
      </c>
      <c r="N2233" s="12"/>
      <c r="O2233" s="12"/>
    </row>
    <row r="2234" spans="1:15" x14ac:dyDescent="0.35">
      <c r="A2234" s="11" t="str">
        <f t="shared" si="34"/>
        <v>DISTRIBUCION VOLUMEN X CRITERIO (kg ó litros)Otr.Bebidas Deri.VinoHOMBRE</v>
      </c>
      <c r="B2234" s="11" t="s">
        <v>120</v>
      </c>
      <c r="C2234" s="11" t="s">
        <v>139</v>
      </c>
      <c r="D2234" s="11" t="s">
        <v>21</v>
      </c>
      <c r="E2234" s="12">
        <v>46.533479923968379</v>
      </c>
      <c r="F2234" s="12">
        <v>50.82046022016047</v>
      </c>
      <c r="G2234" s="12">
        <v>51.74648419922837</v>
      </c>
      <c r="H2234" s="12">
        <v>49.081904049295517</v>
      </c>
      <c r="I2234" s="12">
        <v>48.561474871083824</v>
      </c>
      <c r="J2234" s="12">
        <v>48.576724148213607</v>
      </c>
      <c r="K2234" s="12">
        <v>49.028719552962066</v>
      </c>
      <c r="L2234" s="12">
        <v>48.34159311388516</v>
      </c>
      <c r="M2234" s="12">
        <v>48.324221842268472</v>
      </c>
      <c r="N2234" s="12"/>
      <c r="O2234" s="12"/>
    </row>
    <row r="2235" spans="1:15" x14ac:dyDescent="0.35">
      <c r="A2235" s="11" t="str">
        <f t="shared" si="34"/>
        <v>DISTRIBUCION VOLUMEN X CRITERIO (kg ó litros)Otr.Bebidas Deri.VinoMUJER</v>
      </c>
      <c r="B2235" s="11" t="s">
        <v>120</v>
      </c>
      <c r="C2235" s="11" t="s">
        <v>139</v>
      </c>
      <c r="D2235" s="11" t="s">
        <v>22</v>
      </c>
      <c r="E2235" s="12">
        <v>53.46651995723343</v>
      </c>
      <c r="F2235" s="12">
        <v>49.179533183721112</v>
      </c>
      <c r="G2235" s="12">
        <v>48.253510005926437</v>
      </c>
      <c r="H2235" s="12">
        <v>50.91809752351687</v>
      </c>
      <c r="I2235" s="12">
        <v>51.438526648069683</v>
      </c>
      <c r="J2235" s="12">
        <v>51.423278148124766</v>
      </c>
      <c r="K2235" s="12">
        <v>50.971280614506121</v>
      </c>
      <c r="L2235" s="12">
        <v>51.658405653677811</v>
      </c>
      <c r="M2235" s="12">
        <v>51.675774822161756</v>
      </c>
      <c r="N2235" s="12"/>
      <c r="O2235" s="12"/>
    </row>
    <row r="2236" spans="1:15" x14ac:dyDescent="0.35">
      <c r="A2236" s="11" t="str">
        <f t="shared" si="34"/>
        <v>DISTRIBUCION VOLUMEN X CRITERIO (kg ó litros)Tinto de VeranoT.ESPAÑA</v>
      </c>
      <c r="B2236" s="11" t="s">
        <v>120</v>
      </c>
      <c r="C2236" s="11" t="s">
        <v>140</v>
      </c>
      <c r="D2236" s="11" t="s">
        <v>36</v>
      </c>
      <c r="E2236" s="12">
        <v>100</v>
      </c>
      <c r="F2236" s="12">
        <v>100</v>
      </c>
      <c r="G2236" s="12">
        <v>100</v>
      </c>
      <c r="H2236" s="12">
        <v>100</v>
      </c>
      <c r="I2236" s="12">
        <v>100</v>
      </c>
      <c r="J2236" s="12">
        <v>100</v>
      </c>
      <c r="K2236" s="12">
        <v>100</v>
      </c>
      <c r="L2236" s="12">
        <v>100</v>
      </c>
      <c r="M2236" s="12">
        <v>100</v>
      </c>
      <c r="N2236" s="12"/>
      <c r="O2236" s="12"/>
    </row>
    <row r="2237" spans="1:15" x14ac:dyDescent="0.35">
      <c r="A2237" s="11" t="str">
        <f t="shared" si="34"/>
        <v>DISTRIBUCION VOLUMEN X CRITERIO (kg ó litros)Tinto de VeranoBCN AM</v>
      </c>
      <c r="B2237" s="11" t="s">
        <v>120</v>
      </c>
      <c r="C2237" s="11" t="s">
        <v>140</v>
      </c>
      <c r="D2237" s="11" t="s">
        <v>1</v>
      </c>
      <c r="E2237" s="12">
        <v>2.8762553642783217</v>
      </c>
      <c r="F2237" s="12">
        <v>1.726288333823697</v>
      </c>
      <c r="G2237" s="12">
        <v>0.58487276743150962</v>
      </c>
      <c r="H2237" s="12">
        <v>2.0188026262534189</v>
      </c>
      <c r="I2237" s="12">
        <v>1.4614307170344385</v>
      </c>
      <c r="J2237" s="12">
        <v>0.94016665832765378</v>
      </c>
      <c r="K2237" s="12">
        <v>2.8157310020134854</v>
      </c>
      <c r="L2237" s="12">
        <v>0.87225384069086631</v>
      </c>
      <c r="M2237" s="12">
        <v>1.9325310659104915</v>
      </c>
      <c r="N2237" s="12"/>
      <c r="O2237" s="12"/>
    </row>
    <row r="2238" spans="1:15" x14ac:dyDescent="0.35">
      <c r="A2238" s="11" t="str">
        <f t="shared" si="34"/>
        <v>DISTRIBUCION VOLUMEN X CRITERIO (kg ó litros)Tinto de VeranoREST.CAT ARAGON</v>
      </c>
      <c r="B2238" s="11" t="s">
        <v>120</v>
      </c>
      <c r="C2238" s="11" t="s">
        <v>140</v>
      </c>
      <c r="D2238" s="11" t="s">
        <v>2</v>
      </c>
      <c r="E2238" s="12">
        <v>3.2811139673050396</v>
      </c>
      <c r="F2238" s="12">
        <v>3.5262465822577318</v>
      </c>
      <c r="G2238" s="12">
        <v>3.4806156764816567</v>
      </c>
      <c r="H2238" s="12">
        <v>3.0721082276423455</v>
      </c>
      <c r="I2238" s="12">
        <v>5.4891901227296147</v>
      </c>
      <c r="J2238" s="12">
        <v>5.1026034670062534</v>
      </c>
      <c r="K2238" s="12">
        <v>3.8427479019466344</v>
      </c>
      <c r="L2238" s="12">
        <v>3.0507113074639629</v>
      </c>
      <c r="M2238" s="12">
        <v>4.6483411970757826</v>
      </c>
      <c r="N2238" s="12"/>
      <c r="O2238" s="12"/>
    </row>
    <row r="2239" spans="1:15" x14ac:dyDescent="0.35">
      <c r="A2239" s="11" t="str">
        <f t="shared" si="34"/>
        <v>DISTRIBUCION VOLUMEN X CRITERIO (kg ó litros)Tinto de VeranoLEVANTE</v>
      </c>
      <c r="B2239" s="11" t="s">
        <v>120</v>
      </c>
      <c r="C2239" s="11" t="s">
        <v>140</v>
      </c>
      <c r="D2239" s="11" t="s">
        <v>3</v>
      </c>
      <c r="E2239" s="12">
        <v>12.67915615024803</v>
      </c>
      <c r="F2239" s="12">
        <v>11.148057754514195</v>
      </c>
      <c r="G2239" s="12">
        <v>10.335706199922686</v>
      </c>
      <c r="H2239" s="12">
        <v>7.9618898443529496</v>
      </c>
      <c r="I2239" s="12">
        <v>11.981874750146856</v>
      </c>
      <c r="J2239" s="12">
        <v>12.353407871100101</v>
      </c>
      <c r="K2239" s="12">
        <v>12.330269545846949</v>
      </c>
      <c r="L2239" s="12">
        <v>12.41626332976864</v>
      </c>
      <c r="M2239" s="12">
        <v>12.394468616951402</v>
      </c>
      <c r="N2239" s="12"/>
      <c r="O2239" s="12"/>
    </row>
    <row r="2240" spans="1:15" x14ac:dyDescent="0.35">
      <c r="A2240" s="11" t="str">
        <f t="shared" si="34"/>
        <v>DISTRIBUCION VOLUMEN X CRITERIO (kg ó litros)Tinto de VeranoANDALUCIA</v>
      </c>
      <c r="B2240" s="11" t="s">
        <v>120</v>
      </c>
      <c r="C2240" s="11" t="s">
        <v>140</v>
      </c>
      <c r="D2240" s="11" t="s">
        <v>4</v>
      </c>
      <c r="E2240" s="12">
        <v>43.042745690561098</v>
      </c>
      <c r="F2240" s="12">
        <v>52.111819115136051</v>
      </c>
      <c r="G2240" s="12">
        <v>48.189903184880663</v>
      </c>
      <c r="H2240" s="12">
        <v>45.021482042513014</v>
      </c>
      <c r="I2240" s="12">
        <v>39.206956588965824</v>
      </c>
      <c r="J2240" s="12">
        <v>42.119886775038104</v>
      </c>
      <c r="K2240" s="12">
        <v>47.875644467640313</v>
      </c>
      <c r="L2240" s="12">
        <v>44.670879842351766</v>
      </c>
      <c r="M2240" s="12">
        <v>40.585832344761421</v>
      </c>
      <c r="N2240" s="12"/>
      <c r="O2240" s="12"/>
    </row>
    <row r="2241" spans="1:15" x14ac:dyDescent="0.35">
      <c r="A2241" s="11" t="str">
        <f t="shared" si="34"/>
        <v>DISTRIBUCION VOLUMEN X CRITERIO (kg ó litros)Tinto de VeranoMDD AM</v>
      </c>
      <c r="B2241" s="11" t="s">
        <v>120</v>
      </c>
      <c r="C2241" s="11" t="s">
        <v>140</v>
      </c>
      <c r="D2241" s="11" t="s">
        <v>5</v>
      </c>
      <c r="E2241" s="12">
        <v>20.34976042711676</v>
      </c>
      <c r="F2241" s="12">
        <v>11.825329180554943</v>
      </c>
      <c r="G2241" s="12">
        <v>15.454621323951148</v>
      </c>
      <c r="H2241" s="12">
        <v>22.929654856420203</v>
      </c>
      <c r="I2241" s="12">
        <v>23.117831252475256</v>
      </c>
      <c r="J2241" s="12">
        <v>18.807247007988387</v>
      </c>
      <c r="K2241" s="12">
        <v>13.886797408361961</v>
      </c>
      <c r="L2241" s="12">
        <v>21.009968955340732</v>
      </c>
      <c r="M2241" s="12">
        <v>21.139949834201104</v>
      </c>
      <c r="N2241" s="12"/>
      <c r="O2241" s="12"/>
    </row>
    <row r="2242" spans="1:15" x14ac:dyDescent="0.35">
      <c r="A2242" s="11" t="str">
        <f t="shared" si="34"/>
        <v>DISTRIBUCION VOLUMEN X CRITERIO (kg ó litros)Tinto de VeranoRTO CENTRO</v>
      </c>
      <c r="B2242" s="11" t="s">
        <v>120</v>
      </c>
      <c r="C2242" s="11" t="s">
        <v>140</v>
      </c>
      <c r="D2242" s="11" t="s">
        <v>6</v>
      </c>
      <c r="E2242" s="12">
        <v>10.638016580330662</v>
      </c>
      <c r="F2242" s="12">
        <v>5.1705419928532468</v>
      </c>
      <c r="G2242" s="12">
        <v>4.9897915338834524</v>
      </c>
      <c r="H2242" s="12">
        <v>6.5263446784238663</v>
      </c>
      <c r="I2242" s="12">
        <v>9.7473876054347564</v>
      </c>
      <c r="J2242" s="12">
        <v>4.3037380697994596</v>
      </c>
      <c r="K2242" s="12">
        <v>5.1038323263204362</v>
      </c>
      <c r="L2242" s="12">
        <v>8.3327111824835658</v>
      </c>
      <c r="M2242" s="12">
        <v>11.609676377232949</v>
      </c>
      <c r="N2242" s="12"/>
      <c r="O2242" s="12"/>
    </row>
    <row r="2243" spans="1:15" x14ac:dyDescent="0.35">
      <c r="A2243" s="11" t="str">
        <f t="shared" si="34"/>
        <v>DISTRIBUCION VOLUMEN X CRITERIO (kg ó litros)Tinto de VeranoNORTE-CENTRO</v>
      </c>
      <c r="B2243" s="11" t="s">
        <v>120</v>
      </c>
      <c r="C2243" s="11" t="s">
        <v>140</v>
      </c>
      <c r="D2243" s="11" t="s">
        <v>7</v>
      </c>
      <c r="E2243" s="12">
        <v>5.5842027628503583</v>
      </c>
      <c r="F2243" s="12">
        <v>12.409203551516303</v>
      </c>
      <c r="G2243" s="12">
        <v>15.537533981392562</v>
      </c>
      <c r="H2243" s="12">
        <v>10.990763581016246</v>
      </c>
      <c r="I2243" s="12">
        <v>7.006012592558335</v>
      </c>
      <c r="J2243" s="12">
        <v>12.716326760152535</v>
      </c>
      <c r="K2243" s="12">
        <v>13.321019179913893</v>
      </c>
      <c r="L2243" s="12">
        <v>6.5308673678931646</v>
      </c>
      <c r="M2243" s="12">
        <v>5.5153112937293445</v>
      </c>
      <c r="N2243" s="12"/>
      <c r="O2243" s="12"/>
    </row>
    <row r="2244" spans="1:15" x14ac:dyDescent="0.35">
      <c r="A2244" s="11" t="str">
        <f t="shared" ref="A2244:A2307" si="35">B2244&amp;C2244&amp;D2244</f>
        <v>DISTRIBUCION VOLUMEN X CRITERIO (kg ó litros)Tinto de VeranoNOROESTE</v>
      </c>
      <c r="B2244" s="11" t="s">
        <v>120</v>
      </c>
      <c r="C2244" s="11" t="s">
        <v>140</v>
      </c>
      <c r="D2244" s="11" t="s">
        <v>8</v>
      </c>
      <c r="E2244" s="12">
        <v>1.5487521641119253</v>
      </c>
      <c r="F2244" s="12">
        <v>2.0825160988167051</v>
      </c>
      <c r="G2244" s="12">
        <v>1.4269464188796575</v>
      </c>
      <c r="H2244" s="12">
        <v>1.4789624827213197</v>
      </c>
      <c r="I2244" s="12">
        <v>1.9893180722608799</v>
      </c>
      <c r="J2244" s="12">
        <v>3.65661175868384</v>
      </c>
      <c r="K2244" s="12">
        <v>0.82396725165265494</v>
      </c>
      <c r="L2244" s="12">
        <v>3.1163384359135495</v>
      </c>
      <c r="M2244" s="12">
        <v>2.1738840991236348</v>
      </c>
      <c r="N2244" s="12"/>
      <c r="O2244" s="12"/>
    </row>
    <row r="2245" spans="1:15" x14ac:dyDescent="0.35">
      <c r="A2245" s="11" t="str">
        <f t="shared" si="35"/>
        <v>DISTRIBUCION VOLUMEN X CRITERIO (kg ó litros)Tinto de Verano&lt;2MIL</v>
      </c>
      <c r="B2245" s="11" t="s">
        <v>120</v>
      </c>
      <c r="C2245" s="11" t="s">
        <v>140</v>
      </c>
      <c r="D2245" s="11" t="s">
        <v>9</v>
      </c>
      <c r="E2245" s="12">
        <v>3.1641808352327003</v>
      </c>
      <c r="F2245" s="12">
        <v>1.2881995544562292</v>
      </c>
      <c r="G2245" s="12">
        <v>3.3638293585189003</v>
      </c>
      <c r="H2245" s="12">
        <v>2.0915157572328189</v>
      </c>
      <c r="I2245" s="12">
        <v>3.3111706113130182</v>
      </c>
      <c r="J2245" s="12">
        <v>1.6148956865208368</v>
      </c>
      <c r="K2245" s="12">
        <v>2.55515773831912</v>
      </c>
      <c r="L2245" s="12">
        <v>3.5222238336047136</v>
      </c>
      <c r="M2245" s="12">
        <v>3.7350933468116305</v>
      </c>
      <c r="N2245" s="12"/>
      <c r="O2245" s="12"/>
    </row>
    <row r="2246" spans="1:15" x14ac:dyDescent="0.35">
      <c r="A2246" s="11" t="str">
        <f t="shared" si="35"/>
        <v>DISTRIBUCION VOLUMEN X CRITERIO (kg ó litros)Tinto de Verano2-5MIL</v>
      </c>
      <c r="B2246" s="11" t="s">
        <v>120</v>
      </c>
      <c r="C2246" s="11" t="s">
        <v>140</v>
      </c>
      <c r="D2246" s="11" t="s">
        <v>10</v>
      </c>
      <c r="E2246" s="12">
        <v>3.8408029719221317</v>
      </c>
      <c r="F2246" s="12">
        <v>3.2405861635191777</v>
      </c>
      <c r="G2246" s="12">
        <v>4.6184958121566568</v>
      </c>
      <c r="H2246" s="12">
        <v>3.5826586402032512</v>
      </c>
      <c r="I2246" s="12">
        <v>4.3838729620800478</v>
      </c>
      <c r="J2246" s="12">
        <v>3.8967583218349122</v>
      </c>
      <c r="K2246" s="12">
        <v>4.652096525898437</v>
      </c>
      <c r="L2246" s="12">
        <v>3.7522083997046063</v>
      </c>
      <c r="M2246" s="12">
        <v>4.4692526378917439</v>
      </c>
      <c r="N2246" s="12"/>
      <c r="O2246" s="12"/>
    </row>
    <row r="2247" spans="1:15" x14ac:dyDescent="0.35">
      <c r="A2247" s="11" t="str">
        <f t="shared" si="35"/>
        <v>DISTRIBUCION VOLUMEN X CRITERIO (kg ó litros)Tinto de Verano5-10MIL</v>
      </c>
      <c r="B2247" s="11" t="s">
        <v>120</v>
      </c>
      <c r="C2247" s="11" t="s">
        <v>140</v>
      </c>
      <c r="D2247" s="11" t="s">
        <v>11</v>
      </c>
      <c r="E2247" s="12">
        <v>9.7023283144278558</v>
      </c>
      <c r="F2247" s="12">
        <v>6.0157281232914253</v>
      </c>
      <c r="G2247" s="12">
        <v>4.7090497239880058</v>
      </c>
      <c r="H2247" s="12">
        <v>6.1508039460122337</v>
      </c>
      <c r="I2247" s="12">
        <v>8.1842873930277786</v>
      </c>
      <c r="J2247" s="12">
        <v>8.7446890341320369</v>
      </c>
      <c r="K2247" s="12">
        <v>5.868138793202557</v>
      </c>
      <c r="L2247" s="12">
        <v>7.6939264242754382</v>
      </c>
      <c r="M2247" s="12">
        <v>7.0803694819993437</v>
      </c>
      <c r="N2247" s="12"/>
      <c r="O2247" s="12"/>
    </row>
    <row r="2248" spans="1:15" x14ac:dyDescent="0.35">
      <c r="A2248" s="11" t="str">
        <f t="shared" si="35"/>
        <v>DISTRIBUCION VOLUMEN X CRITERIO (kg ó litros)Tinto de Verano10-30MIL</v>
      </c>
      <c r="B2248" s="11" t="s">
        <v>120</v>
      </c>
      <c r="C2248" s="11" t="s">
        <v>140</v>
      </c>
      <c r="D2248" s="11" t="s">
        <v>12</v>
      </c>
      <c r="E2248" s="12">
        <v>18.333615721367121</v>
      </c>
      <c r="F2248" s="12">
        <v>21.915848295447841</v>
      </c>
      <c r="G2248" s="12">
        <v>21.5908686359498</v>
      </c>
      <c r="H2248" s="12">
        <v>17.029159462326991</v>
      </c>
      <c r="I2248" s="12">
        <v>16.44554917911719</v>
      </c>
      <c r="J2248" s="12">
        <v>20.768921836694481</v>
      </c>
      <c r="K2248" s="12">
        <v>29.565716183557981</v>
      </c>
      <c r="L2248" s="12">
        <v>20.161937652074222</v>
      </c>
      <c r="M2248" s="12">
        <v>19.30193123439501</v>
      </c>
      <c r="N2248" s="12"/>
      <c r="O2248" s="12"/>
    </row>
    <row r="2249" spans="1:15" x14ac:dyDescent="0.35">
      <c r="A2249" s="11" t="str">
        <f t="shared" si="35"/>
        <v>DISTRIBUCION VOLUMEN X CRITERIO (kg ó litros)Tinto de Verano30-100MIL</v>
      </c>
      <c r="B2249" s="11" t="s">
        <v>120</v>
      </c>
      <c r="C2249" s="11" t="s">
        <v>140</v>
      </c>
      <c r="D2249" s="11" t="s">
        <v>13</v>
      </c>
      <c r="E2249" s="12">
        <v>19.055998796226252</v>
      </c>
      <c r="F2249" s="12">
        <v>25.37517370045137</v>
      </c>
      <c r="G2249" s="12">
        <v>17.798496659656191</v>
      </c>
      <c r="H2249" s="12">
        <v>20.990322576249156</v>
      </c>
      <c r="I2249" s="12">
        <v>22.467410834603534</v>
      </c>
      <c r="J2249" s="12">
        <v>21.82301170313961</v>
      </c>
      <c r="K2249" s="12">
        <v>18.519884677608868</v>
      </c>
      <c r="L2249" s="12">
        <v>16.892385588895454</v>
      </c>
      <c r="M2249" s="12">
        <v>20.654289778220093</v>
      </c>
      <c r="N2249" s="12"/>
      <c r="O2249" s="12"/>
    </row>
    <row r="2250" spans="1:15" x14ac:dyDescent="0.35">
      <c r="A2250" s="11" t="str">
        <f t="shared" si="35"/>
        <v>DISTRIBUCION VOLUMEN X CRITERIO (kg ó litros)Tinto de Verano100-200MIL</v>
      </c>
      <c r="B2250" s="11" t="s">
        <v>120</v>
      </c>
      <c r="C2250" s="11" t="s">
        <v>140</v>
      </c>
      <c r="D2250" s="11" t="s">
        <v>14</v>
      </c>
      <c r="E2250" s="12">
        <v>12.135191760478749</v>
      </c>
      <c r="F2250" s="12">
        <v>19.026571254058695</v>
      </c>
      <c r="G2250" s="12">
        <v>16.120266554530129</v>
      </c>
      <c r="H2250" s="12">
        <v>15.344346364311273</v>
      </c>
      <c r="I2250" s="12">
        <v>12.497331649085893</v>
      </c>
      <c r="J2250" s="12">
        <v>14.920477270345769</v>
      </c>
      <c r="K2250" s="12">
        <v>13.135325109479155</v>
      </c>
      <c r="L2250" s="12">
        <v>15.149996914792057</v>
      </c>
      <c r="M2250" s="12">
        <v>15.417748016493965</v>
      </c>
      <c r="N2250" s="12"/>
      <c r="O2250" s="12"/>
    </row>
    <row r="2251" spans="1:15" x14ac:dyDescent="0.35">
      <c r="A2251" s="11" t="str">
        <f t="shared" si="35"/>
        <v>DISTRIBUCION VOLUMEN X CRITERIO (kg ó litros)Tinto de Verano200-500MIL</v>
      </c>
      <c r="B2251" s="11" t="s">
        <v>120</v>
      </c>
      <c r="C2251" s="11" t="s">
        <v>140</v>
      </c>
      <c r="D2251" s="11" t="s">
        <v>15</v>
      </c>
      <c r="E2251" s="12">
        <v>11.596944687454739</v>
      </c>
      <c r="F2251" s="12">
        <v>5.9931165070924584</v>
      </c>
      <c r="G2251" s="12">
        <v>6.4163215309439732</v>
      </c>
      <c r="H2251" s="12">
        <v>8.7905491580632233</v>
      </c>
      <c r="I2251" s="12">
        <v>9.8937093441588431</v>
      </c>
      <c r="J2251" s="12">
        <v>8.6315438122320671</v>
      </c>
      <c r="K2251" s="12">
        <v>9.3333847670603003</v>
      </c>
      <c r="L2251" s="12">
        <v>12.88446701952013</v>
      </c>
      <c r="M2251" s="12">
        <v>10.036731957536054</v>
      </c>
      <c r="N2251" s="12"/>
      <c r="O2251" s="12"/>
    </row>
    <row r="2252" spans="1:15" x14ac:dyDescent="0.35">
      <c r="A2252" s="11" t="str">
        <f t="shared" si="35"/>
        <v>DISTRIBUCION VOLUMEN X CRITERIO (kg ó litros)Tinto de Verano&gt;500MIL</v>
      </c>
      <c r="B2252" s="11" t="s">
        <v>120</v>
      </c>
      <c r="C2252" s="11" t="s">
        <v>140</v>
      </c>
      <c r="D2252" s="11" t="s">
        <v>16</v>
      </c>
      <c r="E2252" s="12">
        <v>22.170940163822642</v>
      </c>
      <c r="F2252" s="12">
        <v>17.144778833237069</v>
      </c>
      <c r="G2252" s="12">
        <v>25.382659610710878</v>
      </c>
      <c r="H2252" s="12">
        <v>26.020647805340722</v>
      </c>
      <c r="I2252" s="12">
        <v>22.81666898978688</v>
      </c>
      <c r="J2252" s="12">
        <v>19.59969301559811</v>
      </c>
      <c r="K2252" s="12">
        <v>16.370304991186995</v>
      </c>
      <c r="L2252" s="12">
        <v>19.942842297925758</v>
      </c>
      <c r="M2252" s="12">
        <v>19.304572455959111</v>
      </c>
      <c r="N2252" s="12"/>
      <c r="O2252" s="12"/>
    </row>
    <row r="2253" spans="1:15" x14ac:dyDescent="0.35">
      <c r="A2253" s="11" t="str">
        <f t="shared" si="35"/>
        <v>DISTRIBUCION VOLUMEN X CRITERIO (kg ó litros)Tinto de VeranoDE 15 A 19 AÑOS</v>
      </c>
      <c r="B2253" s="11" t="s">
        <v>120</v>
      </c>
      <c r="C2253" s="11" t="s">
        <v>140</v>
      </c>
      <c r="D2253" s="11" t="s">
        <v>39</v>
      </c>
      <c r="E2253" s="12">
        <v>1.78455739310983</v>
      </c>
      <c r="F2253" s="12">
        <v>0.17826571230336213</v>
      </c>
      <c r="G2253" s="12" t="s">
        <v>223</v>
      </c>
      <c r="H2253" s="12">
        <v>0.2820905730669569</v>
      </c>
      <c r="I2253" s="12">
        <v>0.15100465464678972</v>
      </c>
      <c r="J2253" s="12">
        <v>2.4317910586249689</v>
      </c>
      <c r="K2253" s="12">
        <v>7.7917304434743011</v>
      </c>
      <c r="L2253" s="12">
        <v>2.9991957236266797</v>
      </c>
      <c r="M2253" s="12">
        <v>2.0204857114179036</v>
      </c>
      <c r="N2253" s="12"/>
      <c r="O2253" s="12"/>
    </row>
    <row r="2254" spans="1:15" x14ac:dyDescent="0.35">
      <c r="A2254" s="11" t="str">
        <f t="shared" si="35"/>
        <v>DISTRIBUCION VOLUMEN X CRITERIO (kg ó litros)Tinto de VeranoDE 20 A 24 AÑOS</v>
      </c>
      <c r="B2254" s="11" t="s">
        <v>120</v>
      </c>
      <c r="C2254" s="11" t="s">
        <v>140</v>
      </c>
      <c r="D2254" s="11" t="s">
        <v>40</v>
      </c>
      <c r="E2254" s="12">
        <v>2.2108918783514633</v>
      </c>
      <c r="F2254" s="12">
        <v>1.6759684687903782</v>
      </c>
      <c r="G2254" s="12">
        <v>5.7087138572462193</v>
      </c>
      <c r="H2254" s="12">
        <v>2.8563871193598902</v>
      </c>
      <c r="I2254" s="12">
        <v>2.4421646206487027</v>
      </c>
      <c r="J2254" s="12">
        <v>2.5017720159696664</v>
      </c>
      <c r="K2254" s="12">
        <v>2.484898523825001</v>
      </c>
      <c r="L2254" s="12">
        <v>2.1834346735712442</v>
      </c>
      <c r="M2254" s="12">
        <v>2.420574924465329</v>
      </c>
      <c r="N2254" s="12"/>
      <c r="O2254" s="12"/>
    </row>
    <row r="2255" spans="1:15" x14ac:dyDescent="0.35">
      <c r="A2255" s="11" t="str">
        <f t="shared" si="35"/>
        <v>DISTRIBUCION VOLUMEN X CRITERIO (kg ó litros)Tinto de VeranoDE 25 A 34 AÑOS</v>
      </c>
      <c r="B2255" s="11" t="s">
        <v>120</v>
      </c>
      <c r="C2255" s="11" t="s">
        <v>140</v>
      </c>
      <c r="D2255" s="11" t="s">
        <v>41</v>
      </c>
      <c r="E2255" s="12">
        <v>10.227730521999778</v>
      </c>
      <c r="F2255" s="12">
        <v>7.9268337017928792</v>
      </c>
      <c r="G2255" s="12">
        <v>12.09395943324669</v>
      </c>
      <c r="H2255" s="12">
        <v>7.7651145014935103</v>
      </c>
      <c r="I2255" s="12">
        <v>9.2404064700002948</v>
      </c>
      <c r="J2255" s="12">
        <v>6.7453220613177827</v>
      </c>
      <c r="K2255" s="12">
        <v>8.0838805010009978</v>
      </c>
      <c r="L2255" s="12">
        <v>5.7707600498192315</v>
      </c>
      <c r="M2255" s="12">
        <v>4.5814479517866511</v>
      </c>
      <c r="N2255" s="12"/>
      <c r="O2255" s="12"/>
    </row>
    <row r="2256" spans="1:15" x14ac:dyDescent="0.35">
      <c r="A2256" s="11" t="str">
        <f t="shared" si="35"/>
        <v>DISTRIBUCION VOLUMEN X CRITERIO (kg ó litros)Tinto de VeranoDE 35 A 49 AÑOS</v>
      </c>
      <c r="B2256" s="11" t="s">
        <v>120</v>
      </c>
      <c r="C2256" s="11" t="s">
        <v>140</v>
      </c>
      <c r="D2256" s="11" t="s">
        <v>42</v>
      </c>
      <c r="E2256" s="12">
        <v>28.123691019362301</v>
      </c>
      <c r="F2256" s="12">
        <v>16.329323304970934</v>
      </c>
      <c r="G2256" s="12">
        <v>16.078930277026991</v>
      </c>
      <c r="H2256" s="12">
        <v>20.706909821679627</v>
      </c>
      <c r="I2256" s="12">
        <v>24.163692695549798</v>
      </c>
      <c r="J2256" s="12">
        <v>25.746676476219342</v>
      </c>
      <c r="K2256" s="12">
        <v>17.784362781744122</v>
      </c>
      <c r="L2256" s="12">
        <v>21.063052610852306</v>
      </c>
      <c r="M2256" s="12">
        <v>19.583044785245793</v>
      </c>
      <c r="N2256" s="12"/>
      <c r="O2256" s="12"/>
    </row>
    <row r="2257" spans="1:15" x14ac:dyDescent="0.35">
      <c r="A2257" s="11" t="str">
        <f t="shared" si="35"/>
        <v>DISTRIBUCION VOLUMEN X CRITERIO (kg ó litros)Tinto de VeranoDE 50 A 59 AÑOS</v>
      </c>
      <c r="B2257" s="11" t="s">
        <v>120</v>
      </c>
      <c r="C2257" s="11" t="s">
        <v>140</v>
      </c>
      <c r="D2257" s="11" t="s">
        <v>43</v>
      </c>
      <c r="E2257" s="12">
        <v>23.855371119692151</v>
      </c>
      <c r="F2257" s="12">
        <v>30.310103232526043</v>
      </c>
      <c r="G2257" s="12">
        <v>30.956183384332736</v>
      </c>
      <c r="H2257" s="12">
        <v>25.61264685080199</v>
      </c>
      <c r="I2257" s="12">
        <v>30.458032353083624</v>
      </c>
      <c r="J2257" s="12">
        <v>24.532968001081528</v>
      </c>
      <c r="K2257" s="12">
        <v>24.523786882155736</v>
      </c>
      <c r="L2257" s="12">
        <v>35.561910297873872</v>
      </c>
      <c r="M2257" s="12">
        <v>35.022234053842446</v>
      </c>
      <c r="N2257" s="12"/>
      <c r="O2257" s="12"/>
    </row>
    <row r="2258" spans="1:15" x14ac:dyDescent="0.35">
      <c r="A2258" s="11" t="str">
        <f t="shared" si="35"/>
        <v>DISTRIBUCION VOLUMEN X CRITERIO (kg ó litros)Tinto de VeranoDE 60 A 75 AÑOS</v>
      </c>
      <c r="B2258" s="11" t="s">
        <v>120</v>
      </c>
      <c r="C2258" s="11" t="s">
        <v>140</v>
      </c>
      <c r="D2258" s="11" t="s">
        <v>44</v>
      </c>
      <c r="E2258" s="12">
        <v>33.797768765133249</v>
      </c>
      <c r="F2258" s="12">
        <v>43.579518911650545</v>
      </c>
      <c r="G2258" s="12">
        <v>35.162200785051965</v>
      </c>
      <c r="H2258" s="12">
        <v>42.776842729902029</v>
      </c>
      <c r="I2258" s="12">
        <v>33.544705916177321</v>
      </c>
      <c r="J2258" s="12">
        <v>38.041460601309431</v>
      </c>
      <c r="K2258" s="12">
        <v>39.331347356154367</v>
      </c>
      <c r="L2258" s="12">
        <v>32.421625303264143</v>
      </c>
      <c r="M2258" s="12">
        <v>36.372199480304403</v>
      </c>
      <c r="N2258" s="12"/>
      <c r="O2258" s="12"/>
    </row>
    <row r="2259" spans="1:15" x14ac:dyDescent="0.35">
      <c r="A2259" s="11" t="str">
        <f t="shared" si="35"/>
        <v>DISTRIBUCION VOLUMEN X CRITERIO (kg ó litros)Tinto de VeranoNIVEL ALTO</v>
      </c>
      <c r="B2259" s="11" t="s">
        <v>120</v>
      </c>
      <c r="C2259" s="11" t="s">
        <v>140</v>
      </c>
      <c r="D2259" s="11" t="s">
        <v>209</v>
      </c>
      <c r="E2259" s="12">
        <v>24.888314144719462</v>
      </c>
      <c r="F2259" s="12">
        <v>30.004490665589344</v>
      </c>
      <c r="G2259" s="12">
        <v>26.06037583979678</v>
      </c>
      <c r="H2259" s="12">
        <v>26.936051810375673</v>
      </c>
      <c r="I2259" s="12">
        <v>25.686015205326129</v>
      </c>
      <c r="J2259" s="12">
        <v>31.620460477767775</v>
      </c>
      <c r="K2259" s="12">
        <v>22.157715812640379</v>
      </c>
      <c r="L2259" s="12">
        <v>21.002169078041611</v>
      </c>
      <c r="M2259" s="12">
        <v>29.397374570050655</v>
      </c>
      <c r="N2259" s="12"/>
      <c r="O2259" s="12"/>
    </row>
    <row r="2260" spans="1:15" x14ac:dyDescent="0.35">
      <c r="A2260" s="11" t="str">
        <f t="shared" si="35"/>
        <v>DISTRIBUCION VOLUMEN X CRITERIO (kg ó litros)Tinto de VeranoNIVEL MEDIO ALTO</v>
      </c>
      <c r="B2260" s="11" t="s">
        <v>120</v>
      </c>
      <c r="C2260" s="11" t="s">
        <v>140</v>
      </c>
      <c r="D2260" s="11" t="s">
        <v>210</v>
      </c>
      <c r="E2260" s="12">
        <v>18.012763127728583</v>
      </c>
      <c r="F2260" s="12">
        <v>11.841610571401613</v>
      </c>
      <c r="G2260" s="12">
        <v>8.5190085493739929</v>
      </c>
      <c r="H2260" s="12">
        <v>12.867144228773133</v>
      </c>
      <c r="I2260" s="12">
        <v>16.029026861343016</v>
      </c>
      <c r="J2260" s="12">
        <v>10.798570085481387</v>
      </c>
      <c r="K2260" s="12">
        <v>22.756820054746846</v>
      </c>
      <c r="L2260" s="12">
        <v>16.3019962670949</v>
      </c>
      <c r="M2260" s="12">
        <v>15.391973385122403</v>
      </c>
      <c r="N2260" s="12"/>
      <c r="O2260" s="12"/>
    </row>
    <row r="2261" spans="1:15" x14ac:dyDescent="0.35">
      <c r="A2261" s="11" t="str">
        <f t="shared" si="35"/>
        <v>DISTRIBUCION VOLUMEN X CRITERIO (kg ó litros)Tinto de VeranoNIVEL MEDIO</v>
      </c>
      <c r="B2261" s="11" t="s">
        <v>120</v>
      </c>
      <c r="C2261" s="11" t="s">
        <v>140</v>
      </c>
      <c r="D2261" s="11" t="s">
        <v>211</v>
      </c>
      <c r="E2261" s="12">
        <v>25.19774315483399</v>
      </c>
      <c r="F2261" s="12">
        <v>24.522215895568422</v>
      </c>
      <c r="G2261" s="12">
        <v>24.990562837719761</v>
      </c>
      <c r="H2261" s="12">
        <v>20.639849841851529</v>
      </c>
      <c r="I2261" s="12">
        <v>22.250715328658853</v>
      </c>
      <c r="J2261" s="12">
        <v>26.100934052930931</v>
      </c>
      <c r="K2261" s="12">
        <v>24.705841999510806</v>
      </c>
      <c r="L2261" s="12">
        <v>22.462949796788944</v>
      </c>
      <c r="M2261" s="12">
        <v>19.015461070318036</v>
      </c>
      <c r="N2261" s="12"/>
      <c r="O2261" s="12"/>
    </row>
    <row r="2262" spans="1:15" x14ac:dyDescent="0.35">
      <c r="A2262" s="11" t="str">
        <f t="shared" si="35"/>
        <v>DISTRIBUCION VOLUMEN X CRITERIO (kg ó litros)Tinto de VeranoNIVEL MEDIO BAJO</v>
      </c>
      <c r="B2262" s="11" t="s">
        <v>120</v>
      </c>
      <c r="C2262" s="11" t="s">
        <v>140</v>
      </c>
      <c r="D2262" s="11" t="s">
        <v>212</v>
      </c>
      <c r="E2262" s="12">
        <v>19.097120526052716</v>
      </c>
      <c r="F2262" s="12">
        <v>14.325957618720786</v>
      </c>
      <c r="G2262" s="12">
        <v>20.468174773665694</v>
      </c>
      <c r="H2262" s="12">
        <v>23.823839150533214</v>
      </c>
      <c r="I2262" s="12">
        <v>17.337036434578152</v>
      </c>
      <c r="J2262" s="12">
        <v>14.790137916400454</v>
      </c>
      <c r="K2262" s="12">
        <v>14.679457443795135</v>
      </c>
      <c r="L2262" s="12">
        <v>20.269514333247258</v>
      </c>
      <c r="M2262" s="12">
        <v>17.029706952375921</v>
      </c>
      <c r="N2262" s="12"/>
      <c r="O2262" s="12"/>
    </row>
    <row r="2263" spans="1:15" x14ac:dyDescent="0.35">
      <c r="A2263" s="11" t="str">
        <f t="shared" si="35"/>
        <v>DISTRIBUCION VOLUMEN X CRITERIO (kg ó litros)Tinto de VeranoHOMBRE</v>
      </c>
      <c r="B2263" s="11" t="s">
        <v>120</v>
      </c>
      <c r="C2263" s="11" t="s">
        <v>140</v>
      </c>
      <c r="D2263" s="11" t="s">
        <v>21</v>
      </c>
      <c r="E2263" s="12">
        <v>48.008837667151568</v>
      </c>
      <c r="F2263" s="12">
        <v>51.267361075074355</v>
      </c>
      <c r="G2263" s="12">
        <v>51.457932868181665</v>
      </c>
      <c r="H2263" s="12">
        <v>52.300214241251489</v>
      </c>
      <c r="I2263" s="12">
        <v>47.252703398378401</v>
      </c>
      <c r="J2263" s="12">
        <v>52.20211973242079</v>
      </c>
      <c r="K2263" s="12">
        <v>52.325140366425771</v>
      </c>
      <c r="L2263" s="12">
        <v>48.914907213844991</v>
      </c>
      <c r="M2263" s="12">
        <v>48.407810877393089</v>
      </c>
      <c r="N2263" s="12"/>
      <c r="O2263" s="12"/>
    </row>
    <row r="2264" spans="1:15" x14ac:dyDescent="0.35">
      <c r="A2264" s="11" t="str">
        <f t="shared" si="35"/>
        <v>DISTRIBUCION VOLUMEN X CRITERIO (kg ó litros)Tinto de VeranoMUJER</v>
      </c>
      <c r="B2264" s="11" t="s">
        <v>120</v>
      </c>
      <c r="C2264" s="11" t="s">
        <v>140</v>
      </c>
      <c r="D2264" s="11" t="s">
        <v>22</v>
      </c>
      <c r="E2264" s="12">
        <v>51.991167137181712</v>
      </c>
      <c r="F2264" s="12">
        <v>48.732642483297745</v>
      </c>
      <c r="G2264" s="12">
        <v>48.542056663322256</v>
      </c>
      <c r="H2264" s="12">
        <v>47.6997880300177</v>
      </c>
      <c r="I2264" s="12">
        <v>52.747298206910244</v>
      </c>
      <c r="J2264" s="12">
        <v>47.797882014985881</v>
      </c>
      <c r="K2264" s="12">
        <v>47.674862337055288</v>
      </c>
      <c r="L2264" s="12">
        <v>51.085092000114763</v>
      </c>
      <c r="M2264" s="12">
        <v>51.592182158278469</v>
      </c>
      <c r="N2264" s="12"/>
      <c r="O2264" s="12"/>
    </row>
    <row r="2265" spans="1:15" x14ac:dyDescent="0.35">
      <c r="A2265" s="11" t="str">
        <f t="shared" si="35"/>
        <v>DISTRIBUCION VOLUMEN X CRITERIO (kg ó litros)Sangria de VinoT.ESPAÑA</v>
      </c>
      <c r="B2265" s="11" t="s">
        <v>120</v>
      </c>
      <c r="C2265" s="11" t="s">
        <v>141</v>
      </c>
      <c r="D2265" s="11" t="s">
        <v>36</v>
      </c>
      <c r="E2265" s="12">
        <v>100</v>
      </c>
      <c r="F2265" s="12">
        <v>100</v>
      </c>
      <c r="G2265" s="12">
        <v>100</v>
      </c>
      <c r="H2265" s="12">
        <v>100</v>
      </c>
      <c r="I2265" s="12">
        <v>100</v>
      </c>
      <c r="J2265" s="12">
        <v>100</v>
      </c>
      <c r="K2265" s="12">
        <v>100</v>
      </c>
      <c r="L2265" s="12">
        <v>100</v>
      </c>
      <c r="M2265" s="12">
        <v>100</v>
      </c>
      <c r="N2265" s="12"/>
      <c r="O2265" s="12"/>
    </row>
    <row r="2266" spans="1:15" x14ac:dyDescent="0.35">
      <c r="A2266" s="11" t="str">
        <f t="shared" si="35"/>
        <v>DISTRIBUCION VOLUMEN X CRITERIO (kg ó litros)Sangria de VinoBCN AM</v>
      </c>
      <c r="B2266" s="11" t="s">
        <v>120</v>
      </c>
      <c r="C2266" s="11" t="s">
        <v>141</v>
      </c>
      <c r="D2266" s="11" t="s">
        <v>1</v>
      </c>
      <c r="E2266" s="12">
        <v>7.982462140456736</v>
      </c>
      <c r="F2266" s="12">
        <v>26.298839021401065</v>
      </c>
      <c r="G2266" s="12">
        <v>27.248424272125998</v>
      </c>
      <c r="H2266" s="12">
        <v>23.253511191552853</v>
      </c>
      <c r="I2266" s="12">
        <v>14.353130520615096</v>
      </c>
      <c r="J2266" s="12">
        <v>13.74173511027314</v>
      </c>
      <c r="K2266" s="12">
        <v>31.564919382808981</v>
      </c>
      <c r="L2266" s="12">
        <v>10.652708203457179</v>
      </c>
      <c r="M2266" s="12">
        <v>7.9847600565427665</v>
      </c>
      <c r="N2266" s="12"/>
      <c r="O2266" s="12"/>
    </row>
    <row r="2267" spans="1:15" x14ac:dyDescent="0.35">
      <c r="A2267" s="11" t="str">
        <f t="shared" si="35"/>
        <v>DISTRIBUCION VOLUMEN X CRITERIO (kg ó litros)Sangria de VinoREST.CAT ARAGON</v>
      </c>
      <c r="B2267" s="11" t="s">
        <v>120</v>
      </c>
      <c r="C2267" s="11" t="s">
        <v>141</v>
      </c>
      <c r="D2267" s="11" t="s">
        <v>2</v>
      </c>
      <c r="E2267" s="12">
        <v>19.986008955701795</v>
      </c>
      <c r="F2267" s="12">
        <v>11.052209253883339</v>
      </c>
      <c r="G2267" s="12">
        <v>3.0829904864653779</v>
      </c>
      <c r="H2267" s="12">
        <v>15.979630180035373</v>
      </c>
      <c r="I2267" s="12">
        <v>18.799330928652996</v>
      </c>
      <c r="J2267" s="12">
        <v>26.78475363640927</v>
      </c>
      <c r="K2267" s="12">
        <v>12.046865703346352</v>
      </c>
      <c r="L2267" s="12">
        <v>7.1945360660978439</v>
      </c>
      <c r="M2267" s="12">
        <v>10.203303705445963</v>
      </c>
      <c r="N2267" s="12"/>
      <c r="O2267" s="12"/>
    </row>
    <row r="2268" spans="1:15" x14ac:dyDescent="0.35">
      <c r="A2268" s="11" t="str">
        <f t="shared" si="35"/>
        <v>DISTRIBUCION VOLUMEN X CRITERIO (kg ó litros)Sangria de VinoLEVANTE</v>
      </c>
      <c r="B2268" s="11" t="s">
        <v>120</v>
      </c>
      <c r="C2268" s="11" t="s">
        <v>141</v>
      </c>
      <c r="D2268" s="11" t="s">
        <v>3</v>
      </c>
      <c r="E2268" s="12">
        <v>26.525045207370134</v>
      </c>
      <c r="F2268" s="12">
        <v>29.38129649590341</v>
      </c>
      <c r="G2268" s="12">
        <v>29.062362480503989</v>
      </c>
      <c r="H2268" s="12">
        <v>9.3247493224619493</v>
      </c>
      <c r="I2268" s="12">
        <v>15.37608127766803</v>
      </c>
      <c r="J2268" s="12">
        <v>23.387980041740487</v>
      </c>
      <c r="K2268" s="12">
        <v>22.940759031598024</v>
      </c>
      <c r="L2268" s="12">
        <v>26.403923629032271</v>
      </c>
      <c r="M2268" s="12">
        <v>29.926230967489282</v>
      </c>
      <c r="N2268" s="12"/>
      <c r="O2268" s="12"/>
    </row>
    <row r="2269" spans="1:15" x14ac:dyDescent="0.35">
      <c r="A2269" s="11" t="str">
        <f t="shared" si="35"/>
        <v>DISTRIBUCION VOLUMEN X CRITERIO (kg ó litros)Sangria de VinoANDALUCIA</v>
      </c>
      <c r="B2269" s="11" t="s">
        <v>120</v>
      </c>
      <c r="C2269" s="11" t="s">
        <v>141</v>
      </c>
      <c r="D2269" s="11" t="s">
        <v>4</v>
      </c>
      <c r="E2269" s="12">
        <v>10.811528239142943</v>
      </c>
      <c r="F2269" s="12">
        <v>2.6844257817924522</v>
      </c>
      <c r="G2269" s="12">
        <v>1.8322800420502872</v>
      </c>
      <c r="H2269" s="12">
        <v>11.7325885431642</v>
      </c>
      <c r="I2269" s="12">
        <v>8.2873400858922164</v>
      </c>
      <c r="J2269" s="12">
        <v>4.6919602419709623</v>
      </c>
      <c r="K2269" s="12">
        <v>3.2127332942746105</v>
      </c>
      <c r="L2269" s="12">
        <v>14.214312544388582</v>
      </c>
      <c r="M2269" s="12">
        <v>18.33606453500304</v>
      </c>
      <c r="N2269" s="12"/>
      <c r="O2269" s="12"/>
    </row>
    <row r="2270" spans="1:15" x14ac:dyDescent="0.35">
      <c r="A2270" s="11" t="str">
        <f t="shared" si="35"/>
        <v>DISTRIBUCION VOLUMEN X CRITERIO (kg ó litros)Sangria de VinoMDD AM</v>
      </c>
      <c r="B2270" s="11" t="s">
        <v>120</v>
      </c>
      <c r="C2270" s="11" t="s">
        <v>141</v>
      </c>
      <c r="D2270" s="11" t="s">
        <v>5</v>
      </c>
      <c r="E2270" s="12">
        <v>14.875502390787959</v>
      </c>
      <c r="F2270" s="12">
        <v>7.8037483275251338</v>
      </c>
      <c r="G2270" s="12">
        <v>9.1172402636343914</v>
      </c>
      <c r="H2270" s="12">
        <v>13.922902612471693</v>
      </c>
      <c r="I2270" s="12">
        <v>11.566134584432312</v>
      </c>
      <c r="J2270" s="12">
        <v>9.6213761235285986</v>
      </c>
      <c r="K2270" s="12">
        <v>2.2811470113537982</v>
      </c>
      <c r="L2270" s="12">
        <v>13.323170722871632</v>
      </c>
      <c r="M2270" s="12">
        <v>7.9985324646761597</v>
      </c>
      <c r="N2270" s="12"/>
      <c r="O2270" s="12"/>
    </row>
    <row r="2271" spans="1:15" x14ac:dyDescent="0.35">
      <c r="A2271" s="11" t="str">
        <f t="shared" si="35"/>
        <v>DISTRIBUCION VOLUMEN X CRITERIO (kg ó litros)Sangria de VinoRTO CENTRO</v>
      </c>
      <c r="B2271" s="11" t="s">
        <v>120</v>
      </c>
      <c r="C2271" s="11" t="s">
        <v>141</v>
      </c>
      <c r="D2271" s="11" t="s">
        <v>6</v>
      </c>
      <c r="E2271" s="12">
        <v>6.88622290400399</v>
      </c>
      <c r="F2271" s="12">
        <v>5.8477775647002543</v>
      </c>
      <c r="G2271" s="12">
        <v>6.4291017200448257</v>
      </c>
      <c r="H2271" s="12">
        <v>6.454500905432524</v>
      </c>
      <c r="I2271" s="12">
        <v>10.448902833014188</v>
      </c>
      <c r="J2271" s="12">
        <v>9.971427237901322</v>
      </c>
      <c r="K2271" s="12">
        <v>6.9957542144684357</v>
      </c>
      <c r="L2271" s="12">
        <v>9.3169017278953348</v>
      </c>
      <c r="M2271" s="12">
        <v>11.105404818060265</v>
      </c>
      <c r="N2271" s="12"/>
      <c r="O2271" s="12"/>
    </row>
    <row r="2272" spans="1:15" x14ac:dyDescent="0.35">
      <c r="A2272" s="11" t="str">
        <f t="shared" si="35"/>
        <v>DISTRIBUCION VOLUMEN X CRITERIO (kg ó litros)Sangria de VinoNORTE-CENTRO</v>
      </c>
      <c r="B2272" s="11" t="s">
        <v>120</v>
      </c>
      <c r="C2272" s="11" t="s">
        <v>141</v>
      </c>
      <c r="D2272" s="11" t="s">
        <v>7</v>
      </c>
      <c r="E2272" s="12">
        <v>8.3521803311687908</v>
      </c>
      <c r="F2272" s="12">
        <v>12.874262072127477</v>
      </c>
      <c r="G2272" s="12">
        <v>9.7646764218303836</v>
      </c>
      <c r="H2272" s="12">
        <v>10.736558414388606</v>
      </c>
      <c r="I2272" s="12">
        <v>11.450592246517182</v>
      </c>
      <c r="J2272" s="12">
        <v>3.3453303747069967</v>
      </c>
      <c r="K2272" s="12">
        <v>1.1126790740881183</v>
      </c>
      <c r="L2272" s="12">
        <v>9.3037335121935474</v>
      </c>
      <c r="M2272" s="12">
        <v>8.5267023230349785</v>
      </c>
      <c r="N2272" s="12"/>
      <c r="O2272" s="12"/>
    </row>
    <row r="2273" spans="1:15" x14ac:dyDescent="0.35">
      <c r="A2273" s="11" t="str">
        <f t="shared" si="35"/>
        <v>DISTRIBUCION VOLUMEN X CRITERIO (kg ó litros)Sangria de VinoNOROESTE</v>
      </c>
      <c r="B2273" s="11" t="s">
        <v>120</v>
      </c>
      <c r="C2273" s="11" t="s">
        <v>141</v>
      </c>
      <c r="D2273" s="11" t="s">
        <v>8</v>
      </c>
      <c r="E2273" s="12">
        <v>4.5810602472850421</v>
      </c>
      <c r="F2273" s="12">
        <v>4.0574485803526361</v>
      </c>
      <c r="G2273" s="12">
        <v>13.462918323336313</v>
      </c>
      <c r="H2273" s="12">
        <v>8.5955592295431646</v>
      </c>
      <c r="I2273" s="12">
        <v>9.7184995781784611</v>
      </c>
      <c r="J2273" s="12">
        <v>8.4554279648018493</v>
      </c>
      <c r="K2273" s="12">
        <v>19.84513829683533</v>
      </c>
      <c r="L2273" s="12">
        <v>9.5907029290376968</v>
      </c>
      <c r="M2273" s="12">
        <v>5.9190117246877456</v>
      </c>
      <c r="N2273" s="12"/>
      <c r="O2273" s="12"/>
    </row>
    <row r="2274" spans="1:15" x14ac:dyDescent="0.35">
      <c r="A2274" s="11" t="str">
        <f t="shared" si="35"/>
        <v>DISTRIBUCION VOLUMEN X CRITERIO (kg ó litros)Sangria de Vino&lt;2MIL</v>
      </c>
      <c r="B2274" s="11" t="s">
        <v>120</v>
      </c>
      <c r="C2274" s="11" t="s">
        <v>141</v>
      </c>
      <c r="D2274" s="11" t="s">
        <v>9</v>
      </c>
      <c r="E2274" s="12">
        <v>10.79278706762374</v>
      </c>
      <c r="F2274" s="12">
        <v>1.6252979154405527</v>
      </c>
      <c r="G2274" s="12">
        <v>2.9385334108283545</v>
      </c>
      <c r="H2274" s="12">
        <v>4.4914835339908645</v>
      </c>
      <c r="I2274" s="12">
        <v>4.4256784360105073</v>
      </c>
      <c r="J2274" s="12">
        <v>3.8416789387631503</v>
      </c>
      <c r="K2274" s="12">
        <v>9.6258040068258222</v>
      </c>
      <c r="L2274" s="12">
        <v>4.929235872106819</v>
      </c>
      <c r="M2274" s="12">
        <v>7.1555438593702156</v>
      </c>
      <c r="N2274" s="12"/>
      <c r="O2274" s="12"/>
    </row>
    <row r="2275" spans="1:15" x14ac:dyDescent="0.35">
      <c r="A2275" s="11" t="str">
        <f t="shared" si="35"/>
        <v>DISTRIBUCION VOLUMEN X CRITERIO (kg ó litros)Sangria de Vino2-5MIL</v>
      </c>
      <c r="B2275" s="11" t="s">
        <v>120</v>
      </c>
      <c r="C2275" s="11" t="s">
        <v>141</v>
      </c>
      <c r="D2275" s="11" t="s">
        <v>10</v>
      </c>
      <c r="E2275" s="12">
        <v>17.690287395926088</v>
      </c>
      <c r="F2275" s="12">
        <v>2.3220277338764608</v>
      </c>
      <c r="G2275" s="12">
        <v>4.8247057726577651</v>
      </c>
      <c r="H2275" s="12">
        <v>1.2344948498910091</v>
      </c>
      <c r="I2275" s="12">
        <v>9.4692922949151317</v>
      </c>
      <c r="J2275" s="12">
        <v>10.55899239716187</v>
      </c>
      <c r="K2275" s="12" t="s">
        <v>223</v>
      </c>
      <c r="L2275" s="12">
        <v>3.625800841530054</v>
      </c>
      <c r="M2275" s="12">
        <v>8.6629408443029643</v>
      </c>
      <c r="N2275" s="12"/>
      <c r="O2275" s="12"/>
    </row>
    <row r="2276" spans="1:15" x14ac:dyDescent="0.35">
      <c r="A2276" s="11" t="str">
        <f t="shared" si="35"/>
        <v>DISTRIBUCION VOLUMEN X CRITERIO (kg ó litros)Sangria de Vino5-10MIL</v>
      </c>
      <c r="B2276" s="11" t="s">
        <v>120</v>
      </c>
      <c r="C2276" s="11" t="s">
        <v>141</v>
      </c>
      <c r="D2276" s="11" t="s">
        <v>11</v>
      </c>
      <c r="E2276" s="12">
        <v>2.8137233295438966</v>
      </c>
      <c r="F2276" s="12">
        <v>3.3339591640601407</v>
      </c>
      <c r="G2276" s="12" t="s">
        <v>223</v>
      </c>
      <c r="H2276" s="12">
        <v>11.624691707249928</v>
      </c>
      <c r="I2276" s="12">
        <v>4.2854715497102616</v>
      </c>
      <c r="J2276" s="12">
        <v>2.8703022849313449</v>
      </c>
      <c r="K2276" s="12">
        <v>6.5930569362097939</v>
      </c>
      <c r="L2276" s="12">
        <v>2.2343009050584439</v>
      </c>
      <c r="M2276" s="12">
        <v>6.3459461821952976</v>
      </c>
      <c r="N2276" s="12"/>
      <c r="O2276" s="12"/>
    </row>
    <row r="2277" spans="1:15" x14ac:dyDescent="0.35">
      <c r="A2277" s="11" t="str">
        <f t="shared" si="35"/>
        <v>DISTRIBUCION VOLUMEN X CRITERIO (kg ó litros)Sangria de Vino10-30MIL</v>
      </c>
      <c r="B2277" s="11" t="s">
        <v>120</v>
      </c>
      <c r="C2277" s="11" t="s">
        <v>141</v>
      </c>
      <c r="D2277" s="11" t="s">
        <v>12</v>
      </c>
      <c r="E2277" s="12">
        <v>6.8687626893755835</v>
      </c>
      <c r="F2277" s="12">
        <v>20.457461365004004</v>
      </c>
      <c r="G2277" s="12">
        <v>25.038163573802468</v>
      </c>
      <c r="H2277" s="12">
        <v>7.8185600288378687</v>
      </c>
      <c r="I2277" s="12">
        <v>9.2783105032940743</v>
      </c>
      <c r="J2277" s="12">
        <v>5.3126651192986252</v>
      </c>
      <c r="K2277" s="12">
        <v>13.249424700578667</v>
      </c>
      <c r="L2277" s="12">
        <v>11.057372904953711</v>
      </c>
      <c r="M2277" s="12">
        <v>8.6991504535270234</v>
      </c>
      <c r="N2277" s="12"/>
      <c r="O2277" s="12"/>
    </row>
    <row r="2278" spans="1:15" x14ac:dyDescent="0.35">
      <c r="A2278" s="11" t="str">
        <f t="shared" si="35"/>
        <v>DISTRIBUCION VOLUMEN X CRITERIO (kg ó litros)Sangria de Vino30-100MIL</v>
      </c>
      <c r="B2278" s="11" t="s">
        <v>120</v>
      </c>
      <c r="C2278" s="11" t="s">
        <v>141</v>
      </c>
      <c r="D2278" s="11" t="s">
        <v>13</v>
      </c>
      <c r="E2278" s="12">
        <v>17.857684808601039</v>
      </c>
      <c r="F2278" s="12">
        <v>44.886655248650449</v>
      </c>
      <c r="G2278" s="12">
        <v>20.702623282476061</v>
      </c>
      <c r="H2278" s="12">
        <v>22.110337223678606</v>
      </c>
      <c r="I2278" s="12">
        <v>21.24790895506397</v>
      </c>
      <c r="J2278" s="12">
        <v>38.666151032502874</v>
      </c>
      <c r="K2278" s="12">
        <v>22.89382470410342</v>
      </c>
      <c r="L2278" s="12">
        <v>18.909801961404145</v>
      </c>
      <c r="M2278" s="12">
        <v>29.210970557783401</v>
      </c>
      <c r="N2278" s="12"/>
      <c r="O2278" s="12"/>
    </row>
    <row r="2279" spans="1:15" x14ac:dyDescent="0.35">
      <c r="A2279" s="11" t="str">
        <f t="shared" si="35"/>
        <v>DISTRIBUCION VOLUMEN X CRITERIO (kg ó litros)Sangria de Vino100-200MIL</v>
      </c>
      <c r="B2279" s="11" t="s">
        <v>120</v>
      </c>
      <c r="C2279" s="11" t="s">
        <v>141</v>
      </c>
      <c r="D2279" s="11" t="s">
        <v>14</v>
      </c>
      <c r="E2279" s="12">
        <v>15.614492852609754</v>
      </c>
      <c r="F2279" s="12">
        <v>6.4584844897932205</v>
      </c>
      <c r="G2279" s="12">
        <v>2.8423472459871943</v>
      </c>
      <c r="H2279" s="12">
        <v>7.2754479227100832</v>
      </c>
      <c r="I2279" s="12">
        <v>9.6079646386272053</v>
      </c>
      <c r="J2279" s="12">
        <v>7.8112976522821089</v>
      </c>
      <c r="K2279" s="12">
        <v>6.0366270976693066</v>
      </c>
      <c r="L2279" s="12">
        <v>14.012115863589635</v>
      </c>
      <c r="M2279" s="12">
        <v>14.966553968839314</v>
      </c>
      <c r="N2279" s="12"/>
      <c r="O2279" s="12"/>
    </row>
    <row r="2280" spans="1:15" x14ac:dyDescent="0.35">
      <c r="A2280" s="11" t="str">
        <f t="shared" si="35"/>
        <v>DISTRIBUCION VOLUMEN X CRITERIO (kg ó litros)Sangria de Vino200-500MIL</v>
      </c>
      <c r="B2280" s="11" t="s">
        <v>120</v>
      </c>
      <c r="C2280" s="11" t="s">
        <v>141</v>
      </c>
      <c r="D2280" s="11" t="s">
        <v>15</v>
      </c>
      <c r="E2280" s="12">
        <v>13.02604449351697</v>
      </c>
      <c r="F2280" s="12">
        <v>5.7048320251108189</v>
      </c>
      <c r="G2280" s="12">
        <v>20.439505209472891</v>
      </c>
      <c r="H2280" s="12">
        <v>27.620900834060613</v>
      </c>
      <c r="I2280" s="12">
        <v>24.628166956960339</v>
      </c>
      <c r="J2280" s="12">
        <v>20.223044597077529</v>
      </c>
      <c r="K2280" s="12">
        <v>31.470271690324342</v>
      </c>
      <c r="L2280" s="12">
        <v>23.72595069016764</v>
      </c>
      <c r="M2280" s="12">
        <v>10.287524406275397</v>
      </c>
      <c r="N2280" s="12"/>
      <c r="O2280" s="12"/>
    </row>
    <row r="2281" spans="1:15" x14ac:dyDescent="0.35">
      <c r="A2281" s="11" t="str">
        <f t="shared" si="35"/>
        <v>DISTRIBUCION VOLUMEN X CRITERIO (kg ó litros)Sangria de Vino&gt;500MIL</v>
      </c>
      <c r="B2281" s="11" t="s">
        <v>120</v>
      </c>
      <c r="C2281" s="11" t="s">
        <v>141</v>
      </c>
      <c r="D2281" s="11" t="s">
        <v>16</v>
      </c>
      <c r="E2281" s="12">
        <v>15.336215152350988</v>
      </c>
      <c r="F2281" s="12">
        <v>15.211287745029969</v>
      </c>
      <c r="G2281" s="12">
        <v>23.214117226197811</v>
      </c>
      <c r="H2281" s="12">
        <v>17.824084099106209</v>
      </c>
      <c r="I2281" s="12">
        <v>17.057212149248222</v>
      </c>
      <c r="J2281" s="12">
        <v>10.715858455379038</v>
      </c>
      <c r="K2281" s="12">
        <v>10.131001590709502</v>
      </c>
      <c r="L2281" s="12">
        <v>21.505426216419725</v>
      </c>
      <c r="M2281" s="12">
        <v>14.67138517977283</v>
      </c>
      <c r="N2281" s="12"/>
      <c r="O2281" s="12"/>
    </row>
    <row r="2282" spans="1:15" x14ac:dyDescent="0.35">
      <c r="A2282" s="11" t="str">
        <f t="shared" si="35"/>
        <v>DISTRIBUCION VOLUMEN X CRITERIO (kg ó litros)Sangria de VinoDE 15 A 19 AÑOS</v>
      </c>
      <c r="B2282" s="11" t="s">
        <v>120</v>
      </c>
      <c r="C2282" s="11" t="s">
        <v>141</v>
      </c>
      <c r="D2282" s="11" t="s">
        <v>39</v>
      </c>
      <c r="E2282" s="12" t="s">
        <v>223</v>
      </c>
      <c r="F2282" s="12">
        <v>11.776088293447424</v>
      </c>
      <c r="G2282" s="12" t="s">
        <v>223</v>
      </c>
      <c r="H2282" s="12" t="s">
        <v>223</v>
      </c>
      <c r="I2282" s="12" t="s">
        <v>223</v>
      </c>
      <c r="J2282" s="12" t="s">
        <v>223</v>
      </c>
      <c r="K2282" s="12" t="s">
        <v>223</v>
      </c>
      <c r="L2282" s="12" t="s">
        <v>223</v>
      </c>
      <c r="M2282" s="12">
        <v>2.4272143320600961</v>
      </c>
      <c r="N2282" s="12"/>
      <c r="O2282" s="12"/>
    </row>
    <row r="2283" spans="1:15" x14ac:dyDescent="0.35">
      <c r="A2283" s="11" t="str">
        <f t="shared" si="35"/>
        <v>DISTRIBUCION VOLUMEN X CRITERIO (kg ó litros)Sangria de VinoDE 20 A 24 AÑOS</v>
      </c>
      <c r="B2283" s="11" t="s">
        <v>120</v>
      </c>
      <c r="C2283" s="11" t="s">
        <v>141</v>
      </c>
      <c r="D2283" s="11" t="s">
        <v>40</v>
      </c>
      <c r="E2283" s="12">
        <v>3.6183503814810209</v>
      </c>
      <c r="F2283" s="12" t="s">
        <v>223</v>
      </c>
      <c r="G2283" s="12">
        <v>3.1253104308498614</v>
      </c>
      <c r="H2283" s="12">
        <v>5.1848231808757221</v>
      </c>
      <c r="I2283" s="12">
        <v>6.9087820554468449</v>
      </c>
      <c r="J2283" s="12">
        <v>1.1816452605736003</v>
      </c>
      <c r="K2283" s="12">
        <v>3.9605706248845469</v>
      </c>
      <c r="L2283" s="12">
        <v>5.3168898572577863</v>
      </c>
      <c r="M2283" s="12">
        <v>2.9281943446800573</v>
      </c>
      <c r="N2283" s="12"/>
      <c r="O2283" s="12"/>
    </row>
    <row r="2284" spans="1:15" x14ac:dyDescent="0.35">
      <c r="A2284" s="11" t="str">
        <f t="shared" si="35"/>
        <v>DISTRIBUCION VOLUMEN X CRITERIO (kg ó litros)Sangria de VinoDE 25 A 34 AÑOS</v>
      </c>
      <c r="B2284" s="11" t="s">
        <v>120</v>
      </c>
      <c r="C2284" s="11" t="s">
        <v>141</v>
      </c>
      <c r="D2284" s="11" t="s">
        <v>41</v>
      </c>
      <c r="E2284" s="12">
        <v>8.5113441341745197</v>
      </c>
      <c r="F2284" s="12">
        <v>4.6272800213371426</v>
      </c>
      <c r="G2284" s="12">
        <v>16.348309662941478</v>
      </c>
      <c r="H2284" s="12">
        <v>10.66339851434887</v>
      </c>
      <c r="I2284" s="12">
        <v>7.9158508222458996</v>
      </c>
      <c r="J2284" s="12">
        <v>4.2755414486720547</v>
      </c>
      <c r="K2284" s="12">
        <v>7.9477059793503804</v>
      </c>
      <c r="L2284" s="12">
        <v>10.825000460702071</v>
      </c>
      <c r="M2284" s="12">
        <v>3.1145464527140097</v>
      </c>
      <c r="N2284" s="12"/>
      <c r="O2284" s="12"/>
    </row>
    <row r="2285" spans="1:15" x14ac:dyDescent="0.35">
      <c r="A2285" s="11" t="str">
        <f t="shared" si="35"/>
        <v>DISTRIBUCION VOLUMEN X CRITERIO (kg ó litros)Sangria de VinoDE 35 A 49 AÑOS</v>
      </c>
      <c r="B2285" s="11" t="s">
        <v>120</v>
      </c>
      <c r="C2285" s="11" t="s">
        <v>141</v>
      </c>
      <c r="D2285" s="11" t="s">
        <v>42</v>
      </c>
      <c r="E2285" s="12">
        <v>22.353215525995509</v>
      </c>
      <c r="F2285" s="12">
        <v>17.482323632428049</v>
      </c>
      <c r="G2285" s="12">
        <v>29.225162352493232</v>
      </c>
      <c r="H2285" s="12">
        <v>21.89577342509806</v>
      </c>
      <c r="I2285" s="12">
        <v>23.065551100224067</v>
      </c>
      <c r="J2285" s="12">
        <v>31.897320501062289</v>
      </c>
      <c r="K2285" s="12">
        <v>34.669494683365329</v>
      </c>
      <c r="L2285" s="12">
        <v>31.32514372948237</v>
      </c>
      <c r="M2285" s="12">
        <v>27.015749121071313</v>
      </c>
      <c r="N2285" s="12"/>
      <c r="O2285" s="12"/>
    </row>
    <row r="2286" spans="1:15" x14ac:dyDescent="0.35">
      <c r="A2286" s="11" t="str">
        <f t="shared" si="35"/>
        <v>DISTRIBUCION VOLUMEN X CRITERIO (kg ó litros)Sangria de VinoDE 50 A 59 AÑOS</v>
      </c>
      <c r="B2286" s="11" t="s">
        <v>120</v>
      </c>
      <c r="C2286" s="11" t="s">
        <v>141</v>
      </c>
      <c r="D2286" s="11" t="s">
        <v>43</v>
      </c>
      <c r="E2286" s="12">
        <v>27.434788849314973</v>
      </c>
      <c r="F2286" s="12">
        <v>18.748787331733048</v>
      </c>
      <c r="G2286" s="12">
        <v>25.939705837317767</v>
      </c>
      <c r="H2286" s="12">
        <v>31.016672892810199</v>
      </c>
      <c r="I2286" s="12">
        <v>30.589852541867739</v>
      </c>
      <c r="J2286" s="12">
        <v>23.783554067704486</v>
      </c>
      <c r="K2286" s="12">
        <v>16.98462648828388</v>
      </c>
      <c r="L2286" s="12">
        <v>29.417928349859629</v>
      </c>
      <c r="M2286" s="12">
        <v>21.6875231378182</v>
      </c>
      <c r="N2286" s="12"/>
      <c r="O2286" s="12"/>
    </row>
    <row r="2287" spans="1:15" x14ac:dyDescent="0.35">
      <c r="A2287" s="11" t="str">
        <f t="shared" si="35"/>
        <v>DISTRIBUCION VOLUMEN X CRITERIO (kg ó litros)Sangria de VinoDE 60 A 75 AÑOS</v>
      </c>
      <c r="B2287" s="11" t="s">
        <v>120</v>
      </c>
      <c r="C2287" s="11" t="s">
        <v>141</v>
      </c>
      <c r="D2287" s="11" t="s">
        <v>44</v>
      </c>
      <c r="E2287" s="12">
        <v>38.082305686232395</v>
      </c>
      <c r="F2287" s="12">
        <v>47.365517414678983</v>
      </c>
      <c r="G2287" s="12">
        <v>25.361503159242758</v>
      </c>
      <c r="H2287" s="12">
        <v>31.239343958378317</v>
      </c>
      <c r="I2287" s="12">
        <v>31.519969625886681</v>
      </c>
      <c r="J2287" s="12">
        <v>38.861941472961881</v>
      </c>
      <c r="K2287" s="12">
        <v>36.437593618034036</v>
      </c>
      <c r="L2287" s="12">
        <v>23.115021682442073</v>
      </c>
      <c r="M2287" s="12">
        <v>42.826777735657629</v>
      </c>
      <c r="N2287" s="12"/>
      <c r="O2287" s="12"/>
    </row>
    <row r="2288" spans="1:15" x14ac:dyDescent="0.35">
      <c r="A2288" s="11" t="str">
        <f t="shared" si="35"/>
        <v>DISTRIBUCION VOLUMEN X CRITERIO (kg ó litros)Sangria de VinoNIVEL ALTO</v>
      </c>
      <c r="B2288" s="11" t="s">
        <v>120</v>
      </c>
      <c r="C2288" s="11" t="s">
        <v>141</v>
      </c>
      <c r="D2288" s="11" t="s">
        <v>209</v>
      </c>
      <c r="E2288" s="12">
        <v>23.176771079670573</v>
      </c>
      <c r="F2288" s="12">
        <v>18.160141424695098</v>
      </c>
      <c r="G2288" s="12">
        <v>32.377428890925231</v>
      </c>
      <c r="H2288" s="12">
        <v>15.85129302632147</v>
      </c>
      <c r="I2288" s="12">
        <v>32.740120159848594</v>
      </c>
      <c r="J2288" s="12">
        <v>19.976912807682403</v>
      </c>
      <c r="K2288" s="12">
        <v>28.950032384124707</v>
      </c>
      <c r="L2288" s="12">
        <v>16.152808754171684</v>
      </c>
      <c r="M2288" s="12">
        <v>22.2381012146353</v>
      </c>
      <c r="N2288" s="12"/>
      <c r="O2288" s="12"/>
    </row>
    <row r="2289" spans="1:15" x14ac:dyDescent="0.35">
      <c r="A2289" s="11" t="str">
        <f t="shared" si="35"/>
        <v>DISTRIBUCION VOLUMEN X CRITERIO (kg ó litros)Sangria de VinoNIVEL MEDIO ALTO</v>
      </c>
      <c r="B2289" s="11" t="s">
        <v>120</v>
      </c>
      <c r="C2289" s="11" t="s">
        <v>141</v>
      </c>
      <c r="D2289" s="11" t="s">
        <v>210</v>
      </c>
      <c r="E2289" s="12">
        <v>15.381884551601397</v>
      </c>
      <c r="F2289" s="12">
        <v>7.9776246558614332</v>
      </c>
      <c r="G2289" s="12">
        <v>12.206967049402177</v>
      </c>
      <c r="H2289" s="12">
        <v>19.497535755408197</v>
      </c>
      <c r="I2289" s="12">
        <v>19.578577457069692</v>
      </c>
      <c r="J2289" s="12">
        <v>13.804815374875567</v>
      </c>
      <c r="K2289" s="12">
        <v>11.783106756505763</v>
      </c>
      <c r="L2289" s="12">
        <v>22.047529870448106</v>
      </c>
      <c r="M2289" s="12">
        <v>13.305265344079112</v>
      </c>
      <c r="N2289" s="12"/>
      <c r="O2289" s="12"/>
    </row>
    <row r="2290" spans="1:15" x14ac:dyDescent="0.35">
      <c r="A2290" s="11" t="str">
        <f t="shared" si="35"/>
        <v>DISTRIBUCION VOLUMEN X CRITERIO (kg ó litros)Sangria de VinoNIVEL MEDIO</v>
      </c>
      <c r="B2290" s="11" t="s">
        <v>120</v>
      </c>
      <c r="C2290" s="11" t="s">
        <v>141</v>
      </c>
      <c r="D2290" s="11" t="s">
        <v>211</v>
      </c>
      <c r="E2290" s="12">
        <v>32.047939723164113</v>
      </c>
      <c r="F2290" s="12">
        <v>16.11065644776258</v>
      </c>
      <c r="G2290" s="12">
        <v>20.284935716031754</v>
      </c>
      <c r="H2290" s="12">
        <v>35.872725016220755</v>
      </c>
      <c r="I2290" s="12">
        <v>22.087864299041051</v>
      </c>
      <c r="J2290" s="12">
        <v>17.647289133606535</v>
      </c>
      <c r="K2290" s="12">
        <v>14.914680957236026</v>
      </c>
      <c r="L2290" s="12">
        <v>11.012656306049955</v>
      </c>
      <c r="M2290" s="12">
        <v>19.65418889128286</v>
      </c>
      <c r="N2290" s="12"/>
      <c r="O2290" s="12"/>
    </row>
    <row r="2291" spans="1:15" x14ac:dyDescent="0.35">
      <c r="A2291" s="11" t="str">
        <f t="shared" si="35"/>
        <v>DISTRIBUCION VOLUMEN X CRITERIO (kg ó litros)Sangria de VinoNIVEL MEDIO BAJO</v>
      </c>
      <c r="B2291" s="11" t="s">
        <v>120</v>
      </c>
      <c r="C2291" s="11" t="s">
        <v>141</v>
      </c>
      <c r="D2291" s="11" t="s">
        <v>212</v>
      </c>
      <c r="E2291" s="12">
        <v>12.179981738764482</v>
      </c>
      <c r="F2291" s="12">
        <v>12.320905770506693</v>
      </c>
      <c r="G2291" s="12">
        <v>10.965236697268942</v>
      </c>
      <c r="H2291" s="12">
        <v>9.0282034182067505</v>
      </c>
      <c r="I2291" s="12">
        <v>8.7425458720385212</v>
      </c>
      <c r="J2291" s="12">
        <v>21.370902602549528</v>
      </c>
      <c r="K2291" s="12">
        <v>19.388862546448443</v>
      </c>
      <c r="L2291" s="12">
        <v>16.414043695314476</v>
      </c>
      <c r="M2291" s="12">
        <v>11.293368117598403</v>
      </c>
      <c r="N2291" s="12"/>
      <c r="O2291" s="12"/>
    </row>
    <row r="2292" spans="1:15" x14ac:dyDescent="0.35">
      <c r="A2292" s="11" t="str">
        <f t="shared" si="35"/>
        <v>DISTRIBUCION VOLUMEN X CRITERIO (kg ó litros)Sangria de VinoHOMBRE</v>
      </c>
      <c r="B2292" s="11" t="s">
        <v>120</v>
      </c>
      <c r="C2292" s="11" t="s">
        <v>141</v>
      </c>
      <c r="D2292" s="11" t="s">
        <v>21</v>
      </c>
      <c r="E2292" s="12">
        <v>44.030736646612468</v>
      </c>
      <c r="F2292" s="12">
        <v>53.371875265887681</v>
      </c>
      <c r="G2292" s="12">
        <v>42.850513659802409</v>
      </c>
      <c r="H2292" s="12">
        <v>43.099311774742297</v>
      </c>
      <c r="I2292" s="12">
        <v>59.838456146877505</v>
      </c>
      <c r="J2292" s="12">
        <v>41.284959879070882</v>
      </c>
      <c r="K2292" s="12">
        <v>47.544119530693898</v>
      </c>
      <c r="L2292" s="12">
        <v>43.571607903397833</v>
      </c>
      <c r="M2292" s="12">
        <v>55.779163918281583</v>
      </c>
      <c r="N2292" s="12"/>
      <c r="O2292" s="12"/>
    </row>
    <row r="2293" spans="1:15" x14ac:dyDescent="0.35">
      <c r="A2293" s="11" t="str">
        <f t="shared" si="35"/>
        <v>DISTRIBUCION VOLUMEN X CRITERIO (kg ó litros)Sangria de VinoMUJER</v>
      </c>
      <c r="B2293" s="11" t="s">
        <v>120</v>
      </c>
      <c r="C2293" s="11" t="s">
        <v>141</v>
      </c>
      <c r="D2293" s="11" t="s">
        <v>22</v>
      </c>
      <c r="E2293" s="12">
        <v>55.969256766687337</v>
      </c>
      <c r="F2293" s="12">
        <v>46.628114330051211</v>
      </c>
      <c r="G2293" s="12">
        <v>57.149488479486308</v>
      </c>
      <c r="H2293" s="12">
        <v>56.900688225257682</v>
      </c>
      <c r="I2293" s="12">
        <v>40.16155252009473</v>
      </c>
      <c r="J2293" s="12">
        <v>58.715040120929096</v>
      </c>
      <c r="K2293" s="12">
        <v>52.455874233014924</v>
      </c>
      <c r="L2293" s="12">
        <v>56.428391632905395</v>
      </c>
      <c r="M2293" s="12">
        <v>44.220846756721144</v>
      </c>
      <c r="N2293" s="12"/>
      <c r="O2293" s="12"/>
    </row>
    <row r="2294" spans="1:15" x14ac:dyDescent="0.35">
      <c r="A2294" s="11" t="str">
        <f t="shared" si="35"/>
        <v>DISTRIBUCION VOLUMEN X CRITERIO (kg ó litros)Sangria de CavaT.ESPAÑA</v>
      </c>
      <c r="B2294" s="11" t="s">
        <v>120</v>
      </c>
      <c r="C2294" s="11" t="s">
        <v>142</v>
      </c>
      <c r="D2294" s="11" t="s">
        <v>36</v>
      </c>
      <c r="E2294" s="12">
        <v>100</v>
      </c>
      <c r="F2294" s="12">
        <v>100</v>
      </c>
      <c r="G2294" s="12">
        <v>100</v>
      </c>
      <c r="H2294" s="12">
        <v>100</v>
      </c>
      <c r="I2294" s="12">
        <v>100</v>
      </c>
      <c r="J2294" s="12">
        <v>100</v>
      </c>
      <c r="K2294" s="12">
        <v>100</v>
      </c>
      <c r="L2294" s="12">
        <v>100</v>
      </c>
      <c r="M2294" s="12">
        <v>100</v>
      </c>
      <c r="N2294" s="12"/>
      <c r="O2294" s="12"/>
    </row>
    <row r="2295" spans="1:15" x14ac:dyDescent="0.35">
      <c r="A2295" s="11" t="str">
        <f t="shared" si="35"/>
        <v>DISTRIBUCION VOLUMEN X CRITERIO (kg ó litros)Sangria de CavaBCN AM</v>
      </c>
      <c r="B2295" s="11" t="s">
        <v>120</v>
      </c>
      <c r="C2295" s="11" t="s">
        <v>142</v>
      </c>
      <c r="D2295" s="11" t="s">
        <v>1</v>
      </c>
      <c r="E2295" s="12">
        <v>23.781445491633505</v>
      </c>
      <c r="F2295" s="12">
        <v>39.437173402391487</v>
      </c>
      <c r="G2295" s="12">
        <v>50.51836603811013</v>
      </c>
      <c r="H2295" s="12">
        <v>38.409278763067164</v>
      </c>
      <c r="I2295" s="12">
        <v>36.511995956127819</v>
      </c>
      <c r="J2295" s="12">
        <v>41.505754279107279</v>
      </c>
      <c r="K2295" s="12">
        <v>61.767318064522733</v>
      </c>
      <c r="L2295" s="12">
        <v>19.601792738922004</v>
      </c>
      <c r="M2295" s="12">
        <v>12.231462498570592</v>
      </c>
      <c r="N2295" s="12"/>
      <c r="O2295" s="12"/>
    </row>
    <row r="2296" spans="1:15" x14ac:dyDescent="0.35">
      <c r="A2296" s="11" t="str">
        <f t="shared" si="35"/>
        <v>DISTRIBUCION VOLUMEN X CRITERIO (kg ó litros)Sangria de CavaREST.CAT ARAGON</v>
      </c>
      <c r="B2296" s="11" t="s">
        <v>120</v>
      </c>
      <c r="C2296" s="11" t="s">
        <v>142</v>
      </c>
      <c r="D2296" s="11" t="s">
        <v>2</v>
      </c>
      <c r="E2296" s="12">
        <v>41.345248399799488</v>
      </c>
      <c r="F2296" s="12">
        <v>17.68341381822194</v>
      </c>
      <c r="G2296" s="12">
        <v>4.9345061072343013</v>
      </c>
      <c r="H2296" s="12">
        <v>19.607678180266095</v>
      </c>
      <c r="I2296" s="12">
        <v>24.809221963572899</v>
      </c>
      <c r="J2296" s="12">
        <v>41.802930293293969</v>
      </c>
      <c r="K2296" s="12">
        <v>11.305123213275575</v>
      </c>
      <c r="L2296" s="12">
        <v>46.039800306396025</v>
      </c>
      <c r="M2296" s="12">
        <v>22.054006007798062</v>
      </c>
      <c r="N2296" s="12"/>
      <c r="O2296" s="12"/>
    </row>
    <row r="2297" spans="1:15" x14ac:dyDescent="0.35">
      <c r="A2297" s="11" t="str">
        <f t="shared" si="35"/>
        <v>DISTRIBUCION VOLUMEN X CRITERIO (kg ó litros)Sangria de CavaLEVANTE</v>
      </c>
      <c r="B2297" s="11" t="s">
        <v>120</v>
      </c>
      <c r="C2297" s="11" t="s">
        <v>142</v>
      </c>
      <c r="D2297" s="11" t="s">
        <v>3</v>
      </c>
      <c r="E2297" s="12">
        <v>9.0154539637099838</v>
      </c>
      <c r="F2297" s="12">
        <v>28.66532639296539</v>
      </c>
      <c r="G2297" s="12">
        <v>18.160080734037763</v>
      </c>
      <c r="H2297" s="12">
        <v>10.158654428001308</v>
      </c>
      <c r="I2297" s="12">
        <v>15.064298829628045</v>
      </c>
      <c r="J2297" s="12">
        <v>5.0868565890375921</v>
      </c>
      <c r="K2297" s="12">
        <v>9.6773397324279671</v>
      </c>
      <c r="L2297" s="12">
        <v>17.608557017048472</v>
      </c>
      <c r="M2297" s="12">
        <v>20.32761684884866</v>
      </c>
      <c r="N2297" s="12"/>
      <c r="O2297" s="12"/>
    </row>
    <row r="2298" spans="1:15" x14ac:dyDescent="0.35">
      <c r="A2298" s="11" t="str">
        <f t="shared" si="35"/>
        <v>DISTRIBUCION VOLUMEN X CRITERIO (kg ó litros)Sangria de CavaANDALUCIA</v>
      </c>
      <c r="B2298" s="11" t="s">
        <v>120</v>
      </c>
      <c r="C2298" s="11" t="s">
        <v>142</v>
      </c>
      <c r="D2298" s="11" t="s">
        <v>4</v>
      </c>
      <c r="E2298" s="12">
        <v>8.0793948896744148</v>
      </c>
      <c r="F2298" s="12">
        <v>1.1587938204812152</v>
      </c>
      <c r="G2298" s="12">
        <v>9.7831170539293488</v>
      </c>
      <c r="H2298" s="12">
        <v>3.2934974041618812</v>
      </c>
      <c r="I2298" s="12">
        <v>3.6562231907095635</v>
      </c>
      <c r="J2298" s="12" t="s">
        <v>223</v>
      </c>
      <c r="K2298" s="12">
        <v>0.76214426918329792</v>
      </c>
      <c r="L2298" s="12">
        <v>5.5571974540668911</v>
      </c>
      <c r="M2298" s="12">
        <v>4.8517840776128081</v>
      </c>
      <c r="N2298" s="12"/>
      <c r="O2298" s="12"/>
    </row>
    <row r="2299" spans="1:15" x14ac:dyDescent="0.35">
      <c r="A2299" s="11" t="str">
        <f t="shared" si="35"/>
        <v>DISTRIBUCION VOLUMEN X CRITERIO (kg ó litros)Sangria de CavaMDD AM</v>
      </c>
      <c r="B2299" s="11" t="s">
        <v>120</v>
      </c>
      <c r="C2299" s="11" t="s">
        <v>142</v>
      </c>
      <c r="D2299" s="11" t="s">
        <v>5</v>
      </c>
      <c r="E2299" s="12">
        <v>3.3633249031659069</v>
      </c>
      <c r="F2299" s="12">
        <v>11.728641162589296</v>
      </c>
      <c r="G2299" s="12">
        <v>14.138276954601947</v>
      </c>
      <c r="H2299" s="12">
        <v>2.5171013774093329</v>
      </c>
      <c r="I2299" s="12">
        <v>4.781999440532247</v>
      </c>
      <c r="J2299" s="12" t="s">
        <v>223</v>
      </c>
      <c r="K2299" s="12">
        <v>0.89812425463368406</v>
      </c>
      <c r="L2299" s="12">
        <v>2.8349687713339873</v>
      </c>
      <c r="M2299" s="12">
        <v>16.588320897810611</v>
      </c>
      <c r="N2299" s="12"/>
      <c r="O2299" s="12"/>
    </row>
    <row r="2300" spans="1:15" x14ac:dyDescent="0.35">
      <c r="A2300" s="11" t="str">
        <f t="shared" si="35"/>
        <v>DISTRIBUCION VOLUMEN X CRITERIO (kg ó litros)Sangria de CavaRTO CENTRO</v>
      </c>
      <c r="B2300" s="11" t="s">
        <v>120</v>
      </c>
      <c r="C2300" s="11" t="s">
        <v>142</v>
      </c>
      <c r="D2300" s="11" t="s">
        <v>6</v>
      </c>
      <c r="E2300" s="12">
        <v>6.9791437980241495</v>
      </c>
      <c r="F2300" s="12">
        <v>1.3266330057441804</v>
      </c>
      <c r="G2300" s="12">
        <v>1.953900571915435</v>
      </c>
      <c r="H2300" s="12">
        <v>5.6820233020309407</v>
      </c>
      <c r="I2300" s="12">
        <v>12.483676932378016</v>
      </c>
      <c r="J2300" s="12">
        <v>5.4116058401347757</v>
      </c>
      <c r="K2300" s="12">
        <v>3.0951409175267006</v>
      </c>
      <c r="L2300" s="12">
        <v>5.2780792394290224</v>
      </c>
      <c r="M2300" s="12">
        <v>15.306438581782059</v>
      </c>
      <c r="N2300" s="12"/>
      <c r="O2300" s="12"/>
    </row>
    <row r="2301" spans="1:15" x14ac:dyDescent="0.35">
      <c r="A2301" s="11" t="str">
        <f t="shared" si="35"/>
        <v>DISTRIBUCION VOLUMEN X CRITERIO (kg ó litros)Sangria de CavaNORTE-CENTRO</v>
      </c>
      <c r="B2301" s="11" t="s">
        <v>120</v>
      </c>
      <c r="C2301" s="11" t="s">
        <v>142</v>
      </c>
      <c r="D2301" s="11" t="s">
        <v>7</v>
      </c>
      <c r="E2301" s="12">
        <v>5.4242966532396508</v>
      </c>
      <c r="F2301" s="12" t="s">
        <v>223</v>
      </c>
      <c r="G2301" s="12" t="s">
        <v>223</v>
      </c>
      <c r="H2301" s="12">
        <v>16.876697762935539</v>
      </c>
      <c r="I2301" s="12">
        <v>0.12558945676709429</v>
      </c>
      <c r="J2301" s="12">
        <v>6.1928582312142471</v>
      </c>
      <c r="K2301" s="12">
        <v>8.8158181524570693</v>
      </c>
      <c r="L2301" s="12" t="s">
        <v>223</v>
      </c>
      <c r="M2301" s="12">
        <v>4.0050780806697412</v>
      </c>
      <c r="N2301" s="12"/>
      <c r="O2301" s="12"/>
    </row>
    <row r="2302" spans="1:15" x14ac:dyDescent="0.35">
      <c r="A2302" s="11" t="str">
        <f t="shared" si="35"/>
        <v>DISTRIBUCION VOLUMEN X CRITERIO (kg ó litros)Sangria de CavaNOROESTE</v>
      </c>
      <c r="B2302" s="11" t="s">
        <v>120</v>
      </c>
      <c r="C2302" s="11" t="s">
        <v>142</v>
      </c>
      <c r="D2302" s="11" t="s">
        <v>8</v>
      </c>
      <c r="E2302" s="12">
        <v>2.0116512812081413</v>
      </c>
      <c r="F2302" s="12" t="s">
        <v>223</v>
      </c>
      <c r="G2302" s="12">
        <v>0.51172663987967126</v>
      </c>
      <c r="H2302" s="12">
        <v>3.4550676042759556</v>
      </c>
      <c r="I2302" s="12">
        <v>2.5669936226752235</v>
      </c>
      <c r="J2302" s="12" t="s">
        <v>223</v>
      </c>
      <c r="K2302" s="12">
        <v>3.678993511049848</v>
      </c>
      <c r="L2302" s="12">
        <v>3.0796089694055522</v>
      </c>
      <c r="M2302" s="12">
        <v>4.6352865027117485</v>
      </c>
      <c r="N2302" s="12"/>
      <c r="O2302" s="12"/>
    </row>
    <row r="2303" spans="1:15" x14ac:dyDescent="0.35">
      <c r="A2303" s="11" t="str">
        <f t="shared" si="35"/>
        <v>DISTRIBUCION VOLUMEN X CRITERIO (kg ó litros)Sangria de Cava&lt;2MIL</v>
      </c>
      <c r="B2303" s="11" t="s">
        <v>120</v>
      </c>
      <c r="C2303" s="11" t="s">
        <v>142</v>
      </c>
      <c r="D2303" s="11" t="s">
        <v>9</v>
      </c>
      <c r="E2303" s="12">
        <v>22.356966010145221</v>
      </c>
      <c r="F2303" s="12" t="s">
        <v>223</v>
      </c>
      <c r="G2303" s="12">
        <v>1.953900571915435</v>
      </c>
      <c r="H2303" s="12">
        <v>7.0691484396555611</v>
      </c>
      <c r="I2303" s="12">
        <v>14.165707150647558</v>
      </c>
      <c r="J2303" s="12">
        <v>13.652782915418996</v>
      </c>
      <c r="K2303" s="12" t="s">
        <v>223</v>
      </c>
      <c r="L2303" s="12">
        <v>26.534884864934487</v>
      </c>
      <c r="M2303" s="12">
        <v>16.421257729208385</v>
      </c>
      <c r="N2303" s="12"/>
      <c r="O2303" s="12"/>
    </row>
    <row r="2304" spans="1:15" x14ac:dyDescent="0.35">
      <c r="A2304" s="11" t="str">
        <f t="shared" si="35"/>
        <v>DISTRIBUCION VOLUMEN X CRITERIO (kg ó litros)Sangria de Cava2-5MIL</v>
      </c>
      <c r="B2304" s="11" t="s">
        <v>120</v>
      </c>
      <c r="C2304" s="11" t="s">
        <v>142</v>
      </c>
      <c r="D2304" s="11" t="s">
        <v>10</v>
      </c>
      <c r="E2304" s="12">
        <v>2.7022778779834011</v>
      </c>
      <c r="F2304" s="12">
        <v>1.1587938204812152</v>
      </c>
      <c r="G2304" s="12" t="s">
        <v>223</v>
      </c>
      <c r="H2304" s="12">
        <v>5.1949212208551616</v>
      </c>
      <c r="I2304" s="12">
        <v>3.2566913768819234</v>
      </c>
      <c r="J2304" s="12">
        <v>10.880904085135622</v>
      </c>
      <c r="K2304" s="12">
        <v>8.1523168393644578</v>
      </c>
      <c r="L2304" s="12">
        <v>10.022000710603145</v>
      </c>
      <c r="M2304" s="12">
        <v>7.0409410872333229</v>
      </c>
      <c r="N2304" s="12"/>
      <c r="O2304" s="12"/>
    </row>
    <row r="2305" spans="1:15" x14ac:dyDescent="0.35">
      <c r="A2305" s="11" t="str">
        <f t="shared" si="35"/>
        <v>DISTRIBUCION VOLUMEN X CRITERIO (kg ó litros)Sangria de Cava5-10MIL</v>
      </c>
      <c r="B2305" s="11" t="s">
        <v>120</v>
      </c>
      <c r="C2305" s="11" t="s">
        <v>142</v>
      </c>
      <c r="D2305" s="11" t="s">
        <v>11</v>
      </c>
      <c r="E2305" s="12">
        <v>4.9774306445451337</v>
      </c>
      <c r="F2305" s="12">
        <v>1.0492463620215886</v>
      </c>
      <c r="G2305" s="12">
        <v>1.0600052292470705</v>
      </c>
      <c r="H2305" s="12" t="s">
        <v>223</v>
      </c>
      <c r="I2305" s="12">
        <v>7.8763125232673383</v>
      </c>
      <c r="J2305" s="12">
        <v>8.5778695055752454</v>
      </c>
      <c r="K2305" s="12" t="s">
        <v>223</v>
      </c>
      <c r="L2305" s="12">
        <v>1.0989612919535459</v>
      </c>
      <c r="M2305" s="12">
        <v>7.9600664892045758</v>
      </c>
      <c r="N2305" s="12"/>
      <c r="O2305" s="12"/>
    </row>
    <row r="2306" spans="1:15" x14ac:dyDescent="0.35">
      <c r="A2306" s="11" t="str">
        <f t="shared" si="35"/>
        <v>DISTRIBUCION VOLUMEN X CRITERIO (kg ó litros)Sangria de Cava10-30MIL</v>
      </c>
      <c r="B2306" s="11" t="s">
        <v>120</v>
      </c>
      <c r="C2306" s="11" t="s">
        <v>142</v>
      </c>
      <c r="D2306" s="11" t="s">
        <v>12</v>
      </c>
      <c r="E2306" s="12">
        <v>27.215176195334877</v>
      </c>
      <c r="F2306" s="12">
        <v>3.7869330588442724</v>
      </c>
      <c r="G2306" s="12">
        <v>12.07419153709502</v>
      </c>
      <c r="H2306" s="12">
        <v>14.436244060314257</v>
      </c>
      <c r="I2306" s="12">
        <v>4.8909241196737518</v>
      </c>
      <c r="J2306" s="12">
        <v>5.5907185362701997</v>
      </c>
      <c r="K2306" s="12">
        <v>8.0413125278859674</v>
      </c>
      <c r="L2306" s="12">
        <v>7.1202631817948534</v>
      </c>
      <c r="M2306" s="12">
        <v>6.8412842779324716</v>
      </c>
      <c r="N2306" s="12"/>
      <c r="O2306" s="12"/>
    </row>
    <row r="2307" spans="1:15" x14ac:dyDescent="0.35">
      <c r="A2307" s="11" t="str">
        <f t="shared" si="35"/>
        <v>DISTRIBUCION VOLUMEN X CRITERIO (kg ó litros)Sangria de Cava30-100MIL</v>
      </c>
      <c r="B2307" s="11" t="s">
        <v>120</v>
      </c>
      <c r="C2307" s="11" t="s">
        <v>142</v>
      </c>
      <c r="D2307" s="11" t="s">
        <v>13</v>
      </c>
      <c r="E2307" s="12">
        <v>8.0412497924695892</v>
      </c>
      <c r="F2307" s="12">
        <v>51.988939213739314</v>
      </c>
      <c r="G2307" s="12">
        <v>40.883303102904975</v>
      </c>
      <c r="H2307" s="12">
        <v>4.7325466657518689</v>
      </c>
      <c r="I2307" s="12">
        <v>22.530786267193292</v>
      </c>
      <c r="J2307" s="12">
        <v>46.32300046138409</v>
      </c>
      <c r="K2307" s="12">
        <v>44.717175619381763</v>
      </c>
      <c r="L2307" s="12">
        <v>23.406561637218314</v>
      </c>
      <c r="M2307" s="12">
        <v>18.755469462676722</v>
      </c>
      <c r="N2307" s="12"/>
      <c r="O2307" s="12"/>
    </row>
    <row r="2308" spans="1:15" x14ac:dyDescent="0.35">
      <c r="A2308" s="11" t="str">
        <f t="shared" ref="A2308:A2371" si="36">B2308&amp;C2308&amp;D2308</f>
        <v>DISTRIBUCION VOLUMEN X CRITERIO (kg ó litros)Sangria de Cava100-200MIL</v>
      </c>
      <c r="B2308" s="11" t="s">
        <v>120</v>
      </c>
      <c r="C2308" s="11" t="s">
        <v>142</v>
      </c>
      <c r="D2308" s="11" t="s">
        <v>14</v>
      </c>
      <c r="E2308" s="12">
        <v>6.5907337066462928</v>
      </c>
      <c r="F2308" s="12">
        <v>10.504520104305229</v>
      </c>
      <c r="G2308" s="12">
        <v>0.82424543255434612</v>
      </c>
      <c r="H2308" s="12">
        <v>14.506713460755305</v>
      </c>
      <c r="I2308" s="12">
        <v>7.7429832250815425</v>
      </c>
      <c r="J2308" s="12">
        <v>5.8516729132905274</v>
      </c>
      <c r="K2308" s="12">
        <v>2.4030594164227894</v>
      </c>
      <c r="L2308" s="12">
        <v>1.4295256432925296</v>
      </c>
      <c r="M2308" s="12">
        <v>6.7399626183466319</v>
      </c>
      <c r="N2308" s="12"/>
      <c r="O2308" s="12"/>
    </row>
    <row r="2309" spans="1:15" x14ac:dyDescent="0.35">
      <c r="A2309" s="11" t="str">
        <f t="shared" si="36"/>
        <v>DISTRIBUCION VOLUMEN X CRITERIO (kg ó litros)Sangria de Cava200-500MIL</v>
      </c>
      <c r="B2309" s="11" t="s">
        <v>120</v>
      </c>
      <c r="C2309" s="11" t="s">
        <v>142</v>
      </c>
      <c r="D2309" s="11" t="s">
        <v>15</v>
      </c>
      <c r="E2309" s="12">
        <v>18.351631269634794</v>
      </c>
      <c r="F2309" s="12">
        <v>25.75476997587602</v>
      </c>
      <c r="G2309" s="12">
        <v>21.306106642295145</v>
      </c>
      <c r="H2309" s="12">
        <v>35.597562347376169</v>
      </c>
      <c r="I2309" s="12">
        <v>19.391270807397966</v>
      </c>
      <c r="J2309" s="12">
        <v>8.3126885538737394</v>
      </c>
      <c r="K2309" s="12">
        <v>26.08884740048061</v>
      </c>
      <c r="L2309" s="12">
        <v>13.525212065833998</v>
      </c>
      <c r="M2309" s="12">
        <v>18.43248873439823</v>
      </c>
      <c r="N2309" s="12"/>
      <c r="O2309" s="12"/>
    </row>
    <row r="2310" spans="1:15" x14ac:dyDescent="0.35">
      <c r="A2310" s="11" t="str">
        <f t="shared" si="36"/>
        <v>DISTRIBUCION VOLUMEN X CRITERIO (kg ó litros)Sangria de Cava&gt;500MIL</v>
      </c>
      <c r="B2310" s="11" t="s">
        <v>120</v>
      </c>
      <c r="C2310" s="11" t="s">
        <v>142</v>
      </c>
      <c r="D2310" s="11" t="s">
        <v>16</v>
      </c>
      <c r="E2310" s="12">
        <v>9.7645041594736242</v>
      </c>
      <c r="F2310" s="12">
        <v>5.756782940306195</v>
      </c>
      <c r="G2310" s="12">
        <v>21.898243675121634</v>
      </c>
      <c r="H2310" s="12">
        <v>18.462865130374944</v>
      </c>
      <c r="I2310" s="12">
        <v>20.145316958112598</v>
      </c>
      <c r="J2310" s="12">
        <v>0.81036566541798083</v>
      </c>
      <c r="K2310" s="12">
        <v>10.597289888525928</v>
      </c>
      <c r="L2310" s="12">
        <v>16.862596514188827</v>
      </c>
      <c r="M2310" s="12">
        <v>17.80852201277132</v>
      </c>
      <c r="N2310" s="12"/>
      <c r="O2310" s="12"/>
    </row>
    <row r="2311" spans="1:15" x14ac:dyDescent="0.35">
      <c r="A2311" s="11" t="str">
        <f t="shared" si="36"/>
        <v>DISTRIBUCION VOLUMEN X CRITERIO (kg ó litros)Sangria de CavaDE 15 A 19 AÑOS</v>
      </c>
      <c r="B2311" s="11" t="s">
        <v>120</v>
      </c>
      <c r="C2311" s="11" t="s">
        <v>142</v>
      </c>
      <c r="D2311" s="11" t="s">
        <v>39</v>
      </c>
      <c r="E2311" s="12" t="s">
        <v>223</v>
      </c>
      <c r="F2311" s="12" t="s">
        <v>223</v>
      </c>
      <c r="G2311" s="12" t="s">
        <v>223</v>
      </c>
      <c r="H2311" s="12" t="s">
        <v>223</v>
      </c>
      <c r="I2311" s="12" t="s">
        <v>223</v>
      </c>
      <c r="J2311" s="12" t="s">
        <v>223</v>
      </c>
      <c r="K2311" s="12" t="s">
        <v>223</v>
      </c>
      <c r="L2311" s="12" t="s">
        <v>223</v>
      </c>
      <c r="M2311" s="12" t="s">
        <v>223</v>
      </c>
      <c r="N2311" s="12"/>
      <c r="O2311" s="12"/>
    </row>
    <row r="2312" spans="1:15" x14ac:dyDescent="0.35">
      <c r="A2312" s="11" t="str">
        <f t="shared" si="36"/>
        <v>DISTRIBUCION VOLUMEN X CRITERIO (kg ó litros)Sangria de CavaDE 20 A 24 AÑOS</v>
      </c>
      <c r="B2312" s="11" t="s">
        <v>120</v>
      </c>
      <c r="C2312" s="11" t="s">
        <v>142</v>
      </c>
      <c r="D2312" s="11" t="s">
        <v>40</v>
      </c>
      <c r="E2312" s="12">
        <v>0.50441846351736253</v>
      </c>
      <c r="F2312" s="12" t="s">
        <v>223</v>
      </c>
      <c r="G2312" s="12" t="s">
        <v>223</v>
      </c>
      <c r="H2312" s="12" t="s">
        <v>223</v>
      </c>
      <c r="I2312" s="12">
        <v>1.4992240130850953</v>
      </c>
      <c r="J2312" s="12">
        <v>1.6636654364755235</v>
      </c>
      <c r="K2312" s="12">
        <v>6.2493889278474297</v>
      </c>
      <c r="L2312" s="12">
        <v>4.0565246477532106</v>
      </c>
      <c r="M2312" s="12">
        <v>4.1259585582363592</v>
      </c>
      <c r="N2312" s="12"/>
      <c r="O2312" s="12"/>
    </row>
    <row r="2313" spans="1:15" x14ac:dyDescent="0.35">
      <c r="A2313" s="11" t="str">
        <f t="shared" si="36"/>
        <v>DISTRIBUCION VOLUMEN X CRITERIO (kg ó litros)Sangria de CavaDE 25 A 34 AÑOS</v>
      </c>
      <c r="B2313" s="11" t="s">
        <v>120</v>
      </c>
      <c r="C2313" s="11" t="s">
        <v>142</v>
      </c>
      <c r="D2313" s="11" t="s">
        <v>41</v>
      </c>
      <c r="E2313" s="12">
        <v>8.6455814961854696</v>
      </c>
      <c r="F2313" s="12">
        <v>26.110562134871813</v>
      </c>
      <c r="G2313" s="12">
        <v>3.8562256106042678</v>
      </c>
      <c r="H2313" s="12">
        <v>7.7182044061668797</v>
      </c>
      <c r="I2313" s="12">
        <v>4.7091421330864884</v>
      </c>
      <c r="J2313" s="12">
        <v>1.0689716391486268</v>
      </c>
      <c r="K2313" s="12">
        <v>8.0629362279993657</v>
      </c>
      <c r="L2313" s="12">
        <v>7.2154915753236644</v>
      </c>
      <c r="M2313" s="12">
        <v>16.992514863155325</v>
      </c>
      <c r="N2313" s="12"/>
      <c r="O2313" s="12"/>
    </row>
    <row r="2314" spans="1:15" x14ac:dyDescent="0.35">
      <c r="A2314" s="11" t="str">
        <f t="shared" si="36"/>
        <v>DISTRIBUCION VOLUMEN X CRITERIO (kg ó litros)Sangria de CavaDE 35 A 49 AÑOS</v>
      </c>
      <c r="B2314" s="11" t="s">
        <v>120</v>
      </c>
      <c r="C2314" s="11" t="s">
        <v>142</v>
      </c>
      <c r="D2314" s="11" t="s">
        <v>42</v>
      </c>
      <c r="E2314" s="12">
        <v>15.209110867178927</v>
      </c>
      <c r="F2314" s="12">
        <v>20.076377784343087</v>
      </c>
      <c r="G2314" s="12">
        <v>7.3407171799397055</v>
      </c>
      <c r="H2314" s="12">
        <v>42.786641276108192</v>
      </c>
      <c r="I2314" s="12">
        <v>14.27479854837515</v>
      </c>
      <c r="J2314" s="12">
        <v>6.3904184219058235</v>
      </c>
      <c r="K2314" s="12">
        <v>0.42239236135750285</v>
      </c>
      <c r="L2314" s="12">
        <v>5.9736862156219779</v>
      </c>
      <c r="M2314" s="12">
        <v>10.228922597386287</v>
      </c>
      <c r="N2314" s="12"/>
      <c r="O2314" s="12"/>
    </row>
    <row r="2315" spans="1:15" x14ac:dyDescent="0.35">
      <c r="A2315" s="11" t="str">
        <f t="shared" si="36"/>
        <v>DISTRIBUCION VOLUMEN X CRITERIO (kg ó litros)Sangria de CavaDE 50 A 59 AÑOS</v>
      </c>
      <c r="B2315" s="11" t="s">
        <v>120</v>
      </c>
      <c r="C2315" s="11" t="s">
        <v>142</v>
      </c>
      <c r="D2315" s="11" t="s">
        <v>43</v>
      </c>
      <c r="E2315" s="12">
        <v>33.868308010593317</v>
      </c>
      <c r="F2315" s="12">
        <v>40.874358714812445</v>
      </c>
      <c r="G2315" s="12">
        <v>34.159578964862867</v>
      </c>
      <c r="H2315" s="12">
        <v>17.886750580754551</v>
      </c>
      <c r="I2315" s="12">
        <v>38.882956728651365</v>
      </c>
      <c r="J2315" s="12">
        <v>9.2319308789467822</v>
      </c>
      <c r="K2315" s="12">
        <v>20.992764216198506</v>
      </c>
      <c r="L2315" s="12">
        <v>23.307500275958066</v>
      </c>
      <c r="M2315" s="12">
        <v>30.678514796748761</v>
      </c>
      <c r="N2315" s="12"/>
      <c r="O2315" s="12"/>
    </row>
    <row r="2316" spans="1:15" x14ac:dyDescent="0.35">
      <c r="A2316" s="11" t="str">
        <f t="shared" si="36"/>
        <v>DISTRIBUCION VOLUMEN X CRITERIO (kg ó litros)Sangria de CavaDE 60 A 75 AÑOS</v>
      </c>
      <c r="B2316" s="11" t="s">
        <v>120</v>
      </c>
      <c r="C2316" s="11" t="s">
        <v>142</v>
      </c>
      <c r="D2316" s="11" t="s">
        <v>44</v>
      </c>
      <c r="E2316" s="12">
        <v>41.77253901168779</v>
      </c>
      <c r="F2316" s="12">
        <v>12.938691683021878</v>
      </c>
      <c r="G2316" s="12">
        <v>54.64345103840472</v>
      </c>
      <c r="H2316" s="12">
        <v>31.608417723960418</v>
      </c>
      <c r="I2316" s="12">
        <v>40.633877197996668</v>
      </c>
      <c r="J2316" s="12">
        <v>81.645009549138791</v>
      </c>
      <c r="K2316" s="12">
        <v>64.27252427341557</v>
      </c>
      <c r="L2316" s="12">
        <v>59.446804351431851</v>
      </c>
      <c r="M2316" s="12">
        <v>37.974090587339013</v>
      </c>
      <c r="N2316" s="12"/>
      <c r="O2316" s="12"/>
    </row>
    <row r="2317" spans="1:15" x14ac:dyDescent="0.35">
      <c r="A2317" s="11" t="str">
        <f t="shared" si="36"/>
        <v>DISTRIBUCION VOLUMEN X CRITERIO (kg ó litros)Sangria de CavaNIVEL ALTO</v>
      </c>
      <c r="B2317" s="11" t="s">
        <v>120</v>
      </c>
      <c r="C2317" s="11" t="s">
        <v>142</v>
      </c>
      <c r="D2317" s="11" t="s">
        <v>209</v>
      </c>
      <c r="E2317" s="12">
        <v>15.258534577387486</v>
      </c>
      <c r="F2317" s="12">
        <v>25.770850331198673</v>
      </c>
      <c r="G2317" s="12">
        <v>34.101096324511417</v>
      </c>
      <c r="H2317" s="12">
        <v>41.225571721898596</v>
      </c>
      <c r="I2317" s="12">
        <v>37.888965047754567</v>
      </c>
      <c r="J2317" s="12">
        <v>19.624264660988349</v>
      </c>
      <c r="K2317" s="12">
        <v>15.233515593034246</v>
      </c>
      <c r="L2317" s="12">
        <v>46.786302970975377</v>
      </c>
      <c r="M2317" s="12">
        <v>14.974772074011192</v>
      </c>
      <c r="N2317" s="12"/>
      <c r="O2317" s="12"/>
    </row>
    <row r="2318" spans="1:15" x14ac:dyDescent="0.35">
      <c r="A2318" s="11" t="str">
        <f t="shared" si="36"/>
        <v>DISTRIBUCION VOLUMEN X CRITERIO (kg ó litros)Sangria de CavaNIVEL MEDIO ALTO</v>
      </c>
      <c r="B2318" s="11" t="s">
        <v>120</v>
      </c>
      <c r="C2318" s="11" t="s">
        <v>142</v>
      </c>
      <c r="D2318" s="11" t="s">
        <v>210</v>
      </c>
      <c r="E2318" s="12">
        <v>9.3299505876132969</v>
      </c>
      <c r="F2318" s="12">
        <v>3.8623099891874118</v>
      </c>
      <c r="G2318" s="12" t="s">
        <v>223</v>
      </c>
      <c r="H2318" s="12">
        <v>5.6890564023164805</v>
      </c>
      <c r="I2318" s="12">
        <v>8.7520148667922228</v>
      </c>
      <c r="J2318" s="12">
        <v>1.6636654364755235</v>
      </c>
      <c r="K2318" s="12">
        <v>1.3897141484155799</v>
      </c>
      <c r="L2318" s="12">
        <v>5.0810535593077164</v>
      </c>
      <c r="M2318" s="12">
        <v>6.5384049259615606</v>
      </c>
      <c r="N2318" s="12"/>
      <c r="O2318" s="12"/>
    </row>
    <row r="2319" spans="1:15" x14ac:dyDescent="0.35">
      <c r="A2319" s="11" t="str">
        <f t="shared" si="36"/>
        <v>DISTRIBUCION VOLUMEN X CRITERIO (kg ó litros)Sangria de CavaNIVEL MEDIO</v>
      </c>
      <c r="B2319" s="11" t="s">
        <v>120</v>
      </c>
      <c r="C2319" s="11" t="s">
        <v>142</v>
      </c>
      <c r="D2319" s="11" t="s">
        <v>211</v>
      </c>
      <c r="E2319" s="12">
        <v>22.323906012498572</v>
      </c>
      <c r="F2319" s="12">
        <v>50.729634548613454</v>
      </c>
      <c r="G2319" s="12">
        <v>37.532591109335385</v>
      </c>
      <c r="H2319" s="12">
        <v>15.458662849641625</v>
      </c>
      <c r="I2319" s="12">
        <v>23.540701045344697</v>
      </c>
      <c r="J2319" s="12">
        <v>50.357326551107661</v>
      </c>
      <c r="K2319" s="12">
        <v>54.558940583365697</v>
      </c>
      <c r="L2319" s="12">
        <v>26.13481133418702</v>
      </c>
      <c r="M2319" s="12">
        <v>36.009736532311898</v>
      </c>
      <c r="N2319" s="12"/>
      <c r="O2319" s="12"/>
    </row>
    <row r="2320" spans="1:15" x14ac:dyDescent="0.35">
      <c r="A2320" s="11" t="str">
        <f t="shared" si="36"/>
        <v>DISTRIBUCION VOLUMEN X CRITERIO (kg ó litros)Sangria de CavaNIVEL MEDIO BAJO</v>
      </c>
      <c r="B2320" s="11" t="s">
        <v>120</v>
      </c>
      <c r="C2320" s="11" t="s">
        <v>142</v>
      </c>
      <c r="D2320" s="11" t="s">
        <v>212</v>
      </c>
      <c r="E2320" s="12">
        <v>15.027823380738923</v>
      </c>
      <c r="F2320" s="12">
        <v>8.6623096696500372</v>
      </c>
      <c r="G2320" s="12">
        <v>9.3207359104210354</v>
      </c>
      <c r="H2320" s="12">
        <v>20.215934096836499</v>
      </c>
      <c r="I2320" s="12">
        <v>11.952231409323574</v>
      </c>
      <c r="J2320" s="12">
        <v>25.216262354247633</v>
      </c>
      <c r="K2320" s="12">
        <v>7.7601985041964712</v>
      </c>
      <c r="L2320" s="12">
        <v>10.201512768537059</v>
      </c>
      <c r="M2320" s="12">
        <v>14.595823315410597</v>
      </c>
      <c r="N2320" s="12"/>
      <c r="O2320" s="12"/>
    </row>
    <row r="2321" spans="1:15" x14ac:dyDescent="0.35">
      <c r="A2321" s="11" t="str">
        <f t="shared" si="36"/>
        <v>DISTRIBUCION VOLUMEN X CRITERIO (kg ó litros)Sangria de CavaHOMBRE</v>
      </c>
      <c r="B2321" s="11" t="s">
        <v>120</v>
      </c>
      <c r="C2321" s="11" t="s">
        <v>142</v>
      </c>
      <c r="D2321" s="11" t="s">
        <v>21</v>
      </c>
      <c r="E2321" s="12">
        <v>48.375986474658724</v>
      </c>
      <c r="F2321" s="12">
        <v>55.767831792330036</v>
      </c>
      <c r="G2321" s="12">
        <v>37.011725366630053</v>
      </c>
      <c r="H2321" s="12">
        <v>39.7098619763823</v>
      </c>
      <c r="I2321" s="12">
        <v>51.886259084047992</v>
      </c>
      <c r="J2321" s="12">
        <v>41.046292736572887</v>
      </c>
      <c r="K2321" s="12">
        <v>24.259815199386715</v>
      </c>
      <c r="L2321" s="12">
        <v>61.573563520313634</v>
      </c>
      <c r="M2321" s="12">
        <v>35.325856603055364</v>
      </c>
      <c r="N2321" s="12"/>
      <c r="O2321" s="12"/>
    </row>
    <row r="2322" spans="1:15" x14ac:dyDescent="0.35">
      <c r="A2322" s="11" t="str">
        <f t="shared" si="36"/>
        <v>DISTRIBUCION VOLUMEN X CRITERIO (kg ó litros)Sangria de CavaMUJER</v>
      </c>
      <c r="B2322" s="11" t="s">
        <v>120</v>
      </c>
      <c r="C2322" s="11" t="s">
        <v>142</v>
      </c>
      <c r="D2322" s="11" t="s">
        <v>22</v>
      </c>
      <c r="E2322" s="12">
        <v>51.623973026688006</v>
      </c>
      <c r="F2322" s="12">
        <v>44.232167602485532</v>
      </c>
      <c r="G2322" s="12">
        <v>62.988270280379801</v>
      </c>
      <c r="H2322" s="12">
        <v>60.290137140228865</v>
      </c>
      <c r="I2322" s="12">
        <v>48.113737644210758</v>
      </c>
      <c r="J2322" s="12">
        <v>58.953706863977651</v>
      </c>
      <c r="K2322" s="12">
        <v>75.740184800613292</v>
      </c>
      <c r="L2322" s="12">
        <v>38.426437764429785</v>
      </c>
      <c r="M2322" s="12">
        <v>64.674143715777774</v>
      </c>
      <c r="N2322" s="12"/>
      <c r="O2322" s="12"/>
    </row>
    <row r="2323" spans="1:15" x14ac:dyDescent="0.35">
      <c r="A2323" s="11" t="str">
        <f t="shared" si="36"/>
        <v>DISTRIBUCION VOLUMEN X CRITERIO (kg ó litros)CalimochoT.ESPAÑA</v>
      </c>
      <c r="B2323" s="11" t="s">
        <v>120</v>
      </c>
      <c r="C2323" s="11" t="s">
        <v>143</v>
      </c>
      <c r="D2323" s="11" t="s">
        <v>36</v>
      </c>
      <c r="E2323" s="12">
        <v>100</v>
      </c>
      <c r="F2323" s="12">
        <v>100</v>
      </c>
      <c r="G2323" s="12">
        <v>100</v>
      </c>
      <c r="H2323" s="12">
        <v>100</v>
      </c>
      <c r="I2323" s="12">
        <v>100</v>
      </c>
      <c r="J2323" s="12">
        <v>100</v>
      </c>
      <c r="K2323" s="12">
        <v>100</v>
      </c>
      <c r="L2323" s="12">
        <v>100</v>
      </c>
      <c r="M2323" s="12">
        <v>100</v>
      </c>
      <c r="N2323" s="12"/>
      <c r="O2323" s="12"/>
    </row>
    <row r="2324" spans="1:15" x14ac:dyDescent="0.35">
      <c r="A2324" s="11" t="str">
        <f t="shared" si="36"/>
        <v>DISTRIBUCION VOLUMEN X CRITERIO (kg ó litros)CalimochoBCN AM</v>
      </c>
      <c r="B2324" s="11" t="s">
        <v>120</v>
      </c>
      <c r="C2324" s="11" t="s">
        <v>143</v>
      </c>
      <c r="D2324" s="11" t="s">
        <v>1</v>
      </c>
      <c r="E2324" s="12">
        <v>0.2085532906290552</v>
      </c>
      <c r="F2324" s="12" t="s">
        <v>223</v>
      </c>
      <c r="G2324" s="12" t="s">
        <v>223</v>
      </c>
      <c r="H2324" s="12" t="s">
        <v>223</v>
      </c>
      <c r="I2324" s="12">
        <v>0.38487546049881477</v>
      </c>
      <c r="J2324" s="12" t="s">
        <v>223</v>
      </c>
      <c r="K2324" s="12" t="s">
        <v>223</v>
      </c>
      <c r="L2324" s="12" t="s">
        <v>223</v>
      </c>
      <c r="M2324" s="12" t="s">
        <v>223</v>
      </c>
      <c r="N2324" s="12"/>
      <c r="O2324" s="12"/>
    </row>
    <row r="2325" spans="1:15" x14ac:dyDescent="0.35">
      <c r="A2325" s="11" t="str">
        <f t="shared" si="36"/>
        <v>DISTRIBUCION VOLUMEN X CRITERIO (kg ó litros)CalimochoREST.CAT ARAGON</v>
      </c>
      <c r="B2325" s="11" t="s">
        <v>120</v>
      </c>
      <c r="C2325" s="11" t="s">
        <v>143</v>
      </c>
      <c r="D2325" s="11" t="s">
        <v>2</v>
      </c>
      <c r="E2325" s="12">
        <v>9.2875495129530563</v>
      </c>
      <c r="F2325" s="12">
        <v>23.21126526498065</v>
      </c>
      <c r="G2325" s="12">
        <v>7.8647123003661097</v>
      </c>
      <c r="H2325" s="12">
        <v>15.523897314127625</v>
      </c>
      <c r="I2325" s="12">
        <v>5.652786110183464</v>
      </c>
      <c r="J2325" s="12">
        <v>16.947768992982283</v>
      </c>
      <c r="K2325" s="12">
        <v>8.6869880233029715</v>
      </c>
      <c r="L2325" s="12">
        <v>20.756854801730988</v>
      </c>
      <c r="M2325" s="12">
        <v>15.450501819341939</v>
      </c>
      <c r="N2325" s="12"/>
      <c r="O2325" s="12"/>
    </row>
    <row r="2326" spans="1:15" x14ac:dyDescent="0.35">
      <c r="A2326" s="11" t="str">
        <f t="shared" si="36"/>
        <v>DISTRIBUCION VOLUMEN X CRITERIO (kg ó litros)CalimochoLEVANTE</v>
      </c>
      <c r="B2326" s="11" t="s">
        <v>120</v>
      </c>
      <c r="C2326" s="11" t="s">
        <v>143</v>
      </c>
      <c r="D2326" s="11" t="s">
        <v>3</v>
      </c>
      <c r="E2326" s="12" t="s">
        <v>223</v>
      </c>
      <c r="F2326" s="12" t="s">
        <v>223</v>
      </c>
      <c r="G2326" s="12">
        <v>1.5329416236043478</v>
      </c>
      <c r="H2326" s="12" t="s">
        <v>223</v>
      </c>
      <c r="I2326" s="12">
        <v>2.6124427362602325</v>
      </c>
      <c r="J2326" s="12" t="s">
        <v>223</v>
      </c>
      <c r="K2326" s="12" t="s">
        <v>223</v>
      </c>
      <c r="L2326" s="12" t="s">
        <v>223</v>
      </c>
      <c r="M2326" s="12">
        <v>2.7467064838884281</v>
      </c>
      <c r="N2326" s="12"/>
      <c r="O2326" s="12"/>
    </row>
    <row r="2327" spans="1:15" x14ac:dyDescent="0.35">
      <c r="A2327" s="11" t="str">
        <f t="shared" si="36"/>
        <v>DISTRIBUCION VOLUMEN X CRITERIO (kg ó litros)CalimochoANDALUCIA</v>
      </c>
      <c r="B2327" s="11" t="s">
        <v>120</v>
      </c>
      <c r="C2327" s="11" t="s">
        <v>143</v>
      </c>
      <c r="D2327" s="11" t="s">
        <v>4</v>
      </c>
      <c r="E2327" s="12">
        <v>0.49358174855455461</v>
      </c>
      <c r="F2327" s="12">
        <v>1.5546896951629141</v>
      </c>
      <c r="G2327" s="12">
        <v>1.9859871373733926</v>
      </c>
      <c r="H2327" s="12" t="s">
        <v>223</v>
      </c>
      <c r="I2327" s="12">
        <v>3.1083000940125216</v>
      </c>
      <c r="J2327" s="12">
        <v>4.2119498014200358</v>
      </c>
      <c r="K2327" s="12" t="s">
        <v>223</v>
      </c>
      <c r="L2327" s="12">
        <v>0.80114196943874616</v>
      </c>
      <c r="M2327" s="12">
        <v>5.8925558366456272</v>
      </c>
      <c r="N2327" s="12"/>
      <c r="O2327" s="12"/>
    </row>
    <row r="2328" spans="1:15" x14ac:dyDescent="0.35">
      <c r="A2328" s="11" t="str">
        <f t="shared" si="36"/>
        <v>DISTRIBUCION VOLUMEN X CRITERIO (kg ó litros)CalimochoMDD AM</v>
      </c>
      <c r="B2328" s="11" t="s">
        <v>120</v>
      </c>
      <c r="C2328" s="11" t="s">
        <v>143</v>
      </c>
      <c r="D2328" s="11" t="s">
        <v>5</v>
      </c>
      <c r="E2328" s="12">
        <v>12.41123099306386</v>
      </c>
      <c r="F2328" s="12" t="s">
        <v>223</v>
      </c>
      <c r="G2328" s="12">
        <v>0.24601188808557845</v>
      </c>
      <c r="H2328" s="12">
        <v>6.4751042571390691</v>
      </c>
      <c r="I2328" s="12">
        <v>4.970781372779844</v>
      </c>
      <c r="J2328" s="12">
        <v>5.959754760790517</v>
      </c>
      <c r="K2328" s="12">
        <v>3.6888267881367169</v>
      </c>
      <c r="L2328" s="12">
        <v>6.4462786900279871</v>
      </c>
      <c r="M2328" s="12">
        <v>5.333977594875642</v>
      </c>
      <c r="N2328" s="12"/>
      <c r="O2328" s="12"/>
    </row>
    <row r="2329" spans="1:15" x14ac:dyDescent="0.35">
      <c r="A2329" s="11" t="str">
        <f t="shared" si="36"/>
        <v>DISTRIBUCION VOLUMEN X CRITERIO (kg ó litros)CalimochoRTO CENTRO</v>
      </c>
      <c r="B2329" s="11" t="s">
        <v>120</v>
      </c>
      <c r="C2329" s="11" t="s">
        <v>143</v>
      </c>
      <c r="D2329" s="11" t="s">
        <v>6</v>
      </c>
      <c r="E2329" s="12">
        <v>5.4246100108562318</v>
      </c>
      <c r="F2329" s="12">
        <v>1.6581756477948315</v>
      </c>
      <c r="G2329" s="12">
        <v>5.2208841713424308</v>
      </c>
      <c r="H2329" s="12">
        <v>2.3067833647901668</v>
      </c>
      <c r="I2329" s="12">
        <v>2.4646386863662797</v>
      </c>
      <c r="J2329" s="12">
        <v>0.7389384526734899</v>
      </c>
      <c r="K2329" s="12">
        <v>2.8241138837866075</v>
      </c>
      <c r="L2329" s="12">
        <v>0.98249106368189643</v>
      </c>
      <c r="M2329" s="12">
        <v>1.1878023170184937</v>
      </c>
      <c r="N2329" s="12"/>
      <c r="O2329" s="12"/>
    </row>
    <row r="2330" spans="1:15" x14ac:dyDescent="0.35">
      <c r="A2330" s="11" t="str">
        <f t="shared" si="36"/>
        <v>DISTRIBUCION VOLUMEN X CRITERIO (kg ó litros)CalimochoNORTE-CENTRO</v>
      </c>
      <c r="B2330" s="11" t="s">
        <v>120</v>
      </c>
      <c r="C2330" s="11" t="s">
        <v>143</v>
      </c>
      <c r="D2330" s="11" t="s">
        <v>7</v>
      </c>
      <c r="E2330" s="12">
        <v>69.142320088637959</v>
      </c>
      <c r="F2330" s="12">
        <v>72.117462700167096</v>
      </c>
      <c r="G2330" s="12">
        <v>80.475273213015754</v>
      </c>
      <c r="H2330" s="12">
        <v>71.119940597127169</v>
      </c>
      <c r="I2330" s="12">
        <v>63.747874210391686</v>
      </c>
      <c r="J2330" s="12">
        <v>64.460968898158981</v>
      </c>
      <c r="K2330" s="12">
        <v>83.780509135951135</v>
      </c>
      <c r="L2330" s="12">
        <v>64.404517982500153</v>
      </c>
      <c r="M2330" s="12">
        <v>66.830909996197931</v>
      </c>
      <c r="N2330" s="12"/>
      <c r="O2330" s="12"/>
    </row>
    <row r="2331" spans="1:15" x14ac:dyDescent="0.35">
      <c r="A2331" s="11" t="str">
        <f t="shared" si="36"/>
        <v>DISTRIBUCION VOLUMEN X CRITERIO (kg ó litros)CalimochoNOROESTE</v>
      </c>
      <c r="B2331" s="11" t="s">
        <v>120</v>
      </c>
      <c r="C2331" s="11" t="s">
        <v>143</v>
      </c>
      <c r="D2331" s="11" t="s">
        <v>8</v>
      </c>
      <c r="E2331" s="12">
        <v>3.0321493608649299</v>
      </c>
      <c r="F2331" s="12">
        <v>1.4583957205911615</v>
      </c>
      <c r="G2331" s="12">
        <v>2.6741808540675946</v>
      </c>
      <c r="H2331" s="12">
        <v>4.5742915339738097</v>
      </c>
      <c r="I2331" s="12">
        <v>17.058313951254686</v>
      </c>
      <c r="J2331" s="12">
        <v>7.6806128821632571</v>
      </c>
      <c r="K2331" s="12">
        <v>1.0195633565156628</v>
      </c>
      <c r="L2331" s="12">
        <v>6.6086906167993149</v>
      </c>
      <c r="M2331" s="12">
        <v>2.5575823466142582</v>
      </c>
      <c r="N2331" s="12"/>
      <c r="O2331" s="12"/>
    </row>
    <row r="2332" spans="1:15" x14ac:dyDescent="0.35">
      <c r="A2332" s="11" t="str">
        <f t="shared" si="36"/>
        <v>DISTRIBUCION VOLUMEN X CRITERIO (kg ó litros)Calimocho&lt;2MIL</v>
      </c>
      <c r="B2332" s="11" t="s">
        <v>120</v>
      </c>
      <c r="C2332" s="11" t="s">
        <v>143</v>
      </c>
      <c r="D2332" s="11" t="s">
        <v>9</v>
      </c>
      <c r="E2332" s="12">
        <v>5.5484746039631316</v>
      </c>
      <c r="F2332" s="12">
        <v>7.0674254728025421</v>
      </c>
      <c r="G2332" s="12">
        <v>4.5240624517158388</v>
      </c>
      <c r="H2332" s="12">
        <v>1.680392842446365</v>
      </c>
      <c r="I2332" s="12">
        <v>3.9785780006757863</v>
      </c>
      <c r="J2332" s="12">
        <v>3.7761924717348987</v>
      </c>
      <c r="K2332" s="12">
        <v>12.923158848982883</v>
      </c>
      <c r="L2332" s="12">
        <v>11.250579837434202</v>
      </c>
      <c r="M2332" s="12">
        <v>5.0420434861054</v>
      </c>
      <c r="N2332" s="12"/>
      <c r="O2332" s="12"/>
    </row>
    <row r="2333" spans="1:15" x14ac:dyDescent="0.35">
      <c r="A2333" s="11" t="str">
        <f t="shared" si="36"/>
        <v>DISTRIBUCION VOLUMEN X CRITERIO (kg ó litros)Calimocho2-5MIL</v>
      </c>
      <c r="B2333" s="11" t="s">
        <v>120</v>
      </c>
      <c r="C2333" s="11" t="s">
        <v>143</v>
      </c>
      <c r="D2333" s="11" t="s">
        <v>10</v>
      </c>
      <c r="E2333" s="12">
        <v>2.1392540462137051</v>
      </c>
      <c r="F2333" s="12">
        <v>2.1312553607809162</v>
      </c>
      <c r="G2333" s="12">
        <v>2.4700231837028102</v>
      </c>
      <c r="H2333" s="12">
        <v>3.7407079491433057</v>
      </c>
      <c r="I2333" s="12">
        <v>8.1635242414719666</v>
      </c>
      <c r="J2333" s="12">
        <v>0.85738604956047149</v>
      </c>
      <c r="K2333" s="12" t="s">
        <v>223</v>
      </c>
      <c r="L2333" s="12">
        <v>8.4622418889949582</v>
      </c>
      <c r="M2333" s="12">
        <v>7.0517701318180803</v>
      </c>
      <c r="N2333" s="12"/>
      <c r="O2333" s="12"/>
    </row>
    <row r="2334" spans="1:15" x14ac:dyDescent="0.35">
      <c r="A2334" s="11" t="str">
        <f t="shared" si="36"/>
        <v>DISTRIBUCION VOLUMEN X CRITERIO (kg ó litros)Calimocho5-10MIL</v>
      </c>
      <c r="B2334" s="11" t="s">
        <v>120</v>
      </c>
      <c r="C2334" s="11" t="s">
        <v>143</v>
      </c>
      <c r="D2334" s="11" t="s">
        <v>11</v>
      </c>
      <c r="E2334" s="12">
        <v>6.4264873270279423</v>
      </c>
      <c r="F2334" s="12">
        <v>3.3678950561343846</v>
      </c>
      <c r="G2334" s="12">
        <v>16.859801789751174</v>
      </c>
      <c r="H2334" s="12">
        <v>6.1633115097075191</v>
      </c>
      <c r="I2334" s="12">
        <v>4.3766655370715704</v>
      </c>
      <c r="J2334" s="12">
        <v>6.6162158871580958</v>
      </c>
      <c r="K2334" s="12">
        <v>1.5485099202604462</v>
      </c>
      <c r="L2334" s="12">
        <v>5.3053817325511758</v>
      </c>
      <c r="M2334" s="12">
        <v>11.406312214409002</v>
      </c>
      <c r="N2334" s="12"/>
      <c r="O2334" s="12"/>
    </row>
    <row r="2335" spans="1:15" x14ac:dyDescent="0.35">
      <c r="A2335" s="11" t="str">
        <f t="shared" si="36"/>
        <v>DISTRIBUCION VOLUMEN X CRITERIO (kg ó litros)Calimocho10-30MIL</v>
      </c>
      <c r="B2335" s="11" t="s">
        <v>120</v>
      </c>
      <c r="C2335" s="11" t="s">
        <v>143</v>
      </c>
      <c r="D2335" s="11" t="s">
        <v>12</v>
      </c>
      <c r="E2335" s="12">
        <v>7.2461570748522224</v>
      </c>
      <c r="F2335" s="12">
        <v>12.143442746484476</v>
      </c>
      <c r="G2335" s="12">
        <v>12.413375246877029</v>
      </c>
      <c r="H2335" s="12">
        <v>18.145282176532255</v>
      </c>
      <c r="I2335" s="12">
        <v>14.657724066187702</v>
      </c>
      <c r="J2335" s="12">
        <v>8.8080349159708859</v>
      </c>
      <c r="K2335" s="12">
        <v>15.157760192242161</v>
      </c>
      <c r="L2335" s="12">
        <v>12.238532554294428</v>
      </c>
      <c r="M2335" s="12">
        <v>21.209460887826474</v>
      </c>
      <c r="N2335" s="12"/>
      <c r="O2335" s="12"/>
    </row>
    <row r="2336" spans="1:15" x14ac:dyDescent="0.35">
      <c r="A2336" s="11" t="str">
        <f t="shared" si="36"/>
        <v>DISTRIBUCION VOLUMEN X CRITERIO (kg ó litros)Calimocho30-100MIL</v>
      </c>
      <c r="B2336" s="11" t="s">
        <v>120</v>
      </c>
      <c r="C2336" s="11" t="s">
        <v>143</v>
      </c>
      <c r="D2336" s="11" t="s">
        <v>13</v>
      </c>
      <c r="E2336" s="12">
        <v>37.044982995661364</v>
      </c>
      <c r="F2336" s="12">
        <v>2.9735286702676409</v>
      </c>
      <c r="G2336" s="12">
        <v>21.026029066745465</v>
      </c>
      <c r="H2336" s="12">
        <v>6.1669182927000392</v>
      </c>
      <c r="I2336" s="12">
        <v>26.227829233461371</v>
      </c>
      <c r="J2336" s="12">
        <v>11.527982152844571</v>
      </c>
      <c r="K2336" s="12">
        <v>16.043941188893733</v>
      </c>
      <c r="L2336" s="12">
        <v>8.7812437746334755</v>
      </c>
      <c r="M2336" s="12">
        <v>13.03311364943964</v>
      </c>
      <c r="N2336" s="12"/>
      <c r="O2336" s="12"/>
    </row>
    <row r="2337" spans="1:15" x14ac:dyDescent="0.35">
      <c r="A2337" s="11" t="str">
        <f t="shared" si="36"/>
        <v>DISTRIBUCION VOLUMEN X CRITERIO (kg ó litros)Calimocho100-200MIL</v>
      </c>
      <c r="B2337" s="11" t="s">
        <v>120</v>
      </c>
      <c r="C2337" s="11" t="s">
        <v>143</v>
      </c>
      <c r="D2337" s="11" t="s">
        <v>14</v>
      </c>
      <c r="E2337" s="12">
        <v>17.588759858703821</v>
      </c>
      <c r="F2337" s="12">
        <v>32.079508919842851</v>
      </c>
      <c r="G2337" s="12">
        <v>22.340116645401846</v>
      </c>
      <c r="H2337" s="12">
        <v>33.405073814025819</v>
      </c>
      <c r="I2337" s="12">
        <v>27.069987118018719</v>
      </c>
      <c r="J2337" s="12">
        <v>24.830503348515776</v>
      </c>
      <c r="K2337" s="12">
        <v>40.919749522007521</v>
      </c>
      <c r="L2337" s="12">
        <v>12.565179266962387</v>
      </c>
      <c r="M2337" s="12">
        <v>13.795690881453554</v>
      </c>
      <c r="N2337" s="12"/>
      <c r="O2337" s="12"/>
    </row>
    <row r="2338" spans="1:15" x14ac:dyDescent="0.35">
      <c r="A2338" s="11" t="str">
        <f t="shared" si="36"/>
        <v>DISTRIBUCION VOLUMEN X CRITERIO (kg ó litros)Calimocho200-500MIL</v>
      </c>
      <c r="B2338" s="11" t="s">
        <v>120</v>
      </c>
      <c r="C2338" s="11" t="s">
        <v>143</v>
      </c>
      <c r="D2338" s="11" t="s">
        <v>15</v>
      </c>
      <c r="E2338" s="12">
        <v>13.753224010143954</v>
      </c>
      <c r="F2338" s="12">
        <v>17.025670424588284</v>
      </c>
      <c r="G2338" s="12">
        <v>12.501876575912837</v>
      </c>
      <c r="H2338" s="12">
        <v>15.037773113900082</v>
      </c>
      <c r="I2338" s="12">
        <v>8.05107822150506</v>
      </c>
      <c r="J2338" s="12">
        <v>25.348849506522047</v>
      </c>
      <c r="K2338" s="12">
        <v>2.6838278959304454</v>
      </c>
      <c r="L2338" s="12">
        <v>22.20109470024995</v>
      </c>
      <c r="M2338" s="12">
        <v>12.243629980153335</v>
      </c>
      <c r="N2338" s="12"/>
      <c r="O2338" s="12"/>
    </row>
    <row r="2339" spans="1:15" x14ac:dyDescent="0.35">
      <c r="A2339" s="11" t="str">
        <f t="shared" si="36"/>
        <v>DISTRIBUCION VOLUMEN X CRITERIO (kg ó litros)Calimocho&gt;500MIL</v>
      </c>
      <c r="B2339" s="11" t="s">
        <v>120</v>
      </c>
      <c r="C2339" s="11" t="s">
        <v>143</v>
      </c>
      <c r="D2339" s="11" t="s">
        <v>16</v>
      </c>
      <c r="E2339" s="12">
        <v>10.252643270466351</v>
      </c>
      <c r="F2339" s="12">
        <v>23.21126526498065</v>
      </c>
      <c r="G2339" s="12">
        <v>7.8647123003661097</v>
      </c>
      <c r="H2339" s="12">
        <v>15.660556967796049</v>
      </c>
      <c r="I2339" s="12">
        <v>7.4746259776005228</v>
      </c>
      <c r="J2339" s="12">
        <v>18.23482836881481</v>
      </c>
      <c r="K2339" s="12">
        <v>10.723049192519866</v>
      </c>
      <c r="L2339" s="12">
        <v>19.195722548736605</v>
      </c>
      <c r="M2339" s="12">
        <v>16.217996966085671</v>
      </c>
      <c r="N2339" s="12"/>
      <c r="O2339" s="12"/>
    </row>
    <row r="2340" spans="1:15" x14ac:dyDescent="0.35">
      <c r="A2340" s="11" t="str">
        <f t="shared" si="36"/>
        <v>DISTRIBUCION VOLUMEN X CRITERIO (kg ó litros)CalimochoDE 15 A 19 AÑOS</v>
      </c>
      <c r="B2340" s="11" t="s">
        <v>120</v>
      </c>
      <c r="C2340" s="11" t="s">
        <v>143</v>
      </c>
      <c r="D2340" s="11" t="s">
        <v>39</v>
      </c>
      <c r="E2340" s="12">
        <v>0.76680532749534347</v>
      </c>
      <c r="F2340" s="12" t="s">
        <v>223</v>
      </c>
      <c r="G2340" s="12" t="s">
        <v>223</v>
      </c>
      <c r="H2340" s="12" t="s">
        <v>223</v>
      </c>
      <c r="I2340" s="12">
        <v>6.5290961860075338</v>
      </c>
      <c r="J2340" s="12" t="s">
        <v>223</v>
      </c>
      <c r="K2340" s="12" t="s">
        <v>223</v>
      </c>
      <c r="L2340" s="12" t="s">
        <v>223</v>
      </c>
      <c r="M2340" s="12" t="s">
        <v>223</v>
      </c>
      <c r="N2340" s="12"/>
      <c r="O2340" s="12"/>
    </row>
    <row r="2341" spans="1:15" x14ac:dyDescent="0.35">
      <c r="A2341" s="11" t="str">
        <f t="shared" si="36"/>
        <v>DISTRIBUCION VOLUMEN X CRITERIO (kg ó litros)CalimochoDE 20 A 24 AÑOS</v>
      </c>
      <c r="B2341" s="11" t="s">
        <v>120</v>
      </c>
      <c r="C2341" s="11" t="s">
        <v>143</v>
      </c>
      <c r="D2341" s="11" t="s">
        <v>40</v>
      </c>
      <c r="E2341" s="12">
        <v>1.8685961755641713</v>
      </c>
      <c r="F2341" s="12">
        <v>0.42992703621326961</v>
      </c>
      <c r="G2341" s="12">
        <v>8.9040330949457918</v>
      </c>
      <c r="H2341" s="12">
        <v>0.8231639131556574</v>
      </c>
      <c r="I2341" s="12">
        <v>3.3512886414287535</v>
      </c>
      <c r="J2341" s="12">
        <v>8.1082184517044471</v>
      </c>
      <c r="K2341" s="12">
        <v>9.2749576425458429</v>
      </c>
      <c r="L2341" s="12">
        <v>2.6499586292017314</v>
      </c>
      <c r="M2341" s="12">
        <v>3.0062029532267673</v>
      </c>
      <c r="N2341" s="12"/>
      <c r="O2341" s="12"/>
    </row>
    <row r="2342" spans="1:15" x14ac:dyDescent="0.35">
      <c r="A2342" s="11" t="str">
        <f t="shared" si="36"/>
        <v>DISTRIBUCION VOLUMEN X CRITERIO (kg ó litros)CalimochoDE 25 A 34 AÑOS</v>
      </c>
      <c r="B2342" s="11" t="s">
        <v>120</v>
      </c>
      <c r="C2342" s="11" t="s">
        <v>143</v>
      </c>
      <c r="D2342" s="11" t="s">
        <v>41</v>
      </c>
      <c r="E2342" s="12">
        <v>14.507882463115562</v>
      </c>
      <c r="F2342" s="12">
        <v>8.6149193788209733</v>
      </c>
      <c r="G2342" s="12">
        <v>13.904462287490333</v>
      </c>
      <c r="H2342" s="12">
        <v>17.54934570645004</v>
      </c>
      <c r="I2342" s="12">
        <v>13.74022727847376</v>
      </c>
      <c r="J2342" s="12">
        <v>4.7699560459987733</v>
      </c>
      <c r="K2342" s="12">
        <v>13.481234233374352</v>
      </c>
      <c r="L2342" s="12">
        <v>12.326656560415625</v>
      </c>
      <c r="M2342" s="12">
        <v>20.961544090487774</v>
      </c>
      <c r="N2342" s="12"/>
      <c r="O2342" s="12"/>
    </row>
    <row r="2343" spans="1:15" x14ac:dyDescent="0.35">
      <c r="A2343" s="11" t="str">
        <f t="shared" si="36"/>
        <v>DISTRIBUCION VOLUMEN X CRITERIO (kg ó litros)CalimochoDE 35 A 49 AÑOS</v>
      </c>
      <c r="B2343" s="11" t="s">
        <v>120</v>
      </c>
      <c r="C2343" s="11" t="s">
        <v>143</v>
      </c>
      <c r="D2343" s="11" t="s">
        <v>42</v>
      </c>
      <c r="E2343" s="12">
        <v>56.880274264993922</v>
      </c>
      <c r="F2343" s="12">
        <v>39.444999874696165</v>
      </c>
      <c r="G2343" s="12">
        <v>22.232125408965704</v>
      </c>
      <c r="H2343" s="12">
        <v>42.390948450024297</v>
      </c>
      <c r="I2343" s="12">
        <v>42.978659354508636</v>
      </c>
      <c r="J2343" s="12">
        <v>43.733093681648235</v>
      </c>
      <c r="K2343" s="12">
        <v>26.448855992429866</v>
      </c>
      <c r="L2343" s="12">
        <v>55.801713343964799</v>
      </c>
      <c r="M2343" s="12">
        <v>39.258235822955065</v>
      </c>
      <c r="N2343" s="12"/>
      <c r="O2343" s="12"/>
    </row>
    <row r="2344" spans="1:15" x14ac:dyDescent="0.35">
      <c r="A2344" s="11" t="str">
        <f t="shared" si="36"/>
        <v>DISTRIBUCION VOLUMEN X CRITERIO (kg ó litros)CalimochoDE 50 A 59 AÑOS</v>
      </c>
      <c r="B2344" s="11" t="s">
        <v>120</v>
      </c>
      <c r="C2344" s="11" t="s">
        <v>143</v>
      </c>
      <c r="D2344" s="11" t="s">
        <v>43</v>
      </c>
      <c r="E2344" s="12">
        <v>21.199040513614399</v>
      </c>
      <c r="F2344" s="12">
        <v>39.033461666785804</v>
      </c>
      <c r="G2344" s="12">
        <v>27.679530328206276</v>
      </c>
      <c r="H2344" s="12">
        <v>36.100998629186506</v>
      </c>
      <c r="I2344" s="12">
        <v>24.338203809165414</v>
      </c>
      <c r="J2344" s="12">
        <v>30.354614455770385</v>
      </c>
      <c r="K2344" s="12">
        <v>45.036343408281816</v>
      </c>
      <c r="L2344" s="12">
        <v>19.169137322943143</v>
      </c>
      <c r="M2344" s="12">
        <v>27.590497451992064</v>
      </c>
      <c r="N2344" s="12"/>
      <c r="O2344" s="12"/>
    </row>
    <row r="2345" spans="1:15" x14ac:dyDescent="0.35">
      <c r="A2345" s="11" t="str">
        <f t="shared" si="36"/>
        <v>DISTRIBUCION VOLUMEN X CRITERIO (kg ó litros)CalimochoDE 60 A 75 AÑOS</v>
      </c>
      <c r="B2345" s="11" t="s">
        <v>120</v>
      </c>
      <c r="C2345" s="11" t="s">
        <v>143</v>
      </c>
      <c r="D2345" s="11" t="s">
        <v>44</v>
      </c>
      <c r="E2345" s="12">
        <v>4.7773923542337959</v>
      </c>
      <c r="F2345" s="12">
        <v>12.476675875247272</v>
      </c>
      <c r="G2345" s="12">
        <v>27.279838835459998</v>
      </c>
      <c r="H2345" s="12">
        <v>3.1355581919923532</v>
      </c>
      <c r="I2345" s="12">
        <v>9.0625247304158911</v>
      </c>
      <c r="J2345" s="12">
        <v>13.034111929543146</v>
      </c>
      <c r="K2345" s="12">
        <v>5.7586162814150228</v>
      </c>
      <c r="L2345" s="12">
        <v>10.052510447331887</v>
      </c>
      <c r="M2345" s="12">
        <v>9.1835456221576397</v>
      </c>
      <c r="N2345" s="12"/>
      <c r="O2345" s="12"/>
    </row>
    <row r="2346" spans="1:15" x14ac:dyDescent="0.35">
      <c r="A2346" s="11" t="str">
        <f t="shared" si="36"/>
        <v>DISTRIBUCION VOLUMEN X CRITERIO (kg ó litros)CalimochoNIVEL ALTO</v>
      </c>
      <c r="B2346" s="11" t="s">
        <v>120</v>
      </c>
      <c r="C2346" s="11" t="s">
        <v>143</v>
      </c>
      <c r="D2346" s="11" t="s">
        <v>209</v>
      </c>
      <c r="E2346" s="12">
        <v>23.084886793839292</v>
      </c>
      <c r="F2346" s="12">
        <v>29.234241137467777</v>
      </c>
      <c r="G2346" s="12">
        <v>10.687141829689823</v>
      </c>
      <c r="H2346" s="12">
        <v>44.757848243757955</v>
      </c>
      <c r="I2346" s="12">
        <v>27.284363908254544</v>
      </c>
      <c r="J2346" s="12">
        <v>37.3104114385538</v>
      </c>
      <c r="K2346" s="12">
        <v>14.694745170731963</v>
      </c>
      <c r="L2346" s="12">
        <v>28.760263968876192</v>
      </c>
      <c r="M2346" s="12">
        <v>20.604427284786055</v>
      </c>
      <c r="N2346" s="12"/>
      <c r="O2346" s="12"/>
    </row>
    <row r="2347" spans="1:15" x14ac:dyDescent="0.35">
      <c r="A2347" s="11" t="str">
        <f t="shared" si="36"/>
        <v>DISTRIBUCION VOLUMEN X CRITERIO (kg ó litros)CalimochoNIVEL MEDIO ALTO</v>
      </c>
      <c r="B2347" s="11" t="s">
        <v>120</v>
      </c>
      <c r="C2347" s="11" t="s">
        <v>143</v>
      </c>
      <c r="D2347" s="11" t="s">
        <v>210</v>
      </c>
      <c r="E2347" s="12">
        <v>23.044536908073518</v>
      </c>
      <c r="F2347" s="12">
        <v>19.043852068489112</v>
      </c>
      <c r="G2347" s="12">
        <v>9.7714622754364147</v>
      </c>
      <c r="H2347" s="12">
        <v>14.530408320296717</v>
      </c>
      <c r="I2347" s="12">
        <v>13.233541897962755</v>
      </c>
      <c r="J2347" s="12">
        <v>19.73780487473455</v>
      </c>
      <c r="K2347" s="12">
        <v>14.440234852270418</v>
      </c>
      <c r="L2347" s="12">
        <v>14.671454518485147</v>
      </c>
      <c r="M2347" s="12">
        <v>22.098457411756691</v>
      </c>
      <c r="N2347" s="12"/>
      <c r="O2347" s="12"/>
    </row>
    <row r="2348" spans="1:15" x14ac:dyDescent="0.35">
      <c r="A2348" s="11" t="str">
        <f t="shared" si="36"/>
        <v>DISTRIBUCION VOLUMEN X CRITERIO (kg ó litros)CalimochoNIVEL MEDIO</v>
      </c>
      <c r="B2348" s="11" t="s">
        <v>120</v>
      </c>
      <c r="C2348" s="11" t="s">
        <v>143</v>
      </c>
      <c r="D2348" s="11" t="s">
        <v>211</v>
      </c>
      <c r="E2348" s="12">
        <v>7.6406812693553112</v>
      </c>
      <c r="F2348" s="12">
        <v>9.6286075233345194</v>
      </c>
      <c r="G2348" s="12">
        <v>12.262894861706854</v>
      </c>
      <c r="H2348" s="12">
        <v>17.443547082303503</v>
      </c>
      <c r="I2348" s="12">
        <v>8.280709881559984</v>
      </c>
      <c r="J2348" s="12">
        <v>6.1005881731303271</v>
      </c>
      <c r="K2348" s="12">
        <v>38.630719444004164</v>
      </c>
      <c r="L2348" s="12">
        <v>27.679452120558583</v>
      </c>
      <c r="M2348" s="12">
        <v>15.217703873545089</v>
      </c>
      <c r="N2348" s="12"/>
      <c r="O2348" s="12"/>
    </row>
    <row r="2349" spans="1:15" x14ac:dyDescent="0.35">
      <c r="A2349" s="11" t="str">
        <f t="shared" si="36"/>
        <v>DISTRIBUCION VOLUMEN X CRITERIO (kg ó litros)CalimochoNIVEL MEDIO BAJO</v>
      </c>
      <c r="B2349" s="11" t="s">
        <v>120</v>
      </c>
      <c r="C2349" s="11" t="s">
        <v>143</v>
      </c>
      <c r="D2349" s="11" t="s">
        <v>212</v>
      </c>
      <c r="E2349" s="12">
        <v>31.173501615973422</v>
      </c>
      <c r="F2349" s="12">
        <v>12.043548683079813</v>
      </c>
      <c r="G2349" s="12">
        <v>19.515132963850295</v>
      </c>
      <c r="H2349" s="12">
        <v>8.5606675893240922</v>
      </c>
      <c r="I2349" s="12">
        <v>33.139243693395052</v>
      </c>
      <c r="J2349" s="12">
        <v>11.526244398596099</v>
      </c>
      <c r="K2349" s="12">
        <v>9.8322685844814739</v>
      </c>
      <c r="L2349" s="12">
        <v>7.6163095934911311</v>
      </c>
      <c r="M2349" s="12">
        <v>20.022481010933085</v>
      </c>
      <c r="N2349" s="12"/>
      <c r="O2349" s="12"/>
    </row>
    <row r="2350" spans="1:15" x14ac:dyDescent="0.35">
      <c r="A2350" s="11" t="str">
        <f t="shared" si="36"/>
        <v>DISTRIBUCION VOLUMEN X CRITERIO (kg ó litros)CalimochoHOMBRE</v>
      </c>
      <c r="B2350" s="11" t="s">
        <v>120</v>
      </c>
      <c r="C2350" s="11" t="s">
        <v>143</v>
      </c>
      <c r="D2350" s="11" t="s">
        <v>21</v>
      </c>
      <c r="E2350" s="12">
        <v>41.914048055219325</v>
      </c>
      <c r="F2350" s="12">
        <v>58.70262143702594</v>
      </c>
      <c r="G2350" s="12">
        <v>65.924170261230316</v>
      </c>
      <c r="H2350" s="12">
        <v>65.441536823108933</v>
      </c>
      <c r="I2350" s="12">
        <v>53.477892773185509</v>
      </c>
      <c r="J2350" s="12">
        <v>48.945433973064496</v>
      </c>
      <c r="K2350" s="12">
        <v>54.139578986556614</v>
      </c>
      <c r="L2350" s="12">
        <v>42.448498844223202</v>
      </c>
      <c r="M2350" s="12">
        <v>39.239260307216732</v>
      </c>
      <c r="N2350" s="12"/>
      <c r="O2350" s="12"/>
    </row>
    <row r="2351" spans="1:15" x14ac:dyDescent="0.35">
      <c r="A2351" s="11" t="str">
        <f t="shared" si="36"/>
        <v>DISTRIBUCION VOLUMEN X CRITERIO (kg ó litros)CalimochoMUJER</v>
      </c>
      <c r="B2351" s="11" t="s">
        <v>120</v>
      </c>
      <c r="C2351" s="11" t="s">
        <v>143</v>
      </c>
      <c r="D2351" s="11" t="s">
        <v>22</v>
      </c>
      <c r="E2351" s="12">
        <v>58.085939582304569</v>
      </c>
      <c r="F2351" s="12">
        <v>41.297360084989492</v>
      </c>
      <c r="G2351" s="12">
        <v>34.075837957350316</v>
      </c>
      <c r="H2351" s="12">
        <v>34.558463176891067</v>
      </c>
      <c r="I2351" s="12">
        <v>46.522107226814484</v>
      </c>
      <c r="J2351" s="12">
        <v>51.054559815124065</v>
      </c>
      <c r="K2351" s="12">
        <v>45.860425332327317</v>
      </c>
      <c r="L2351" s="12">
        <v>57.551488846092226</v>
      </c>
      <c r="M2351" s="12">
        <v>60.760762923367714</v>
      </c>
      <c r="N2351" s="12"/>
      <c r="O2351" s="12"/>
    </row>
    <row r="2352" spans="1:15" x14ac:dyDescent="0.35">
      <c r="A2352" s="11" t="str">
        <f t="shared" si="36"/>
        <v>DISTRIBUCION VOLUMEN X CRITERIO (kg ó litros)RebujitoT.ESPAÑA</v>
      </c>
      <c r="B2352" s="11" t="s">
        <v>120</v>
      </c>
      <c r="C2352" s="11" t="s">
        <v>177</v>
      </c>
      <c r="D2352" s="11" t="s">
        <v>36</v>
      </c>
      <c r="E2352" s="12">
        <v>100</v>
      </c>
      <c r="F2352" s="12">
        <v>100</v>
      </c>
      <c r="G2352" s="12">
        <v>100</v>
      </c>
      <c r="H2352" s="12">
        <v>100</v>
      </c>
      <c r="I2352" s="12">
        <v>100</v>
      </c>
      <c r="J2352" s="12">
        <v>100</v>
      </c>
      <c r="K2352" s="12">
        <v>100</v>
      </c>
      <c r="L2352" s="12">
        <v>100</v>
      </c>
      <c r="M2352" s="12">
        <v>100</v>
      </c>
      <c r="N2352" s="12"/>
      <c r="O2352" s="12"/>
    </row>
    <row r="2353" spans="1:15" x14ac:dyDescent="0.35">
      <c r="A2353" s="11" t="str">
        <f t="shared" si="36"/>
        <v>DISTRIBUCION VOLUMEN X CRITERIO (kg ó litros)RebujitoBCN AM</v>
      </c>
      <c r="B2353" s="11" t="s">
        <v>120</v>
      </c>
      <c r="C2353" s="11" t="s">
        <v>177</v>
      </c>
      <c r="D2353" s="11" t="s">
        <v>1</v>
      </c>
      <c r="E2353" s="12" t="s">
        <v>223</v>
      </c>
      <c r="F2353" s="12" t="s">
        <v>223</v>
      </c>
      <c r="G2353" s="12" t="s">
        <v>223</v>
      </c>
      <c r="H2353" s="12">
        <v>0.46389114871149045</v>
      </c>
      <c r="I2353" s="12" t="s">
        <v>223</v>
      </c>
      <c r="J2353" s="12" t="s">
        <v>223</v>
      </c>
      <c r="K2353" s="12" t="s">
        <v>223</v>
      </c>
      <c r="L2353" s="12">
        <v>1.9734780709026567</v>
      </c>
      <c r="M2353" s="12">
        <v>3.9595141815840047</v>
      </c>
      <c r="N2353" s="12"/>
      <c r="O2353" s="12"/>
    </row>
    <row r="2354" spans="1:15" x14ac:dyDescent="0.35">
      <c r="A2354" s="11" t="str">
        <f t="shared" si="36"/>
        <v>DISTRIBUCION VOLUMEN X CRITERIO (kg ó litros)RebujitoREST.CAT ARAGON</v>
      </c>
      <c r="B2354" s="11" t="s">
        <v>120</v>
      </c>
      <c r="C2354" s="11" t="s">
        <v>177</v>
      </c>
      <c r="D2354" s="11" t="s">
        <v>2</v>
      </c>
      <c r="E2354" s="12">
        <v>1.0289956098100239</v>
      </c>
      <c r="F2354" s="12" t="s">
        <v>223</v>
      </c>
      <c r="G2354" s="12" t="s">
        <v>223</v>
      </c>
      <c r="H2354" s="12" t="s">
        <v>223</v>
      </c>
      <c r="I2354" s="12">
        <v>16.163168495303804</v>
      </c>
      <c r="J2354" s="12" t="s">
        <v>223</v>
      </c>
      <c r="K2354" s="12" t="s">
        <v>223</v>
      </c>
      <c r="L2354" s="12">
        <v>2.2030305588303172</v>
      </c>
      <c r="M2354" s="12">
        <v>6.4238121311364011</v>
      </c>
      <c r="N2354" s="12"/>
      <c r="O2354" s="12"/>
    </row>
    <row r="2355" spans="1:15" x14ac:dyDescent="0.35">
      <c r="A2355" s="11" t="str">
        <f t="shared" si="36"/>
        <v>DISTRIBUCION VOLUMEN X CRITERIO (kg ó litros)RebujitoLEVANTE</v>
      </c>
      <c r="B2355" s="11" t="s">
        <v>120</v>
      </c>
      <c r="C2355" s="11" t="s">
        <v>177</v>
      </c>
      <c r="D2355" s="11" t="s">
        <v>3</v>
      </c>
      <c r="E2355" s="12">
        <v>6.6664769076448112</v>
      </c>
      <c r="F2355" s="12">
        <v>8.2165527808608143</v>
      </c>
      <c r="G2355" s="12" t="s">
        <v>223</v>
      </c>
      <c r="H2355" s="12" t="s">
        <v>223</v>
      </c>
      <c r="I2355" s="12" t="s">
        <v>223</v>
      </c>
      <c r="J2355" s="12">
        <v>3.9956458431171162</v>
      </c>
      <c r="K2355" s="12" t="s">
        <v>223</v>
      </c>
      <c r="L2355" s="12">
        <v>1.6976838582359217</v>
      </c>
      <c r="M2355" s="12" t="s">
        <v>223</v>
      </c>
      <c r="N2355" s="12"/>
      <c r="O2355" s="12"/>
    </row>
    <row r="2356" spans="1:15" x14ac:dyDescent="0.35">
      <c r="A2356" s="11" t="str">
        <f t="shared" si="36"/>
        <v>DISTRIBUCION VOLUMEN X CRITERIO (kg ó litros)RebujitoANDALUCIA</v>
      </c>
      <c r="B2356" s="11" t="s">
        <v>120</v>
      </c>
      <c r="C2356" s="11" t="s">
        <v>177</v>
      </c>
      <c r="D2356" s="11" t="s">
        <v>4</v>
      </c>
      <c r="E2356" s="12">
        <v>65.546251453481446</v>
      </c>
      <c r="F2356" s="12">
        <v>23.044669915799048</v>
      </c>
      <c r="G2356" s="12">
        <v>100</v>
      </c>
      <c r="H2356" s="12">
        <v>96.191598478240209</v>
      </c>
      <c r="I2356" s="12">
        <v>75.519729543901278</v>
      </c>
      <c r="J2356" s="12">
        <v>96.00435507196778</v>
      </c>
      <c r="K2356" s="12">
        <v>81.899589632499897</v>
      </c>
      <c r="L2356" s="12">
        <v>89.71842013625681</v>
      </c>
      <c r="M2356" s="12">
        <v>89.139646999262808</v>
      </c>
      <c r="N2356" s="12"/>
      <c r="O2356" s="12"/>
    </row>
    <row r="2357" spans="1:15" x14ac:dyDescent="0.35">
      <c r="A2357" s="11" t="str">
        <f t="shared" si="36"/>
        <v>DISTRIBUCION VOLUMEN X CRITERIO (kg ó litros)RebujitoMDD AM</v>
      </c>
      <c r="B2357" s="11" t="s">
        <v>120</v>
      </c>
      <c r="C2357" s="11" t="s">
        <v>177</v>
      </c>
      <c r="D2357" s="11" t="s">
        <v>5</v>
      </c>
      <c r="E2357" s="12">
        <v>24.099055551139024</v>
      </c>
      <c r="F2357" s="12" t="s">
        <v>223</v>
      </c>
      <c r="G2357" s="12" t="s">
        <v>223</v>
      </c>
      <c r="H2357" s="12">
        <v>1.5978829918688355</v>
      </c>
      <c r="I2357" s="12">
        <v>2.2298130082764618</v>
      </c>
      <c r="J2357" s="12" t="s">
        <v>223</v>
      </c>
      <c r="K2357" s="12" t="s">
        <v>223</v>
      </c>
      <c r="L2357" s="12" t="s">
        <v>223</v>
      </c>
      <c r="M2357" s="12" t="s">
        <v>223</v>
      </c>
      <c r="N2357" s="12"/>
      <c r="O2357" s="12"/>
    </row>
    <row r="2358" spans="1:15" x14ac:dyDescent="0.35">
      <c r="A2358" s="11" t="str">
        <f t="shared" si="36"/>
        <v>DISTRIBUCION VOLUMEN X CRITERIO (kg ó litros)RebujitoRTO CENTRO</v>
      </c>
      <c r="B2358" s="11" t="s">
        <v>120</v>
      </c>
      <c r="C2358" s="11" t="s">
        <v>177</v>
      </c>
      <c r="D2358" s="11" t="s">
        <v>6</v>
      </c>
      <c r="E2358" s="12">
        <v>2.6592522641581668</v>
      </c>
      <c r="F2358" s="12">
        <v>25.691710004202779</v>
      </c>
      <c r="G2358" s="12" t="s">
        <v>223</v>
      </c>
      <c r="H2358" s="12">
        <v>1.2116753153676647</v>
      </c>
      <c r="I2358" s="12">
        <v>0.70143391964107737</v>
      </c>
      <c r="J2358" s="12" t="s">
        <v>223</v>
      </c>
      <c r="K2358" s="12">
        <v>18.10039863265596</v>
      </c>
      <c r="L2358" s="12">
        <v>4.40739037466206</v>
      </c>
      <c r="M2358" s="12">
        <v>0.47702569996014316</v>
      </c>
      <c r="N2358" s="12"/>
      <c r="O2358" s="12"/>
    </row>
    <row r="2359" spans="1:15" x14ac:dyDescent="0.35">
      <c r="A2359" s="11" t="str">
        <f t="shared" si="36"/>
        <v>DISTRIBUCION VOLUMEN X CRITERIO (kg ó litros)RebujitoNORTE-CENTRO</v>
      </c>
      <c r="B2359" s="11" t="s">
        <v>120</v>
      </c>
      <c r="C2359" s="11" t="s">
        <v>177</v>
      </c>
      <c r="D2359" s="11" t="s">
        <v>7</v>
      </c>
      <c r="E2359" s="12" t="s">
        <v>223</v>
      </c>
      <c r="F2359" s="12" t="s">
        <v>223</v>
      </c>
      <c r="G2359" s="12" t="s">
        <v>223</v>
      </c>
      <c r="H2359" s="12">
        <v>0.5349432205750676</v>
      </c>
      <c r="I2359" s="12">
        <v>5.3858678610105137</v>
      </c>
      <c r="J2359" s="12" t="s">
        <v>223</v>
      </c>
      <c r="K2359" s="12" t="s">
        <v>223</v>
      </c>
      <c r="L2359" s="12" t="s">
        <v>223</v>
      </c>
      <c r="M2359" s="12" t="s">
        <v>223</v>
      </c>
      <c r="N2359" s="12"/>
      <c r="O2359" s="12"/>
    </row>
    <row r="2360" spans="1:15" x14ac:dyDescent="0.35">
      <c r="A2360" s="11" t="str">
        <f t="shared" si="36"/>
        <v>DISTRIBUCION VOLUMEN X CRITERIO (kg ó litros)RebujitoNOROESTE</v>
      </c>
      <c r="B2360" s="11" t="s">
        <v>120</v>
      </c>
      <c r="C2360" s="11" t="s">
        <v>177</v>
      </c>
      <c r="D2360" s="11" t="s">
        <v>8</v>
      </c>
      <c r="E2360" s="12" t="s">
        <v>223</v>
      </c>
      <c r="F2360" s="12">
        <v>43.047086339727045</v>
      </c>
      <c r="G2360" s="12" t="s">
        <v>223</v>
      </c>
      <c r="H2360" s="12" t="s">
        <v>223</v>
      </c>
      <c r="I2360" s="12" t="s">
        <v>223</v>
      </c>
      <c r="J2360" s="12" t="s">
        <v>223</v>
      </c>
      <c r="K2360" s="12" t="s">
        <v>223</v>
      </c>
      <c r="L2360" s="12" t="s">
        <v>223</v>
      </c>
      <c r="M2360" s="12" t="s">
        <v>223</v>
      </c>
      <c r="N2360" s="12"/>
      <c r="O2360" s="12"/>
    </row>
    <row r="2361" spans="1:15" x14ac:dyDescent="0.35">
      <c r="A2361" s="11" t="str">
        <f t="shared" si="36"/>
        <v>DISTRIBUCION VOLUMEN X CRITERIO (kg ó litros)Rebujito&lt;2MIL</v>
      </c>
      <c r="B2361" s="11" t="s">
        <v>120</v>
      </c>
      <c r="C2361" s="11" t="s">
        <v>177</v>
      </c>
      <c r="D2361" s="11" t="s">
        <v>9</v>
      </c>
      <c r="E2361" s="12">
        <v>1.3053101426724292</v>
      </c>
      <c r="F2361" s="12">
        <v>17.211644116838595</v>
      </c>
      <c r="G2361" s="12" t="s">
        <v>223</v>
      </c>
      <c r="H2361" s="12">
        <v>0.5349432205750676</v>
      </c>
      <c r="I2361" s="12">
        <v>0.50045680641559231</v>
      </c>
      <c r="J2361" s="12" t="s">
        <v>223</v>
      </c>
      <c r="K2361" s="12" t="s">
        <v>223</v>
      </c>
      <c r="L2361" s="12" t="s">
        <v>223</v>
      </c>
      <c r="M2361" s="12" t="s">
        <v>223</v>
      </c>
      <c r="N2361" s="12"/>
      <c r="O2361" s="12"/>
    </row>
    <row r="2362" spans="1:15" x14ac:dyDescent="0.35">
      <c r="A2362" s="11" t="str">
        <f t="shared" si="36"/>
        <v>DISTRIBUCION VOLUMEN X CRITERIO (kg ó litros)Rebujito2-5MIL</v>
      </c>
      <c r="B2362" s="11" t="s">
        <v>120</v>
      </c>
      <c r="C2362" s="11" t="s">
        <v>177</v>
      </c>
      <c r="D2362" s="11" t="s">
        <v>10</v>
      </c>
      <c r="E2362" s="12" t="s">
        <v>223</v>
      </c>
      <c r="F2362" s="12" t="s">
        <v>223</v>
      </c>
      <c r="G2362" s="12" t="s">
        <v>223</v>
      </c>
      <c r="H2362" s="12">
        <v>0.43862834025585945</v>
      </c>
      <c r="I2362" s="12">
        <v>13.069073866229724</v>
      </c>
      <c r="J2362" s="12" t="s">
        <v>223</v>
      </c>
      <c r="K2362" s="12">
        <v>18.10039863265596</v>
      </c>
      <c r="L2362" s="12">
        <v>0.34266397432146123</v>
      </c>
      <c r="M2362" s="12">
        <v>6.4238121311364011</v>
      </c>
      <c r="N2362" s="12"/>
      <c r="O2362" s="12"/>
    </row>
    <row r="2363" spans="1:15" x14ac:dyDescent="0.35">
      <c r="A2363" s="11" t="str">
        <f t="shared" si="36"/>
        <v>DISTRIBUCION VOLUMEN X CRITERIO (kg ó litros)Rebujito5-10MIL</v>
      </c>
      <c r="B2363" s="11" t="s">
        <v>120</v>
      </c>
      <c r="C2363" s="11" t="s">
        <v>177</v>
      </c>
      <c r="D2363" s="11" t="s">
        <v>11</v>
      </c>
      <c r="E2363" s="12" t="s">
        <v>223</v>
      </c>
      <c r="F2363" s="12">
        <v>8.4800589635133843</v>
      </c>
      <c r="G2363" s="12" t="s">
        <v>223</v>
      </c>
      <c r="H2363" s="12">
        <v>19.788491435396445</v>
      </c>
      <c r="I2363" s="12" t="s">
        <v>223</v>
      </c>
      <c r="J2363" s="12" t="s">
        <v>223</v>
      </c>
      <c r="K2363" s="12" t="s">
        <v>223</v>
      </c>
      <c r="L2363" s="12">
        <v>1.0991862682053868</v>
      </c>
      <c r="M2363" s="12">
        <v>46.179300012967538</v>
      </c>
      <c r="N2363" s="12"/>
      <c r="O2363" s="12"/>
    </row>
    <row r="2364" spans="1:15" x14ac:dyDescent="0.35">
      <c r="A2364" s="11" t="str">
        <f t="shared" si="36"/>
        <v>DISTRIBUCION VOLUMEN X CRITERIO (kg ó litros)Rebujito10-30MIL</v>
      </c>
      <c r="B2364" s="11" t="s">
        <v>120</v>
      </c>
      <c r="C2364" s="11" t="s">
        <v>177</v>
      </c>
      <c r="D2364" s="11" t="s">
        <v>12</v>
      </c>
      <c r="E2364" s="12">
        <v>28.930138155589262</v>
      </c>
      <c r="F2364" s="12">
        <v>31.26123827532415</v>
      </c>
      <c r="G2364" s="12">
        <v>100</v>
      </c>
      <c r="H2364" s="12">
        <v>20.169319493065039</v>
      </c>
      <c r="I2364" s="12">
        <v>50.507213032220797</v>
      </c>
      <c r="J2364" s="12">
        <v>29.71761944694466</v>
      </c>
      <c r="K2364" s="12" t="s">
        <v>223</v>
      </c>
      <c r="L2364" s="12">
        <v>29.385939541344953</v>
      </c>
      <c r="M2364" s="12">
        <v>23.089647183464795</v>
      </c>
      <c r="N2364" s="12"/>
      <c r="O2364" s="12"/>
    </row>
    <row r="2365" spans="1:15" x14ac:dyDescent="0.35">
      <c r="A2365" s="11" t="str">
        <f t="shared" si="36"/>
        <v>DISTRIBUCION VOLUMEN X CRITERIO (kg ó litros)Rebujito30-100MIL</v>
      </c>
      <c r="B2365" s="11" t="s">
        <v>120</v>
      </c>
      <c r="C2365" s="11" t="s">
        <v>177</v>
      </c>
      <c r="D2365" s="11" t="s">
        <v>13</v>
      </c>
      <c r="E2365" s="12">
        <v>38.46631024235981</v>
      </c>
      <c r="F2365" s="12" t="s">
        <v>223</v>
      </c>
      <c r="G2365" s="12" t="s">
        <v>223</v>
      </c>
      <c r="H2365" s="12">
        <v>15.741356973943423</v>
      </c>
      <c r="I2365" s="12">
        <v>29.805779793719534</v>
      </c>
      <c r="J2365" s="12">
        <v>66.286735625023113</v>
      </c>
      <c r="K2365" s="12" t="s">
        <v>223</v>
      </c>
      <c r="L2365" s="12">
        <v>22.711305532753464</v>
      </c>
      <c r="M2365" s="12">
        <v>24.307267491111475</v>
      </c>
      <c r="N2365" s="12"/>
      <c r="O2365" s="12"/>
    </row>
    <row r="2366" spans="1:15" x14ac:dyDescent="0.35">
      <c r="A2366" s="11" t="str">
        <f t="shared" si="36"/>
        <v>DISTRIBUCION VOLUMEN X CRITERIO (kg ó litros)Rebujito100-200MIL</v>
      </c>
      <c r="B2366" s="11" t="s">
        <v>120</v>
      </c>
      <c r="C2366" s="11" t="s">
        <v>177</v>
      </c>
      <c r="D2366" s="11" t="s">
        <v>14</v>
      </c>
      <c r="E2366" s="12">
        <v>9.0642263848131837</v>
      </c>
      <c r="F2366" s="12">
        <v>43.047086339727045</v>
      </c>
      <c r="G2366" s="12" t="s">
        <v>223</v>
      </c>
      <c r="H2366" s="12" t="s">
        <v>223</v>
      </c>
      <c r="I2366" s="12" t="s">
        <v>223</v>
      </c>
      <c r="J2366" s="12" t="s">
        <v>223</v>
      </c>
      <c r="K2366" s="12" t="s">
        <v>223</v>
      </c>
      <c r="L2366" s="12">
        <v>7.2801121190419744</v>
      </c>
      <c r="M2366" s="12" t="s">
        <v>223</v>
      </c>
      <c r="N2366" s="12"/>
      <c r="O2366" s="12"/>
    </row>
    <row r="2367" spans="1:15" x14ac:dyDescent="0.35">
      <c r="A2367" s="11" t="str">
        <f t="shared" si="36"/>
        <v>DISTRIBUCION VOLUMEN X CRITERIO (kg ó litros)Rebujito200-500MIL</v>
      </c>
      <c r="B2367" s="11" t="s">
        <v>120</v>
      </c>
      <c r="C2367" s="11" t="s">
        <v>177</v>
      </c>
      <c r="D2367" s="11" t="s">
        <v>15</v>
      </c>
      <c r="E2367" s="12">
        <v>2.8920201363712481</v>
      </c>
      <c r="F2367" s="12" t="s">
        <v>223</v>
      </c>
      <c r="G2367" s="12" t="s">
        <v>223</v>
      </c>
      <c r="H2367" s="12">
        <v>3.3637641067423312</v>
      </c>
      <c r="I2367" s="12">
        <v>0.70143391964107737</v>
      </c>
      <c r="J2367" s="12" t="s">
        <v>223</v>
      </c>
      <c r="K2367" s="12" t="s">
        <v>223</v>
      </c>
      <c r="L2367" s="12">
        <v>9.4668420360001946</v>
      </c>
      <c r="M2367" s="12" t="s">
        <v>223</v>
      </c>
      <c r="N2367" s="12"/>
      <c r="O2367" s="12"/>
    </row>
    <row r="2368" spans="1:15" x14ac:dyDescent="0.35">
      <c r="A2368" s="11" t="str">
        <f t="shared" si="36"/>
        <v>DISTRIBUCION VOLUMEN X CRITERIO (kg ó litros)Rebujito&gt;500MIL</v>
      </c>
      <c r="B2368" s="11" t="s">
        <v>120</v>
      </c>
      <c r="C2368" s="11" t="s">
        <v>177</v>
      </c>
      <c r="D2368" s="11" t="s">
        <v>16</v>
      </c>
      <c r="E2368" s="12">
        <v>19.342022092262848</v>
      </c>
      <c r="F2368" s="12" t="s">
        <v>223</v>
      </c>
      <c r="G2368" s="12" t="s">
        <v>223</v>
      </c>
      <c r="H2368" s="12">
        <v>39.963501664957867</v>
      </c>
      <c r="I2368" s="12">
        <v>5.4160548422899097</v>
      </c>
      <c r="J2368" s="12">
        <v>3.9956458431171162</v>
      </c>
      <c r="K2368" s="12">
        <v>81.899589632499897</v>
      </c>
      <c r="L2368" s="12">
        <v>29.713954604945624</v>
      </c>
      <c r="M2368" s="12" t="s">
        <v>223</v>
      </c>
      <c r="N2368" s="12"/>
      <c r="O2368" s="12"/>
    </row>
    <row r="2369" spans="1:15" x14ac:dyDescent="0.35">
      <c r="A2369" s="11" t="str">
        <f t="shared" si="36"/>
        <v>DISTRIBUCION VOLUMEN X CRITERIO (kg ó litros)RebujitoDE 15 A 19 AÑOS</v>
      </c>
      <c r="B2369" s="11" t="s">
        <v>120</v>
      </c>
      <c r="C2369" s="11" t="s">
        <v>177</v>
      </c>
      <c r="D2369" s="11" t="s">
        <v>39</v>
      </c>
      <c r="E2369" s="12" t="s">
        <v>223</v>
      </c>
      <c r="F2369" s="12" t="s">
        <v>223</v>
      </c>
      <c r="G2369" s="12" t="s">
        <v>223</v>
      </c>
      <c r="H2369" s="12" t="s">
        <v>223</v>
      </c>
      <c r="I2369" s="12" t="s">
        <v>223</v>
      </c>
      <c r="J2369" s="12" t="s">
        <v>223</v>
      </c>
      <c r="K2369" s="12" t="s">
        <v>223</v>
      </c>
      <c r="L2369" s="12">
        <v>8.5433120573960899</v>
      </c>
      <c r="M2369" s="12" t="s">
        <v>223</v>
      </c>
      <c r="N2369" s="12"/>
      <c r="O2369" s="12"/>
    </row>
    <row r="2370" spans="1:15" x14ac:dyDescent="0.35">
      <c r="A2370" s="11" t="str">
        <f t="shared" si="36"/>
        <v>DISTRIBUCION VOLUMEN X CRITERIO (kg ó litros)RebujitoDE 20 A 24 AÑOS</v>
      </c>
      <c r="B2370" s="11" t="s">
        <v>120</v>
      </c>
      <c r="C2370" s="11" t="s">
        <v>177</v>
      </c>
      <c r="D2370" s="11" t="s">
        <v>40</v>
      </c>
      <c r="E2370" s="12" t="s">
        <v>223</v>
      </c>
      <c r="F2370" s="12">
        <v>43.047086339727045</v>
      </c>
      <c r="G2370" s="12" t="s">
        <v>223</v>
      </c>
      <c r="H2370" s="12">
        <v>1.884616684670785</v>
      </c>
      <c r="I2370" s="12" t="s">
        <v>223</v>
      </c>
      <c r="J2370" s="12" t="s">
        <v>223</v>
      </c>
      <c r="K2370" s="12" t="s">
        <v>223</v>
      </c>
      <c r="L2370" s="12">
        <v>9.87803828038059</v>
      </c>
      <c r="M2370" s="12" t="s">
        <v>223</v>
      </c>
      <c r="N2370" s="12"/>
      <c r="O2370" s="12"/>
    </row>
    <row r="2371" spans="1:15" x14ac:dyDescent="0.35">
      <c r="A2371" s="11" t="str">
        <f t="shared" si="36"/>
        <v>DISTRIBUCION VOLUMEN X CRITERIO (kg ó litros)RebujitoDE 25 A 34 AÑOS</v>
      </c>
      <c r="B2371" s="11" t="s">
        <v>120</v>
      </c>
      <c r="C2371" s="11" t="s">
        <v>177</v>
      </c>
      <c r="D2371" s="11" t="s">
        <v>41</v>
      </c>
      <c r="E2371" s="12">
        <v>23.662037968128764</v>
      </c>
      <c r="F2371" s="12" t="s">
        <v>223</v>
      </c>
      <c r="G2371" s="12" t="s">
        <v>223</v>
      </c>
      <c r="H2371" s="12">
        <v>11.381600255862011</v>
      </c>
      <c r="I2371" s="12">
        <v>2.5817213951532496</v>
      </c>
      <c r="J2371" s="12">
        <v>3.3040924060033965</v>
      </c>
      <c r="K2371" s="12" t="s">
        <v>223</v>
      </c>
      <c r="L2371" s="12">
        <v>12.71483138132683</v>
      </c>
      <c r="M2371" s="12">
        <v>0.47702569996014316</v>
      </c>
      <c r="N2371" s="12"/>
      <c r="O2371" s="12"/>
    </row>
    <row r="2372" spans="1:15" x14ac:dyDescent="0.35">
      <c r="A2372" s="11" t="str">
        <f t="shared" ref="A2372:A2435" si="37">B2372&amp;C2372&amp;D2372</f>
        <v>DISTRIBUCION VOLUMEN X CRITERIO (kg ó litros)RebujitoDE 35 A 49 AÑOS</v>
      </c>
      <c r="B2372" s="11" t="s">
        <v>120</v>
      </c>
      <c r="C2372" s="11" t="s">
        <v>177</v>
      </c>
      <c r="D2372" s="11" t="s">
        <v>42</v>
      </c>
      <c r="E2372" s="12">
        <v>21.754801825692631</v>
      </c>
      <c r="F2372" s="12">
        <v>8.4800589635133843</v>
      </c>
      <c r="G2372" s="12" t="s">
        <v>223</v>
      </c>
      <c r="H2372" s="12">
        <v>8.7845669933943693</v>
      </c>
      <c r="I2372" s="12">
        <v>2.4379394785025577</v>
      </c>
      <c r="J2372" s="12" t="s">
        <v>223</v>
      </c>
      <c r="K2372" s="12">
        <v>81.899589632499897</v>
      </c>
      <c r="L2372" s="12">
        <v>16.043328258418658</v>
      </c>
      <c r="M2372" s="12">
        <v>35.106486604542084</v>
      </c>
      <c r="N2372" s="12"/>
      <c r="O2372" s="12"/>
    </row>
    <row r="2373" spans="1:15" x14ac:dyDescent="0.35">
      <c r="A2373" s="11" t="str">
        <f t="shared" si="37"/>
        <v>DISTRIBUCION VOLUMEN X CRITERIO (kg ó litros)RebujitoDE 50 A 59 AÑOS</v>
      </c>
      <c r="B2373" s="11" t="s">
        <v>120</v>
      </c>
      <c r="C2373" s="11" t="s">
        <v>177</v>
      </c>
      <c r="D2373" s="11" t="s">
        <v>43</v>
      </c>
      <c r="E2373" s="12">
        <v>2.6636735854754736</v>
      </c>
      <c r="F2373" s="12">
        <v>8.2165527808608143</v>
      </c>
      <c r="G2373" s="12">
        <v>23.968217267842483</v>
      </c>
      <c r="H2373" s="12">
        <v>39.070457680980205</v>
      </c>
      <c r="I2373" s="12">
        <v>31.243599414319657</v>
      </c>
      <c r="J2373" s="12">
        <v>70.282381468140215</v>
      </c>
      <c r="K2373" s="12">
        <v>18.10039863265596</v>
      </c>
      <c r="L2373" s="12">
        <v>13.44374094754685</v>
      </c>
      <c r="M2373" s="12">
        <v>27.260616777983714</v>
      </c>
      <c r="N2373" s="12"/>
      <c r="O2373" s="12"/>
    </row>
    <row r="2374" spans="1:15" x14ac:dyDescent="0.35">
      <c r="A2374" s="11" t="str">
        <f t="shared" si="37"/>
        <v>DISTRIBUCION VOLUMEN X CRITERIO (kg ó litros)RebujitoDE 60 A 75 AÑOS</v>
      </c>
      <c r="B2374" s="11" t="s">
        <v>120</v>
      </c>
      <c r="C2374" s="11" t="s">
        <v>177</v>
      </c>
      <c r="D2374" s="11" t="s">
        <v>44</v>
      </c>
      <c r="E2374" s="12">
        <v>51.91951393450173</v>
      </c>
      <c r="F2374" s="12">
        <v>40.256324418413847</v>
      </c>
      <c r="G2374" s="12">
        <v>76.031755042026703</v>
      </c>
      <c r="H2374" s="12">
        <v>38.878772375007898</v>
      </c>
      <c r="I2374" s="12">
        <v>63.736757762229566</v>
      </c>
      <c r="J2374" s="12">
        <v>26.41353161636567</v>
      </c>
      <c r="K2374" s="12" t="s">
        <v>223</v>
      </c>
      <c r="L2374" s="12">
        <v>39.376748184636178</v>
      </c>
      <c r="M2374" s="12">
        <v>37.155892513609167</v>
      </c>
      <c r="N2374" s="12"/>
      <c r="O2374" s="12"/>
    </row>
    <row r="2375" spans="1:15" x14ac:dyDescent="0.35">
      <c r="A2375" s="11" t="str">
        <f t="shared" si="37"/>
        <v>DISTRIBUCION VOLUMEN X CRITERIO (kg ó litros)RebujitoNIVEL ALTO</v>
      </c>
      <c r="B2375" s="11" t="s">
        <v>120</v>
      </c>
      <c r="C2375" s="11" t="s">
        <v>177</v>
      </c>
      <c r="D2375" s="11" t="s">
        <v>209</v>
      </c>
      <c r="E2375" s="12">
        <v>12.246265552832321</v>
      </c>
      <c r="F2375" s="12" t="s">
        <v>223</v>
      </c>
      <c r="G2375" s="12" t="s">
        <v>223</v>
      </c>
      <c r="H2375" s="12">
        <v>6.2516373277835795</v>
      </c>
      <c r="I2375" s="12">
        <v>4.2006591571607741</v>
      </c>
      <c r="J2375" s="12">
        <v>3.9956458431171162</v>
      </c>
      <c r="K2375" s="12">
        <v>81.899589632499897</v>
      </c>
      <c r="L2375" s="12">
        <v>25.049082350887158</v>
      </c>
      <c r="M2375" s="12">
        <v>52.603112144103939</v>
      </c>
      <c r="N2375" s="12"/>
      <c r="O2375" s="12"/>
    </row>
    <row r="2376" spans="1:15" x14ac:dyDescent="0.35">
      <c r="A2376" s="11" t="str">
        <f t="shared" si="37"/>
        <v>DISTRIBUCION VOLUMEN X CRITERIO (kg ó litros)RebujitoNIVEL MEDIO ALTO</v>
      </c>
      <c r="B2376" s="11" t="s">
        <v>120</v>
      </c>
      <c r="C2376" s="11" t="s">
        <v>177</v>
      </c>
      <c r="D2376" s="11" t="s">
        <v>210</v>
      </c>
      <c r="E2376" s="12">
        <v>0.56257655949930063</v>
      </c>
      <c r="F2376" s="12" t="s">
        <v>223</v>
      </c>
      <c r="G2376" s="12" t="s">
        <v>223</v>
      </c>
      <c r="H2376" s="12">
        <v>29.267155438202728</v>
      </c>
      <c r="I2376" s="12">
        <v>18.484335180637483</v>
      </c>
      <c r="J2376" s="12" t="s">
        <v>223</v>
      </c>
      <c r="K2376" s="12">
        <v>18.10039863265596</v>
      </c>
      <c r="L2376" s="12">
        <v>17.503144790682438</v>
      </c>
      <c r="M2376" s="12">
        <v>0.47702569996014316</v>
      </c>
      <c r="N2376" s="12"/>
      <c r="O2376" s="12"/>
    </row>
    <row r="2377" spans="1:15" x14ac:dyDescent="0.35">
      <c r="A2377" s="11" t="str">
        <f t="shared" si="37"/>
        <v>DISTRIBUCION VOLUMEN X CRITERIO (kg ó litros)RebujitoNIVEL MEDIO</v>
      </c>
      <c r="B2377" s="11" t="s">
        <v>120</v>
      </c>
      <c r="C2377" s="11" t="s">
        <v>177</v>
      </c>
      <c r="D2377" s="11" t="s">
        <v>211</v>
      </c>
      <c r="E2377" s="12">
        <v>30.517288684121652</v>
      </c>
      <c r="F2377" s="12">
        <v>8.2165527808608143</v>
      </c>
      <c r="G2377" s="12">
        <v>76.031755042026703</v>
      </c>
      <c r="H2377" s="12">
        <v>30.34556128645665</v>
      </c>
      <c r="I2377" s="12">
        <v>47.583125110784543</v>
      </c>
      <c r="J2377" s="12">
        <v>29.71761944694466</v>
      </c>
      <c r="K2377" s="12" t="s">
        <v>223</v>
      </c>
      <c r="L2377" s="12">
        <v>24.624243697491789</v>
      </c>
      <c r="M2377" s="12">
        <v>23.089647183464795</v>
      </c>
      <c r="N2377" s="12"/>
      <c r="O2377" s="12"/>
    </row>
    <row r="2378" spans="1:15" x14ac:dyDescent="0.35">
      <c r="A2378" s="11" t="str">
        <f t="shared" si="37"/>
        <v>DISTRIBUCION VOLUMEN X CRITERIO (kg ó litros)RebujitoNIVEL MEDIO BAJO</v>
      </c>
      <c r="B2378" s="11" t="s">
        <v>120</v>
      </c>
      <c r="C2378" s="11" t="s">
        <v>177</v>
      </c>
      <c r="D2378" s="11" t="s">
        <v>212</v>
      </c>
      <c r="E2378" s="12">
        <v>10.220989555283278</v>
      </c>
      <c r="F2378" s="12">
        <v>31.524742727014022</v>
      </c>
      <c r="G2378" s="12">
        <v>23.968217267842483</v>
      </c>
      <c r="H2378" s="12">
        <v>4.9565944827655297</v>
      </c>
      <c r="I2378" s="12">
        <v>4.1323424232425241</v>
      </c>
      <c r="J2378" s="12" t="s">
        <v>223</v>
      </c>
      <c r="K2378" s="12" t="s">
        <v>223</v>
      </c>
      <c r="L2378" s="12">
        <v>10.464559718410062</v>
      </c>
      <c r="M2378" s="12">
        <v>11.716193546801653</v>
      </c>
      <c r="N2378" s="12"/>
      <c r="O2378" s="12"/>
    </row>
    <row r="2379" spans="1:15" x14ac:dyDescent="0.35">
      <c r="A2379" s="11" t="str">
        <f t="shared" si="37"/>
        <v>DISTRIBUCION VOLUMEN X CRITERIO (kg ó litros)RebujitoHOMBRE</v>
      </c>
      <c r="B2379" s="11" t="s">
        <v>120</v>
      </c>
      <c r="C2379" s="11" t="s">
        <v>177</v>
      </c>
      <c r="D2379" s="11" t="s">
        <v>21</v>
      </c>
      <c r="E2379" s="12">
        <v>3.4550373904339313</v>
      </c>
      <c r="F2379" s="12">
        <v>23.044669915799048</v>
      </c>
      <c r="G2379" s="12">
        <v>23.968217267842483</v>
      </c>
      <c r="H2379" s="12">
        <v>29.641038179877732</v>
      </c>
      <c r="I2379" s="12">
        <v>13.479763710782494</v>
      </c>
      <c r="J2379" s="12" t="s">
        <v>223</v>
      </c>
      <c r="K2379" s="12">
        <v>81.899589632499897</v>
      </c>
      <c r="L2379" s="12">
        <v>30.866043783620778</v>
      </c>
      <c r="M2379" s="12">
        <v>46.179300012967538</v>
      </c>
      <c r="N2379" s="12"/>
      <c r="O2379" s="12"/>
    </row>
    <row r="2380" spans="1:15" x14ac:dyDescent="0.35">
      <c r="A2380" s="11" t="str">
        <f t="shared" si="37"/>
        <v>DISTRIBUCION VOLUMEN X CRITERIO (kg ó litros)RebujitoMUJER</v>
      </c>
      <c r="B2380" s="11" t="s">
        <v>120</v>
      </c>
      <c r="C2380" s="11" t="s">
        <v>177</v>
      </c>
      <c r="D2380" s="11" t="s">
        <v>22</v>
      </c>
      <c r="E2380" s="12">
        <v>96.54496260956607</v>
      </c>
      <c r="F2380" s="12">
        <v>76.955330084200952</v>
      </c>
      <c r="G2380" s="12">
        <v>76.031755042026703</v>
      </c>
      <c r="H2380" s="12">
        <v>70.358961820122275</v>
      </c>
      <c r="I2380" s="12">
        <v>86.520263080716816</v>
      </c>
      <c r="J2380" s="12">
        <v>100</v>
      </c>
      <c r="K2380" s="12">
        <v>18.10039863265596</v>
      </c>
      <c r="L2380" s="12">
        <v>69.133955654087771</v>
      </c>
      <c r="M2380" s="12">
        <v>53.820728217222168</v>
      </c>
      <c r="N2380" s="12"/>
      <c r="O2380" s="12"/>
    </row>
    <row r="2381" spans="1:15" x14ac:dyDescent="0.35">
      <c r="A2381" s="11" t="str">
        <f t="shared" si="37"/>
        <v>DISTRIBUCION VOLUMEN X CRITERIO (kg ó litros)Espum/Lambrusc/MoscaT.ESPAÑA</v>
      </c>
      <c r="B2381" s="11" t="s">
        <v>120</v>
      </c>
      <c r="C2381" s="11" t="s">
        <v>178</v>
      </c>
      <c r="D2381" s="11" t="s">
        <v>36</v>
      </c>
      <c r="E2381" s="12">
        <v>100</v>
      </c>
      <c r="F2381" s="12">
        <v>100</v>
      </c>
      <c r="G2381" s="12">
        <v>100</v>
      </c>
      <c r="H2381" s="12">
        <v>100</v>
      </c>
      <c r="I2381" s="12">
        <v>100</v>
      </c>
      <c r="J2381" s="12">
        <v>100</v>
      </c>
      <c r="K2381" s="12">
        <v>100</v>
      </c>
      <c r="L2381" s="12">
        <v>100</v>
      </c>
      <c r="M2381" s="12">
        <v>100</v>
      </c>
      <c r="N2381" s="12"/>
      <c r="O2381" s="12"/>
    </row>
    <row r="2382" spans="1:15" x14ac:dyDescent="0.35">
      <c r="A2382" s="11" t="str">
        <f t="shared" si="37"/>
        <v>DISTRIBUCION VOLUMEN X CRITERIO (kg ó litros)Espum/Lambrusc/MoscaBCN AM</v>
      </c>
      <c r="B2382" s="11" t="s">
        <v>120</v>
      </c>
      <c r="C2382" s="11" t="s">
        <v>178</v>
      </c>
      <c r="D2382" s="11" t="s">
        <v>1</v>
      </c>
      <c r="E2382" s="12">
        <v>10.263029641294597</v>
      </c>
      <c r="F2382" s="12">
        <v>4.0821787511916607</v>
      </c>
      <c r="G2382" s="12">
        <v>2.930101019955166</v>
      </c>
      <c r="H2382" s="12">
        <v>23.936359045703952</v>
      </c>
      <c r="I2382" s="12">
        <v>9.037212692196043</v>
      </c>
      <c r="J2382" s="12">
        <v>6.3455227309680522</v>
      </c>
      <c r="K2382" s="12">
        <v>6.2569387205241451</v>
      </c>
      <c r="L2382" s="12">
        <v>10.312195008380657</v>
      </c>
      <c r="M2382" s="12">
        <v>12.845211289580282</v>
      </c>
      <c r="N2382" s="12"/>
      <c r="O2382" s="12"/>
    </row>
    <row r="2383" spans="1:15" x14ac:dyDescent="0.35">
      <c r="A2383" s="11" t="str">
        <f t="shared" si="37"/>
        <v>DISTRIBUCION VOLUMEN X CRITERIO (kg ó litros)Espum/Lambrusc/MoscaREST.CAT ARAGON</v>
      </c>
      <c r="B2383" s="11" t="s">
        <v>120</v>
      </c>
      <c r="C2383" s="11" t="s">
        <v>178</v>
      </c>
      <c r="D2383" s="11" t="s">
        <v>2</v>
      </c>
      <c r="E2383" s="12">
        <v>29.435620438411604</v>
      </c>
      <c r="F2383" s="12">
        <v>15.920266467500497</v>
      </c>
      <c r="G2383" s="12">
        <v>16.931497891476116</v>
      </c>
      <c r="H2383" s="12">
        <v>20.274641180620918</v>
      </c>
      <c r="I2383" s="12">
        <v>18.047368019701423</v>
      </c>
      <c r="J2383" s="12">
        <v>9.3867093287442991</v>
      </c>
      <c r="K2383" s="12">
        <v>14.335913870853526</v>
      </c>
      <c r="L2383" s="12">
        <v>14.085178938896398</v>
      </c>
      <c r="M2383" s="12">
        <v>14.533447584002593</v>
      </c>
      <c r="N2383" s="12"/>
      <c r="O2383" s="12"/>
    </row>
    <row r="2384" spans="1:15" x14ac:dyDescent="0.35">
      <c r="A2384" s="11" t="str">
        <f t="shared" si="37"/>
        <v>DISTRIBUCION VOLUMEN X CRITERIO (kg ó litros)Espum/Lambrusc/MoscaLEVANTE</v>
      </c>
      <c r="B2384" s="11" t="s">
        <v>120</v>
      </c>
      <c r="C2384" s="11" t="s">
        <v>178</v>
      </c>
      <c r="D2384" s="11" t="s">
        <v>3</v>
      </c>
      <c r="E2384" s="12">
        <v>19.406501202587741</v>
      </c>
      <c r="F2384" s="12">
        <v>20.334389898145201</v>
      </c>
      <c r="G2384" s="12">
        <v>16.517172913056182</v>
      </c>
      <c r="H2384" s="12">
        <v>14.03043472426927</v>
      </c>
      <c r="I2384" s="12">
        <v>14.625085712629232</v>
      </c>
      <c r="J2384" s="12">
        <v>4.7965048076405834</v>
      </c>
      <c r="K2384" s="12">
        <v>28.909290849820263</v>
      </c>
      <c r="L2384" s="12">
        <v>34.313456907886518</v>
      </c>
      <c r="M2384" s="12">
        <v>23.899396612260926</v>
      </c>
      <c r="N2384" s="12"/>
      <c r="O2384" s="12"/>
    </row>
    <row r="2385" spans="1:15" x14ac:dyDescent="0.35">
      <c r="A2385" s="11" t="str">
        <f t="shared" si="37"/>
        <v>DISTRIBUCION VOLUMEN X CRITERIO (kg ó litros)Espum/Lambrusc/MoscaANDALUCIA</v>
      </c>
      <c r="B2385" s="11" t="s">
        <v>120</v>
      </c>
      <c r="C2385" s="11" t="s">
        <v>178</v>
      </c>
      <c r="D2385" s="11" t="s">
        <v>4</v>
      </c>
      <c r="E2385" s="12">
        <v>11.344705117325079</v>
      </c>
      <c r="F2385" s="12">
        <v>13.435649961825661</v>
      </c>
      <c r="G2385" s="12">
        <v>14.991705260320545</v>
      </c>
      <c r="H2385" s="12">
        <v>17.813519905245524</v>
      </c>
      <c r="I2385" s="12">
        <v>8.8770607132102235</v>
      </c>
      <c r="J2385" s="12">
        <v>22.618030008202503</v>
      </c>
      <c r="K2385" s="12">
        <v>11.104429693590724</v>
      </c>
      <c r="L2385" s="12">
        <v>7.8188333424251963</v>
      </c>
      <c r="M2385" s="12">
        <v>18.224716990111816</v>
      </c>
      <c r="N2385" s="12"/>
      <c r="O2385" s="12"/>
    </row>
    <row r="2386" spans="1:15" x14ac:dyDescent="0.35">
      <c r="A2386" s="11" t="str">
        <f t="shared" si="37"/>
        <v>DISTRIBUCION VOLUMEN X CRITERIO (kg ó litros)Espum/Lambrusc/MoscaMDD AM</v>
      </c>
      <c r="B2386" s="11" t="s">
        <v>120</v>
      </c>
      <c r="C2386" s="11" t="s">
        <v>178</v>
      </c>
      <c r="D2386" s="11" t="s">
        <v>5</v>
      </c>
      <c r="E2386" s="12">
        <v>5.9614372331196943</v>
      </c>
      <c r="F2386" s="12">
        <v>8.14624084845968</v>
      </c>
      <c r="G2386" s="12">
        <v>3.5888245908034153</v>
      </c>
      <c r="H2386" s="12">
        <v>4.8079836918787926</v>
      </c>
      <c r="I2386" s="12">
        <v>6.9294106081494169</v>
      </c>
      <c r="J2386" s="12">
        <v>15.950150509033689</v>
      </c>
      <c r="K2386" s="12">
        <v>7.0217787323468377</v>
      </c>
      <c r="L2386" s="12">
        <v>1.0189424277787491</v>
      </c>
      <c r="M2386" s="12">
        <v>6.0897837019555467</v>
      </c>
      <c r="N2386" s="12"/>
      <c r="O2386" s="12"/>
    </row>
    <row r="2387" spans="1:15" x14ac:dyDescent="0.35">
      <c r="A2387" s="11" t="str">
        <f t="shared" si="37"/>
        <v>DISTRIBUCION VOLUMEN X CRITERIO (kg ó litros)Espum/Lambrusc/MoscaRTO CENTRO</v>
      </c>
      <c r="B2387" s="11" t="s">
        <v>120</v>
      </c>
      <c r="C2387" s="11" t="s">
        <v>178</v>
      </c>
      <c r="D2387" s="11" t="s">
        <v>6</v>
      </c>
      <c r="E2387" s="12">
        <v>6.453268418646382</v>
      </c>
      <c r="F2387" s="12">
        <v>6.1473144949487937</v>
      </c>
      <c r="G2387" s="12">
        <v>4.5766390948368407</v>
      </c>
      <c r="H2387" s="12">
        <v>3.5174064804583414</v>
      </c>
      <c r="I2387" s="12">
        <v>6.4686074662550528</v>
      </c>
      <c r="J2387" s="12">
        <v>4.1701063509483927</v>
      </c>
      <c r="K2387" s="12">
        <v>8.8421701578582894</v>
      </c>
      <c r="L2387" s="12">
        <v>5.8907441952707691</v>
      </c>
      <c r="M2387" s="12">
        <v>3.1273721336713391</v>
      </c>
      <c r="N2387" s="12"/>
      <c r="O2387" s="12"/>
    </row>
    <row r="2388" spans="1:15" x14ac:dyDescent="0.35">
      <c r="A2388" s="11" t="str">
        <f t="shared" si="37"/>
        <v>DISTRIBUCION VOLUMEN X CRITERIO (kg ó litros)Espum/Lambrusc/MoscaNORTE-CENTRO</v>
      </c>
      <c r="B2388" s="11" t="s">
        <v>120</v>
      </c>
      <c r="C2388" s="11" t="s">
        <v>178</v>
      </c>
      <c r="D2388" s="11" t="s">
        <v>7</v>
      </c>
      <c r="E2388" s="12">
        <v>11.863406366494173</v>
      </c>
      <c r="F2388" s="12">
        <v>22.779563843133648</v>
      </c>
      <c r="G2388" s="12">
        <v>34.263816213239693</v>
      </c>
      <c r="H2388" s="12">
        <v>11.265990320506212</v>
      </c>
      <c r="I2388" s="12">
        <v>30.183696669866066</v>
      </c>
      <c r="J2388" s="12">
        <v>28.089853616959275</v>
      </c>
      <c r="K2388" s="12">
        <v>21.137181007334096</v>
      </c>
      <c r="L2388" s="12">
        <v>17.743478373178633</v>
      </c>
      <c r="M2388" s="12">
        <v>15.138526000536428</v>
      </c>
      <c r="N2388" s="12"/>
      <c r="O2388" s="12"/>
    </row>
    <row r="2389" spans="1:15" x14ac:dyDescent="0.35">
      <c r="A2389" s="11" t="str">
        <f t="shared" si="37"/>
        <v>DISTRIBUCION VOLUMEN X CRITERIO (kg ó litros)Espum/Lambrusc/MoscaNOROESTE</v>
      </c>
      <c r="B2389" s="11" t="s">
        <v>120</v>
      </c>
      <c r="C2389" s="11" t="s">
        <v>178</v>
      </c>
      <c r="D2389" s="11" t="s">
        <v>8</v>
      </c>
      <c r="E2389" s="12">
        <v>5.2720379483029722</v>
      </c>
      <c r="F2389" s="12">
        <v>9.1543515350624176</v>
      </c>
      <c r="G2389" s="12">
        <v>6.2002282137173239</v>
      </c>
      <c r="H2389" s="12">
        <v>4.3536646513169917</v>
      </c>
      <c r="I2389" s="12">
        <v>5.831552441016381</v>
      </c>
      <c r="J2389" s="12">
        <v>8.6431350982711983</v>
      </c>
      <c r="K2389" s="12">
        <v>2.392296096483955</v>
      </c>
      <c r="L2389" s="12">
        <v>8.8171801529574125</v>
      </c>
      <c r="M2389" s="12">
        <v>6.1415369711701322</v>
      </c>
      <c r="N2389" s="12"/>
      <c r="O2389" s="12"/>
    </row>
    <row r="2390" spans="1:15" x14ac:dyDescent="0.35">
      <c r="A2390" s="11" t="str">
        <f t="shared" si="37"/>
        <v>DISTRIBUCION VOLUMEN X CRITERIO (kg ó litros)Espum/Lambrusc/Mosca&lt;2MIL</v>
      </c>
      <c r="B2390" s="11" t="s">
        <v>120</v>
      </c>
      <c r="C2390" s="11" t="s">
        <v>178</v>
      </c>
      <c r="D2390" s="11" t="s">
        <v>9</v>
      </c>
      <c r="E2390" s="12">
        <v>8.3531924796416668</v>
      </c>
      <c r="F2390" s="12">
        <v>2.3380377922707303</v>
      </c>
      <c r="G2390" s="12">
        <v>2.4410518385457025</v>
      </c>
      <c r="H2390" s="12">
        <v>11.553729903356048</v>
      </c>
      <c r="I2390" s="12">
        <v>2.9912528135616672</v>
      </c>
      <c r="J2390" s="12">
        <v>2.3867474153243222</v>
      </c>
      <c r="K2390" s="12">
        <v>9.211029885473268</v>
      </c>
      <c r="L2390" s="12">
        <v>6.4780381392577597</v>
      </c>
      <c r="M2390" s="12">
        <v>0.31806336672238578</v>
      </c>
      <c r="N2390" s="12"/>
      <c r="O2390" s="12"/>
    </row>
    <row r="2391" spans="1:15" x14ac:dyDescent="0.35">
      <c r="A2391" s="11" t="str">
        <f t="shared" si="37"/>
        <v>DISTRIBUCION VOLUMEN X CRITERIO (kg ó litros)Espum/Lambrusc/Mosca2-5MIL</v>
      </c>
      <c r="B2391" s="11" t="s">
        <v>120</v>
      </c>
      <c r="C2391" s="11" t="s">
        <v>178</v>
      </c>
      <c r="D2391" s="11" t="s">
        <v>10</v>
      </c>
      <c r="E2391" s="12">
        <v>2.5732461892112761</v>
      </c>
      <c r="F2391" s="12">
        <v>3.5131508722996889</v>
      </c>
      <c r="G2391" s="12">
        <v>9.4820744807355499</v>
      </c>
      <c r="H2391" s="12">
        <v>6.5495378392190062</v>
      </c>
      <c r="I2391" s="12">
        <v>1.4601881819590847</v>
      </c>
      <c r="J2391" s="12">
        <v>1.0785489900527623</v>
      </c>
      <c r="K2391" s="12">
        <v>1.4825766220878567</v>
      </c>
      <c r="L2391" s="12">
        <v>2.9901652390743432</v>
      </c>
      <c r="M2391" s="12">
        <v>0.44830773257604656</v>
      </c>
      <c r="N2391" s="12"/>
      <c r="O2391" s="12"/>
    </row>
    <row r="2392" spans="1:15" x14ac:dyDescent="0.35">
      <c r="A2392" s="11" t="str">
        <f t="shared" si="37"/>
        <v>DISTRIBUCION VOLUMEN X CRITERIO (kg ó litros)Espum/Lambrusc/Mosca5-10MIL</v>
      </c>
      <c r="B2392" s="11" t="s">
        <v>120</v>
      </c>
      <c r="C2392" s="11" t="s">
        <v>178</v>
      </c>
      <c r="D2392" s="11" t="s">
        <v>11</v>
      </c>
      <c r="E2392" s="12">
        <v>13.354753626678736</v>
      </c>
      <c r="F2392" s="12">
        <v>10.336548877751655</v>
      </c>
      <c r="G2392" s="12">
        <v>9.7459582220025478</v>
      </c>
      <c r="H2392" s="12">
        <v>7.1412660433435162</v>
      </c>
      <c r="I2392" s="12">
        <v>13.323375996844891</v>
      </c>
      <c r="J2392" s="12">
        <v>0.99969064630308457</v>
      </c>
      <c r="K2392" s="12">
        <v>22.067122434338295</v>
      </c>
      <c r="L2392" s="12">
        <v>21.295839725252417</v>
      </c>
      <c r="M2392" s="12">
        <v>16.673859826115891</v>
      </c>
      <c r="N2392" s="12"/>
      <c r="O2392" s="12"/>
    </row>
    <row r="2393" spans="1:15" x14ac:dyDescent="0.35">
      <c r="A2393" s="11" t="str">
        <f t="shared" si="37"/>
        <v>DISTRIBUCION VOLUMEN X CRITERIO (kg ó litros)Espum/Lambrusc/Mosca10-30MIL</v>
      </c>
      <c r="B2393" s="11" t="s">
        <v>120</v>
      </c>
      <c r="C2393" s="11" t="s">
        <v>178</v>
      </c>
      <c r="D2393" s="11" t="s">
        <v>12</v>
      </c>
      <c r="E2393" s="12">
        <v>31.683327443023231</v>
      </c>
      <c r="F2393" s="12">
        <v>34.566437636522011</v>
      </c>
      <c r="G2393" s="12">
        <v>39.68519603781062</v>
      </c>
      <c r="H2393" s="12">
        <v>24.441898441724376</v>
      </c>
      <c r="I2393" s="12">
        <v>18.330036912475769</v>
      </c>
      <c r="J2393" s="12">
        <v>11.375696528684385</v>
      </c>
      <c r="K2393" s="12">
        <v>12.488992621337829</v>
      </c>
      <c r="L2393" s="12">
        <v>13.638145239696328</v>
      </c>
      <c r="M2393" s="12">
        <v>13.237047491465749</v>
      </c>
      <c r="N2393" s="12"/>
      <c r="O2393" s="12"/>
    </row>
    <row r="2394" spans="1:15" x14ac:dyDescent="0.35">
      <c r="A2394" s="11" t="str">
        <f t="shared" si="37"/>
        <v>DISTRIBUCION VOLUMEN X CRITERIO (kg ó litros)Espum/Lambrusc/Mosca30-100MIL</v>
      </c>
      <c r="B2394" s="11" t="s">
        <v>120</v>
      </c>
      <c r="C2394" s="11" t="s">
        <v>178</v>
      </c>
      <c r="D2394" s="11" t="s">
        <v>13</v>
      </c>
      <c r="E2394" s="12">
        <v>9.6982942101196024</v>
      </c>
      <c r="F2394" s="12">
        <v>19.231496372301603</v>
      </c>
      <c r="G2394" s="12">
        <v>8.4200616182675869</v>
      </c>
      <c r="H2394" s="12">
        <v>14.176968555967132</v>
      </c>
      <c r="I2394" s="12">
        <v>15.109409463073447</v>
      </c>
      <c r="J2394" s="12">
        <v>20.695047202617321</v>
      </c>
      <c r="K2394" s="12">
        <v>20.527686041478141</v>
      </c>
      <c r="L2394" s="12">
        <v>20.094622494830809</v>
      </c>
      <c r="M2394" s="12">
        <v>31.686890397807904</v>
      </c>
      <c r="N2394" s="12"/>
      <c r="O2394" s="12"/>
    </row>
    <row r="2395" spans="1:15" x14ac:dyDescent="0.35">
      <c r="A2395" s="11" t="str">
        <f t="shared" si="37"/>
        <v>DISTRIBUCION VOLUMEN X CRITERIO (kg ó litros)Espum/Lambrusc/Mosca100-200MIL</v>
      </c>
      <c r="B2395" s="11" t="s">
        <v>120</v>
      </c>
      <c r="C2395" s="11" t="s">
        <v>178</v>
      </c>
      <c r="D2395" s="11" t="s">
        <v>14</v>
      </c>
      <c r="E2395" s="12">
        <v>7.5450744004576267</v>
      </c>
      <c r="F2395" s="12">
        <v>6.5193646120661821</v>
      </c>
      <c r="G2395" s="12">
        <v>5.4855261638681059</v>
      </c>
      <c r="H2395" s="12">
        <v>5.0663216016559574</v>
      </c>
      <c r="I2395" s="12">
        <v>4.3337306878010962</v>
      </c>
      <c r="J2395" s="12">
        <v>11.05311596591031</v>
      </c>
      <c r="K2395" s="12">
        <v>11.110378568449539</v>
      </c>
      <c r="L2395" s="12">
        <v>4.9656110929557098</v>
      </c>
      <c r="M2395" s="12">
        <v>11.851368051334928</v>
      </c>
      <c r="N2395" s="12"/>
      <c r="O2395" s="12"/>
    </row>
    <row r="2396" spans="1:15" x14ac:dyDescent="0.35">
      <c r="A2396" s="11" t="str">
        <f t="shared" si="37"/>
        <v>DISTRIBUCION VOLUMEN X CRITERIO (kg ó litros)Espum/Lambrusc/Mosca200-500MIL</v>
      </c>
      <c r="B2396" s="11" t="s">
        <v>120</v>
      </c>
      <c r="C2396" s="11" t="s">
        <v>178</v>
      </c>
      <c r="D2396" s="11" t="s">
        <v>15</v>
      </c>
      <c r="E2396" s="12">
        <v>13.45299113957941</v>
      </c>
      <c r="F2396" s="12">
        <v>12.53969734584296</v>
      </c>
      <c r="G2396" s="12">
        <v>15.284686321035009</v>
      </c>
      <c r="H2396" s="12">
        <v>15.362204704160757</v>
      </c>
      <c r="I2396" s="12">
        <v>34.940078530746469</v>
      </c>
      <c r="J2396" s="12">
        <v>34.196340757598584</v>
      </c>
      <c r="K2396" s="12">
        <v>17.305129532444372</v>
      </c>
      <c r="L2396" s="12">
        <v>21.950767820517463</v>
      </c>
      <c r="M2396" s="12">
        <v>15.930857408792759</v>
      </c>
      <c r="N2396" s="12"/>
      <c r="O2396" s="12"/>
    </row>
    <row r="2397" spans="1:15" x14ac:dyDescent="0.35">
      <c r="A2397" s="11" t="str">
        <f t="shared" si="37"/>
        <v>DISTRIBUCION VOLUMEN X CRITERIO (kg ó litros)Espum/Lambrusc/Mosca&gt;500MIL</v>
      </c>
      <c r="B2397" s="11" t="s">
        <v>120</v>
      </c>
      <c r="C2397" s="11" t="s">
        <v>178</v>
      </c>
      <c r="D2397" s="11" t="s">
        <v>16</v>
      </c>
      <c r="E2397" s="12">
        <v>13.339122102834027</v>
      </c>
      <c r="F2397" s="12">
        <v>10.955233097178549</v>
      </c>
      <c r="G2397" s="12">
        <v>9.4554393262084453</v>
      </c>
      <c r="H2397" s="12">
        <v>15.70806877312341</v>
      </c>
      <c r="I2397" s="12">
        <v>9.5119214377732089</v>
      </c>
      <c r="J2397" s="12">
        <v>18.214815909489175</v>
      </c>
      <c r="K2397" s="12">
        <v>5.8070745772919654</v>
      </c>
      <c r="L2397" s="12">
        <v>8.5868089313696956</v>
      </c>
      <c r="M2397" s="12">
        <v>9.8536066363387889</v>
      </c>
      <c r="N2397" s="12"/>
      <c r="O2397" s="12"/>
    </row>
    <row r="2398" spans="1:15" x14ac:dyDescent="0.35">
      <c r="A2398" s="11" t="str">
        <f t="shared" si="37"/>
        <v>DISTRIBUCION VOLUMEN X CRITERIO (kg ó litros)Espum/Lambrusc/MoscaDE 15 A 19 AÑOS</v>
      </c>
      <c r="B2398" s="11" t="s">
        <v>120</v>
      </c>
      <c r="C2398" s="11" t="s">
        <v>178</v>
      </c>
      <c r="D2398" s="11" t="s">
        <v>39</v>
      </c>
      <c r="E2398" s="12" t="s">
        <v>223</v>
      </c>
      <c r="F2398" s="12" t="s">
        <v>223</v>
      </c>
      <c r="G2398" s="12" t="s">
        <v>223</v>
      </c>
      <c r="H2398" s="12" t="s">
        <v>223</v>
      </c>
      <c r="I2398" s="12" t="s">
        <v>223</v>
      </c>
      <c r="J2398" s="12">
        <v>3.4212871546480206</v>
      </c>
      <c r="K2398" s="12" t="s">
        <v>223</v>
      </c>
      <c r="L2398" s="12" t="s">
        <v>223</v>
      </c>
      <c r="M2398" s="12">
        <v>3.0385306261638672</v>
      </c>
      <c r="N2398" s="12"/>
      <c r="O2398" s="12"/>
    </row>
    <row r="2399" spans="1:15" x14ac:dyDescent="0.35">
      <c r="A2399" s="11" t="str">
        <f t="shared" si="37"/>
        <v>DISTRIBUCION VOLUMEN X CRITERIO (kg ó litros)Espum/Lambrusc/MoscaDE 20 A 24 AÑOS</v>
      </c>
      <c r="B2399" s="11" t="s">
        <v>120</v>
      </c>
      <c r="C2399" s="11" t="s">
        <v>178</v>
      </c>
      <c r="D2399" s="11" t="s">
        <v>40</v>
      </c>
      <c r="E2399" s="12">
        <v>12.357217434694032</v>
      </c>
      <c r="F2399" s="12">
        <v>8.409425858328694</v>
      </c>
      <c r="G2399" s="12">
        <v>8.0455083922958277</v>
      </c>
      <c r="H2399" s="12">
        <v>5.0476136449886289</v>
      </c>
      <c r="I2399" s="12">
        <v>28.288004043249977</v>
      </c>
      <c r="J2399" s="12">
        <v>13.723798356428391</v>
      </c>
      <c r="K2399" s="12">
        <v>25.897508934620983</v>
      </c>
      <c r="L2399" s="12">
        <v>22.631814159615374</v>
      </c>
      <c r="M2399" s="12">
        <v>16.297571563817119</v>
      </c>
      <c r="N2399" s="12"/>
      <c r="O2399" s="12"/>
    </row>
    <row r="2400" spans="1:15" x14ac:dyDescent="0.35">
      <c r="A2400" s="11" t="str">
        <f t="shared" si="37"/>
        <v>DISTRIBUCION VOLUMEN X CRITERIO (kg ó litros)Espum/Lambrusc/MoscaDE 25 A 34 AÑOS</v>
      </c>
      <c r="B2400" s="11" t="s">
        <v>120</v>
      </c>
      <c r="C2400" s="11" t="s">
        <v>178</v>
      </c>
      <c r="D2400" s="11" t="s">
        <v>41</v>
      </c>
      <c r="E2400" s="12">
        <v>4.9868062464852709</v>
      </c>
      <c r="F2400" s="12">
        <v>3.4006619582328463</v>
      </c>
      <c r="G2400" s="12">
        <v>8.0908863807811002</v>
      </c>
      <c r="H2400" s="12">
        <v>6.0266265327246433</v>
      </c>
      <c r="I2400" s="12">
        <v>3.3539996379523402</v>
      </c>
      <c r="J2400" s="12">
        <v>7.4700898233520165</v>
      </c>
      <c r="K2400" s="12">
        <v>4.5087264405171652</v>
      </c>
      <c r="L2400" s="12">
        <v>2.608287903761533</v>
      </c>
      <c r="M2400" s="12">
        <v>8.4354746080540028</v>
      </c>
      <c r="N2400" s="12"/>
      <c r="O2400" s="12"/>
    </row>
    <row r="2401" spans="1:15" x14ac:dyDescent="0.35">
      <c r="A2401" s="11" t="str">
        <f t="shared" si="37"/>
        <v>DISTRIBUCION VOLUMEN X CRITERIO (kg ó litros)Espum/Lambrusc/MoscaDE 35 A 49 AÑOS</v>
      </c>
      <c r="B2401" s="11" t="s">
        <v>120</v>
      </c>
      <c r="C2401" s="11" t="s">
        <v>178</v>
      </c>
      <c r="D2401" s="11" t="s">
        <v>42</v>
      </c>
      <c r="E2401" s="12">
        <v>17.464729679329356</v>
      </c>
      <c r="F2401" s="12">
        <v>20.25113921418588</v>
      </c>
      <c r="G2401" s="12">
        <v>18.304807206072276</v>
      </c>
      <c r="H2401" s="12">
        <v>22.144691151593847</v>
      </c>
      <c r="I2401" s="12">
        <v>7.935276962246955</v>
      </c>
      <c r="J2401" s="12">
        <v>18.372862765815519</v>
      </c>
      <c r="K2401" s="12">
        <v>12.066035459569683</v>
      </c>
      <c r="L2401" s="12">
        <v>17.38054185120173</v>
      </c>
      <c r="M2401" s="12">
        <v>10.949794691085687</v>
      </c>
      <c r="N2401" s="12"/>
      <c r="O2401" s="12"/>
    </row>
    <row r="2402" spans="1:15" x14ac:dyDescent="0.35">
      <c r="A2402" s="11" t="str">
        <f t="shared" si="37"/>
        <v>DISTRIBUCION VOLUMEN X CRITERIO (kg ó litros)Espum/Lambrusc/MoscaDE 50 A 59 AÑOS</v>
      </c>
      <c r="B2402" s="11" t="s">
        <v>120</v>
      </c>
      <c r="C2402" s="11" t="s">
        <v>178</v>
      </c>
      <c r="D2402" s="11" t="s">
        <v>43</v>
      </c>
      <c r="E2402" s="12">
        <v>16.814532389750539</v>
      </c>
      <c r="F2402" s="12">
        <v>25.302149918304274</v>
      </c>
      <c r="G2402" s="12">
        <v>19.106170694217724</v>
      </c>
      <c r="H2402" s="12">
        <v>10.221948147645902</v>
      </c>
      <c r="I2402" s="12">
        <v>18.793441304599234</v>
      </c>
      <c r="J2402" s="12">
        <v>25.224486548685103</v>
      </c>
      <c r="K2402" s="12">
        <v>26.594308346796819</v>
      </c>
      <c r="L2402" s="12">
        <v>21.65967952799809</v>
      </c>
      <c r="M2402" s="12">
        <v>27.795298096783615</v>
      </c>
      <c r="N2402" s="12"/>
      <c r="O2402" s="12"/>
    </row>
    <row r="2403" spans="1:15" x14ac:dyDescent="0.35">
      <c r="A2403" s="11" t="str">
        <f t="shared" si="37"/>
        <v>DISTRIBUCION VOLUMEN X CRITERIO (kg ó litros)Espum/Lambrusc/MoscaDE 60 A 75 AÑOS</v>
      </c>
      <c r="B2403" s="11" t="s">
        <v>120</v>
      </c>
      <c r="C2403" s="11" t="s">
        <v>178</v>
      </c>
      <c r="D2403" s="11" t="s">
        <v>44</v>
      </c>
      <c r="E2403" s="12">
        <v>48.376717432831931</v>
      </c>
      <c r="F2403" s="12">
        <v>42.636586396350587</v>
      </c>
      <c r="G2403" s="12">
        <v>46.4526180926335</v>
      </c>
      <c r="H2403" s="12">
        <v>56.559113807647691</v>
      </c>
      <c r="I2403" s="12">
        <v>41.629284027715855</v>
      </c>
      <c r="J2403" s="12">
        <v>31.787484290083867</v>
      </c>
      <c r="K2403" s="12">
        <v>30.933412106613726</v>
      </c>
      <c r="L2403" s="12">
        <v>35.719683779930705</v>
      </c>
      <c r="M2403" s="12">
        <v>33.483331628968308</v>
      </c>
      <c r="N2403" s="12"/>
      <c r="O2403" s="12"/>
    </row>
    <row r="2404" spans="1:15" x14ac:dyDescent="0.35">
      <c r="A2404" s="11" t="str">
        <f t="shared" si="37"/>
        <v>DISTRIBUCION VOLUMEN X CRITERIO (kg ó litros)Espum/Lambrusc/MoscaNIVEL ALTO</v>
      </c>
      <c r="B2404" s="11" t="s">
        <v>120</v>
      </c>
      <c r="C2404" s="11" t="s">
        <v>178</v>
      </c>
      <c r="D2404" s="11" t="s">
        <v>209</v>
      </c>
      <c r="E2404" s="12">
        <v>17.43697726283003</v>
      </c>
      <c r="F2404" s="12">
        <v>18.837047677801515</v>
      </c>
      <c r="G2404" s="12">
        <v>11.547769171439564</v>
      </c>
      <c r="H2404" s="12">
        <v>17.331816357521088</v>
      </c>
      <c r="I2404" s="12">
        <v>10.925900229032521</v>
      </c>
      <c r="J2404" s="12">
        <v>18.449934296658828</v>
      </c>
      <c r="K2404" s="12">
        <v>21.517225115590755</v>
      </c>
      <c r="L2404" s="12">
        <v>18.484546298227016</v>
      </c>
      <c r="M2404" s="12">
        <v>14.844078846082414</v>
      </c>
      <c r="N2404" s="12"/>
      <c r="O2404" s="12"/>
    </row>
    <row r="2405" spans="1:15" x14ac:dyDescent="0.35">
      <c r="A2405" s="11" t="str">
        <f t="shared" si="37"/>
        <v>DISTRIBUCION VOLUMEN X CRITERIO (kg ó litros)Espum/Lambrusc/MoscaNIVEL MEDIO ALTO</v>
      </c>
      <c r="B2405" s="11" t="s">
        <v>120</v>
      </c>
      <c r="C2405" s="11" t="s">
        <v>178</v>
      </c>
      <c r="D2405" s="11" t="s">
        <v>210</v>
      </c>
      <c r="E2405" s="12">
        <v>18.875462928877361</v>
      </c>
      <c r="F2405" s="12">
        <v>14.309202810341326</v>
      </c>
      <c r="G2405" s="12">
        <v>13.753791402681188</v>
      </c>
      <c r="H2405" s="12">
        <v>15.029932157790062</v>
      </c>
      <c r="I2405" s="12">
        <v>36.511806147351258</v>
      </c>
      <c r="J2405" s="12">
        <v>24.547711326964862</v>
      </c>
      <c r="K2405" s="12">
        <v>14.236969010396255</v>
      </c>
      <c r="L2405" s="12">
        <v>15.327575975255177</v>
      </c>
      <c r="M2405" s="12">
        <v>16.393099122701006</v>
      </c>
      <c r="N2405" s="12"/>
      <c r="O2405" s="12"/>
    </row>
    <row r="2406" spans="1:15" x14ac:dyDescent="0.35">
      <c r="A2406" s="11" t="str">
        <f t="shared" si="37"/>
        <v>DISTRIBUCION VOLUMEN X CRITERIO (kg ó litros)Espum/Lambrusc/MoscaNIVEL MEDIO</v>
      </c>
      <c r="B2406" s="11" t="s">
        <v>120</v>
      </c>
      <c r="C2406" s="11" t="s">
        <v>178</v>
      </c>
      <c r="D2406" s="11" t="s">
        <v>211</v>
      </c>
      <c r="E2406" s="12">
        <v>18.627678384166185</v>
      </c>
      <c r="F2406" s="12">
        <v>18.016201284581797</v>
      </c>
      <c r="G2406" s="12">
        <v>11.36502444331318</v>
      </c>
      <c r="H2406" s="12">
        <v>27.492519427109098</v>
      </c>
      <c r="I2406" s="12">
        <v>14.561524494936014</v>
      </c>
      <c r="J2406" s="12">
        <v>20.067873286554843</v>
      </c>
      <c r="K2406" s="12">
        <v>13.257164793852253</v>
      </c>
      <c r="L2406" s="12">
        <v>18.370591275245001</v>
      </c>
      <c r="M2406" s="12">
        <v>21.907867524095405</v>
      </c>
      <c r="N2406" s="12"/>
      <c r="O2406" s="12"/>
    </row>
    <row r="2407" spans="1:15" x14ac:dyDescent="0.35">
      <c r="A2407" s="11" t="str">
        <f t="shared" si="37"/>
        <v>DISTRIBUCION VOLUMEN X CRITERIO (kg ó litros)Espum/Lambrusc/MoscaNIVEL MEDIO BAJO</v>
      </c>
      <c r="B2407" s="11" t="s">
        <v>120</v>
      </c>
      <c r="C2407" s="11" t="s">
        <v>178</v>
      </c>
      <c r="D2407" s="11" t="s">
        <v>212</v>
      </c>
      <c r="E2407" s="12">
        <v>35.48030919146526</v>
      </c>
      <c r="F2407" s="12">
        <v>20.3779569817357</v>
      </c>
      <c r="G2407" s="12">
        <v>20.866082899323608</v>
      </c>
      <c r="H2407" s="12">
        <v>15.723875740950424</v>
      </c>
      <c r="I2407" s="12">
        <v>16.555407296177627</v>
      </c>
      <c r="J2407" s="12">
        <v>19.686416872974295</v>
      </c>
      <c r="K2407" s="12">
        <v>36.461908520618962</v>
      </c>
      <c r="L2407" s="12">
        <v>33.367869664500091</v>
      </c>
      <c r="M2407" s="12">
        <v>33.336714728747957</v>
      </c>
      <c r="N2407" s="12"/>
      <c r="O2407" s="12"/>
    </row>
    <row r="2408" spans="1:15" x14ac:dyDescent="0.35">
      <c r="A2408" s="11" t="str">
        <f t="shared" si="37"/>
        <v>DISTRIBUCION VOLUMEN X CRITERIO (kg ó litros)Espum/Lambrusc/MoscaHOMBRE</v>
      </c>
      <c r="B2408" s="11" t="s">
        <v>120</v>
      </c>
      <c r="C2408" s="11" t="s">
        <v>178</v>
      </c>
      <c r="D2408" s="11" t="s">
        <v>21</v>
      </c>
      <c r="E2408" s="12">
        <v>35.965536417856853</v>
      </c>
      <c r="F2408" s="12">
        <v>42.836526516066883</v>
      </c>
      <c r="G2408" s="12">
        <v>53.150661795814138</v>
      </c>
      <c r="H2408" s="12">
        <v>35.466257874744556</v>
      </c>
      <c r="I2408" s="12">
        <v>49.364025990535374</v>
      </c>
      <c r="J2408" s="12">
        <v>41.767978406154214</v>
      </c>
      <c r="K2408" s="12">
        <v>51.329686115261076</v>
      </c>
      <c r="L2408" s="12">
        <v>59.363517806369849</v>
      </c>
      <c r="M2408" s="12">
        <v>49.868148357691169</v>
      </c>
      <c r="N2408" s="12"/>
      <c r="O2408" s="12"/>
    </row>
    <row r="2409" spans="1:15" x14ac:dyDescent="0.35">
      <c r="A2409" s="11" t="str">
        <f t="shared" si="37"/>
        <v>DISTRIBUCION VOLUMEN X CRITERIO (kg ó litros)Espum/Lambrusc/MoscaMUJER</v>
      </c>
      <c r="B2409" s="11" t="s">
        <v>120</v>
      </c>
      <c r="C2409" s="11" t="s">
        <v>178</v>
      </c>
      <c r="D2409" s="11" t="s">
        <v>22</v>
      </c>
      <c r="E2409" s="12">
        <v>64.034463582143147</v>
      </c>
      <c r="F2409" s="12">
        <v>57.163430640896841</v>
      </c>
      <c r="G2409" s="12">
        <v>46.849338204185862</v>
      </c>
      <c r="H2409" s="12">
        <v>64.533742125255444</v>
      </c>
      <c r="I2409" s="12">
        <v>50.635962057935878</v>
      </c>
      <c r="J2409" s="12">
        <v>58.232034363864251</v>
      </c>
      <c r="K2409" s="12">
        <v>48.670303832567825</v>
      </c>
      <c r="L2409" s="12">
        <v>40.636482193630151</v>
      </c>
      <c r="M2409" s="12">
        <v>50.131848605127317</v>
      </c>
      <c r="N2409" s="12"/>
      <c r="O2409" s="12"/>
    </row>
    <row r="2410" spans="1:15" x14ac:dyDescent="0.35">
      <c r="A2410" s="11" t="str">
        <f t="shared" si="37"/>
        <v>DISTRIBUCION VOLUMEN X CRITERIO (kg ó litros)SidraT.ESPAÑA</v>
      </c>
      <c r="B2410" s="11" t="s">
        <v>120</v>
      </c>
      <c r="C2410" s="11" t="s">
        <v>144</v>
      </c>
      <c r="D2410" s="11" t="s">
        <v>36</v>
      </c>
      <c r="E2410" s="12">
        <v>100</v>
      </c>
      <c r="F2410" s="12">
        <v>100</v>
      </c>
      <c r="G2410" s="12">
        <v>100</v>
      </c>
      <c r="H2410" s="12">
        <v>100</v>
      </c>
      <c r="I2410" s="12">
        <v>100</v>
      </c>
      <c r="J2410" s="12">
        <v>100</v>
      </c>
      <c r="K2410" s="12">
        <v>100</v>
      </c>
      <c r="L2410" s="12">
        <v>100</v>
      </c>
      <c r="M2410" s="12">
        <v>100</v>
      </c>
      <c r="N2410" s="12"/>
      <c r="O2410" s="12"/>
    </row>
    <row r="2411" spans="1:15" x14ac:dyDescent="0.35">
      <c r="A2411" s="11" t="str">
        <f t="shared" si="37"/>
        <v>DISTRIBUCION VOLUMEN X CRITERIO (kg ó litros)SidraBCN AM</v>
      </c>
      <c r="B2411" s="11" t="s">
        <v>120</v>
      </c>
      <c r="C2411" s="11" t="s">
        <v>144</v>
      </c>
      <c r="D2411" s="11" t="s">
        <v>1</v>
      </c>
      <c r="E2411" s="12">
        <v>2.5225231518990228</v>
      </c>
      <c r="F2411" s="12">
        <v>0.98136589829377152</v>
      </c>
      <c r="G2411" s="12" t="s">
        <v>223</v>
      </c>
      <c r="H2411" s="12">
        <v>0.46897649618458842</v>
      </c>
      <c r="I2411" s="12">
        <v>1.2409695662118554</v>
      </c>
      <c r="J2411" s="12">
        <v>0.6289370370133659</v>
      </c>
      <c r="K2411" s="12">
        <v>0.63118438252102704</v>
      </c>
      <c r="L2411" s="12">
        <v>0.81466950910580349</v>
      </c>
      <c r="M2411" s="12">
        <v>0.66918519619784456</v>
      </c>
      <c r="N2411" s="12"/>
      <c r="O2411" s="12"/>
    </row>
    <row r="2412" spans="1:15" x14ac:dyDescent="0.35">
      <c r="A2412" s="11" t="str">
        <f t="shared" si="37"/>
        <v>DISTRIBUCION VOLUMEN X CRITERIO (kg ó litros)SidraREST.CAT ARAGON</v>
      </c>
      <c r="B2412" s="11" t="s">
        <v>120</v>
      </c>
      <c r="C2412" s="11" t="s">
        <v>144</v>
      </c>
      <c r="D2412" s="11" t="s">
        <v>2</v>
      </c>
      <c r="E2412" s="12">
        <v>3.7792744407086971</v>
      </c>
      <c r="F2412" s="12">
        <v>1.2377745622656435</v>
      </c>
      <c r="G2412" s="12">
        <v>0.97264317154234803</v>
      </c>
      <c r="H2412" s="12">
        <v>1.4715038040039063</v>
      </c>
      <c r="I2412" s="12">
        <v>3.8666070910084374</v>
      </c>
      <c r="J2412" s="12">
        <v>2.1027878330731533</v>
      </c>
      <c r="K2412" s="12">
        <v>1.7963441629916008</v>
      </c>
      <c r="L2412" s="12">
        <v>0.69278111895267014</v>
      </c>
      <c r="M2412" s="12">
        <v>2.1733767865316653</v>
      </c>
      <c r="N2412" s="12"/>
      <c r="O2412" s="12"/>
    </row>
    <row r="2413" spans="1:15" x14ac:dyDescent="0.35">
      <c r="A2413" s="11" t="str">
        <f t="shared" si="37"/>
        <v>DISTRIBUCION VOLUMEN X CRITERIO (kg ó litros)SidraLEVANTE</v>
      </c>
      <c r="B2413" s="11" t="s">
        <v>120</v>
      </c>
      <c r="C2413" s="11" t="s">
        <v>144</v>
      </c>
      <c r="D2413" s="11" t="s">
        <v>3</v>
      </c>
      <c r="E2413" s="12">
        <v>3.8053770109994689</v>
      </c>
      <c r="F2413" s="12">
        <v>1.8483741272618142</v>
      </c>
      <c r="G2413" s="12">
        <v>2.6825889429885663</v>
      </c>
      <c r="H2413" s="12">
        <v>1.8859337352630183</v>
      </c>
      <c r="I2413" s="12">
        <v>3.2533586267196499</v>
      </c>
      <c r="J2413" s="12">
        <v>1.7112798374330556</v>
      </c>
      <c r="K2413" s="12">
        <v>3.635829980127403</v>
      </c>
      <c r="L2413" s="12">
        <v>2.4539500685939433</v>
      </c>
      <c r="M2413" s="12">
        <v>3.3620541760108278</v>
      </c>
      <c r="N2413" s="12"/>
      <c r="O2413" s="12"/>
    </row>
    <row r="2414" spans="1:15" x14ac:dyDescent="0.35">
      <c r="A2414" s="11" t="str">
        <f t="shared" si="37"/>
        <v>DISTRIBUCION VOLUMEN X CRITERIO (kg ó litros)SidraANDALUCIA</v>
      </c>
      <c r="B2414" s="11" t="s">
        <v>120</v>
      </c>
      <c r="C2414" s="11" t="s">
        <v>144</v>
      </c>
      <c r="D2414" s="11" t="s">
        <v>4</v>
      </c>
      <c r="E2414" s="12">
        <v>3.0885372056613671</v>
      </c>
      <c r="F2414" s="12">
        <v>6.631635778013302</v>
      </c>
      <c r="G2414" s="12">
        <v>6.1087854370020036</v>
      </c>
      <c r="H2414" s="12">
        <v>1.9444278972030393</v>
      </c>
      <c r="I2414" s="12">
        <v>4.1505958652245756</v>
      </c>
      <c r="J2414" s="12">
        <v>2.7438188628529936</v>
      </c>
      <c r="K2414" s="12">
        <v>2.2613643403089116</v>
      </c>
      <c r="L2414" s="12">
        <v>2.6102844881359162</v>
      </c>
      <c r="M2414" s="12">
        <v>2.8120884956562202</v>
      </c>
      <c r="N2414" s="12"/>
      <c r="O2414" s="12"/>
    </row>
    <row r="2415" spans="1:15" x14ac:dyDescent="0.35">
      <c r="A2415" s="11" t="str">
        <f t="shared" si="37"/>
        <v>DISTRIBUCION VOLUMEN X CRITERIO (kg ó litros)SidraMDD AM</v>
      </c>
      <c r="B2415" s="11" t="s">
        <v>120</v>
      </c>
      <c r="C2415" s="11" t="s">
        <v>144</v>
      </c>
      <c r="D2415" s="11" t="s">
        <v>5</v>
      </c>
      <c r="E2415" s="12">
        <v>8.159859511647646</v>
      </c>
      <c r="F2415" s="12">
        <v>5.3543826576231908</v>
      </c>
      <c r="G2415" s="12">
        <v>4.0348207043875597</v>
      </c>
      <c r="H2415" s="12">
        <v>1.934389906147409</v>
      </c>
      <c r="I2415" s="12">
        <v>4.8016513865866663</v>
      </c>
      <c r="J2415" s="12">
        <v>2.7703867588873452</v>
      </c>
      <c r="K2415" s="12">
        <v>2.6813638632933556</v>
      </c>
      <c r="L2415" s="12">
        <v>2.3793884080765553</v>
      </c>
      <c r="M2415" s="12">
        <v>4.1039799047313608</v>
      </c>
      <c r="N2415" s="12"/>
      <c r="O2415" s="12"/>
    </row>
    <row r="2416" spans="1:15" x14ac:dyDescent="0.35">
      <c r="A2416" s="11" t="str">
        <f t="shared" si="37"/>
        <v>DISTRIBUCION VOLUMEN X CRITERIO (kg ó litros)SidraRTO CENTRO</v>
      </c>
      <c r="B2416" s="11" t="s">
        <v>120</v>
      </c>
      <c r="C2416" s="11" t="s">
        <v>144</v>
      </c>
      <c r="D2416" s="11" t="s">
        <v>6</v>
      </c>
      <c r="E2416" s="12">
        <v>6.916924866607836</v>
      </c>
      <c r="F2416" s="12">
        <v>7.4811111422629226</v>
      </c>
      <c r="G2416" s="12">
        <v>3.1359795430079407</v>
      </c>
      <c r="H2416" s="12">
        <v>2.7390691468880219</v>
      </c>
      <c r="I2416" s="12">
        <v>5.9087627523758099</v>
      </c>
      <c r="J2416" s="12">
        <v>5.0652085730334298</v>
      </c>
      <c r="K2416" s="12">
        <v>3.6837334117712692</v>
      </c>
      <c r="L2416" s="12">
        <v>4.5515052042750632</v>
      </c>
      <c r="M2416" s="12">
        <v>3.4638065718794042</v>
      </c>
      <c r="N2416" s="12"/>
      <c r="O2416" s="12"/>
    </row>
    <row r="2417" spans="1:15" x14ac:dyDescent="0.35">
      <c r="A2417" s="11" t="str">
        <f t="shared" si="37"/>
        <v>DISTRIBUCION VOLUMEN X CRITERIO (kg ó litros)SidraNORTE-CENTRO</v>
      </c>
      <c r="B2417" s="11" t="s">
        <v>120</v>
      </c>
      <c r="C2417" s="11" t="s">
        <v>144</v>
      </c>
      <c r="D2417" s="11" t="s">
        <v>7</v>
      </c>
      <c r="E2417" s="12">
        <v>11.714032708698975</v>
      </c>
      <c r="F2417" s="12">
        <v>10.872959674237311</v>
      </c>
      <c r="G2417" s="12">
        <v>10.232927296120112</v>
      </c>
      <c r="H2417" s="12">
        <v>10.909205890012439</v>
      </c>
      <c r="I2417" s="12">
        <v>10.281600661508385</v>
      </c>
      <c r="J2417" s="12">
        <v>10.180874390885544</v>
      </c>
      <c r="K2417" s="12">
        <v>10.651351573984057</v>
      </c>
      <c r="L2417" s="12">
        <v>12.681121050946842</v>
      </c>
      <c r="M2417" s="12">
        <v>16.881725408214194</v>
      </c>
      <c r="N2417" s="12"/>
      <c r="O2417" s="12"/>
    </row>
    <row r="2418" spans="1:15" x14ac:dyDescent="0.35">
      <c r="A2418" s="11" t="str">
        <f t="shared" si="37"/>
        <v>DISTRIBUCION VOLUMEN X CRITERIO (kg ó litros)SidraNOROESTE</v>
      </c>
      <c r="B2418" s="11" t="s">
        <v>120</v>
      </c>
      <c r="C2418" s="11" t="s">
        <v>144</v>
      </c>
      <c r="D2418" s="11" t="s">
        <v>8</v>
      </c>
      <c r="E2418" s="12">
        <v>60.013470497929376</v>
      </c>
      <c r="F2418" s="12">
        <v>65.592387264036716</v>
      </c>
      <c r="G2418" s="12">
        <v>72.832244215243534</v>
      </c>
      <c r="H2418" s="12">
        <v>78.646497120640646</v>
      </c>
      <c r="I2418" s="12">
        <v>66.496456735894441</v>
      </c>
      <c r="J2418" s="12">
        <v>74.796706162264243</v>
      </c>
      <c r="K2418" s="12">
        <v>74.6588419853353</v>
      </c>
      <c r="L2418" s="12">
        <v>73.816291536123344</v>
      </c>
      <c r="M2418" s="12">
        <v>66.533783412708075</v>
      </c>
      <c r="N2418" s="12"/>
      <c r="O2418" s="12"/>
    </row>
    <row r="2419" spans="1:15" x14ac:dyDescent="0.35">
      <c r="A2419" s="11" t="str">
        <f t="shared" si="37"/>
        <v>DISTRIBUCION VOLUMEN X CRITERIO (kg ó litros)Sidra&lt;2MIL</v>
      </c>
      <c r="B2419" s="11" t="s">
        <v>120</v>
      </c>
      <c r="C2419" s="11" t="s">
        <v>144</v>
      </c>
      <c r="D2419" s="11" t="s">
        <v>9</v>
      </c>
      <c r="E2419" s="12">
        <v>2.8505887885820318</v>
      </c>
      <c r="F2419" s="12">
        <v>1.6467112184692945</v>
      </c>
      <c r="G2419" s="12">
        <v>1.1263282770096223</v>
      </c>
      <c r="H2419" s="12">
        <v>0.41702783404172444</v>
      </c>
      <c r="I2419" s="12">
        <v>1.6894955333938897</v>
      </c>
      <c r="J2419" s="12">
        <v>1.3065536417538393</v>
      </c>
      <c r="K2419" s="12">
        <v>0.67030341082479517</v>
      </c>
      <c r="L2419" s="12">
        <v>1.2269202545976079</v>
      </c>
      <c r="M2419" s="12">
        <v>0.65813274176780245</v>
      </c>
      <c r="N2419" s="12"/>
      <c r="O2419" s="12"/>
    </row>
    <row r="2420" spans="1:15" x14ac:dyDescent="0.35">
      <c r="A2420" s="11" t="str">
        <f t="shared" si="37"/>
        <v>DISTRIBUCION VOLUMEN X CRITERIO (kg ó litros)Sidra2-5MIL</v>
      </c>
      <c r="B2420" s="11" t="s">
        <v>120</v>
      </c>
      <c r="C2420" s="11" t="s">
        <v>144</v>
      </c>
      <c r="D2420" s="11" t="s">
        <v>10</v>
      </c>
      <c r="E2420" s="12">
        <v>1.7078275833107024</v>
      </c>
      <c r="F2420" s="12">
        <v>1.2545719811295299</v>
      </c>
      <c r="G2420" s="12">
        <v>0.46950735409945454</v>
      </c>
      <c r="H2420" s="12">
        <v>1.258594683660804</v>
      </c>
      <c r="I2420" s="12">
        <v>3.0182536425150301</v>
      </c>
      <c r="J2420" s="12">
        <v>0.93190141852859576</v>
      </c>
      <c r="K2420" s="12">
        <v>0.93577989280883911</v>
      </c>
      <c r="L2420" s="12">
        <v>1.736734040832064</v>
      </c>
      <c r="M2420" s="12">
        <v>0.97387509244327242</v>
      </c>
      <c r="N2420" s="12"/>
      <c r="O2420" s="12"/>
    </row>
    <row r="2421" spans="1:15" x14ac:dyDescent="0.35">
      <c r="A2421" s="11" t="str">
        <f t="shared" si="37"/>
        <v>DISTRIBUCION VOLUMEN X CRITERIO (kg ó litros)Sidra5-10MIL</v>
      </c>
      <c r="B2421" s="11" t="s">
        <v>120</v>
      </c>
      <c r="C2421" s="11" t="s">
        <v>144</v>
      </c>
      <c r="D2421" s="11" t="s">
        <v>11</v>
      </c>
      <c r="E2421" s="12">
        <v>1.5367138078514027</v>
      </c>
      <c r="F2421" s="12">
        <v>1.1516723071812107</v>
      </c>
      <c r="G2421" s="12">
        <v>3.0499072958186364</v>
      </c>
      <c r="H2421" s="12">
        <v>2.047204115218622</v>
      </c>
      <c r="I2421" s="12">
        <v>3.0059029459401128</v>
      </c>
      <c r="J2421" s="12">
        <v>1.442427571254894</v>
      </c>
      <c r="K2421" s="12">
        <v>1.0010891371463959</v>
      </c>
      <c r="L2421" s="12">
        <v>2.1809080805788192</v>
      </c>
      <c r="M2421" s="12">
        <v>3.0828520102402486</v>
      </c>
      <c r="N2421" s="12"/>
      <c r="O2421" s="12"/>
    </row>
    <row r="2422" spans="1:15" x14ac:dyDescent="0.35">
      <c r="A2422" s="11" t="str">
        <f t="shared" si="37"/>
        <v>DISTRIBUCION VOLUMEN X CRITERIO (kg ó litros)Sidra10-30MIL</v>
      </c>
      <c r="B2422" s="11" t="s">
        <v>120</v>
      </c>
      <c r="C2422" s="11" t="s">
        <v>144</v>
      </c>
      <c r="D2422" s="11" t="s">
        <v>12</v>
      </c>
      <c r="E2422" s="12">
        <v>8.5042963676880809</v>
      </c>
      <c r="F2422" s="12">
        <v>10.178809157963192</v>
      </c>
      <c r="G2422" s="12">
        <v>8.1383341212272953</v>
      </c>
      <c r="H2422" s="12">
        <v>11.093814145946901</v>
      </c>
      <c r="I2422" s="12">
        <v>9.3515613334579601</v>
      </c>
      <c r="J2422" s="12">
        <v>9.3896144902177472</v>
      </c>
      <c r="K2422" s="12">
        <v>9.8463630585324164</v>
      </c>
      <c r="L2422" s="12">
        <v>12.086081913893514</v>
      </c>
      <c r="M2422" s="12">
        <v>13.447348210159934</v>
      </c>
      <c r="N2422" s="12"/>
      <c r="O2422" s="12"/>
    </row>
    <row r="2423" spans="1:15" x14ac:dyDescent="0.35">
      <c r="A2423" s="11" t="str">
        <f t="shared" si="37"/>
        <v>DISTRIBUCION VOLUMEN X CRITERIO (kg ó litros)Sidra30-100MIL</v>
      </c>
      <c r="B2423" s="11" t="s">
        <v>120</v>
      </c>
      <c r="C2423" s="11" t="s">
        <v>144</v>
      </c>
      <c r="D2423" s="11" t="s">
        <v>13</v>
      </c>
      <c r="E2423" s="12">
        <v>39.435103323143231</v>
      </c>
      <c r="F2423" s="12">
        <v>40.918506125614201</v>
      </c>
      <c r="G2423" s="12">
        <v>43.032029748846085</v>
      </c>
      <c r="H2423" s="12">
        <v>43.212972094904806</v>
      </c>
      <c r="I2423" s="12">
        <v>43.213113825718672</v>
      </c>
      <c r="J2423" s="12">
        <v>37.956780733164386</v>
      </c>
      <c r="K2423" s="12">
        <v>36.951713603681149</v>
      </c>
      <c r="L2423" s="12">
        <v>30.430808747396927</v>
      </c>
      <c r="M2423" s="12">
        <v>29.841195600784204</v>
      </c>
      <c r="N2423" s="12"/>
      <c r="O2423" s="12"/>
    </row>
    <row r="2424" spans="1:15" x14ac:dyDescent="0.35">
      <c r="A2424" s="11" t="str">
        <f t="shared" si="37"/>
        <v>DISTRIBUCION VOLUMEN X CRITERIO (kg ó litros)Sidra100-200MIL</v>
      </c>
      <c r="B2424" s="11" t="s">
        <v>120</v>
      </c>
      <c r="C2424" s="11" t="s">
        <v>144</v>
      </c>
      <c r="D2424" s="11" t="s">
        <v>14</v>
      </c>
      <c r="E2424" s="12">
        <v>10.542099917452086</v>
      </c>
      <c r="F2424" s="12">
        <v>5.5291934748356146</v>
      </c>
      <c r="G2424" s="12">
        <v>4.3079261825426496</v>
      </c>
      <c r="H2424" s="12">
        <v>5.7088097750415594</v>
      </c>
      <c r="I2424" s="12">
        <v>6.4330387981939268</v>
      </c>
      <c r="J2424" s="12">
        <v>4.5391945001510168</v>
      </c>
      <c r="K2424" s="12">
        <v>6.0817002502777004</v>
      </c>
      <c r="L2424" s="12">
        <v>6.4360193263204843</v>
      </c>
      <c r="M2424" s="12">
        <v>9.5006830232355615</v>
      </c>
      <c r="N2424" s="12"/>
      <c r="O2424" s="12"/>
    </row>
    <row r="2425" spans="1:15" x14ac:dyDescent="0.35">
      <c r="A2425" s="11" t="str">
        <f t="shared" si="37"/>
        <v>DISTRIBUCION VOLUMEN X CRITERIO (kg ó litros)Sidra200-500MIL</v>
      </c>
      <c r="B2425" s="11" t="s">
        <v>120</v>
      </c>
      <c r="C2425" s="11" t="s">
        <v>144</v>
      </c>
      <c r="D2425" s="11" t="s">
        <v>15</v>
      </c>
      <c r="E2425" s="12">
        <v>28.508558914646688</v>
      </c>
      <c r="F2425" s="12">
        <v>30.650233680839058</v>
      </c>
      <c r="G2425" s="12">
        <v>35.740135706772477</v>
      </c>
      <c r="H2425" s="12">
        <v>33.175554005473302</v>
      </c>
      <c r="I2425" s="12">
        <v>28.282576539943594</v>
      </c>
      <c r="J2425" s="12">
        <v>41.322092609522592</v>
      </c>
      <c r="K2425" s="12">
        <v>42.662777149765446</v>
      </c>
      <c r="L2425" s="12">
        <v>43.36443120934895</v>
      </c>
      <c r="M2425" s="12">
        <v>38.684161296733876</v>
      </c>
      <c r="N2425" s="12"/>
      <c r="O2425" s="12"/>
    </row>
    <row r="2426" spans="1:15" x14ac:dyDescent="0.35">
      <c r="A2426" s="11" t="str">
        <f t="shared" si="37"/>
        <v>DISTRIBUCION VOLUMEN X CRITERIO (kg ó litros)Sidra&gt;500MIL</v>
      </c>
      <c r="B2426" s="11" t="s">
        <v>120</v>
      </c>
      <c r="C2426" s="11" t="s">
        <v>144</v>
      </c>
      <c r="D2426" s="11" t="s">
        <v>16</v>
      </c>
      <c r="E2426" s="12">
        <v>6.9148148088291368</v>
      </c>
      <c r="F2426" s="12">
        <v>8.670288674039945</v>
      </c>
      <c r="G2426" s="12">
        <v>4.1358281462687287</v>
      </c>
      <c r="H2426" s="12">
        <v>3.0860225161442743</v>
      </c>
      <c r="I2426" s="12">
        <v>5.0060588148603706</v>
      </c>
      <c r="J2426" s="12">
        <v>3.1114337447741582</v>
      </c>
      <c r="K2426" s="12">
        <v>1.8502889231420183</v>
      </c>
      <c r="L2426" s="12">
        <v>2.5380942939783617</v>
      </c>
      <c r="M2426" s="12">
        <v>3.8117541494428639</v>
      </c>
      <c r="N2426" s="12"/>
      <c r="O2426" s="12"/>
    </row>
    <row r="2427" spans="1:15" x14ac:dyDescent="0.35">
      <c r="A2427" s="11" t="str">
        <f t="shared" si="37"/>
        <v>DISTRIBUCION VOLUMEN X CRITERIO (kg ó litros)SidraDE 15 A 19 AÑOS</v>
      </c>
      <c r="B2427" s="11" t="s">
        <v>120</v>
      </c>
      <c r="C2427" s="11" t="s">
        <v>144</v>
      </c>
      <c r="D2427" s="11" t="s">
        <v>39</v>
      </c>
      <c r="E2427" s="12">
        <v>1.0648214244187841</v>
      </c>
      <c r="F2427" s="12" t="s">
        <v>223</v>
      </c>
      <c r="G2427" s="12">
        <v>2.564964143732805</v>
      </c>
      <c r="H2427" s="12" t="s">
        <v>223</v>
      </c>
      <c r="I2427" s="12" t="s">
        <v>223</v>
      </c>
      <c r="J2427" s="12">
        <v>0.49938488349287574</v>
      </c>
      <c r="K2427" s="12">
        <v>0.79300047490123604</v>
      </c>
      <c r="L2427" s="12">
        <v>2.1055309941324758</v>
      </c>
      <c r="M2427" s="12">
        <v>4.1253654447940731</v>
      </c>
      <c r="N2427" s="12"/>
      <c r="O2427" s="12"/>
    </row>
    <row r="2428" spans="1:15" x14ac:dyDescent="0.35">
      <c r="A2428" s="11" t="str">
        <f t="shared" si="37"/>
        <v>DISTRIBUCION VOLUMEN X CRITERIO (kg ó litros)SidraDE 20 A 24 AÑOS</v>
      </c>
      <c r="B2428" s="11" t="s">
        <v>120</v>
      </c>
      <c r="C2428" s="11" t="s">
        <v>144</v>
      </c>
      <c r="D2428" s="11" t="s">
        <v>40</v>
      </c>
      <c r="E2428" s="12">
        <v>1.0899478463555827</v>
      </c>
      <c r="F2428" s="12">
        <v>0.88250767892931159</v>
      </c>
      <c r="G2428" s="12">
        <v>1.071157556042956</v>
      </c>
      <c r="H2428" s="12">
        <v>0.10134414591773466</v>
      </c>
      <c r="I2428" s="12">
        <v>0.64993890830737933</v>
      </c>
      <c r="J2428" s="12">
        <v>0.69318069045025432</v>
      </c>
      <c r="K2428" s="12">
        <v>0.50251244087357438</v>
      </c>
      <c r="L2428" s="12">
        <v>0.95545802111254596</v>
      </c>
      <c r="M2428" s="12">
        <v>0.64626655234017305</v>
      </c>
      <c r="N2428" s="12"/>
      <c r="O2428" s="12"/>
    </row>
    <row r="2429" spans="1:15" x14ac:dyDescent="0.35">
      <c r="A2429" s="11" t="str">
        <f t="shared" si="37"/>
        <v>DISTRIBUCION VOLUMEN X CRITERIO (kg ó litros)SidraDE 25 A 34 AÑOS</v>
      </c>
      <c r="B2429" s="11" t="s">
        <v>120</v>
      </c>
      <c r="C2429" s="11" t="s">
        <v>144</v>
      </c>
      <c r="D2429" s="11" t="s">
        <v>41</v>
      </c>
      <c r="E2429" s="12">
        <v>4.3754859399360608</v>
      </c>
      <c r="F2429" s="12">
        <v>3.7473838372500485</v>
      </c>
      <c r="G2429" s="12">
        <v>2.8506839773272898</v>
      </c>
      <c r="H2429" s="12">
        <v>2.6148633293166101</v>
      </c>
      <c r="I2429" s="12">
        <v>3.3883181087431864</v>
      </c>
      <c r="J2429" s="12">
        <v>1.4521718251435471</v>
      </c>
      <c r="K2429" s="12">
        <v>1.4352485936748756</v>
      </c>
      <c r="L2429" s="12">
        <v>3.8475922497442112</v>
      </c>
      <c r="M2429" s="12">
        <v>2.1460246816954029</v>
      </c>
      <c r="N2429" s="12"/>
      <c r="O2429" s="12"/>
    </row>
    <row r="2430" spans="1:15" x14ac:dyDescent="0.35">
      <c r="A2430" s="11" t="str">
        <f t="shared" si="37"/>
        <v>DISTRIBUCION VOLUMEN X CRITERIO (kg ó litros)SidraDE 35 A 49 AÑOS</v>
      </c>
      <c r="B2430" s="11" t="s">
        <v>120</v>
      </c>
      <c r="C2430" s="11" t="s">
        <v>144</v>
      </c>
      <c r="D2430" s="11" t="s">
        <v>42</v>
      </c>
      <c r="E2430" s="12">
        <v>16.481713656834543</v>
      </c>
      <c r="F2430" s="12">
        <v>13.073561365653557</v>
      </c>
      <c r="G2430" s="12">
        <v>13.527977887658524</v>
      </c>
      <c r="H2430" s="12">
        <v>13.1112477087329</v>
      </c>
      <c r="I2430" s="12">
        <v>12.890457400928115</v>
      </c>
      <c r="J2430" s="12">
        <v>11.822799032966049</v>
      </c>
      <c r="K2430" s="12">
        <v>10.843175897250907</v>
      </c>
      <c r="L2430" s="12">
        <v>10.614232339904435</v>
      </c>
      <c r="M2430" s="12">
        <v>12.959577959432503</v>
      </c>
      <c r="N2430" s="12"/>
      <c r="O2430" s="12"/>
    </row>
    <row r="2431" spans="1:15" x14ac:dyDescent="0.35">
      <c r="A2431" s="11" t="str">
        <f t="shared" si="37"/>
        <v>DISTRIBUCION VOLUMEN X CRITERIO (kg ó litros)SidraDE 50 A 59 AÑOS</v>
      </c>
      <c r="B2431" s="11" t="s">
        <v>120</v>
      </c>
      <c r="C2431" s="11" t="s">
        <v>144</v>
      </c>
      <c r="D2431" s="11" t="s">
        <v>43</v>
      </c>
      <c r="E2431" s="12">
        <v>35.62044245808881</v>
      </c>
      <c r="F2431" s="12">
        <v>37.673508276594262</v>
      </c>
      <c r="G2431" s="12">
        <v>37.08171066337912</v>
      </c>
      <c r="H2431" s="12">
        <v>34.581400116258557</v>
      </c>
      <c r="I2431" s="12">
        <v>34.190984097279994</v>
      </c>
      <c r="J2431" s="12">
        <v>36.68017679589174</v>
      </c>
      <c r="K2431" s="12">
        <v>36.470203179225322</v>
      </c>
      <c r="L2431" s="12">
        <v>34.210930601214514</v>
      </c>
      <c r="M2431" s="12">
        <v>32.72802483423537</v>
      </c>
      <c r="N2431" s="12"/>
      <c r="O2431" s="12"/>
    </row>
    <row r="2432" spans="1:15" x14ac:dyDescent="0.35">
      <c r="A2432" s="11" t="str">
        <f t="shared" si="37"/>
        <v>DISTRIBUCION VOLUMEN X CRITERIO (kg ó litros)SidraDE 60 A 75 AÑOS</v>
      </c>
      <c r="B2432" s="11" t="s">
        <v>120</v>
      </c>
      <c r="C2432" s="11" t="s">
        <v>144</v>
      </c>
      <c r="D2432" s="11" t="s">
        <v>44</v>
      </c>
      <c r="E2432" s="12">
        <v>41.367596533613309</v>
      </c>
      <c r="F2432" s="12">
        <v>44.623040745639486</v>
      </c>
      <c r="G2432" s="12">
        <v>42.903501862809755</v>
      </c>
      <c r="H2432" s="12">
        <v>49.591145529691275</v>
      </c>
      <c r="I2432" s="12">
        <v>48.880306628515271</v>
      </c>
      <c r="J2432" s="12">
        <v>48.852279586166603</v>
      </c>
      <c r="K2432" s="12">
        <v>49.955865964281728</v>
      </c>
      <c r="L2432" s="12">
        <v>48.266248827712367</v>
      </c>
      <c r="M2432" s="12">
        <v>47.394746416923958</v>
      </c>
      <c r="N2432" s="12"/>
      <c r="O2432" s="12"/>
    </row>
    <row r="2433" spans="1:15" x14ac:dyDescent="0.35">
      <c r="A2433" s="11" t="str">
        <f t="shared" si="37"/>
        <v>DISTRIBUCION VOLUMEN X CRITERIO (kg ó litros)SidraNIVEL ALTO</v>
      </c>
      <c r="B2433" s="11" t="s">
        <v>120</v>
      </c>
      <c r="C2433" s="11" t="s">
        <v>144</v>
      </c>
      <c r="D2433" s="11" t="s">
        <v>209</v>
      </c>
      <c r="E2433" s="12">
        <v>12.763368787288995</v>
      </c>
      <c r="F2433" s="12">
        <v>7.6776018128564676</v>
      </c>
      <c r="G2433" s="12">
        <v>11.335123315900658</v>
      </c>
      <c r="H2433" s="12">
        <v>9.0881754798731951</v>
      </c>
      <c r="I2433" s="12">
        <v>11.000493933304107</v>
      </c>
      <c r="J2433" s="12">
        <v>5.5615265852514399</v>
      </c>
      <c r="K2433" s="12">
        <v>4.8038963567758541</v>
      </c>
      <c r="L2433" s="12">
        <v>6.7277669571309939</v>
      </c>
      <c r="M2433" s="12">
        <v>13.412769237463609</v>
      </c>
      <c r="N2433" s="12"/>
      <c r="O2433" s="12"/>
    </row>
    <row r="2434" spans="1:15" x14ac:dyDescent="0.35">
      <c r="A2434" s="11" t="str">
        <f t="shared" si="37"/>
        <v>DISTRIBUCION VOLUMEN X CRITERIO (kg ó litros)SidraNIVEL MEDIO ALTO</v>
      </c>
      <c r="B2434" s="11" t="s">
        <v>120</v>
      </c>
      <c r="C2434" s="11" t="s">
        <v>144</v>
      </c>
      <c r="D2434" s="11" t="s">
        <v>210</v>
      </c>
      <c r="E2434" s="12">
        <v>36.003314002628464</v>
      </c>
      <c r="F2434" s="12">
        <v>37.975373461742016</v>
      </c>
      <c r="G2434" s="12">
        <v>8.6291055856815007</v>
      </c>
      <c r="H2434" s="12">
        <v>5.5145221534600388</v>
      </c>
      <c r="I2434" s="12">
        <v>11.55971419223849</v>
      </c>
      <c r="J2434" s="12">
        <v>9.7643215837914745</v>
      </c>
      <c r="K2434" s="12">
        <v>12.863772834608877</v>
      </c>
      <c r="L2434" s="12">
        <v>12.629150332652825</v>
      </c>
      <c r="M2434" s="12">
        <v>15.27717558018783</v>
      </c>
      <c r="N2434" s="12"/>
      <c r="O2434" s="12"/>
    </row>
    <row r="2435" spans="1:15" x14ac:dyDescent="0.35">
      <c r="A2435" s="11" t="str">
        <f t="shared" si="37"/>
        <v>DISTRIBUCION VOLUMEN X CRITERIO (kg ó litros)SidraNIVEL MEDIO</v>
      </c>
      <c r="B2435" s="11" t="s">
        <v>120</v>
      </c>
      <c r="C2435" s="11" t="s">
        <v>144</v>
      </c>
      <c r="D2435" s="11" t="s">
        <v>211</v>
      </c>
      <c r="E2435" s="12">
        <v>13.548725936858833</v>
      </c>
      <c r="F2435" s="12">
        <v>15.26988806716493</v>
      </c>
      <c r="G2435" s="12">
        <v>8.7768884458717498</v>
      </c>
      <c r="H2435" s="12">
        <v>12.096265991526883</v>
      </c>
      <c r="I2435" s="12">
        <v>16.40137196946208</v>
      </c>
      <c r="J2435" s="12">
        <v>20.741032958327928</v>
      </c>
      <c r="K2435" s="12">
        <v>20.978993495497694</v>
      </c>
      <c r="L2435" s="12">
        <v>24.459835921253365</v>
      </c>
      <c r="M2435" s="12">
        <v>28.588358072267166</v>
      </c>
      <c r="N2435" s="12"/>
      <c r="O2435" s="12"/>
    </row>
    <row r="2436" spans="1:15" x14ac:dyDescent="0.35">
      <c r="A2436" s="11" t="str">
        <f t="shared" ref="A2436:A2499" si="38">B2436&amp;C2436&amp;D2436</f>
        <v>DISTRIBUCION VOLUMEN X CRITERIO (kg ó litros)SidraNIVEL MEDIO BAJO</v>
      </c>
      <c r="B2436" s="11" t="s">
        <v>120</v>
      </c>
      <c r="C2436" s="11" t="s">
        <v>144</v>
      </c>
      <c r="D2436" s="11" t="s">
        <v>212</v>
      </c>
      <c r="E2436" s="12">
        <v>17.620799777242279</v>
      </c>
      <c r="F2436" s="12">
        <v>20.964916486004086</v>
      </c>
      <c r="G2436" s="12">
        <v>25.417361437053966</v>
      </c>
      <c r="H2436" s="12">
        <v>21.011216852049401</v>
      </c>
      <c r="I2436" s="12">
        <v>16.714142273945509</v>
      </c>
      <c r="J2436" s="12">
        <v>23.101330066699695</v>
      </c>
      <c r="K2436" s="12">
        <v>36.218919147399482</v>
      </c>
      <c r="L2436" s="12">
        <v>42.0494025998795</v>
      </c>
      <c r="M2436" s="12">
        <v>32.387204838118052</v>
      </c>
      <c r="N2436" s="12"/>
      <c r="O2436" s="12"/>
    </row>
    <row r="2437" spans="1:15" x14ac:dyDescent="0.35">
      <c r="A2437" s="11" t="str">
        <f t="shared" si="38"/>
        <v>DISTRIBUCION VOLUMEN X CRITERIO (kg ó litros)SidraHOMBRE</v>
      </c>
      <c r="B2437" s="11" t="s">
        <v>120</v>
      </c>
      <c r="C2437" s="11" t="s">
        <v>144</v>
      </c>
      <c r="D2437" s="11" t="s">
        <v>21</v>
      </c>
      <c r="E2437" s="12">
        <v>47.581424981701602</v>
      </c>
      <c r="F2437" s="12">
        <v>51.987258110868986</v>
      </c>
      <c r="G2437" s="12">
        <v>47.669008962994738</v>
      </c>
      <c r="H2437" s="12">
        <v>45.708105764499827</v>
      </c>
      <c r="I2437" s="12">
        <v>48.102743651559834</v>
      </c>
      <c r="J2437" s="12">
        <v>57.17474783997347</v>
      </c>
      <c r="K2437" s="12">
        <v>63.763212588087811</v>
      </c>
      <c r="L2437" s="12">
        <v>61.183527032565856</v>
      </c>
      <c r="M2437" s="12">
        <v>63.577604820185329</v>
      </c>
      <c r="N2437" s="12"/>
      <c r="O2437" s="12"/>
    </row>
    <row r="2438" spans="1:15" x14ac:dyDescent="0.35">
      <c r="A2438" s="11" t="str">
        <f t="shared" si="38"/>
        <v>DISTRIBUCION VOLUMEN X CRITERIO (kg ó litros)SidraMUJER</v>
      </c>
      <c r="B2438" s="11" t="s">
        <v>120</v>
      </c>
      <c r="C2438" s="11" t="s">
        <v>144</v>
      </c>
      <c r="D2438" s="11" t="s">
        <v>22</v>
      </c>
      <c r="E2438" s="12">
        <v>52.418575531753532</v>
      </c>
      <c r="F2438" s="12">
        <v>48.012726457545483</v>
      </c>
      <c r="G2438" s="12">
        <v>52.33097514483719</v>
      </c>
      <c r="H2438" s="12">
        <v>54.291894005113093</v>
      </c>
      <c r="I2438" s="12">
        <v>51.89726758358578</v>
      </c>
      <c r="J2438" s="12">
        <v>42.825252160026537</v>
      </c>
      <c r="K2438" s="12">
        <v>36.236801846889207</v>
      </c>
      <c r="L2438" s="12">
        <v>38.816456093389426</v>
      </c>
      <c r="M2438" s="12">
        <v>36.422395179814679</v>
      </c>
      <c r="N2438" s="12"/>
      <c r="O2438" s="12"/>
    </row>
    <row r="2439" spans="1:15" x14ac:dyDescent="0.35">
      <c r="A2439" s="11" t="str">
        <f t="shared" si="38"/>
        <v>DISTRIBUCION VOLUMEN X CRITERIO (kg ó litros)CervezaT.ESPAÑA</v>
      </c>
      <c r="B2439" s="11" t="s">
        <v>120</v>
      </c>
      <c r="C2439" s="11" t="s">
        <v>145</v>
      </c>
      <c r="D2439" s="11" t="s">
        <v>36</v>
      </c>
      <c r="E2439" s="12">
        <v>100</v>
      </c>
      <c r="F2439" s="12">
        <v>100</v>
      </c>
      <c r="G2439" s="12">
        <v>100</v>
      </c>
      <c r="H2439" s="12">
        <v>100</v>
      </c>
      <c r="I2439" s="12">
        <v>100</v>
      </c>
      <c r="J2439" s="12">
        <v>100</v>
      </c>
      <c r="K2439" s="12">
        <v>100</v>
      </c>
      <c r="L2439" s="12">
        <v>100</v>
      </c>
      <c r="M2439" s="12">
        <v>100</v>
      </c>
      <c r="N2439" s="12"/>
      <c r="O2439" s="12"/>
    </row>
    <row r="2440" spans="1:15" x14ac:dyDescent="0.35">
      <c r="A2440" s="11" t="str">
        <f t="shared" si="38"/>
        <v>DISTRIBUCION VOLUMEN X CRITERIO (kg ó litros)CervezaBCN AM</v>
      </c>
      <c r="B2440" s="11" t="s">
        <v>120</v>
      </c>
      <c r="C2440" s="11" t="s">
        <v>145</v>
      </c>
      <c r="D2440" s="11" t="s">
        <v>1</v>
      </c>
      <c r="E2440" s="12">
        <v>7.3094819207081176</v>
      </c>
      <c r="F2440" s="12">
        <v>7.5939451886365941</v>
      </c>
      <c r="G2440" s="12">
        <v>7.8482939975474775</v>
      </c>
      <c r="H2440" s="12">
        <v>6.6248013122854248</v>
      </c>
      <c r="I2440" s="12">
        <v>7.5154546393806143</v>
      </c>
      <c r="J2440" s="12">
        <v>6.2575853671051966</v>
      </c>
      <c r="K2440" s="12">
        <v>6.5306923194985353</v>
      </c>
      <c r="L2440" s="12">
        <v>6.1354553536874823</v>
      </c>
      <c r="M2440" s="12">
        <v>6.5165215680431414</v>
      </c>
      <c r="N2440" s="12"/>
      <c r="O2440" s="12"/>
    </row>
    <row r="2441" spans="1:15" x14ac:dyDescent="0.35">
      <c r="A2441" s="11" t="str">
        <f t="shared" si="38"/>
        <v>DISTRIBUCION VOLUMEN X CRITERIO (kg ó litros)CervezaREST.CAT ARAGON</v>
      </c>
      <c r="B2441" s="11" t="s">
        <v>120</v>
      </c>
      <c r="C2441" s="11" t="s">
        <v>145</v>
      </c>
      <c r="D2441" s="11" t="s">
        <v>2</v>
      </c>
      <c r="E2441" s="12">
        <v>12.093528677306251</v>
      </c>
      <c r="F2441" s="12">
        <v>10.603225960046068</v>
      </c>
      <c r="G2441" s="12">
        <v>10.642073030338969</v>
      </c>
      <c r="H2441" s="12">
        <v>11.534798373917539</v>
      </c>
      <c r="I2441" s="12">
        <v>12.22182164440693</v>
      </c>
      <c r="J2441" s="12">
        <v>10.575480616954422</v>
      </c>
      <c r="K2441" s="12">
        <v>12.118150066230889</v>
      </c>
      <c r="L2441" s="12">
        <v>12.504346744492157</v>
      </c>
      <c r="M2441" s="12">
        <v>13.60550284376871</v>
      </c>
      <c r="N2441" s="12"/>
      <c r="O2441" s="12"/>
    </row>
    <row r="2442" spans="1:15" x14ac:dyDescent="0.35">
      <c r="A2442" s="11" t="str">
        <f t="shared" si="38"/>
        <v>DISTRIBUCION VOLUMEN X CRITERIO (kg ó litros)CervezaLEVANTE</v>
      </c>
      <c r="B2442" s="11" t="s">
        <v>120</v>
      </c>
      <c r="C2442" s="11" t="s">
        <v>145</v>
      </c>
      <c r="D2442" s="11" t="s">
        <v>3</v>
      </c>
      <c r="E2442" s="12">
        <v>12.927427857499938</v>
      </c>
      <c r="F2442" s="12">
        <v>14.656869417347574</v>
      </c>
      <c r="G2442" s="12">
        <v>13.412351837192526</v>
      </c>
      <c r="H2442" s="12">
        <v>13.213944301455024</v>
      </c>
      <c r="I2442" s="12">
        <v>13.045236948395639</v>
      </c>
      <c r="J2442" s="12">
        <v>13.475951816091595</v>
      </c>
      <c r="K2442" s="12">
        <v>12.716558402086168</v>
      </c>
      <c r="L2442" s="12">
        <v>11.595959675326423</v>
      </c>
      <c r="M2442" s="12">
        <v>11.779568217663677</v>
      </c>
      <c r="N2442" s="12"/>
      <c r="O2442" s="12"/>
    </row>
    <row r="2443" spans="1:15" x14ac:dyDescent="0.35">
      <c r="A2443" s="11" t="str">
        <f t="shared" si="38"/>
        <v>DISTRIBUCION VOLUMEN X CRITERIO (kg ó litros)CervezaANDALUCIA</v>
      </c>
      <c r="B2443" s="11" t="s">
        <v>120</v>
      </c>
      <c r="C2443" s="11" t="s">
        <v>145</v>
      </c>
      <c r="D2443" s="11" t="s">
        <v>4</v>
      </c>
      <c r="E2443" s="12">
        <v>24.27099578437776</v>
      </c>
      <c r="F2443" s="12">
        <v>27.365940026810964</v>
      </c>
      <c r="G2443" s="12">
        <v>25.656969100432921</v>
      </c>
      <c r="H2443" s="12">
        <v>25.631747850439545</v>
      </c>
      <c r="I2443" s="12">
        <v>22.448886996188243</v>
      </c>
      <c r="J2443" s="12">
        <v>25.049776148361623</v>
      </c>
      <c r="K2443" s="12">
        <v>25.735343901389165</v>
      </c>
      <c r="L2443" s="12">
        <v>26.935403872865287</v>
      </c>
      <c r="M2443" s="12">
        <v>24.71584434346169</v>
      </c>
      <c r="N2443" s="12"/>
      <c r="O2443" s="12"/>
    </row>
    <row r="2444" spans="1:15" x14ac:dyDescent="0.35">
      <c r="A2444" s="11" t="str">
        <f t="shared" si="38"/>
        <v>DISTRIBUCION VOLUMEN X CRITERIO (kg ó litros)CervezaMDD AM</v>
      </c>
      <c r="B2444" s="11" t="s">
        <v>120</v>
      </c>
      <c r="C2444" s="11" t="s">
        <v>145</v>
      </c>
      <c r="D2444" s="11" t="s">
        <v>5</v>
      </c>
      <c r="E2444" s="12">
        <v>14.289121499294726</v>
      </c>
      <c r="F2444" s="12">
        <v>13.64865925487107</v>
      </c>
      <c r="G2444" s="12">
        <v>14.573623995377366</v>
      </c>
      <c r="H2444" s="12">
        <v>14.526725577772273</v>
      </c>
      <c r="I2444" s="12">
        <v>13.78202587732387</v>
      </c>
      <c r="J2444" s="12">
        <v>14.506837657317737</v>
      </c>
      <c r="K2444" s="12">
        <v>15.060739570258713</v>
      </c>
      <c r="L2444" s="12">
        <v>14.842640226670783</v>
      </c>
      <c r="M2444" s="12">
        <v>13.967063413387557</v>
      </c>
      <c r="N2444" s="12"/>
      <c r="O2444" s="12"/>
    </row>
    <row r="2445" spans="1:15" x14ac:dyDescent="0.35">
      <c r="A2445" s="11" t="str">
        <f t="shared" si="38"/>
        <v>DISTRIBUCION VOLUMEN X CRITERIO (kg ó litros)CervezaRTO CENTRO</v>
      </c>
      <c r="B2445" s="11" t="s">
        <v>120</v>
      </c>
      <c r="C2445" s="11" t="s">
        <v>145</v>
      </c>
      <c r="D2445" s="11" t="s">
        <v>6</v>
      </c>
      <c r="E2445" s="12">
        <v>9.3731877816428266</v>
      </c>
      <c r="F2445" s="12">
        <v>8.2239090660689502</v>
      </c>
      <c r="G2445" s="12">
        <v>8.1486715037974538</v>
      </c>
      <c r="H2445" s="12">
        <v>8.4723371470268418</v>
      </c>
      <c r="I2445" s="12">
        <v>9.631701769071789</v>
      </c>
      <c r="J2445" s="12">
        <v>9.0810357435868383</v>
      </c>
      <c r="K2445" s="12">
        <v>8.82606836415464</v>
      </c>
      <c r="L2445" s="12">
        <v>9.2931243811788278</v>
      </c>
      <c r="M2445" s="12">
        <v>10.074420397926568</v>
      </c>
      <c r="N2445" s="12"/>
      <c r="O2445" s="12"/>
    </row>
    <row r="2446" spans="1:15" x14ac:dyDescent="0.35">
      <c r="A2446" s="11" t="str">
        <f t="shared" si="38"/>
        <v>DISTRIBUCION VOLUMEN X CRITERIO (kg ó litros)CervezaNORTE-CENTRO</v>
      </c>
      <c r="B2446" s="11" t="s">
        <v>120</v>
      </c>
      <c r="C2446" s="11" t="s">
        <v>145</v>
      </c>
      <c r="D2446" s="11" t="s">
        <v>7</v>
      </c>
      <c r="E2446" s="12">
        <v>10.751986539590787</v>
      </c>
      <c r="F2446" s="12">
        <v>9.2997001411687314</v>
      </c>
      <c r="G2446" s="12">
        <v>9.4087792472892087</v>
      </c>
      <c r="H2446" s="12">
        <v>9.6452976067272829</v>
      </c>
      <c r="I2446" s="12">
        <v>11.431833058051465</v>
      </c>
      <c r="J2446" s="12">
        <v>11.17789562017108</v>
      </c>
      <c r="K2446" s="12">
        <v>9.7204825373633312</v>
      </c>
      <c r="L2446" s="12">
        <v>9.3971015340737338</v>
      </c>
      <c r="M2446" s="12">
        <v>10.757365468832482</v>
      </c>
      <c r="N2446" s="12"/>
      <c r="O2446" s="12"/>
    </row>
    <row r="2447" spans="1:15" x14ac:dyDescent="0.35">
      <c r="A2447" s="11" t="str">
        <f t="shared" si="38"/>
        <v>DISTRIBUCION VOLUMEN X CRITERIO (kg ó litros)CervezaNOROESTE</v>
      </c>
      <c r="B2447" s="11" t="s">
        <v>120</v>
      </c>
      <c r="C2447" s="11" t="s">
        <v>145</v>
      </c>
      <c r="D2447" s="11" t="s">
        <v>8</v>
      </c>
      <c r="E2447" s="12">
        <v>8.9842689733638998</v>
      </c>
      <c r="F2447" s="12">
        <v>8.6077555844252664</v>
      </c>
      <c r="G2447" s="12">
        <v>10.309242874837972</v>
      </c>
      <c r="H2447" s="12">
        <v>10.350351684324746</v>
      </c>
      <c r="I2447" s="12">
        <v>9.9230580502205257</v>
      </c>
      <c r="J2447" s="12">
        <v>9.8754378971088581</v>
      </c>
      <c r="K2447" s="12">
        <v>9.2919636635918703</v>
      </c>
      <c r="L2447" s="12">
        <v>9.295973723148677</v>
      </c>
      <c r="M2447" s="12">
        <v>8.5837148006426833</v>
      </c>
      <c r="N2447" s="12"/>
      <c r="O2447" s="12"/>
    </row>
    <row r="2448" spans="1:15" x14ac:dyDescent="0.35">
      <c r="A2448" s="11" t="str">
        <f t="shared" si="38"/>
        <v>DISTRIBUCION VOLUMEN X CRITERIO (kg ó litros)Cerveza&lt;2MIL</v>
      </c>
      <c r="B2448" s="11" t="s">
        <v>120</v>
      </c>
      <c r="C2448" s="11" t="s">
        <v>145</v>
      </c>
      <c r="D2448" s="11" t="s">
        <v>9</v>
      </c>
      <c r="E2448" s="12">
        <v>4.9568677544476873</v>
      </c>
      <c r="F2448" s="12">
        <v>4.9231940489206805</v>
      </c>
      <c r="G2448" s="12">
        <v>4.6510051972954329</v>
      </c>
      <c r="H2448" s="12">
        <v>4.9185201645999443</v>
      </c>
      <c r="I2448" s="12">
        <v>5.6760228126907624</v>
      </c>
      <c r="J2448" s="12">
        <v>5.0919522515126125</v>
      </c>
      <c r="K2448" s="12">
        <v>5.2643382268067214</v>
      </c>
      <c r="L2448" s="12">
        <v>6.0303208167740863</v>
      </c>
      <c r="M2448" s="12">
        <v>5.9548622430181029</v>
      </c>
      <c r="N2448" s="12"/>
      <c r="O2448" s="12"/>
    </row>
    <row r="2449" spans="1:15" x14ac:dyDescent="0.35">
      <c r="A2449" s="11" t="str">
        <f t="shared" si="38"/>
        <v>DISTRIBUCION VOLUMEN X CRITERIO (kg ó litros)Cerveza2-5MIL</v>
      </c>
      <c r="B2449" s="11" t="s">
        <v>120</v>
      </c>
      <c r="C2449" s="11" t="s">
        <v>145</v>
      </c>
      <c r="D2449" s="11" t="s">
        <v>10</v>
      </c>
      <c r="E2449" s="12">
        <v>4.6065160604452631</v>
      </c>
      <c r="F2449" s="12">
        <v>4.7857457283772478</v>
      </c>
      <c r="G2449" s="12">
        <v>5.642574530073297</v>
      </c>
      <c r="H2449" s="12">
        <v>4.8103657237196593</v>
      </c>
      <c r="I2449" s="12">
        <v>4.8388162674375446</v>
      </c>
      <c r="J2449" s="12">
        <v>4.9019491382176579</v>
      </c>
      <c r="K2449" s="12">
        <v>4.6153841275977179</v>
      </c>
      <c r="L2449" s="12">
        <v>4.2736888097738346</v>
      </c>
      <c r="M2449" s="12">
        <v>5.007186485123027</v>
      </c>
      <c r="N2449" s="12"/>
      <c r="O2449" s="12"/>
    </row>
    <row r="2450" spans="1:15" x14ac:dyDescent="0.35">
      <c r="A2450" s="11" t="str">
        <f t="shared" si="38"/>
        <v>DISTRIBUCION VOLUMEN X CRITERIO (kg ó litros)Cerveza5-10MIL</v>
      </c>
      <c r="B2450" s="11" t="s">
        <v>120</v>
      </c>
      <c r="C2450" s="11" t="s">
        <v>145</v>
      </c>
      <c r="D2450" s="11" t="s">
        <v>11</v>
      </c>
      <c r="E2450" s="12">
        <v>6.8845985987438825</v>
      </c>
      <c r="F2450" s="12">
        <v>6.8975359706552917</v>
      </c>
      <c r="G2450" s="12">
        <v>7.3572674706509371</v>
      </c>
      <c r="H2450" s="12">
        <v>9.086601374619228</v>
      </c>
      <c r="I2450" s="12">
        <v>7.6415371320080983</v>
      </c>
      <c r="J2450" s="12">
        <v>7.3647648911022587</v>
      </c>
      <c r="K2450" s="12">
        <v>7.0110460097773473</v>
      </c>
      <c r="L2450" s="12">
        <v>7.7493752185836815</v>
      </c>
      <c r="M2450" s="12">
        <v>7.238710644996373</v>
      </c>
      <c r="N2450" s="12"/>
      <c r="O2450" s="12"/>
    </row>
    <row r="2451" spans="1:15" x14ac:dyDescent="0.35">
      <c r="A2451" s="11" t="str">
        <f t="shared" si="38"/>
        <v>DISTRIBUCION VOLUMEN X CRITERIO (kg ó litros)Cerveza10-30MIL</v>
      </c>
      <c r="B2451" s="11" t="s">
        <v>120</v>
      </c>
      <c r="C2451" s="11" t="s">
        <v>145</v>
      </c>
      <c r="D2451" s="11" t="s">
        <v>12</v>
      </c>
      <c r="E2451" s="12">
        <v>17.788022204569458</v>
      </c>
      <c r="F2451" s="12">
        <v>17.853217117048477</v>
      </c>
      <c r="G2451" s="12">
        <v>17.21521530039038</v>
      </c>
      <c r="H2451" s="12">
        <v>15.784779012150722</v>
      </c>
      <c r="I2451" s="12">
        <v>17.11011199638369</v>
      </c>
      <c r="J2451" s="12">
        <v>18.327071514184016</v>
      </c>
      <c r="K2451" s="12">
        <v>17.624565417320561</v>
      </c>
      <c r="L2451" s="12">
        <v>17.465339608726961</v>
      </c>
      <c r="M2451" s="12">
        <v>19.412070307251991</v>
      </c>
      <c r="N2451" s="12"/>
      <c r="O2451" s="12"/>
    </row>
    <row r="2452" spans="1:15" x14ac:dyDescent="0.35">
      <c r="A2452" s="11" t="str">
        <f t="shared" si="38"/>
        <v>DISTRIBUCION VOLUMEN X CRITERIO (kg ó litros)Cerveza30-100MIL</v>
      </c>
      <c r="B2452" s="11" t="s">
        <v>120</v>
      </c>
      <c r="C2452" s="11" t="s">
        <v>145</v>
      </c>
      <c r="D2452" s="11" t="s">
        <v>13</v>
      </c>
      <c r="E2452" s="12">
        <v>19.550229421455239</v>
      </c>
      <c r="F2452" s="12">
        <v>19.46425190593957</v>
      </c>
      <c r="G2452" s="12">
        <v>19.557616576610258</v>
      </c>
      <c r="H2452" s="12">
        <v>19.450345818943944</v>
      </c>
      <c r="I2452" s="12">
        <v>19.868567534545164</v>
      </c>
      <c r="J2452" s="12">
        <v>20.749996271963134</v>
      </c>
      <c r="K2452" s="12">
        <v>19.435443318822823</v>
      </c>
      <c r="L2452" s="12">
        <v>19.629130457109689</v>
      </c>
      <c r="M2452" s="12">
        <v>19.328645902965995</v>
      </c>
      <c r="N2452" s="12"/>
      <c r="O2452" s="12"/>
    </row>
    <row r="2453" spans="1:15" x14ac:dyDescent="0.35">
      <c r="A2453" s="11" t="str">
        <f t="shared" si="38"/>
        <v>DISTRIBUCION VOLUMEN X CRITERIO (kg ó litros)Cerveza100-200MIL</v>
      </c>
      <c r="B2453" s="11" t="s">
        <v>120</v>
      </c>
      <c r="C2453" s="11" t="s">
        <v>145</v>
      </c>
      <c r="D2453" s="11" t="s">
        <v>14</v>
      </c>
      <c r="E2453" s="12">
        <v>10.771041269530954</v>
      </c>
      <c r="F2453" s="12">
        <v>10.650978814689854</v>
      </c>
      <c r="G2453" s="12">
        <v>10.642917719746613</v>
      </c>
      <c r="H2453" s="12">
        <v>10.381936107084773</v>
      </c>
      <c r="I2453" s="12">
        <v>9.9970200831007894</v>
      </c>
      <c r="J2453" s="12">
        <v>10.236134022431779</v>
      </c>
      <c r="K2453" s="12">
        <v>11.43901227007964</v>
      </c>
      <c r="L2453" s="12">
        <v>10.949206186824052</v>
      </c>
      <c r="M2453" s="12">
        <v>10.83607605982734</v>
      </c>
      <c r="N2453" s="12"/>
      <c r="O2453" s="12"/>
    </row>
    <row r="2454" spans="1:15" x14ac:dyDescent="0.35">
      <c r="A2454" s="11" t="str">
        <f t="shared" si="38"/>
        <v>DISTRIBUCION VOLUMEN X CRITERIO (kg ó litros)Cerveza200-500MIL</v>
      </c>
      <c r="B2454" s="11" t="s">
        <v>120</v>
      </c>
      <c r="C2454" s="11" t="s">
        <v>145</v>
      </c>
      <c r="D2454" s="11" t="s">
        <v>15</v>
      </c>
      <c r="E2454" s="12">
        <v>14.522811898612931</v>
      </c>
      <c r="F2454" s="12">
        <v>14.517807243902336</v>
      </c>
      <c r="G2454" s="12">
        <v>13.598534472388673</v>
      </c>
      <c r="H2454" s="12">
        <v>14.401632280125117</v>
      </c>
      <c r="I2454" s="12">
        <v>14.411242009866058</v>
      </c>
      <c r="J2454" s="12">
        <v>13.314691712031882</v>
      </c>
      <c r="K2454" s="12">
        <v>12.217040309085627</v>
      </c>
      <c r="L2454" s="12">
        <v>13.241208006366953</v>
      </c>
      <c r="M2454" s="12">
        <v>13.320735802167691</v>
      </c>
      <c r="N2454" s="12"/>
      <c r="O2454" s="12"/>
    </row>
    <row r="2455" spans="1:15" x14ac:dyDescent="0.35">
      <c r="A2455" s="11" t="str">
        <f t="shared" si="38"/>
        <v>DISTRIBUCION VOLUMEN X CRITERIO (kg ó litros)Cerveza&gt;500MIL</v>
      </c>
      <c r="B2455" s="11" t="s">
        <v>120</v>
      </c>
      <c r="C2455" s="11" t="s">
        <v>145</v>
      </c>
      <c r="D2455" s="11" t="s">
        <v>16</v>
      </c>
      <c r="E2455" s="12">
        <v>20.919915249371517</v>
      </c>
      <c r="F2455" s="12">
        <v>20.907277452456992</v>
      </c>
      <c r="G2455" s="12">
        <v>21.334878542573659</v>
      </c>
      <c r="H2455" s="12">
        <v>21.165827496263812</v>
      </c>
      <c r="I2455" s="12">
        <v>20.456699372157154</v>
      </c>
      <c r="J2455" s="12">
        <v>20.013441132659583</v>
      </c>
      <c r="K2455" s="12">
        <v>22.393169615770731</v>
      </c>
      <c r="L2455" s="12">
        <v>20.661737840274931</v>
      </c>
      <c r="M2455" s="12">
        <v>18.901711960239464</v>
      </c>
      <c r="N2455" s="12"/>
      <c r="O2455" s="12"/>
    </row>
    <row r="2456" spans="1:15" x14ac:dyDescent="0.35">
      <c r="A2456" s="11" t="str">
        <f t="shared" si="38"/>
        <v>DISTRIBUCION VOLUMEN X CRITERIO (kg ó litros)CervezaDE 15 A 19 AÑOS</v>
      </c>
      <c r="B2456" s="11" t="s">
        <v>120</v>
      </c>
      <c r="C2456" s="11" t="s">
        <v>145</v>
      </c>
      <c r="D2456" s="11" t="s">
        <v>39</v>
      </c>
      <c r="E2456" s="12">
        <v>0.42664221505005417</v>
      </c>
      <c r="F2456" s="12">
        <v>0.84048301888276777</v>
      </c>
      <c r="G2456" s="12">
        <v>0.44921443908035535</v>
      </c>
      <c r="H2456" s="12">
        <v>0.12262588594075215</v>
      </c>
      <c r="I2456" s="12">
        <v>0.43739294193308315</v>
      </c>
      <c r="J2456" s="12">
        <v>0.27273609954393835</v>
      </c>
      <c r="K2456" s="12">
        <v>9.6332252121509226E-2</v>
      </c>
      <c r="L2456" s="12">
        <v>0.15384820554328288</v>
      </c>
      <c r="M2456" s="12">
        <v>0.50573971220024061</v>
      </c>
      <c r="N2456" s="12"/>
      <c r="O2456" s="12"/>
    </row>
    <row r="2457" spans="1:15" x14ac:dyDescent="0.35">
      <c r="A2457" s="11" t="str">
        <f t="shared" si="38"/>
        <v>DISTRIBUCION VOLUMEN X CRITERIO (kg ó litros)CervezaDE 20 A 24 AÑOS</v>
      </c>
      <c r="B2457" s="11" t="s">
        <v>120</v>
      </c>
      <c r="C2457" s="11" t="s">
        <v>145</v>
      </c>
      <c r="D2457" s="11" t="s">
        <v>40</v>
      </c>
      <c r="E2457" s="12">
        <v>1.3524139262507293</v>
      </c>
      <c r="F2457" s="12">
        <v>1.729482870598843</v>
      </c>
      <c r="G2457" s="12">
        <v>1.7244123820219157</v>
      </c>
      <c r="H2457" s="12">
        <v>1.5360995600470311</v>
      </c>
      <c r="I2457" s="12">
        <v>1.2784407495912464</v>
      </c>
      <c r="J2457" s="12">
        <v>1.200646014699885</v>
      </c>
      <c r="K2457" s="12">
        <v>1.1714351523433109</v>
      </c>
      <c r="L2457" s="12">
        <v>1.3307780568451766</v>
      </c>
      <c r="M2457" s="12">
        <v>1.206748598051149</v>
      </c>
      <c r="N2457" s="12"/>
      <c r="O2457" s="12"/>
    </row>
    <row r="2458" spans="1:15" x14ac:dyDescent="0.35">
      <c r="A2458" s="11" t="str">
        <f t="shared" si="38"/>
        <v>DISTRIBUCION VOLUMEN X CRITERIO (kg ó litros)CervezaDE 25 A 34 AÑOS</v>
      </c>
      <c r="B2458" s="11" t="s">
        <v>120</v>
      </c>
      <c r="C2458" s="11" t="s">
        <v>145</v>
      </c>
      <c r="D2458" s="11" t="s">
        <v>41</v>
      </c>
      <c r="E2458" s="12">
        <v>5.9685540403219326</v>
      </c>
      <c r="F2458" s="12">
        <v>6.9718317009511006</v>
      </c>
      <c r="G2458" s="12">
        <v>6.8630916097572108</v>
      </c>
      <c r="H2458" s="12">
        <v>6.910619235085333</v>
      </c>
      <c r="I2458" s="12">
        <v>6.0391088461009073</v>
      </c>
      <c r="J2458" s="12">
        <v>6.8402471130526621</v>
      </c>
      <c r="K2458" s="12">
        <v>6.2574947853159468</v>
      </c>
      <c r="L2458" s="12">
        <v>5.8348696948126317</v>
      </c>
      <c r="M2458" s="12">
        <v>5.5013806756057848</v>
      </c>
      <c r="N2458" s="12"/>
      <c r="O2458" s="12"/>
    </row>
    <row r="2459" spans="1:15" x14ac:dyDescent="0.35">
      <c r="A2459" s="11" t="str">
        <f t="shared" si="38"/>
        <v>DISTRIBUCION VOLUMEN X CRITERIO (kg ó litros)CervezaDE 35 A 49 AÑOS</v>
      </c>
      <c r="B2459" s="11" t="s">
        <v>120</v>
      </c>
      <c r="C2459" s="11" t="s">
        <v>145</v>
      </c>
      <c r="D2459" s="11" t="s">
        <v>42</v>
      </c>
      <c r="E2459" s="12">
        <v>22.433531372410091</v>
      </c>
      <c r="F2459" s="12">
        <v>20.888151131851281</v>
      </c>
      <c r="G2459" s="12">
        <v>20.881931551405373</v>
      </c>
      <c r="H2459" s="12">
        <v>20.183745548286236</v>
      </c>
      <c r="I2459" s="12">
        <v>20.85344685251799</v>
      </c>
      <c r="J2459" s="12">
        <v>21.420136162300185</v>
      </c>
      <c r="K2459" s="12">
        <v>20.062004580748454</v>
      </c>
      <c r="L2459" s="12">
        <v>20.448207265940091</v>
      </c>
      <c r="M2459" s="12">
        <v>18.957669904841694</v>
      </c>
      <c r="N2459" s="12"/>
      <c r="O2459" s="12"/>
    </row>
    <row r="2460" spans="1:15" x14ac:dyDescent="0.35">
      <c r="A2460" s="11" t="str">
        <f t="shared" si="38"/>
        <v>DISTRIBUCION VOLUMEN X CRITERIO (kg ó litros)CervezaDE 50 A 59 AÑOS</v>
      </c>
      <c r="B2460" s="11" t="s">
        <v>120</v>
      </c>
      <c r="C2460" s="11" t="s">
        <v>145</v>
      </c>
      <c r="D2460" s="11" t="s">
        <v>43</v>
      </c>
      <c r="E2460" s="12">
        <v>26.325688544238091</v>
      </c>
      <c r="F2460" s="12">
        <v>26.973885873881375</v>
      </c>
      <c r="G2460" s="12">
        <v>25.78861144887135</v>
      </c>
      <c r="H2460" s="12">
        <v>24.489299340739109</v>
      </c>
      <c r="I2460" s="12">
        <v>26.431262492724905</v>
      </c>
      <c r="J2460" s="12">
        <v>25.280298452696552</v>
      </c>
      <c r="K2460" s="12">
        <v>25.761778019796733</v>
      </c>
      <c r="L2460" s="12">
        <v>25.487040799157246</v>
      </c>
      <c r="M2460" s="12">
        <v>26.874614448993768</v>
      </c>
      <c r="N2460" s="12"/>
      <c r="O2460" s="12"/>
    </row>
    <row r="2461" spans="1:15" x14ac:dyDescent="0.35">
      <c r="A2461" s="11" t="str">
        <f t="shared" si="38"/>
        <v>DISTRIBUCION VOLUMEN X CRITERIO (kg ó litros)CervezaDE 60 A 75 AÑOS</v>
      </c>
      <c r="B2461" s="11" t="s">
        <v>120</v>
      </c>
      <c r="C2461" s="11" t="s">
        <v>145</v>
      </c>
      <c r="D2461" s="11" t="s">
        <v>44</v>
      </c>
      <c r="E2461" s="12">
        <v>43.493163573720075</v>
      </c>
      <c r="F2461" s="12">
        <v>42.5961739832699</v>
      </c>
      <c r="G2461" s="12">
        <v>44.292745594033761</v>
      </c>
      <c r="H2461" s="12">
        <v>46.75761618080282</v>
      </c>
      <c r="I2461" s="12">
        <v>44.960370119720274</v>
      </c>
      <c r="J2461" s="12">
        <v>44.985940377299336</v>
      </c>
      <c r="K2461" s="12">
        <v>46.65095319399191</v>
      </c>
      <c r="L2461" s="12">
        <v>46.745261880559589</v>
      </c>
      <c r="M2461" s="12">
        <v>46.953848761327919</v>
      </c>
      <c r="N2461" s="12"/>
      <c r="O2461" s="12"/>
    </row>
    <row r="2462" spans="1:15" x14ac:dyDescent="0.35">
      <c r="A2462" s="11" t="str">
        <f t="shared" si="38"/>
        <v>DISTRIBUCION VOLUMEN X CRITERIO (kg ó litros)CervezaNIVEL ALTO</v>
      </c>
      <c r="B2462" s="11" t="s">
        <v>120</v>
      </c>
      <c r="C2462" s="11" t="s">
        <v>145</v>
      </c>
      <c r="D2462" s="11" t="s">
        <v>209</v>
      </c>
      <c r="E2462" s="12">
        <v>23.53795340946948</v>
      </c>
      <c r="F2462" s="12">
        <v>22.603587126556494</v>
      </c>
      <c r="G2462" s="12">
        <v>23.891811146738682</v>
      </c>
      <c r="H2462" s="12">
        <v>23.426647579712185</v>
      </c>
      <c r="I2462" s="12">
        <v>25.238050243010708</v>
      </c>
      <c r="J2462" s="12">
        <v>25.257668325398502</v>
      </c>
      <c r="K2462" s="12">
        <v>24.121817815949875</v>
      </c>
      <c r="L2462" s="12">
        <v>25.262734747504894</v>
      </c>
      <c r="M2462" s="12">
        <v>24.171505028832115</v>
      </c>
      <c r="N2462" s="12"/>
      <c r="O2462" s="12"/>
    </row>
    <row r="2463" spans="1:15" x14ac:dyDescent="0.35">
      <c r="A2463" s="11" t="str">
        <f t="shared" si="38"/>
        <v>DISTRIBUCION VOLUMEN X CRITERIO (kg ó litros)CervezaNIVEL MEDIO ALTO</v>
      </c>
      <c r="B2463" s="11" t="s">
        <v>120</v>
      </c>
      <c r="C2463" s="11" t="s">
        <v>145</v>
      </c>
      <c r="D2463" s="11" t="s">
        <v>210</v>
      </c>
      <c r="E2463" s="12">
        <v>15.9534160918454</v>
      </c>
      <c r="F2463" s="12">
        <v>14.794304845927208</v>
      </c>
      <c r="G2463" s="12">
        <v>14.232485598207919</v>
      </c>
      <c r="H2463" s="12">
        <v>13.088944068884494</v>
      </c>
      <c r="I2463" s="12">
        <v>13.925781392065517</v>
      </c>
      <c r="J2463" s="12">
        <v>13.603199939630359</v>
      </c>
      <c r="K2463" s="12">
        <v>13.565618190805633</v>
      </c>
      <c r="L2463" s="12">
        <v>12.318577417741272</v>
      </c>
      <c r="M2463" s="12">
        <v>12.789955556370792</v>
      </c>
      <c r="N2463" s="12"/>
      <c r="O2463" s="12"/>
    </row>
    <row r="2464" spans="1:15" x14ac:dyDescent="0.35">
      <c r="A2464" s="11" t="str">
        <f t="shared" si="38"/>
        <v>DISTRIBUCION VOLUMEN X CRITERIO (kg ó litros)CervezaNIVEL MEDIO</v>
      </c>
      <c r="B2464" s="11" t="s">
        <v>120</v>
      </c>
      <c r="C2464" s="11" t="s">
        <v>145</v>
      </c>
      <c r="D2464" s="11" t="s">
        <v>211</v>
      </c>
      <c r="E2464" s="12">
        <v>23.214318036094468</v>
      </c>
      <c r="F2464" s="12">
        <v>24.333332271697145</v>
      </c>
      <c r="G2464" s="12">
        <v>24.391675152939047</v>
      </c>
      <c r="H2464" s="12">
        <v>24.57324547584971</v>
      </c>
      <c r="I2464" s="12">
        <v>25.197533791323011</v>
      </c>
      <c r="J2464" s="12">
        <v>23.30356714381012</v>
      </c>
      <c r="K2464" s="12">
        <v>23.006401634171254</v>
      </c>
      <c r="L2464" s="12">
        <v>23.007664888901587</v>
      </c>
      <c r="M2464" s="12">
        <v>24.403998690909166</v>
      </c>
      <c r="N2464" s="12"/>
      <c r="O2464" s="12"/>
    </row>
    <row r="2465" spans="1:15" x14ac:dyDescent="0.35">
      <c r="A2465" s="11" t="str">
        <f t="shared" si="38"/>
        <v>DISTRIBUCION VOLUMEN X CRITERIO (kg ó litros)CervezaNIVEL MEDIO BAJO</v>
      </c>
      <c r="B2465" s="11" t="s">
        <v>120</v>
      </c>
      <c r="C2465" s="11" t="s">
        <v>145</v>
      </c>
      <c r="D2465" s="11" t="s">
        <v>212</v>
      </c>
      <c r="E2465" s="12">
        <v>17.906917659543449</v>
      </c>
      <c r="F2465" s="12">
        <v>18.706479521822654</v>
      </c>
      <c r="G2465" s="12">
        <v>17.208914162199122</v>
      </c>
      <c r="H2465" s="12">
        <v>16.525376282471132</v>
      </c>
      <c r="I2465" s="12">
        <v>15.230823280574251</v>
      </c>
      <c r="J2465" s="12">
        <v>16.97336189928933</v>
      </c>
      <c r="K2465" s="12">
        <v>16.625089792473329</v>
      </c>
      <c r="L2465" s="12">
        <v>16.147513132073172</v>
      </c>
      <c r="M2465" s="12">
        <v>16.353038468522087</v>
      </c>
      <c r="N2465" s="12"/>
      <c r="O2465" s="12"/>
    </row>
    <row r="2466" spans="1:15" x14ac:dyDescent="0.35">
      <c r="A2466" s="11" t="str">
        <f t="shared" si="38"/>
        <v>DISTRIBUCION VOLUMEN X CRITERIO (kg ó litros)CervezaHOMBRE</v>
      </c>
      <c r="B2466" s="11" t="s">
        <v>120</v>
      </c>
      <c r="C2466" s="11" t="s">
        <v>145</v>
      </c>
      <c r="D2466" s="11" t="s">
        <v>21</v>
      </c>
      <c r="E2466" s="12">
        <v>61.87144323445083</v>
      </c>
      <c r="F2466" s="12">
        <v>61.797446833161985</v>
      </c>
      <c r="G2466" s="12">
        <v>63.523602323966287</v>
      </c>
      <c r="H2466" s="12">
        <v>62.243442694079512</v>
      </c>
      <c r="I2466" s="12">
        <v>62.584572661902939</v>
      </c>
      <c r="J2466" s="12">
        <v>65.192920369448075</v>
      </c>
      <c r="K2466" s="12">
        <v>65.380453056358476</v>
      </c>
      <c r="L2466" s="12">
        <v>62.646906696257979</v>
      </c>
      <c r="M2466" s="12">
        <v>63.450440518705044</v>
      </c>
      <c r="N2466" s="12"/>
      <c r="O2466" s="12"/>
    </row>
    <row r="2467" spans="1:15" x14ac:dyDescent="0.35">
      <c r="A2467" s="11" t="str">
        <f t="shared" si="38"/>
        <v>DISTRIBUCION VOLUMEN X CRITERIO (kg ó litros)CervezaMUJER</v>
      </c>
      <c r="B2467" s="11" t="s">
        <v>120</v>
      </c>
      <c r="C2467" s="11" t="s">
        <v>145</v>
      </c>
      <c r="D2467" s="11" t="s">
        <v>22</v>
      </c>
      <c r="E2467" s="12">
        <v>38.128550648720392</v>
      </c>
      <c r="F2467" s="12">
        <v>38.20255835425025</v>
      </c>
      <c r="G2467" s="12">
        <v>36.476396866381656</v>
      </c>
      <c r="H2467" s="12">
        <v>37.75656693019446</v>
      </c>
      <c r="I2467" s="12">
        <v>37.415441076126598</v>
      </c>
      <c r="J2467" s="12">
        <v>34.807075849317251</v>
      </c>
      <c r="K2467" s="12">
        <v>34.619548663812701</v>
      </c>
      <c r="L2467" s="12">
        <v>37.353099162923044</v>
      </c>
      <c r="M2467" s="12">
        <v>36.549557527324133</v>
      </c>
      <c r="N2467" s="12"/>
      <c r="O2467" s="12"/>
    </row>
    <row r="2468" spans="1:15" x14ac:dyDescent="0.35">
      <c r="A2468" s="11" t="str">
        <f t="shared" si="38"/>
        <v>DISTRIBUCION VOLUMEN X CRITERIO (kg ó litros)Con alcoholT.ESPAÑA</v>
      </c>
      <c r="B2468" s="11" t="s">
        <v>120</v>
      </c>
      <c r="C2468" s="11" t="s">
        <v>146</v>
      </c>
      <c r="D2468" s="11" t="s">
        <v>36</v>
      </c>
      <c r="E2468" s="12">
        <v>100</v>
      </c>
      <c r="F2468" s="12">
        <v>100</v>
      </c>
      <c r="G2468" s="12">
        <v>100</v>
      </c>
      <c r="H2468" s="12">
        <v>100</v>
      </c>
      <c r="I2468" s="12">
        <v>100</v>
      </c>
      <c r="J2468" s="12">
        <v>100</v>
      </c>
      <c r="K2468" s="12">
        <v>100</v>
      </c>
      <c r="L2468" s="12">
        <v>100</v>
      </c>
      <c r="M2468" s="12">
        <v>100</v>
      </c>
      <c r="N2468" s="12"/>
      <c r="O2468" s="12"/>
    </row>
    <row r="2469" spans="1:15" x14ac:dyDescent="0.35">
      <c r="A2469" s="11" t="str">
        <f t="shared" si="38"/>
        <v>DISTRIBUCION VOLUMEN X CRITERIO (kg ó litros)Con alcoholBCN AM</v>
      </c>
      <c r="B2469" s="11" t="s">
        <v>120</v>
      </c>
      <c r="C2469" s="11" t="s">
        <v>146</v>
      </c>
      <c r="D2469" s="11" t="s">
        <v>1</v>
      </c>
      <c r="E2469" s="12">
        <v>7.5869290353759178</v>
      </c>
      <c r="F2469" s="12">
        <v>7.9032544818481698</v>
      </c>
      <c r="G2469" s="12">
        <v>8.2543751696477727</v>
      </c>
      <c r="H2469" s="12">
        <v>6.8758428812535675</v>
      </c>
      <c r="I2469" s="12">
        <v>7.7470561739250936</v>
      </c>
      <c r="J2469" s="12">
        <v>6.4375423365791136</v>
      </c>
      <c r="K2469" s="12">
        <v>6.5968762088860755</v>
      </c>
      <c r="L2469" s="12">
        <v>6.2576221297566681</v>
      </c>
      <c r="M2469" s="12">
        <v>6.6472058342541303</v>
      </c>
      <c r="N2469" s="12"/>
      <c r="O2469" s="12"/>
    </row>
    <row r="2470" spans="1:15" x14ac:dyDescent="0.35">
      <c r="A2470" s="11" t="str">
        <f t="shared" si="38"/>
        <v>DISTRIBUCION VOLUMEN X CRITERIO (kg ó litros)Con alcoholREST.CAT ARAGON</v>
      </c>
      <c r="B2470" s="11" t="s">
        <v>120</v>
      </c>
      <c r="C2470" s="11" t="s">
        <v>146</v>
      </c>
      <c r="D2470" s="11" t="s">
        <v>2</v>
      </c>
      <c r="E2470" s="12">
        <v>12.320216178385431</v>
      </c>
      <c r="F2470" s="12">
        <v>10.801204982373827</v>
      </c>
      <c r="G2470" s="12">
        <v>10.686553872309288</v>
      </c>
      <c r="H2470" s="12">
        <v>11.722519959684007</v>
      </c>
      <c r="I2470" s="12">
        <v>12.287300911062802</v>
      </c>
      <c r="J2470" s="12">
        <v>10.634144828752333</v>
      </c>
      <c r="K2470" s="12">
        <v>12.427751529813593</v>
      </c>
      <c r="L2470" s="12">
        <v>12.835773817724602</v>
      </c>
      <c r="M2470" s="12">
        <v>13.888886408920165</v>
      </c>
      <c r="N2470" s="12"/>
      <c r="O2470" s="12"/>
    </row>
    <row r="2471" spans="1:15" x14ac:dyDescent="0.35">
      <c r="A2471" s="11" t="str">
        <f t="shared" si="38"/>
        <v>DISTRIBUCION VOLUMEN X CRITERIO (kg ó litros)Con alcoholLEVANTE</v>
      </c>
      <c r="B2471" s="11" t="s">
        <v>120</v>
      </c>
      <c r="C2471" s="11" t="s">
        <v>146</v>
      </c>
      <c r="D2471" s="11" t="s">
        <v>3</v>
      </c>
      <c r="E2471" s="12">
        <v>13.195674206589983</v>
      </c>
      <c r="F2471" s="12">
        <v>15.042759852048093</v>
      </c>
      <c r="G2471" s="12">
        <v>13.638022620048792</v>
      </c>
      <c r="H2471" s="12">
        <v>13.595205441227289</v>
      </c>
      <c r="I2471" s="12">
        <v>13.241430054532557</v>
      </c>
      <c r="J2471" s="12">
        <v>13.630836426307949</v>
      </c>
      <c r="K2471" s="12">
        <v>13.178703027992267</v>
      </c>
      <c r="L2471" s="12">
        <v>11.963006663122256</v>
      </c>
      <c r="M2471" s="12">
        <v>12.025547193074596</v>
      </c>
      <c r="N2471" s="12"/>
      <c r="O2471" s="12"/>
    </row>
    <row r="2472" spans="1:15" x14ac:dyDescent="0.35">
      <c r="A2472" s="11" t="str">
        <f t="shared" si="38"/>
        <v>DISTRIBUCION VOLUMEN X CRITERIO (kg ó litros)Con alcoholANDALUCIA</v>
      </c>
      <c r="B2472" s="11" t="s">
        <v>120</v>
      </c>
      <c r="C2472" s="11" t="s">
        <v>146</v>
      </c>
      <c r="D2472" s="11" t="s">
        <v>4</v>
      </c>
      <c r="E2472" s="12">
        <v>23.935898451750013</v>
      </c>
      <c r="F2472" s="12">
        <v>27.02024814912108</v>
      </c>
      <c r="G2472" s="12">
        <v>25.27260458546607</v>
      </c>
      <c r="H2472" s="12">
        <v>25.123423570076177</v>
      </c>
      <c r="I2472" s="12">
        <v>22.125847320115604</v>
      </c>
      <c r="J2472" s="12">
        <v>24.764224605955782</v>
      </c>
      <c r="K2472" s="12">
        <v>25.058028697447781</v>
      </c>
      <c r="L2472" s="12">
        <v>26.364919534225162</v>
      </c>
      <c r="M2472" s="12">
        <v>24.210732998703492</v>
      </c>
      <c r="N2472" s="12"/>
      <c r="O2472" s="12"/>
    </row>
    <row r="2473" spans="1:15" x14ac:dyDescent="0.35">
      <c r="A2473" s="11" t="str">
        <f t="shared" si="38"/>
        <v>DISTRIBUCION VOLUMEN X CRITERIO (kg ó litros)Con alcoholMDD AM</v>
      </c>
      <c r="B2473" s="11" t="s">
        <v>120</v>
      </c>
      <c r="C2473" s="11" t="s">
        <v>146</v>
      </c>
      <c r="D2473" s="11" t="s">
        <v>5</v>
      </c>
      <c r="E2473" s="12">
        <v>13.806154780846585</v>
      </c>
      <c r="F2473" s="12">
        <v>13.34480802989766</v>
      </c>
      <c r="G2473" s="12">
        <v>14.147434989617564</v>
      </c>
      <c r="H2473" s="12">
        <v>14.155288356699931</v>
      </c>
      <c r="I2473" s="12">
        <v>13.276497813540997</v>
      </c>
      <c r="J2473" s="12">
        <v>14.037860960370093</v>
      </c>
      <c r="K2473" s="12">
        <v>14.761964295580537</v>
      </c>
      <c r="L2473" s="12">
        <v>14.432802290196117</v>
      </c>
      <c r="M2473" s="12">
        <v>13.734768911424618</v>
      </c>
      <c r="N2473" s="12"/>
      <c r="O2473" s="12"/>
    </row>
    <row r="2474" spans="1:15" x14ac:dyDescent="0.35">
      <c r="A2474" s="11" t="str">
        <f t="shared" si="38"/>
        <v>DISTRIBUCION VOLUMEN X CRITERIO (kg ó litros)Con alcoholRTO CENTRO</v>
      </c>
      <c r="B2474" s="11" t="s">
        <v>120</v>
      </c>
      <c r="C2474" s="11" t="s">
        <v>146</v>
      </c>
      <c r="D2474" s="11" t="s">
        <v>6</v>
      </c>
      <c r="E2474" s="12">
        <v>9.2639318086645588</v>
      </c>
      <c r="F2474" s="12">
        <v>7.9280594638173509</v>
      </c>
      <c r="G2474" s="12">
        <v>7.8386519667436367</v>
      </c>
      <c r="H2474" s="12">
        <v>8.1138651690540193</v>
      </c>
      <c r="I2474" s="12">
        <v>9.3429276939285799</v>
      </c>
      <c r="J2474" s="12">
        <v>9.0216605141693549</v>
      </c>
      <c r="K2474" s="12">
        <v>8.5994859325068447</v>
      </c>
      <c r="L2474" s="12">
        <v>9.2738916527473023</v>
      </c>
      <c r="M2474" s="12">
        <v>9.9736819228913962</v>
      </c>
      <c r="N2474" s="12"/>
      <c r="O2474" s="12"/>
    </row>
    <row r="2475" spans="1:15" x14ac:dyDescent="0.35">
      <c r="A2475" s="11" t="str">
        <f t="shared" si="38"/>
        <v>DISTRIBUCION VOLUMEN X CRITERIO (kg ó litros)Con alcoholNORTE-CENTRO</v>
      </c>
      <c r="B2475" s="11" t="s">
        <v>120</v>
      </c>
      <c r="C2475" s="11" t="s">
        <v>146</v>
      </c>
      <c r="D2475" s="11" t="s">
        <v>7</v>
      </c>
      <c r="E2475" s="12">
        <v>10.893001611444241</v>
      </c>
      <c r="F2475" s="12">
        <v>9.4058705966213996</v>
      </c>
      <c r="G2475" s="12">
        <v>9.7081455415601834</v>
      </c>
      <c r="H2475" s="12">
        <v>10.030245241692342</v>
      </c>
      <c r="I2475" s="12">
        <v>11.933208039790488</v>
      </c>
      <c r="J2475" s="12">
        <v>11.540701682382295</v>
      </c>
      <c r="K2475" s="12">
        <v>9.9191403715639161</v>
      </c>
      <c r="L2475" s="12">
        <v>9.4669005770713568</v>
      </c>
      <c r="M2475" s="12">
        <v>10.954100993008788</v>
      </c>
      <c r="N2475" s="12"/>
      <c r="O2475" s="12"/>
    </row>
    <row r="2476" spans="1:15" x14ac:dyDescent="0.35">
      <c r="A2476" s="11" t="str">
        <f t="shared" si="38"/>
        <v>DISTRIBUCION VOLUMEN X CRITERIO (kg ó litros)Con alcoholNOROESTE</v>
      </c>
      <c r="B2476" s="11" t="s">
        <v>120</v>
      </c>
      <c r="C2476" s="11" t="s">
        <v>146</v>
      </c>
      <c r="D2476" s="11" t="s">
        <v>8</v>
      </c>
      <c r="E2476" s="12">
        <v>8.9981935631310535</v>
      </c>
      <c r="F2476" s="12">
        <v>8.5537992412649881</v>
      </c>
      <c r="G2476" s="12">
        <v>10.454215924561151</v>
      </c>
      <c r="H2476" s="12">
        <v>10.383613801098978</v>
      </c>
      <c r="I2476" s="12">
        <v>10.045752872121833</v>
      </c>
      <c r="J2476" s="12">
        <v>9.9330291109021633</v>
      </c>
      <c r="K2476" s="12">
        <v>9.4580491292571267</v>
      </c>
      <c r="L2476" s="12">
        <v>9.4050902175018898</v>
      </c>
      <c r="M2476" s="12">
        <v>8.5650763117438569</v>
      </c>
      <c r="N2476" s="12"/>
      <c r="O2476" s="12"/>
    </row>
    <row r="2477" spans="1:15" x14ac:dyDescent="0.35">
      <c r="A2477" s="11" t="str">
        <f t="shared" si="38"/>
        <v>DISTRIBUCION VOLUMEN X CRITERIO (kg ó litros)Con alcohol&lt;2MIL</v>
      </c>
      <c r="B2477" s="11" t="s">
        <v>120</v>
      </c>
      <c r="C2477" s="11" t="s">
        <v>146</v>
      </c>
      <c r="D2477" s="11" t="s">
        <v>9</v>
      </c>
      <c r="E2477" s="12">
        <v>5.1882829887907871</v>
      </c>
      <c r="F2477" s="12">
        <v>5.1539335894531728</v>
      </c>
      <c r="G2477" s="12">
        <v>4.7445070358772723</v>
      </c>
      <c r="H2477" s="12">
        <v>4.8407814506255349</v>
      </c>
      <c r="I2477" s="12">
        <v>5.781864498405433</v>
      </c>
      <c r="J2477" s="12">
        <v>5.1983000244757083</v>
      </c>
      <c r="K2477" s="12">
        <v>5.4276416396792255</v>
      </c>
      <c r="L2477" s="12">
        <v>6.2792438366103056</v>
      </c>
      <c r="M2477" s="12">
        <v>5.9982571700788867</v>
      </c>
      <c r="N2477" s="12"/>
      <c r="O2477" s="12"/>
    </row>
    <row r="2478" spans="1:15" x14ac:dyDescent="0.35">
      <c r="A2478" s="11" t="str">
        <f t="shared" si="38"/>
        <v>DISTRIBUCION VOLUMEN X CRITERIO (kg ó litros)Con alcohol2-5MIL</v>
      </c>
      <c r="B2478" s="11" t="s">
        <v>120</v>
      </c>
      <c r="C2478" s="11" t="s">
        <v>146</v>
      </c>
      <c r="D2478" s="11" t="s">
        <v>10</v>
      </c>
      <c r="E2478" s="12">
        <v>4.6989739418342342</v>
      </c>
      <c r="F2478" s="12">
        <v>4.7995644225705245</v>
      </c>
      <c r="G2478" s="12">
        <v>5.8009714461632154</v>
      </c>
      <c r="H2478" s="12">
        <v>5.0218186107885812</v>
      </c>
      <c r="I2478" s="12">
        <v>4.9208906314244842</v>
      </c>
      <c r="J2478" s="12">
        <v>5.0214522989790709</v>
      </c>
      <c r="K2478" s="12">
        <v>4.7409289668974868</v>
      </c>
      <c r="L2478" s="12">
        <v>4.4194376847400747</v>
      </c>
      <c r="M2478" s="12">
        <v>5.0959228754392969</v>
      </c>
      <c r="N2478" s="12"/>
      <c r="O2478" s="12"/>
    </row>
    <row r="2479" spans="1:15" x14ac:dyDescent="0.35">
      <c r="A2479" s="11" t="str">
        <f t="shared" si="38"/>
        <v>DISTRIBUCION VOLUMEN X CRITERIO (kg ó litros)Con alcohol5-10MIL</v>
      </c>
      <c r="B2479" s="11" t="s">
        <v>120</v>
      </c>
      <c r="C2479" s="11" t="s">
        <v>146</v>
      </c>
      <c r="D2479" s="11" t="s">
        <v>11</v>
      </c>
      <c r="E2479" s="12">
        <v>6.8136242620859333</v>
      </c>
      <c r="F2479" s="12">
        <v>7.0258647717280702</v>
      </c>
      <c r="G2479" s="12">
        <v>7.5328373107829787</v>
      </c>
      <c r="H2479" s="12">
        <v>9.3598702611445095</v>
      </c>
      <c r="I2479" s="12">
        <v>7.834367290499447</v>
      </c>
      <c r="J2479" s="12">
        <v>7.4231776720038329</v>
      </c>
      <c r="K2479" s="12">
        <v>6.9665525485587079</v>
      </c>
      <c r="L2479" s="12">
        <v>7.8709664009117386</v>
      </c>
      <c r="M2479" s="12">
        <v>7.2881900340305492</v>
      </c>
      <c r="N2479" s="12"/>
      <c r="O2479" s="12"/>
    </row>
    <row r="2480" spans="1:15" x14ac:dyDescent="0.35">
      <c r="A2480" s="11" t="str">
        <f t="shared" si="38"/>
        <v>DISTRIBUCION VOLUMEN X CRITERIO (kg ó litros)Con alcohol10-30MIL</v>
      </c>
      <c r="B2480" s="11" t="s">
        <v>120</v>
      </c>
      <c r="C2480" s="11" t="s">
        <v>146</v>
      </c>
      <c r="D2480" s="11" t="s">
        <v>12</v>
      </c>
      <c r="E2480" s="12">
        <v>17.780106304222016</v>
      </c>
      <c r="F2480" s="12">
        <v>17.624950826781642</v>
      </c>
      <c r="G2480" s="12">
        <v>17.099870152886577</v>
      </c>
      <c r="H2480" s="12">
        <v>15.772547050043912</v>
      </c>
      <c r="I2480" s="12">
        <v>17.294471448361193</v>
      </c>
      <c r="J2480" s="12">
        <v>18.270145555905813</v>
      </c>
      <c r="K2480" s="12">
        <v>17.548065114795293</v>
      </c>
      <c r="L2480" s="12">
        <v>17.460099408472189</v>
      </c>
      <c r="M2480" s="12">
        <v>19.617907818740875</v>
      </c>
      <c r="N2480" s="12"/>
      <c r="O2480" s="12"/>
    </row>
    <row r="2481" spans="1:15" x14ac:dyDescent="0.35">
      <c r="A2481" s="11" t="str">
        <f t="shared" si="38"/>
        <v>DISTRIBUCION VOLUMEN X CRITERIO (kg ó litros)Con alcohol30-100MIL</v>
      </c>
      <c r="B2481" s="11" t="s">
        <v>120</v>
      </c>
      <c r="C2481" s="11" t="s">
        <v>146</v>
      </c>
      <c r="D2481" s="11" t="s">
        <v>13</v>
      </c>
      <c r="E2481" s="12">
        <v>19.22331119687972</v>
      </c>
      <c r="F2481" s="12">
        <v>19.205604659681381</v>
      </c>
      <c r="G2481" s="12">
        <v>19.300186296835324</v>
      </c>
      <c r="H2481" s="12">
        <v>19.040235784519485</v>
      </c>
      <c r="I2481" s="12">
        <v>19.563398661341267</v>
      </c>
      <c r="J2481" s="12">
        <v>20.608200622167818</v>
      </c>
      <c r="K2481" s="12">
        <v>19.28447004629853</v>
      </c>
      <c r="L2481" s="12">
        <v>19.482270334363836</v>
      </c>
      <c r="M2481" s="12">
        <v>19.11354345327296</v>
      </c>
      <c r="N2481" s="12"/>
      <c r="O2481" s="12"/>
    </row>
    <row r="2482" spans="1:15" x14ac:dyDescent="0.35">
      <c r="A2482" s="11" t="str">
        <f t="shared" si="38"/>
        <v>DISTRIBUCION VOLUMEN X CRITERIO (kg ó litros)Con alcohol100-200MIL</v>
      </c>
      <c r="B2482" s="11" t="s">
        <v>120</v>
      </c>
      <c r="C2482" s="11" t="s">
        <v>146</v>
      </c>
      <c r="D2482" s="11" t="s">
        <v>14</v>
      </c>
      <c r="E2482" s="12">
        <v>10.362967390920707</v>
      </c>
      <c r="F2482" s="12">
        <v>10.362145100951837</v>
      </c>
      <c r="G2482" s="12">
        <v>10.289744350662438</v>
      </c>
      <c r="H2482" s="12">
        <v>10.09751980664392</v>
      </c>
      <c r="I2482" s="12">
        <v>9.6530010305205796</v>
      </c>
      <c r="J2482" s="12">
        <v>9.9116102622072688</v>
      </c>
      <c r="K2482" s="12">
        <v>10.800558443922641</v>
      </c>
      <c r="L2482" s="12">
        <v>10.151497151259516</v>
      </c>
      <c r="M2482" s="12">
        <v>10.168288198080559</v>
      </c>
      <c r="N2482" s="12"/>
      <c r="O2482" s="12"/>
    </row>
    <row r="2483" spans="1:15" x14ac:dyDescent="0.35">
      <c r="A2483" s="11" t="str">
        <f t="shared" si="38"/>
        <v>DISTRIBUCION VOLUMEN X CRITERIO (kg ó litros)Con alcohol200-500MIL</v>
      </c>
      <c r="B2483" s="11" t="s">
        <v>120</v>
      </c>
      <c r="C2483" s="11" t="s">
        <v>146</v>
      </c>
      <c r="D2483" s="11" t="s">
        <v>15</v>
      </c>
      <c r="E2483" s="12">
        <v>14.708941516136404</v>
      </c>
      <c r="F2483" s="12">
        <v>14.442309891049954</v>
      </c>
      <c r="G2483" s="12">
        <v>13.349374914781389</v>
      </c>
      <c r="H2483" s="12">
        <v>14.265777819189548</v>
      </c>
      <c r="I2483" s="12">
        <v>14.248187377889538</v>
      </c>
      <c r="J2483" s="12">
        <v>13.22349258388596</v>
      </c>
      <c r="K2483" s="12">
        <v>12.264713723395822</v>
      </c>
      <c r="L2483" s="12">
        <v>13.27056846775649</v>
      </c>
      <c r="M2483" s="12">
        <v>13.184111894692776</v>
      </c>
      <c r="N2483" s="12"/>
      <c r="O2483" s="12"/>
    </row>
    <row r="2484" spans="1:15" x14ac:dyDescent="0.35">
      <c r="A2484" s="11" t="str">
        <f t="shared" si="38"/>
        <v>DISTRIBUCION VOLUMEN X CRITERIO (kg ó litros)Con alcohol&gt;500MIL</v>
      </c>
      <c r="B2484" s="11" t="s">
        <v>120</v>
      </c>
      <c r="C2484" s="11" t="s">
        <v>146</v>
      </c>
      <c r="D2484" s="11" t="s">
        <v>16</v>
      </c>
      <c r="E2484" s="12">
        <v>21.223795504639085</v>
      </c>
      <c r="F2484" s="12">
        <v>21.38563625459652</v>
      </c>
      <c r="G2484" s="12">
        <v>21.882518166040992</v>
      </c>
      <c r="H2484" s="12">
        <v>21.601458666029096</v>
      </c>
      <c r="I2484" s="12">
        <v>20.703838153685819</v>
      </c>
      <c r="J2484" s="12">
        <v>20.343621831681645</v>
      </c>
      <c r="K2484" s="12">
        <v>22.96706877031442</v>
      </c>
      <c r="L2484" s="12">
        <v>21.065925165639186</v>
      </c>
      <c r="M2484" s="12">
        <v>19.533777876671625</v>
      </c>
      <c r="N2484" s="12"/>
      <c r="O2484" s="12"/>
    </row>
    <row r="2485" spans="1:15" x14ac:dyDescent="0.35">
      <c r="A2485" s="11" t="str">
        <f t="shared" si="38"/>
        <v>DISTRIBUCION VOLUMEN X CRITERIO (kg ó litros)Con alcoholDE 15 A 19 AÑOS</v>
      </c>
      <c r="B2485" s="11" t="s">
        <v>120</v>
      </c>
      <c r="C2485" s="11" t="s">
        <v>146</v>
      </c>
      <c r="D2485" s="11" t="s">
        <v>39</v>
      </c>
      <c r="E2485" s="12">
        <v>0.44072973177413455</v>
      </c>
      <c r="F2485" s="12">
        <v>0.70244170878972334</v>
      </c>
      <c r="G2485" s="12">
        <v>0.19108493286236883</v>
      </c>
      <c r="H2485" s="12">
        <v>7.7029314216255307E-2</v>
      </c>
      <c r="I2485" s="12">
        <v>0.37707963771757924</v>
      </c>
      <c r="J2485" s="12">
        <v>0.30274174493681277</v>
      </c>
      <c r="K2485" s="12">
        <v>8.2349385505146463E-2</v>
      </c>
      <c r="L2485" s="12">
        <v>0.14827778930212882</v>
      </c>
      <c r="M2485" s="12">
        <v>0.50061856859229648</v>
      </c>
      <c r="N2485" s="12"/>
      <c r="O2485" s="12"/>
    </row>
    <row r="2486" spans="1:15" x14ac:dyDescent="0.35">
      <c r="A2486" s="11" t="str">
        <f t="shared" si="38"/>
        <v>DISTRIBUCION VOLUMEN X CRITERIO (kg ó litros)Con alcoholDE 20 A 24 AÑOS</v>
      </c>
      <c r="B2486" s="11" t="s">
        <v>120</v>
      </c>
      <c r="C2486" s="11" t="s">
        <v>146</v>
      </c>
      <c r="D2486" s="11" t="s">
        <v>40</v>
      </c>
      <c r="E2486" s="12">
        <v>1.4343955730254996</v>
      </c>
      <c r="F2486" s="12">
        <v>1.8941421035584511</v>
      </c>
      <c r="G2486" s="12">
        <v>1.8610984455083399</v>
      </c>
      <c r="H2486" s="12">
        <v>1.7154241158658439</v>
      </c>
      <c r="I2486" s="12">
        <v>1.3845532982947759</v>
      </c>
      <c r="J2486" s="12">
        <v>1.313790791490079</v>
      </c>
      <c r="K2486" s="12">
        <v>1.2197619891456888</v>
      </c>
      <c r="L2486" s="12">
        <v>1.3708143969618991</v>
      </c>
      <c r="M2486" s="12">
        <v>1.3006423637043214</v>
      </c>
      <c r="N2486" s="12"/>
      <c r="O2486" s="12"/>
    </row>
    <row r="2487" spans="1:15" x14ac:dyDescent="0.35">
      <c r="A2487" s="11" t="str">
        <f t="shared" si="38"/>
        <v>DISTRIBUCION VOLUMEN X CRITERIO (kg ó litros)Con alcoholDE 25 A 34 AÑOS</v>
      </c>
      <c r="B2487" s="11" t="s">
        <v>120</v>
      </c>
      <c r="C2487" s="11" t="s">
        <v>146</v>
      </c>
      <c r="D2487" s="11" t="s">
        <v>41</v>
      </c>
      <c r="E2487" s="12">
        <v>6.2305058096973474</v>
      </c>
      <c r="F2487" s="12">
        <v>7.3544816518969451</v>
      </c>
      <c r="G2487" s="12">
        <v>7.3298049851284564</v>
      </c>
      <c r="H2487" s="12">
        <v>7.2689673348671091</v>
      </c>
      <c r="I2487" s="12">
        <v>6.3540858480616702</v>
      </c>
      <c r="J2487" s="12">
        <v>7.2328823119618288</v>
      </c>
      <c r="K2487" s="12">
        <v>6.775701062213586</v>
      </c>
      <c r="L2487" s="12">
        <v>6.3224645357319282</v>
      </c>
      <c r="M2487" s="12">
        <v>5.9017183273237297</v>
      </c>
      <c r="N2487" s="12"/>
      <c r="O2487" s="12"/>
    </row>
    <row r="2488" spans="1:15" x14ac:dyDescent="0.35">
      <c r="A2488" s="11" t="str">
        <f t="shared" si="38"/>
        <v>DISTRIBUCION VOLUMEN X CRITERIO (kg ó litros)Con alcoholDE 35 A 49 AÑOS</v>
      </c>
      <c r="B2488" s="11" t="s">
        <v>120</v>
      </c>
      <c r="C2488" s="11" t="s">
        <v>146</v>
      </c>
      <c r="D2488" s="11" t="s">
        <v>42</v>
      </c>
      <c r="E2488" s="12">
        <v>23.074149839925258</v>
      </c>
      <c r="F2488" s="12">
        <v>21.383098565942468</v>
      </c>
      <c r="G2488" s="12">
        <v>21.595498591315494</v>
      </c>
      <c r="H2488" s="12">
        <v>20.782732454707038</v>
      </c>
      <c r="I2488" s="12">
        <v>21.523131867611021</v>
      </c>
      <c r="J2488" s="12">
        <v>22.15925889971313</v>
      </c>
      <c r="K2488" s="12">
        <v>20.853023308874647</v>
      </c>
      <c r="L2488" s="12">
        <v>21.229980601352345</v>
      </c>
      <c r="M2488" s="12">
        <v>19.863357207064535</v>
      </c>
      <c r="N2488" s="12"/>
      <c r="O2488" s="12"/>
    </row>
    <row r="2489" spans="1:15" x14ac:dyDescent="0.35">
      <c r="A2489" s="11" t="str">
        <f t="shared" si="38"/>
        <v>DISTRIBUCION VOLUMEN X CRITERIO (kg ó litros)Con alcoholDE 50 A 59 AÑOS</v>
      </c>
      <c r="B2489" s="11" t="s">
        <v>120</v>
      </c>
      <c r="C2489" s="11" t="s">
        <v>146</v>
      </c>
      <c r="D2489" s="11" t="s">
        <v>43</v>
      </c>
      <c r="E2489" s="12">
        <v>26.363267647175892</v>
      </c>
      <c r="F2489" s="12">
        <v>26.867881745273596</v>
      </c>
      <c r="G2489" s="12">
        <v>25.940285920663776</v>
      </c>
      <c r="H2489" s="12">
        <v>24.574396224702227</v>
      </c>
      <c r="I2489" s="12">
        <v>26.4793641389792</v>
      </c>
      <c r="J2489" s="12">
        <v>25.513534998166556</v>
      </c>
      <c r="K2489" s="12">
        <v>25.571025017356163</v>
      </c>
      <c r="L2489" s="12">
        <v>25.415769695252983</v>
      </c>
      <c r="M2489" s="12">
        <v>26.931754027372101</v>
      </c>
      <c r="N2489" s="12"/>
      <c r="O2489" s="12"/>
    </row>
    <row r="2490" spans="1:15" x14ac:dyDescent="0.35">
      <c r="A2490" s="11" t="str">
        <f t="shared" si="38"/>
        <v>DISTRIBUCION VOLUMEN X CRITERIO (kg ó litros)Con alcoholDE 60 A 75 AÑOS</v>
      </c>
      <c r="B2490" s="11" t="s">
        <v>120</v>
      </c>
      <c r="C2490" s="11" t="s">
        <v>146</v>
      </c>
      <c r="D2490" s="11" t="s">
        <v>44</v>
      </c>
      <c r="E2490" s="12">
        <v>42.456945669728668</v>
      </c>
      <c r="F2490" s="12">
        <v>41.797964122522849</v>
      </c>
      <c r="G2490" s="12">
        <v>43.082233812237362</v>
      </c>
      <c r="H2490" s="12">
        <v>45.581458112980819</v>
      </c>
      <c r="I2490" s="12">
        <v>43.881808471660804</v>
      </c>
      <c r="J2490" s="12">
        <v>43.477794909812637</v>
      </c>
      <c r="K2490" s="12">
        <v>45.498136543453818</v>
      </c>
      <c r="L2490" s="12">
        <v>45.512700221854516</v>
      </c>
      <c r="M2490" s="12">
        <v>45.501912767897302</v>
      </c>
      <c r="N2490" s="12"/>
      <c r="O2490" s="12"/>
    </row>
    <row r="2491" spans="1:15" x14ac:dyDescent="0.35">
      <c r="A2491" s="11" t="str">
        <f t="shared" si="38"/>
        <v>DISTRIBUCION VOLUMEN X CRITERIO (kg ó litros)Con alcoholNIVEL ALTO</v>
      </c>
      <c r="B2491" s="11" t="s">
        <v>120</v>
      </c>
      <c r="C2491" s="11" t="s">
        <v>146</v>
      </c>
      <c r="D2491" s="11" t="s">
        <v>209</v>
      </c>
      <c r="E2491" s="12">
        <v>23.908378035969676</v>
      </c>
      <c r="F2491" s="12">
        <v>23.172849532853849</v>
      </c>
      <c r="G2491" s="12">
        <v>24.372750500041153</v>
      </c>
      <c r="H2491" s="12">
        <v>23.849899217037994</v>
      </c>
      <c r="I2491" s="12">
        <v>25.75624462278348</v>
      </c>
      <c r="J2491" s="12">
        <v>25.528712496985271</v>
      </c>
      <c r="K2491" s="12">
        <v>24.536110985303758</v>
      </c>
      <c r="L2491" s="12">
        <v>25.766065307515778</v>
      </c>
      <c r="M2491" s="12">
        <v>24.623123846268289</v>
      </c>
      <c r="N2491" s="12"/>
      <c r="O2491" s="12"/>
    </row>
    <row r="2492" spans="1:15" x14ac:dyDescent="0.35">
      <c r="A2492" s="11" t="str">
        <f t="shared" si="38"/>
        <v>DISTRIBUCION VOLUMEN X CRITERIO (kg ó litros)Con alcoholNIVEL MEDIO ALTO</v>
      </c>
      <c r="B2492" s="11" t="s">
        <v>120</v>
      </c>
      <c r="C2492" s="11" t="s">
        <v>146</v>
      </c>
      <c r="D2492" s="11" t="s">
        <v>210</v>
      </c>
      <c r="E2492" s="12">
        <v>15.997292745857198</v>
      </c>
      <c r="F2492" s="12">
        <v>14.809325045460586</v>
      </c>
      <c r="G2492" s="12">
        <v>14.519663925261256</v>
      </c>
      <c r="H2492" s="12">
        <v>13.271677270375488</v>
      </c>
      <c r="I2492" s="12">
        <v>13.891784707296795</v>
      </c>
      <c r="J2492" s="12">
        <v>13.640856264710147</v>
      </c>
      <c r="K2492" s="12">
        <v>13.481045323616247</v>
      </c>
      <c r="L2492" s="12">
        <v>12.155837506651732</v>
      </c>
      <c r="M2492" s="12">
        <v>12.960285350932308</v>
      </c>
      <c r="N2492" s="12"/>
      <c r="O2492" s="12"/>
    </row>
    <row r="2493" spans="1:15" x14ac:dyDescent="0.35">
      <c r="A2493" s="11" t="str">
        <f t="shared" si="38"/>
        <v>DISTRIBUCION VOLUMEN X CRITERIO (kg ó litros)Con alcoholNIVEL MEDIO</v>
      </c>
      <c r="B2493" s="11" t="s">
        <v>120</v>
      </c>
      <c r="C2493" s="11" t="s">
        <v>146</v>
      </c>
      <c r="D2493" s="11" t="s">
        <v>211</v>
      </c>
      <c r="E2493" s="12">
        <v>22.997518222741427</v>
      </c>
      <c r="F2493" s="12">
        <v>24.218094747697357</v>
      </c>
      <c r="G2493" s="12">
        <v>24.373521159445918</v>
      </c>
      <c r="H2493" s="12">
        <v>24.583017686657087</v>
      </c>
      <c r="I2493" s="12">
        <v>25.102848418700123</v>
      </c>
      <c r="J2493" s="12">
        <v>23.362616354546695</v>
      </c>
      <c r="K2493" s="12">
        <v>23.151738934970371</v>
      </c>
      <c r="L2493" s="12">
        <v>23.165459584596299</v>
      </c>
      <c r="M2493" s="12">
        <v>24.534702127832727</v>
      </c>
      <c r="N2493" s="12"/>
      <c r="O2493" s="12"/>
    </row>
    <row r="2494" spans="1:15" x14ac:dyDescent="0.35">
      <c r="A2494" s="11" t="str">
        <f t="shared" si="38"/>
        <v>DISTRIBUCION VOLUMEN X CRITERIO (kg ó litros)Con alcoholNIVEL MEDIO BAJO</v>
      </c>
      <c r="B2494" s="11" t="s">
        <v>120</v>
      </c>
      <c r="C2494" s="11" t="s">
        <v>146</v>
      </c>
      <c r="D2494" s="11" t="s">
        <v>212</v>
      </c>
      <c r="E2494" s="12">
        <v>18.018381142566874</v>
      </c>
      <c r="F2494" s="12">
        <v>18.886313303091391</v>
      </c>
      <c r="G2494" s="12">
        <v>17.000789431761454</v>
      </c>
      <c r="H2494" s="12">
        <v>16.676488059157528</v>
      </c>
      <c r="I2494" s="12">
        <v>15.264002693842832</v>
      </c>
      <c r="J2494" s="12">
        <v>17.146768542442388</v>
      </c>
      <c r="K2494" s="12">
        <v>16.749596178389233</v>
      </c>
      <c r="L2494" s="12">
        <v>16.306864954586025</v>
      </c>
      <c r="M2494" s="12">
        <v>16.578896493114041</v>
      </c>
      <c r="N2494" s="12"/>
      <c r="O2494" s="12"/>
    </row>
    <row r="2495" spans="1:15" x14ac:dyDescent="0.35">
      <c r="A2495" s="11" t="str">
        <f t="shared" si="38"/>
        <v>DISTRIBUCION VOLUMEN X CRITERIO (kg ó litros)Con alcoholHOMBRE</v>
      </c>
      <c r="B2495" s="11" t="s">
        <v>120</v>
      </c>
      <c r="C2495" s="11" t="s">
        <v>146</v>
      </c>
      <c r="D2495" s="11" t="s">
        <v>21</v>
      </c>
      <c r="E2495" s="12">
        <v>62.047332718065654</v>
      </c>
      <c r="F2495" s="12">
        <v>61.998858978027329</v>
      </c>
      <c r="G2495" s="12">
        <v>63.81887081509128</v>
      </c>
      <c r="H2495" s="12">
        <v>62.97125926986665</v>
      </c>
      <c r="I2495" s="12">
        <v>63.174845759365759</v>
      </c>
      <c r="J2495" s="12">
        <v>65.570459701473737</v>
      </c>
      <c r="K2495" s="12">
        <v>66.035588687981019</v>
      </c>
      <c r="L2495" s="12">
        <v>63.236605652665858</v>
      </c>
      <c r="M2495" s="12">
        <v>63.946053613707008</v>
      </c>
      <c r="N2495" s="12"/>
      <c r="O2495" s="12"/>
    </row>
    <row r="2496" spans="1:15" x14ac:dyDescent="0.35">
      <c r="A2496" s="11" t="str">
        <f t="shared" si="38"/>
        <v>DISTRIBUCION VOLUMEN X CRITERIO (kg ó litros)Con alcoholMUJER</v>
      </c>
      <c r="B2496" s="11" t="s">
        <v>120</v>
      </c>
      <c r="C2496" s="11" t="s">
        <v>146</v>
      </c>
      <c r="D2496" s="11" t="s">
        <v>22</v>
      </c>
      <c r="E2496" s="12">
        <v>37.952661773895663</v>
      </c>
      <c r="F2496" s="12">
        <v>38.001146193571202</v>
      </c>
      <c r="G2496" s="12">
        <v>36.181127088025491</v>
      </c>
      <c r="H2496" s="12">
        <v>37.028751578141282</v>
      </c>
      <c r="I2496" s="12">
        <v>36.825169820229313</v>
      </c>
      <c r="J2496" s="12">
        <v>34.429535933245184</v>
      </c>
      <c r="K2496" s="12">
        <v>33.964411790464574</v>
      </c>
      <c r="L2496" s="12">
        <v>36.76340138557385</v>
      </c>
      <c r="M2496" s="12">
        <v>36.053944202709893</v>
      </c>
      <c r="N2496" s="12"/>
      <c r="O2496" s="12"/>
    </row>
    <row r="2497" spans="1:15" x14ac:dyDescent="0.35">
      <c r="A2497" s="11" t="str">
        <f t="shared" si="38"/>
        <v>DISTRIBUCION VOLUMEN X CRITERIO (kg ó litros)Sin alcoholT.ESPAÑA</v>
      </c>
      <c r="B2497" s="11" t="s">
        <v>120</v>
      </c>
      <c r="C2497" s="11" t="s">
        <v>147</v>
      </c>
      <c r="D2497" s="11" t="s">
        <v>36</v>
      </c>
      <c r="E2497" s="12">
        <v>100</v>
      </c>
      <c r="F2497" s="12">
        <v>100</v>
      </c>
      <c r="G2497" s="12">
        <v>100</v>
      </c>
      <c r="H2497" s="12">
        <v>100</v>
      </c>
      <c r="I2497" s="12">
        <v>100</v>
      </c>
      <c r="J2497" s="12">
        <v>100</v>
      </c>
      <c r="K2497" s="12">
        <v>100</v>
      </c>
      <c r="L2497" s="12">
        <v>100</v>
      </c>
      <c r="M2497" s="12">
        <v>100</v>
      </c>
      <c r="N2497" s="12"/>
      <c r="O2497" s="12"/>
    </row>
    <row r="2498" spans="1:15" x14ac:dyDescent="0.35">
      <c r="A2498" s="11" t="str">
        <f t="shared" si="38"/>
        <v>DISTRIBUCION VOLUMEN X CRITERIO (kg ó litros)Sin alcoholBCN AM</v>
      </c>
      <c r="B2498" s="11" t="s">
        <v>120</v>
      </c>
      <c r="C2498" s="11" t="s">
        <v>147</v>
      </c>
      <c r="D2498" s="11" t="s">
        <v>1</v>
      </c>
      <c r="E2498" s="12">
        <v>4.629711511893003</v>
      </c>
      <c r="F2498" s="12">
        <v>4.7112067411316705</v>
      </c>
      <c r="G2498" s="12">
        <v>4.0343890412933163</v>
      </c>
      <c r="H2498" s="12">
        <v>4.6821374840648478</v>
      </c>
      <c r="I2498" s="12">
        <v>5.5865069553307345</v>
      </c>
      <c r="J2498" s="12">
        <v>4.6500570886433792</v>
      </c>
      <c r="K2498" s="12">
        <v>5.9783994538540748</v>
      </c>
      <c r="L2498" s="12">
        <v>5.1788146499048127</v>
      </c>
      <c r="M2498" s="12">
        <v>5.4460316466759817</v>
      </c>
      <c r="N2498" s="12"/>
      <c r="O2498" s="12"/>
    </row>
    <row r="2499" spans="1:15" x14ac:dyDescent="0.35">
      <c r="A2499" s="11" t="str">
        <f t="shared" si="38"/>
        <v>DISTRIBUCION VOLUMEN X CRITERIO (kg ó litros)Sin alcoholREST.CAT ARAGON</v>
      </c>
      <c r="B2499" s="11" t="s">
        <v>120</v>
      </c>
      <c r="C2499" s="11" t="s">
        <v>147</v>
      </c>
      <c r="D2499" s="11" t="s">
        <v>2</v>
      </c>
      <c r="E2499" s="12">
        <v>9.9674776209591798</v>
      </c>
      <c r="F2499" s="12">
        <v>8.7559769159068246</v>
      </c>
      <c r="G2499" s="12">
        <v>10.242171998197575</v>
      </c>
      <c r="H2499" s="12">
        <v>9.9540178652603029</v>
      </c>
      <c r="I2499" s="12">
        <v>11.72591726005543</v>
      </c>
      <c r="J2499" s="12">
        <v>10.020815005101957</v>
      </c>
      <c r="K2499" s="12">
        <v>9.4802557613085767</v>
      </c>
      <c r="L2499" s="12">
        <v>9.8048104087433661</v>
      </c>
      <c r="M2499" s="12">
        <v>11.359261416688593</v>
      </c>
      <c r="N2499" s="12"/>
      <c r="O2499" s="12"/>
    </row>
    <row r="2500" spans="1:15" x14ac:dyDescent="0.35">
      <c r="A2500" s="11" t="str">
        <f t="shared" ref="A2500:A2563" si="39">B2500&amp;C2500&amp;D2500</f>
        <v>DISTRIBUCION VOLUMEN X CRITERIO (kg ó litros)Sin alcoholLEVANTE</v>
      </c>
      <c r="B2500" s="11" t="s">
        <v>120</v>
      </c>
      <c r="C2500" s="11" t="s">
        <v>147</v>
      </c>
      <c r="D2500" s="11" t="s">
        <v>3</v>
      </c>
      <c r="E2500" s="12">
        <v>10.341423656718012</v>
      </c>
      <c r="F2500" s="12">
        <v>10.824272896052015</v>
      </c>
      <c r="G2500" s="12">
        <v>11.446257581296912</v>
      </c>
      <c r="H2500" s="12">
        <v>10.227356642476172</v>
      </c>
      <c r="I2500" s="12">
        <v>11.306369902615529</v>
      </c>
      <c r="J2500" s="12">
        <v>12.076412387180778</v>
      </c>
      <c r="K2500" s="12">
        <v>8.7745343734443182</v>
      </c>
      <c r="L2500" s="12">
        <v>8.6667279864117006</v>
      </c>
      <c r="M2500" s="12">
        <v>9.6995729176107428</v>
      </c>
      <c r="N2500" s="12"/>
      <c r="O2500" s="12"/>
    </row>
    <row r="2501" spans="1:15" x14ac:dyDescent="0.35">
      <c r="A2501" s="11" t="str">
        <f t="shared" si="39"/>
        <v>DISTRIBUCION VOLUMEN X CRITERIO (kg ó litros)Sin alcoholANDALUCIA</v>
      </c>
      <c r="B2501" s="11" t="s">
        <v>120</v>
      </c>
      <c r="C2501" s="11" t="s">
        <v>147</v>
      </c>
      <c r="D2501" s="11" t="s">
        <v>4</v>
      </c>
      <c r="E2501" s="12">
        <v>27.674952897243866</v>
      </c>
      <c r="F2501" s="12">
        <v>31.117814108696372</v>
      </c>
      <c r="G2501" s="12">
        <v>29.661616493341924</v>
      </c>
      <c r="H2501" s="12">
        <v>29.610780800784887</v>
      </c>
      <c r="I2501" s="12">
        <v>25.412614128564222</v>
      </c>
      <c r="J2501" s="12">
        <v>27.793798813974448</v>
      </c>
      <c r="K2501" s="12">
        <v>31.798024450207851</v>
      </c>
      <c r="L2501" s="12">
        <v>31.588528203925677</v>
      </c>
      <c r="M2501" s="12">
        <v>29.167096513178347</v>
      </c>
      <c r="N2501" s="12"/>
      <c r="O2501" s="12"/>
    </row>
    <row r="2502" spans="1:15" x14ac:dyDescent="0.35">
      <c r="A2502" s="11" t="str">
        <f t="shared" si="39"/>
        <v>DISTRIBUCION VOLUMEN X CRITERIO (kg ó litros)Sin alcoholMDD AM</v>
      </c>
      <c r="B2502" s="11" t="s">
        <v>120</v>
      </c>
      <c r="C2502" s="11" t="s">
        <v>147</v>
      </c>
      <c r="D2502" s="11" t="s">
        <v>5</v>
      </c>
      <c r="E2502" s="12">
        <v>19.094370668930154</v>
      </c>
      <c r="F2502" s="12">
        <v>16.712927677339025</v>
      </c>
      <c r="G2502" s="12">
        <v>18.475124105370043</v>
      </c>
      <c r="H2502" s="12">
        <v>17.635648235356889</v>
      </c>
      <c r="I2502" s="12">
        <v>18.200796373819735</v>
      </c>
      <c r="J2502" s="12">
        <v>18.768542860133561</v>
      </c>
      <c r="K2502" s="12">
        <v>17.367008323347711</v>
      </c>
      <c r="L2502" s="12">
        <v>18.236451568126061</v>
      </c>
      <c r="M2502" s="12">
        <v>15.911179693446698</v>
      </c>
      <c r="N2502" s="12"/>
      <c r="O2502" s="12"/>
    </row>
    <row r="2503" spans="1:15" x14ac:dyDescent="0.35">
      <c r="A2503" s="11" t="str">
        <f t="shared" si="39"/>
        <v>DISTRIBUCION VOLUMEN X CRITERIO (kg ó litros)Sin alcoholRTO CENTRO</v>
      </c>
      <c r="B2503" s="11" t="s">
        <v>120</v>
      </c>
      <c r="C2503" s="11" t="s">
        <v>147</v>
      </c>
      <c r="D2503" s="11" t="s">
        <v>6</v>
      </c>
      <c r="E2503" s="12">
        <v>10.584562725221895</v>
      </c>
      <c r="F2503" s="12">
        <v>11.174460456667248</v>
      </c>
      <c r="G2503" s="12">
        <v>10.543127734681056</v>
      </c>
      <c r="H2503" s="12">
        <v>11.402415232083658</v>
      </c>
      <c r="I2503" s="12">
        <v>12.114000383559517</v>
      </c>
      <c r="J2503" s="12">
        <v>9.6571502573493202</v>
      </c>
      <c r="K2503" s="12">
        <v>10.836625758055424</v>
      </c>
      <c r="L2503" s="12">
        <v>9.3551332537438618</v>
      </c>
      <c r="M2503" s="12">
        <v>10.670822850435577</v>
      </c>
      <c r="N2503" s="12"/>
      <c r="O2503" s="12"/>
    </row>
    <row r="2504" spans="1:15" x14ac:dyDescent="0.35">
      <c r="A2504" s="11" t="str">
        <f t="shared" si="39"/>
        <v>DISTRIBUCION VOLUMEN X CRITERIO (kg ó litros)Sin alcoholNORTE-CENTRO</v>
      </c>
      <c r="B2504" s="11" t="s">
        <v>120</v>
      </c>
      <c r="C2504" s="11" t="s">
        <v>147</v>
      </c>
      <c r="D2504" s="11" t="s">
        <v>7</v>
      </c>
      <c r="E2504" s="12">
        <v>8.993220249320764</v>
      </c>
      <c r="F2504" s="12">
        <v>7.7931735849257375</v>
      </c>
      <c r="G2504" s="12">
        <v>6.6461317741146146</v>
      </c>
      <c r="H2504" s="12">
        <v>6.4956705501316412</v>
      </c>
      <c r="I2504" s="12">
        <v>6.814440524057054</v>
      </c>
      <c r="J2504" s="12">
        <v>7.9010603156366628</v>
      </c>
      <c r="K2504" s="12">
        <v>8.0759355505841484</v>
      </c>
      <c r="L2504" s="12">
        <v>8.8499506136089519</v>
      </c>
      <c r="M2504" s="12">
        <v>9.0752427512464351</v>
      </c>
      <c r="N2504" s="12"/>
      <c r="O2504" s="12"/>
    </row>
    <row r="2505" spans="1:15" x14ac:dyDescent="0.35">
      <c r="A2505" s="11" t="str">
        <f t="shared" si="39"/>
        <v>DISTRIBUCION VOLUMEN X CRITERIO (kg ó litros)Sin alcoholNOROESTE</v>
      </c>
      <c r="B2505" s="11" t="s">
        <v>120</v>
      </c>
      <c r="C2505" s="11" t="s">
        <v>147</v>
      </c>
      <c r="D2505" s="11" t="s">
        <v>8</v>
      </c>
      <c r="E2505" s="12">
        <v>8.7142734822106025</v>
      </c>
      <c r="F2505" s="12">
        <v>8.9101707341128105</v>
      </c>
      <c r="G2505" s="12">
        <v>8.9511955201456583</v>
      </c>
      <c r="H2505" s="12">
        <v>9.9919725457082063</v>
      </c>
      <c r="I2505" s="12">
        <v>8.8393571474364236</v>
      </c>
      <c r="J2505" s="12">
        <v>9.1321677089068469</v>
      </c>
      <c r="K2505" s="12">
        <v>7.6892118847514412</v>
      </c>
      <c r="L2505" s="12">
        <v>8.319577737737168</v>
      </c>
      <c r="M2505" s="12">
        <v>8.670797434547616</v>
      </c>
      <c r="N2505" s="12"/>
      <c r="O2505" s="12"/>
    </row>
    <row r="2506" spans="1:15" x14ac:dyDescent="0.35">
      <c r="A2506" s="11" t="str">
        <f t="shared" si="39"/>
        <v>DISTRIBUCION VOLUMEN X CRITERIO (kg ó litros)Sin alcohol&lt;2MIL</v>
      </c>
      <c r="B2506" s="11" t="s">
        <v>120</v>
      </c>
      <c r="C2506" s="11" t="s">
        <v>147</v>
      </c>
      <c r="D2506" s="11" t="s">
        <v>9</v>
      </c>
      <c r="E2506" s="12">
        <v>2.6791844419230699</v>
      </c>
      <c r="F2506" s="12">
        <v>2.7617533507831449</v>
      </c>
      <c r="G2506" s="12">
        <v>3.8359301525954765</v>
      </c>
      <c r="H2506" s="12">
        <v>5.5911399600244058</v>
      </c>
      <c r="I2506" s="12">
        <v>4.6510226914514554</v>
      </c>
      <c r="J2506" s="12">
        <v>4.150465644401546</v>
      </c>
      <c r="K2506" s="12">
        <v>3.8904779589154863</v>
      </c>
      <c r="L2506" s="12">
        <v>4.0439971368577785</v>
      </c>
      <c r="M2506" s="12">
        <v>5.6104248556039789</v>
      </c>
      <c r="N2506" s="12"/>
      <c r="O2506" s="12"/>
    </row>
    <row r="2507" spans="1:15" x14ac:dyDescent="0.35">
      <c r="A2507" s="11" t="str">
        <f t="shared" si="39"/>
        <v>DISTRIBUCION VOLUMEN X CRITERIO (kg ó litros)Sin alcohol2-5MIL</v>
      </c>
      <c r="B2507" s="11" t="s">
        <v>120</v>
      </c>
      <c r="C2507" s="11" t="s">
        <v>147</v>
      </c>
      <c r="D2507" s="11" t="s">
        <v>10</v>
      </c>
      <c r="E2507" s="12">
        <v>3.6838673822618828</v>
      </c>
      <c r="F2507" s="12">
        <v>4.7226933446238499</v>
      </c>
      <c r="G2507" s="12">
        <v>4.203566125150286</v>
      </c>
      <c r="H2507" s="12">
        <v>3.1116399777054102</v>
      </c>
      <c r="I2507" s="12">
        <v>4.1725016476092325</v>
      </c>
      <c r="J2507" s="12">
        <v>3.8281106109450276</v>
      </c>
      <c r="K2507" s="12">
        <v>3.5637671511064029</v>
      </c>
      <c r="L2507" s="12">
        <v>3.0864207822062935</v>
      </c>
      <c r="M2507" s="12">
        <v>4.3225730096594557</v>
      </c>
      <c r="N2507" s="12"/>
      <c r="O2507" s="12"/>
    </row>
    <row r="2508" spans="1:15" x14ac:dyDescent="0.35">
      <c r="A2508" s="11" t="str">
        <f t="shared" si="39"/>
        <v>DISTRIBUCION VOLUMEN X CRITERIO (kg ó litros)Sin alcohol5-10MIL</v>
      </c>
      <c r="B2508" s="11" t="s">
        <v>120</v>
      </c>
      <c r="C2508" s="11" t="s">
        <v>147</v>
      </c>
      <c r="D2508" s="11" t="s">
        <v>11</v>
      </c>
      <c r="E2508" s="12">
        <v>7.6596436141862849</v>
      </c>
      <c r="F2508" s="12">
        <v>5.720792999300234</v>
      </c>
      <c r="G2508" s="12">
        <v>5.806688851947774</v>
      </c>
      <c r="H2508" s="12">
        <v>6.851698401003631</v>
      </c>
      <c r="I2508" s="12">
        <v>5.9941830011202439</v>
      </c>
      <c r="J2508" s="12">
        <v>6.8755026155995544</v>
      </c>
      <c r="K2508" s="12">
        <v>7.4342981163351958</v>
      </c>
      <c r="L2508" s="12">
        <v>6.8066614195049446</v>
      </c>
      <c r="M2508" s="12">
        <v>6.9029094447723081</v>
      </c>
      <c r="N2508" s="12"/>
      <c r="O2508" s="12"/>
    </row>
    <row r="2509" spans="1:15" x14ac:dyDescent="0.35">
      <c r="A2509" s="11" t="str">
        <f t="shared" si="39"/>
        <v>DISTRIBUCION VOLUMEN X CRITERIO (kg ó litros)Sin alcohol10-30MIL</v>
      </c>
      <c r="B2509" s="11" t="s">
        <v>120</v>
      </c>
      <c r="C2509" s="11" t="s">
        <v>147</v>
      </c>
      <c r="D2509" s="11" t="s">
        <v>12</v>
      </c>
      <c r="E2509" s="12">
        <v>17.535286734986098</v>
      </c>
      <c r="F2509" s="12">
        <v>19.113234238944468</v>
      </c>
      <c r="G2509" s="12">
        <v>18.333305579319198</v>
      </c>
      <c r="H2509" s="12">
        <v>15.737226873670931</v>
      </c>
      <c r="I2509" s="12">
        <v>15.395827821027233</v>
      </c>
      <c r="J2509" s="12">
        <v>18.694094747848428</v>
      </c>
      <c r="K2509" s="12">
        <v>18.186422679963297</v>
      </c>
      <c r="L2509" s="12">
        <v>17.442406039435451</v>
      </c>
      <c r="M2509" s="12">
        <v>17.680543978270929</v>
      </c>
      <c r="N2509" s="12"/>
      <c r="O2509" s="12"/>
    </row>
    <row r="2510" spans="1:15" x14ac:dyDescent="0.35">
      <c r="A2510" s="11" t="str">
        <f t="shared" si="39"/>
        <v>DISTRIBUCION VOLUMEN X CRITERIO (kg ó litros)Sin alcohol30-100MIL</v>
      </c>
      <c r="B2510" s="11" t="s">
        <v>120</v>
      </c>
      <c r="C2510" s="11" t="s">
        <v>147</v>
      </c>
      <c r="D2510" s="11" t="s">
        <v>13</v>
      </c>
      <c r="E2510" s="12">
        <v>22.956285542530281</v>
      </c>
      <c r="F2510" s="12">
        <v>22.222539798405297</v>
      </c>
      <c r="G2510" s="12">
        <v>22.057012517679286</v>
      </c>
      <c r="H2510" s="12">
        <v>22.558792074038188</v>
      </c>
      <c r="I2510" s="12">
        <v>22.58908889622986</v>
      </c>
      <c r="J2510" s="12">
        <v>22.032399533586531</v>
      </c>
      <c r="K2510" s="12">
        <v>20.813638331381046</v>
      </c>
      <c r="L2510" s="12">
        <v>20.733339202256005</v>
      </c>
      <c r="M2510" s="12">
        <v>20.810165464155912</v>
      </c>
      <c r="N2510" s="12"/>
      <c r="O2510" s="12"/>
    </row>
    <row r="2511" spans="1:15" x14ac:dyDescent="0.35">
      <c r="A2511" s="11" t="str">
        <f t="shared" si="39"/>
        <v>DISTRIBUCION VOLUMEN X CRITERIO (kg ó litros)Sin alcohol100-200MIL</v>
      </c>
      <c r="B2511" s="11" t="s">
        <v>120</v>
      </c>
      <c r="C2511" s="11" t="s">
        <v>147</v>
      </c>
      <c r="D2511" s="11" t="s">
        <v>14</v>
      </c>
      <c r="E2511" s="12">
        <v>14.936525600177275</v>
      </c>
      <c r="F2511" s="12">
        <v>13.605187564048554</v>
      </c>
      <c r="G2511" s="12">
        <v>14.133686121027791</v>
      </c>
      <c r="H2511" s="12">
        <v>12.720152616900107</v>
      </c>
      <c r="I2511" s="12">
        <v>13.043710423439908</v>
      </c>
      <c r="J2511" s="12">
        <v>13.151643908311106</v>
      </c>
      <c r="K2511" s="12">
        <v>16.723911463132975</v>
      </c>
      <c r="L2511" s="12">
        <v>17.392851902276085</v>
      </c>
      <c r="M2511" s="12">
        <v>16.415385557043461</v>
      </c>
      <c r="N2511" s="12"/>
      <c r="O2511" s="12"/>
    </row>
    <row r="2512" spans="1:15" x14ac:dyDescent="0.35">
      <c r="A2512" s="11" t="str">
        <f t="shared" si="39"/>
        <v>DISTRIBUCION VOLUMEN X CRITERIO (kg ó litros)Sin alcohol200-500MIL</v>
      </c>
      <c r="B2512" s="11" t="s">
        <v>120</v>
      </c>
      <c r="C2512" s="11" t="s">
        <v>147</v>
      </c>
      <c r="D2512" s="11" t="s">
        <v>15</v>
      </c>
      <c r="E2512" s="12">
        <v>12.791745097488771</v>
      </c>
      <c r="F2512" s="12">
        <v>15.348990226966741</v>
      </c>
      <c r="G2512" s="12">
        <v>15.594050257070158</v>
      </c>
      <c r="H2512" s="12">
        <v>15.619848896310696</v>
      </c>
      <c r="I2512" s="12">
        <v>15.685615425240975</v>
      </c>
      <c r="J2512" s="12">
        <v>14.20980136220906</v>
      </c>
      <c r="K2512" s="12">
        <v>11.841230715204365</v>
      </c>
      <c r="L2512" s="12">
        <v>13.051241826842974</v>
      </c>
      <c r="M2512" s="12">
        <v>14.557902737460502</v>
      </c>
      <c r="N2512" s="12"/>
      <c r="O2512" s="12"/>
    </row>
    <row r="2513" spans="1:15" x14ac:dyDescent="0.35">
      <c r="A2513" s="11" t="str">
        <f t="shared" si="39"/>
        <v>DISTRIBUCION VOLUMEN X CRITERIO (kg ó litros)Sin alcohol&gt;500MIL</v>
      </c>
      <c r="B2513" s="11" t="s">
        <v>120</v>
      </c>
      <c r="C2513" s="11" t="s">
        <v>147</v>
      </c>
      <c r="D2513" s="11" t="s">
        <v>16</v>
      </c>
      <c r="E2513" s="12">
        <v>17.757457463415832</v>
      </c>
      <c r="F2513" s="12">
        <v>16.504804911282189</v>
      </c>
      <c r="G2513" s="12">
        <v>16.035771540330661</v>
      </c>
      <c r="H2513" s="12">
        <v>17.809497467935227</v>
      </c>
      <c r="I2513" s="12">
        <v>18.468051130312265</v>
      </c>
      <c r="J2513" s="12">
        <v>17.057983242625763</v>
      </c>
      <c r="K2513" s="12">
        <v>17.546253168803293</v>
      </c>
      <c r="L2513" s="12">
        <v>17.443076470058298</v>
      </c>
      <c r="M2513" s="12">
        <v>13.70009525802841</v>
      </c>
      <c r="N2513" s="12"/>
      <c r="O2513" s="12"/>
    </row>
    <row r="2514" spans="1:15" x14ac:dyDescent="0.35">
      <c r="A2514" s="11" t="str">
        <f t="shared" si="39"/>
        <v>DISTRIBUCION VOLUMEN X CRITERIO (kg ó litros)Sin alcoholDE 15 A 19 AÑOS</v>
      </c>
      <c r="B2514" s="11" t="s">
        <v>120</v>
      </c>
      <c r="C2514" s="11" t="s">
        <v>147</v>
      </c>
      <c r="D2514" s="11" t="s">
        <v>39</v>
      </c>
      <c r="E2514" s="12">
        <v>0.29162312389021644</v>
      </c>
      <c r="F2514" s="12">
        <v>2.1895473272792478</v>
      </c>
      <c r="G2514" s="12">
        <v>2.3681843770167212</v>
      </c>
      <c r="H2514" s="12">
        <v>0.48898588560723238</v>
      </c>
      <c r="I2514" s="12">
        <v>0.96444501398979687</v>
      </c>
      <c r="J2514" s="12" t="s">
        <v>223</v>
      </c>
      <c r="K2514" s="12">
        <v>0.21838151122596849</v>
      </c>
      <c r="L2514" s="12">
        <v>0.19995418700205567</v>
      </c>
      <c r="M2514" s="12">
        <v>0.55433063711625674</v>
      </c>
      <c r="N2514" s="12"/>
      <c r="O2514" s="12"/>
    </row>
    <row r="2515" spans="1:15" x14ac:dyDescent="0.35">
      <c r="A2515" s="11" t="str">
        <f t="shared" si="39"/>
        <v>DISTRIBUCION VOLUMEN X CRITERIO (kg ó litros)Sin alcoholDE 20 A 24 AÑOS</v>
      </c>
      <c r="B2515" s="11" t="s">
        <v>120</v>
      </c>
      <c r="C2515" s="11" t="s">
        <v>147</v>
      </c>
      <c r="D2515" s="11" t="s">
        <v>40</v>
      </c>
      <c r="E2515" s="12">
        <v>0.51498221085018225</v>
      </c>
      <c r="F2515" s="12">
        <v>0.16067457445269637</v>
      </c>
      <c r="G2515" s="12">
        <v>0.45876377494488713</v>
      </c>
      <c r="H2515" s="12">
        <v>0.11583332166401872</v>
      </c>
      <c r="I2515" s="12">
        <v>0.37230958014796611</v>
      </c>
      <c r="J2515" s="12">
        <v>0.17326774782130192</v>
      </c>
      <c r="K2515" s="12">
        <v>0.76174801377748358</v>
      </c>
      <c r="L2515" s="12">
        <v>1.0133704237307122</v>
      </c>
      <c r="M2515" s="12">
        <v>0.43559526969056883</v>
      </c>
      <c r="N2515" s="12"/>
      <c r="O2515" s="12"/>
    </row>
    <row r="2516" spans="1:15" x14ac:dyDescent="0.35">
      <c r="A2516" s="11" t="str">
        <f t="shared" si="39"/>
        <v>DISTRIBUCION VOLUMEN X CRITERIO (kg ó litros)Sin alcoholDE 25 A 34 AÑOS</v>
      </c>
      <c r="B2516" s="11" t="s">
        <v>120</v>
      </c>
      <c r="C2516" s="11" t="s">
        <v>147</v>
      </c>
      <c r="D2516" s="11" t="s">
        <v>41</v>
      </c>
      <c r="E2516" s="12">
        <v>3.3705943426209841</v>
      </c>
      <c r="F2516" s="12">
        <v>2.8020443110541624</v>
      </c>
      <c r="G2516" s="12">
        <v>2.3044556353950663</v>
      </c>
      <c r="H2516" s="12">
        <v>4.0678912255368553</v>
      </c>
      <c r="I2516" s="12">
        <v>3.015676620423771</v>
      </c>
      <c r="J2516" s="12">
        <v>3.2493349624499666</v>
      </c>
      <c r="K2516" s="12">
        <v>1.7957726123626339</v>
      </c>
      <c r="L2516" s="12">
        <v>1.9097500992818168</v>
      </c>
      <c r="M2516" s="12">
        <v>2.2125904009551229</v>
      </c>
      <c r="N2516" s="12"/>
      <c r="O2516" s="12"/>
    </row>
    <row r="2517" spans="1:15" x14ac:dyDescent="0.35">
      <c r="A2517" s="11" t="str">
        <f t="shared" si="39"/>
        <v>DISTRIBUCION VOLUMEN X CRITERIO (kg ó litros)Sin alcoholDE 35 A 49 AÑOS</v>
      </c>
      <c r="B2517" s="11" t="s">
        <v>120</v>
      </c>
      <c r="C2517" s="11" t="s">
        <v>147</v>
      </c>
      <c r="D2517" s="11" t="s">
        <v>42</v>
      </c>
      <c r="E2517" s="12">
        <v>16.078030086648496</v>
      </c>
      <c r="F2517" s="12">
        <v>16.316014106177334</v>
      </c>
      <c r="G2517" s="12">
        <v>14.294566863071973</v>
      </c>
      <c r="H2517" s="12">
        <v>15.482456770292966</v>
      </c>
      <c r="I2517" s="12">
        <v>15.150626463133587</v>
      </c>
      <c r="J2517" s="12">
        <v>14.726232033344781</v>
      </c>
      <c r="K2517" s="12">
        <v>13.268512110958985</v>
      </c>
      <c r="L2517" s="12">
        <v>14.141765054347081</v>
      </c>
      <c r="M2517" s="12">
        <v>11.366723678567702</v>
      </c>
      <c r="N2517" s="12"/>
      <c r="O2517" s="12"/>
    </row>
    <row r="2518" spans="1:15" x14ac:dyDescent="0.35">
      <c r="A2518" s="11" t="str">
        <f t="shared" si="39"/>
        <v>DISTRIBUCION VOLUMEN X CRITERIO (kg ó litros)Sin alcoholDE 50 A 59 AÑOS</v>
      </c>
      <c r="B2518" s="11" t="s">
        <v>120</v>
      </c>
      <c r="C2518" s="11" t="s">
        <v>147</v>
      </c>
      <c r="D2518" s="11" t="s">
        <v>43</v>
      </c>
      <c r="E2518" s="12">
        <v>26.017489187061553</v>
      </c>
      <c r="F2518" s="12">
        <v>28.218074394372124</v>
      </c>
      <c r="G2518" s="12">
        <v>24.374391060515862</v>
      </c>
      <c r="H2518" s="12">
        <v>23.549673314799083</v>
      </c>
      <c r="I2518" s="12">
        <v>26.073385433315714</v>
      </c>
      <c r="J2518" s="12">
        <v>23.249662415643378</v>
      </c>
      <c r="K2518" s="12">
        <v>27.480614406737558</v>
      </c>
      <c r="L2518" s="12">
        <v>26.100758386668499</v>
      </c>
      <c r="M2518" s="12">
        <v>26.621397254272605</v>
      </c>
      <c r="N2518" s="12"/>
      <c r="O2518" s="12"/>
    </row>
    <row r="2519" spans="1:15" x14ac:dyDescent="0.35">
      <c r="A2519" s="11" t="str">
        <f t="shared" si="39"/>
        <v>DISTRIBUCION VOLUMEN X CRITERIO (kg ó litros)Sin alcoholDE 60 A 75 AÑOS</v>
      </c>
      <c r="B2519" s="11" t="s">
        <v>120</v>
      </c>
      <c r="C2519" s="11" t="s">
        <v>147</v>
      </c>
      <c r="D2519" s="11" t="s">
        <v>44</v>
      </c>
      <c r="E2519" s="12">
        <v>53.727268467322787</v>
      </c>
      <c r="F2519" s="12">
        <v>50.313641178096361</v>
      </c>
      <c r="G2519" s="12">
        <v>56.199648495164823</v>
      </c>
      <c r="H2519" s="12">
        <v>56.295150777443979</v>
      </c>
      <c r="I2519" s="12">
        <v>54.423568148765867</v>
      </c>
      <c r="J2519" s="12">
        <v>58.601512213693319</v>
      </c>
      <c r="K2519" s="12">
        <v>56.474975120590656</v>
      </c>
      <c r="L2519" s="12">
        <v>56.63439696767928</v>
      </c>
      <c r="M2519" s="12">
        <v>58.809355349875517</v>
      </c>
      <c r="N2519" s="12"/>
      <c r="O2519" s="12"/>
    </row>
    <row r="2520" spans="1:15" x14ac:dyDescent="0.35">
      <c r="A2520" s="11" t="str">
        <f t="shared" si="39"/>
        <v>DISTRIBUCION VOLUMEN X CRITERIO (kg ó litros)Sin alcoholNIVEL ALTO</v>
      </c>
      <c r="B2520" s="11" t="s">
        <v>120</v>
      </c>
      <c r="C2520" s="11" t="s">
        <v>147</v>
      </c>
      <c r="D2520" s="11" t="s">
        <v>209</v>
      </c>
      <c r="E2520" s="12">
        <v>19.749386192667057</v>
      </c>
      <c r="F2520" s="12">
        <v>17.346883129078687</v>
      </c>
      <c r="G2520" s="12">
        <v>19.634648722509965</v>
      </c>
      <c r="H2520" s="12">
        <v>20.221304703803867</v>
      </c>
      <c r="I2520" s="12">
        <v>20.774871426004943</v>
      </c>
      <c r="J2520" s="12">
        <v>22.880448501359936</v>
      </c>
      <c r="K2520" s="12">
        <v>20.567528306983768</v>
      </c>
      <c r="L2520" s="12">
        <v>21.321259134771132</v>
      </c>
      <c r="M2520" s="12">
        <v>20.507640271995093</v>
      </c>
      <c r="N2520" s="12"/>
      <c r="O2520" s="12"/>
    </row>
    <row r="2521" spans="1:15" x14ac:dyDescent="0.35">
      <c r="A2521" s="11" t="str">
        <f t="shared" si="39"/>
        <v>DISTRIBUCION VOLUMEN X CRITERIO (kg ó litros)Sin alcoholNIVEL MEDIO ALTO</v>
      </c>
      <c r="B2521" s="11" t="s">
        <v>120</v>
      </c>
      <c r="C2521" s="11" t="s">
        <v>147</v>
      </c>
      <c r="D2521" s="11" t="s">
        <v>210</v>
      </c>
      <c r="E2521" s="12">
        <v>15.377581343114155</v>
      </c>
      <c r="F2521" s="12">
        <v>14.575707891131618</v>
      </c>
      <c r="G2521" s="12">
        <v>11.520184259261852</v>
      </c>
      <c r="H2521" s="12">
        <v>11.690662141622244</v>
      </c>
      <c r="I2521" s="12">
        <v>14.096085150109783</v>
      </c>
      <c r="J2521" s="12">
        <v>13.224303851028447</v>
      </c>
      <c r="K2521" s="12">
        <v>14.096554520842277</v>
      </c>
      <c r="L2521" s="12">
        <v>13.666928894996255</v>
      </c>
      <c r="M2521" s="12">
        <v>11.411609250045935</v>
      </c>
      <c r="N2521" s="12"/>
      <c r="O2521" s="12"/>
    </row>
    <row r="2522" spans="1:15" x14ac:dyDescent="0.35">
      <c r="A2522" s="11" t="str">
        <f t="shared" si="39"/>
        <v>DISTRIBUCION VOLUMEN X CRITERIO (kg ó litros)Sin alcoholNIVEL MEDIO</v>
      </c>
      <c r="B2522" s="11" t="s">
        <v>120</v>
      </c>
      <c r="C2522" s="11" t="s">
        <v>147</v>
      </c>
      <c r="D2522" s="11" t="s">
        <v>211</v>
      </c>
      <c r="E2522" s="12">
        <v>25.116936804087121</v>
      </c>
      <c r="F2522" s="12">
        <v>25.383080227396519</v>
      </c>
      <c r="G2522" s="12">
        <v>24.018314304683972</v>
      </c>
      <c r="H2522" s="12">
        <v>24.478408356606415</v>
      </c>
      <c r="I2522" s="12">
        <v>26.105960273019662</v>
      </c>
      <c r="J2522" s="12">
        <v>22.805366565756856</v>
      </c>
      <c r="K2522" s="12">
        <v>21.931452406034637</v>
      </c>
      <c r="L2522" s="12">
        <v>21.713805943616613</v>
      </c>
      <c r="M2522" s="12">
        <v>23.351798148033634</v>
      </c>
      <c r="N2522" s="12"/>
      <c r="O2522" s="12"/>
    </row>
    <row r="2523" spans="1:15" x14ac:dyDescent="0.35">
      <c r="A2523" s="11" t="str">
        <f t="shared" si="39"/>
        <v>DISTRIBUCION VOLUMEN X CRITERIO (kg ó litros)Sin alcoholNIVEL MEDIO BAJO</v>
      </c>
      <c r="B2523" s="11" t="s">
        <v>120</v>
      </c>
      <c r="C2523" s="11" t="s">
        <v>147</v>
      </c>
      <c r="D2523" s="11" t="s">
        <v>212</v>
      </c>
      <c r="E2523" s="12">
        <v>17.019413799048632</v>
      </c>
      <c r="F2523" s="12">
        <v>17.120684216326634</v>
      </c>
      <c r="G2523" s="12">
        <v>19.413371334431844</v>
      </c>
      <c r="H2523" s="12">
        <v>15.371733252749886</v>
      </c>
      <c r="I2523" s="12">
        <v>15.032984565456376</v>
      </c>
      <c r="J2523" s="12">
        <v>15.430637335530593</v>
      </c>
      <c r="K2523" s="12">
        <v>15.62976966642235</v>
      </c>
      <c r="L2523" s="12">
        <v>14.768992580482001</v>
      </c>
      <c r="M2523" s="12">
        <v>14.239315721770859</v>
      </c>
      <c r="N2523" s="12"/>
      <c r="O2523" s="12"/>
    </row>
    <row r="2524" spans="1:15" x14ac:dyDescent="0.35">
      <c r="A2524" s="11" t="str">
        <f t="shared" si="39"/>
        <v>DISTRIBUCION VOLUMEN X CRITERIO (kg ó litros)Sin alcoholHOMBRE</v>
      </c>
      <c r="B2524" s="11" t="s">
        <v>120</v>
      </c>
      <c r="C2524" s="11" t="s">
        <v>147</v>
      </c>
      <c r="D2524" s="11" t="s">
        <v>21</v>
      </c>
      <c r="E2524" s="12">
        <v>60.058874318344856</v>
      </c>
      <c r="F2524" s="12">
        <v>60.51463005719279</v>
      </c>
      <c r="G2524" s="12">
        <v>60.71525535001058</v>
      </c>
      <c r="H2524" s="12">
        <v>56.778050275005512</v>
      </c>
      <c r="I2524" s="12">
        <v>57.6545899201491</v>
      </c>
      <c r="J2524" s="12">
        <v>62.074267743917801</v>
      </c>
      <c r="K2524" s="12">
        <v>59.913061867575514</v>
      </c>
      <c r="L2524" s="12">
        <v>58.109813030572411</v>
      </c>
      <c r="M2524" s="12">
        <v>59.408931260339472</v>
      </c>
      <c r="N2524" s="12"/>
      <c r="O2524" s="12"/>
    </row>
    <row r="2525" spans="1:15" x14ac:dyDescent="0.35">
      <c r="A2525" s="11" t="str">
        <f t="shared" si="39"/>
        <v>DISTRIBUCION VOLUMEN X CRITERIO (kg ó litros)Sin alcoholMUJER</v>
      </c>
      <c r="B2525" s="11" t="s">
        <v>120</v>
      </c>
      <c r="C2525" s="11" t="s">
        <v>147</v>
      </c>
      <c r="D2525" s="11" t="s">
        <v>22</v>
      </c>
      <c r="E2525" s="12">
        <v>39.941113192619596</v>
      </c>
      <c r="F2525" s="12">
        <v>39.485375520574337</v>
      </c>
      <c r="G2525" s="12">
        <v>39.284755716985813</v>
      </c>
      <c r="H2525" s="12">
        <v>43.221949689268854</v>
      </c>
      <c r="I2525" s="12">
        <v>42.345407874056555</v>
      </c>
      <c r="J2525" s="12">
        <v>37.925733730750842</v>
      </c>
      <c r="K2525" s="12">
        <v>40.086950635859459</v>
      </c>
      <c r="L2525" s="12">
        <v>41.8901832736938</v>
      </c>
      <c r="M2525" s="12">
        <v>40.591068887770263</v>
      </c>
      <c r="N2525" s="12"/>
      <c r="O2525" s="12"/>
    </row>
    <row r="2526" spans="1:15" x14ac:dyDescent="0.35">
      <c r="A2526" s="11" t="str">
        <f t="shared" si="39"/>
        <v>DISTRIBUCION VOLUMEN X CRITERIO (kg ó litros)Cerveza EnvasadaT.ESPAÑA</v>
      </c>
      <c r="B2526" s="11" t="s">
        <v>120</v>
      </c>
      <c r="C2526" s="11" t="s">
        <v>179</v>
      </c>
      <c r="D2526" s="11" t="s">
        <v>36</v>
      </c>
      <c r="E2526" s="12">
        <v>100</v>
      </c>
      <c r="F2526" s="12">
        <v>100</v>
      </c>
      <c r="G2526" s="12">
        <v>100</v>
      </c>
      <c r="H2526" s="12">
        <v>100</v>
      </c>
      <c r="I2526" s="12">
        <v>100</v>
      </c>
      <c r="J2526" s="12">
        <v>100</v>
      </c>
      <c r="K2526" s="12">
        <v>100</v>
      </c>
      <c r="L2526" s="12">
        <v>100</v>
      </c>
      <c r="M2526" s="12">
        <v>100</v>
      </c>
      <c r="N2526" s="12"/>
      <c r="O2526" s="12"/>
    </row>
    <row r="2527" spans="1:15" x14ac:dyDescent="0.35">
      <c r="A2527" s="11" t="str">
        <f t="shared" si="39"/>
        <v>DISTRIBUCION VOLUMEN X CRITERIO (kg ó litros)Cerveza EnvasadaBCN AM</v>
      </c>
      <c r="B2527" s="11" t="s">
        <v>120</v>
      </c>
      <c r="C2527" s="11" t="s">
        <v>179</v>
      </c>
      <c r="D2527" s="11" t="s">
        <v>1</v>
      </c>
      <c r="E2527" s="12">
        <v>7.6012395544955851</v>
      </c>
      <c r="F2527" s="12">
        <v>8.7651973413453916</v>
      </c>
      <c r="G2527" s="12">
        <v>8.0245420103319205</v>
      </c>
      <c r="H2527" s="12">
        <v>7.1008416561164713</v>
      </c>
      <c r="I2527" s="12">
        <v>7.4346464414327071</v>
      </c>
      <c r="J2527" s="12">
        <v>6.9298756027270176</v>
      </c>
      <c r="K2527" s="12">
        <v>7.044238049838186</v>
      </c>
      <c r="L2527" s="12">
        <v>6.5518790866287802</v>
      </c>
      <c r="M2527" s="12">
        <v>7.8492886584506785</v>
      </c>
      <c r="N2527" s="12"/>
      <c r="O2527" s="12"/>
    </row>
    <row r="2528" spans="1:15" x14ac:dyDescent="0.35">
      <c r="A2528" s="11" t="str">
        <f t="shared" si="39"/>
        <v>DISTRIBUCION VOLUMEN X CRITERIO (kg ó litros)Cerveza EnvasadaREST.CAT ARAGON</v>
      </c>
      <c r="B2528" s="11" t="s">
        <v>120</v>
      </c>
      <c r="C2528" s="11" t="s">
        <v>179</v>
      </c>
      <c r="D2528" s="11" t="s">
        <v>2</v>
      </c>
      <c r="E2528" s="12">
        <v>11.798474639690058</v>
      </c>
      <c r="F2528" s="12">
        <v>11.503027634703077</v>
      </c>
      <c r="G2528" s="12">
        <v>11.672290709904358</v>
      </c>
      <c r="H2528" s="12">
        <v>11.517107260279071</v>
      </c>
      <c r="I2528" s="12">
        <v>12.308351559214955</v>
      </c>
      <c r="J2528" s="12">
        <v>11.762655780232347</v>
      </c>
      <c r="K2528" s="12">
        <v>12.672361903384067</v>
      </c>
      <c r="L2528" s="12">
        <v>12.998145981776657</v>
      </c>
      <c r="M2528" s="12">
        <v>13.85849767680093</v>
      </c>
      <c r="N2528" s="12"/>
      <c r="O2528" s="12"/>
    </row>
    <row r="2529" spans="1:15" x14ac:dyDescent="0.35">
      <c r="A2529" s="11" t="str">
        <f t="shared" si="39"/>
        <v>DISTRIBUCION VOLUMEN X CRITERIO (kg ó litros)Cerveza EnvasadaLEVANTE</v>
      </c>
      <c r="B2529" s="11" t="s">
        <v>120</v>
      </c>
      <c r="C2529" s="11" t="s">
        <v>179</v>
      </c>
      <c r="D2529" s="11" t="s">
        <v>3</v>
      </c>
      <c r="E2529" s="12">
        <v>13.924815699691498</v>
      </c>
      <c r="F2529" s="12">
        <v>17.568829130542749</v>
      </c>
      <c r="G2529" s="12">
        <v>15.225860514326403</v>
      </c>
      <c r="H2529" s="12">
        <v>14.677049978518191</v>
      </c>
      <c r="I2529" s="12">
        <v>15.338697494727874</v>
      </c>
      <c r="J2529" s="12">
        <v>16.049029834779287</v>
      </c>
      <c r="K2529" s="12">
        <v>14.702139687467003</v>
      </c>
      <c r="L2529" s="12">
        <v>13.798707924340587</v>
      </c>
      <c r="M2529" s="12">
        <v>13.104872280155099</v>
      </c>
      <c r="N2529" s="12"/>
      <c r="O2529" s="12"/>
    </row>
    <row r="2530" spans="1:15" x14ac:dyDescent="0.35">
      <c r="A2530" s="11" t="str">
        <f t="shared" si="39"/>
        <v>DISTRIBUCION VOLUMEN X CRITERIO (kg ó litros)Cerveza EnvasadaANDALUCIA</v>
      </c>
      <c r="B2530" s="11" t="s">
        <v>120</v>
      </c>
      <c r="C2530" s="11" t="s">
        <v>179</v>
      </c>
      <c r="D2530" s="11" t="s">
        <v>4</v>
      </c>
      <c r="E2530" s="12">
        <v>22.876954118153911</v>
      </c>
      <c r="F2530" s="12">
        <v>23.596693064642039</v>
      </c>
      <c r="G2530" s="12">
        <v>22.465675395471891</v>
      </c>
      <c r="H2530" s="12">
        <v>22.802881109866622</v>
      </c>
      <c r="I2530" s="12">
        <v>21.054202312125256</v>
      </c>
      <c r="J2530" s="12">
        <v>23.303571715582112</v>
      </c>
      <c r="K2530" s="12">
        <v>23.799898864171968</v>
      </c>
      <c r="L2530" s="12">
        <v>24.59189353539729</v>
      </c>
      <c r="M2530" s="12">
        <v>23.497704867663053</v>
      </c>
      <c r="N2530" s="12"/>
      <c r="O2530" s="12"/>
    </row>
    <row r="2531" spans="1:15" x14ac:dyDescent="0.35">
      <c r="A2531" s="11" t="str">
        <f t="shared" si="39"/>
        <v>DISTRIBUCION VOLUMEN X CRITERIO (kg ó litros)Cerveza EnvasadaMDD AM</v>
      </c>
      <c r="B2531" s="11" t="s">
        <v>120</v>
      </c>
      <c r="C2531" s="11" t="s">
        <v>179</v>
      </c>
      <c r="D2531" s="11" t="s">
        <v>5</v>
      </c>
      <c r="E2531" s="12">
        <v>12.885674212081591</v>
      </c>
      <c r="F2531" s="12">
        <v>11.192233972767156</v>
      </c>
      <c r="G2531" s="12">
        <v>12.731007620246837</v>
      </c>
      <c r="H2531" s="12">
        <v>12.986145380099213</v>
      </c>
      <c r="I2531" s="12">
        <v>13.223576025034845</v>
      </c>
      <c r="J2531" s="12">
        <v>14.25087552590526</v>
      </c>
      <c r="K2531" s="12">
        <v>14.176125622159558</v>
      </c>
      <c r="L2531" s="12">
        <v>13.854623798728733</v>
      </c>
      <c r="M2531" s="12">
        <v>12.644121690684958</v>
      </c>
      <c r="N2531" s="12"/>
      <c r="O2531" s="12"/>
    </row>
    <row r="2532" spans="1:15" x14ac:dyDescent="0.35">
      <c r="A2532" s="11" t="str">
        <f t="shared" si="39"/>
        <v>DISTRIBUCION VOLUMEN X CRITERIO (kg ó litros)Cerveza EnvasadaRTO CENTRO</v>
      </c>
      <c r="B2532" s="11" t="s">
        <v>120</v>
      </c>
      <c r="C2532" s="11" t="s">
        <v>179</v>
      </c>
      <c r="D2532" s="11" t="s">
        <v>6</v>
      </c>
      <c r="E2532" s="12">
        <v>10.474554592459498</v>
      </c>
      <c r="F2532" s="12">
        <v>9.9643401159417131</v>
      </c>
      <c r="G2532" s="12">
        <v>10.189417994334756</v>
      </c>
      <c r="H2532" s="12">
        <v>11.0012521647015</v>
      </c>
      <c r="I2532" s="12">
        <v>10.586910610721235</v>
      </c>
      <c r="J2532" s="12">
        <v>10.112611109963551</v>
      </c>
      <c r="K2532" s="12">
        <v>10.161160362718251</v>
      </c>
      <c r="L2532" s="12">
        <v>10.451450066321168</v>
      </c>
      <c r="M2532" s="12">
        <v>11.138252445105616</v>
      </c>
      <c r="N2532" s="12"/>
      <c r="O2532" s="12"/>
    </row>
    <row r="2533" spans="1:15" x14ac:dyDescent="0.35">
      <c r="A2533" s="11" t="str">
        <f t="shared" si="39"/>
        <v>DISTRIBUCION VOLUMEN X CRITERIO (kg ó litros)Cerveza EnvasadaNORTE-CENTRO</v>
      </c>
      <c r="B2533" s="11" t="s">
        <v>120</v>
      </c>
      <c r="C2533" s="11" t="s">
        <v>179</v>
      </c>
      <c r="D2533" s="11" t="s">
        <v>7</v>
      </c>
      <c r="E2533" s="12">
        <v>9.0323718400181505</v>
      </c>
      <c r="F2533" s="12">
        <v>6.9113714783803157</v>
      </c>
      <c r="G2533" s="12">
        <v>6.6879348979690336</v>
      </c>
      <c r="H2533" s="12">
        <v>6.7853388080064674</v>
      </c>
      <c r="I2533" s="12">
        <v>7.7123670116841163</v>
      </c>
      <c r="J2533" s="12">
        <v>6.3908514847087776</v>
      </c>
      <c r="K2533" s="12">
        <v>6.6391652357819702</v>
      </c>
      <c r="L2533" s="12">
        <v>6.6450361576561185</v>
      </c>
      <c r="M2533" s="12">
        <v>7.7099254334858536</v>
      </c>
      <c r="N2533" s="12"/>
      <c r="O2533" s="12"/>
    </row>
    <row r="2534" spans="1:15" x14ac:dyDescent="0.35">
      <c r="A2534" s="11" t="str">
        <f t="shared" si="39"/>
        <v>DISTRIBUCION VOLUMEN X CRITERIO (kg ó litros)Cerveza EnvasadaNOROESTE</v>
      </c>
      <c r="B2534" s="11" t="s">
        <v>120</v>
      </c>
      <c r="C2534" s="11" t="s">
        <v>179</v>
      </c>
      <c r="D2534" s="11" t="s">
        <v>8</v>
      </c>
      <c r="E2534" s="12">
        <v>11.405916525945305</v>
      </c>
      <c r="F2534" s="12">
        <v>10.498322871685804</v>
      </c>
      <c r="G2534" s="12">
        <v>13.003271916364383</v>
      </c>
      <c r="H2534" s="12">
        <v>13.129403676655569</v>
      </c>
      <c r="I2534" s="12">
        <v>12.341254342989828</v>
      </c>
      <c r="J2534" s="12">
        <v>11.200558179584084</v>
      </c>
      <c r="K2534" s="12">
        <v>10.80488454506539</v>
      </c>
      <c r="L2534" s="12">
        <v>11.108260670174326</v>
      </c>
      <c r="M2534" s="12">
        <v>10.197328785856589</v>
      </c>
      <c r="N2534" s="12"/>
      <c r="O2534" s="12"/>
    </row>
    <row r="2535" spans="1:15" x14ac:dyDescent="0.35">
      <c r="A2535" s="11" t="str">
        <f t="shared" si="39"/>
        <v>DISTRIBUCION VOLUMEN X CRITERIO (kg ó litros)Cerveza Envasada&lt;2MIL</v>
      </c>
      <c r="B2535" s="11" t="s">
        <v>120</v>
      </c>
      <c r="C2535" s="11" t="s">
        <v>179</v>
      </c>
      <c r="D2535" s="11" t="s">
        <v>9</v>
      </c>
      <c r="E2535" s="12">
        <v>4.9302075044671181</v>
      </c>
      <c r="F2535" s="12">
        <v>5.636607650462822</v>
      </c>
      <c r="G2535" s="12">
        <v>5.46336530509579</v>
      </c>
      <c r="H2535" s="12">
        <v>6.0463364377921307</v>
      </c>
      <c r="I2535" s="12">
        <v>6.1228714977957708</v>
      </c>
      <c r="J2535" s="12">
        <v>5.7289682565036495</v>
      </c>
      <c r="K2535" s="12">
        <v>5.501523750880966</v>
      </c>
      <c r="L2535" s="12">
        <v>6.3751478078894461</v>
      </c>
      <c r="M2535" s="12">
        <v>6.408067644086807</v>
      </c>
      <c r="N2535" s="12"/>
      <c r="O2535" s="12"/>
    </row>
    <row r="2536" spans="1:15" x14ac:dyDescent="0.35">
      <c r="A2536" s="11" t="str">
        <f t="shared" si="39"/>
        <v>DISTRIBUCION VOLUMEN X CRITERIO (kg ó litros)Cerveza Envasada2-5MIL</v>
      </c>
      <c r="B2536" s="11" t="s">
        <v>120</v>
      </c>
      <c r="C2536" s="11" t="s">
        <v>179</v>
      </c>
      <c r="D2536" s="11" t="s">
        <v>10</v>
      </c>
      <c r="E2536" s="12">
        <v>5.6707213713988525</v>
      </c>
      <c r="F2536" s="12">
        <v>6.5228606174930199</v>
      </c>
      <c r="G2536" s="12">
        <v>7.0039164452153289</v>
      </c>
      <c r="H2536" s="12">
        <v>5.358863148371884</v>
      </c>
      <c r="I2536" s="12">
        <v>5.3680509115501085</v>
      </c>
      <c r="J2536" s="12">
        <v>5.946545003594724</v>
      </c>
      <c r="K2536" s="12">
        <v>6.1200582974391491</v>
      </c>
      <c r="L2536" s="12">
        <v>5.105351660278532</v>
      </c>
      <c r="M2536" s="12">
        <v>6.0828368746319299</v>
      </c>
      <c r="N2536" s="12"/>
      <c r="O2536" s="12"/>
    </row>
    <row r="2537" spans="1:15" x14ac:dyDescent="0.35">
      <c r="A2537" s="11" t="str">
        <f t="shared" si="39"/>
        <v>DISTRIBUCION VOLUMEN X CRITERIO (kg ó litros)Cerveza Envasada5-10MIL</v>
      </c>
      <c r="B2537" s="11" t="s">
        <v>120</v>
      </c>
      <c r="C2537" s="11" t="s">
        <v>179</v>
      </c>
      <c r="D2537" s="11" t="s">
        <v>11</v>
      </c>
      <c r="E2537" s="12">
        <v>6.7099188743261093</v>
      </c>
      <c r="F2537" s="12">
        <v>6.868446834988549</v>
      </c>
      <c r="G2537" s="12">
        <v>7.4558106349335933</v>
      </c>
      <c r="H2537" s="12">
        <v>8.7630203902392925</v>
      </c>
      <c r="I2537" s="12">
        <v>8.0528772591403026</v>
      </c>
      <c r="J2537" s="12">
        <v>7.4863469333720749</v>
      </c>
      <c r="K2537" s="12">
        <v>7.0172210014689194</v>
      </c>
      <c r="L2537" s="12">
        <v>7.9772606514690079</v>
      </c>
      <c r="M2537" s="12">
        <v>7.3029561433237813</v>
      </c>
      <c r="N2537" s="12"/>
      <c r="O2537" s="12"/>
    </row>
    <row r="2538" spans="1:15" x14ac:dyDescent="0.35">
      <c r="A2538" s="11" t="str">
        <f t="shared" si="39"/>
        <v>DISTRIBUCION VOLUMEN X CRITERIO (kg ó litros)Cerveza Envasada10-30MIL</v>
      </c>
      <c r="B2538" s="11" t="s">
        <v>120</v>
      </c>
      <c r="C2538" s="11" t="s">
        <v>179</v>
      </c>
      <c r="D2538" s="11" t="s">
        <v>12</v>
      </c>
      <c r="E2538" s="12">
        <v>18.847483451617091</v>
      </c>
      <c r="F2538" s="12">
        <v>18.7295049881156</v>
      </c>
      <c r="G2538" s="12">
        <v>16.711360361632391</v>
      </c>
      <c r="H2538" s="12">
        <v>15.039044095150578</v>
      </c>
      <c r="I2538" s="12">
        <v>16.679902309419941</v>
      </c>
      <c r="J2538" s="12">
        <v>17.674784792889383</v>
      </c>
      <c r="K2538" s="12">
        <v>17.41304289520237</v>
      </c>
      <c r="L2538" s="12">
        <v>17.840217673487757</v>
      </c>
      <c r="M2538" s="12">
        <v>18.873253646733964</v>
      </c>
      <c r="N2538" s="12"/>
      <c r="O2538" s="12"/>
    </row>
    <row r="2539" spans="1:15" x14ac:dyDescent="0.35">
      <c r="A2539" s="11" t="str">
        <f t="shared" si="39"/>
        <v>DISTRIBUCION VOLUMEN X CRITERIO (kg ó litros)Cerveza Envasada30-100MIL</v>
      </c>
      <c r="B2539" s="11" t="s">
        <v>120</v>
      </c>
      <c r="C2539" s="11" t="s">
        <v>179</v>
      </c>
      <c r="D2539" s="11" t="s">
        <v>13</v>
      </c>
      <c r="E2539" s="12">
        <v>21.141507366794347</v>
      </c>
      <c r="F2539" s="12">
        <v>19.532500895388345</v>
      </c>
      <c r="G2539" s="12">
        <v>19.541435159379699</v>
      </c>
      <c r="H2539" s="12">
        <v>20.263624362763942</v>
      </c>
      <c r="I2539" s="12">
        <v>20.656987727257693</v>
      </c>
      <c r="J2539" s="12">
        <v>20.025262092401796</v>
      </c>
      <c r="K2539" s="12">
        <v>19.699504359742811</v>
      </c>
      <c r="L2539" s="12">
        <v>19.782056357284855</v>
      </c>
      <c r="M2539" s="12">
        <v>20.860844837396154</v>
      </c>
      <c r="N2539" s="12"/>
      <c r="O2539" s="12"/>
    </row>
    <row r="2540" spans="1:15" x14ac:dyDescent="0.35">
      <c r="A2540" s="11" t="str">
        <f t="shared" si="39"/>
        <v>DISTRIBUCION VOLUMEN X CRITERIO (kg ó litros)Cerveza Envasada100-200MIL</v>
      </c>
      <c r="B2540" s="11" t="s">
        <v>120</v>
      </c>
      <c r="C2540" s="11" t="s">
        <v>179</v>
      </c>
      <c r="D2540" s="11" t="s">
        <v>14</v>
      </c>
      <c r="E2540" s="12">
        <v>10.684366155052457</v>
      </c>
      <c r="F2540" s="12">
        <v>10.285239877643317</v>
      </c>
      <c r="G2540" s="12">
        <v>10.955437711989081</v>
      </c>
      <c r="H2540" s="12">
        <v>9.6660556276975509</v>
      </c>
      <c r="I2540" s="12">
        <v>9.4269239267122114</v>
      </c>
      <c r="J2540" s="12">
        <v>9.4964551219117901</v>
      </c>
      <c r="K2540" s="12">
        <v>11.364743073618088</v>
      </c>
      <c r="L2540" s="12">
        <v>10.538069993082765</v>
      </c>
      <c r="M2540" s="12">
        <v>10.275728455872251</v>
      </c>
      <c r="N2540" s="12"/>
      <c r="O2540" s="12"/>
    </row>
    <row r="2541" spans="1:15" x14ac:dyDescent="0.35">
      <c r="A2541" s="11" t="str">
        <f t="shared" si="39"/>
        <v>DISTRIBUCION VOLUMEN X CRITERIO (kg ó litros)Cerveza Envasada200-500MIL</v>
      </c>
      <c r="B2541" s="11" t="s">
        <v>120</v>
      </c>
      <c r="C2541" s="11" t="s">
        <v>179</v>
      </c>
      <c r="D2541" s="11" t="s">
        <v>15</v>
      </c>
      <c r="E2541" s="12">
        <v>14.934438405504432</v>
      </c>
      <c r="F2541" s="12">
        <v>14.827429118294386</v>
      </c>
      <c r="G2541" s="12">
        <v>14.905694039045054</v>
      </c>
      <c r="H2541" s="12">
        <v>16.876753411950897</v>
      </c>
      <c r="I2541" s="12">
        <v>15.706180950542784</v>
      </c>
      <c r="J2541" s="12">
        <v>15.439453754905831</v>
      </c>
      <c r="K2541" s="12">
        <v>14.074370051151435</v>
      </c>
      <c r="L2541" s="12">
        <v>14.940103523925217</v>
      </c>
      <c r="M2541" s="12">
        <v>14.237431275406355</v>
      </c>
      <c r="N2541" s="12"/>
      <c r="O2541" s="12"/>
    </row>
    <row r="2542" spans="1:15" x14ac:dyDescent="0.35">
      <c r="A2542" s="11" t="str">
        <f t="shared" si="39"/>
        <v>DISTRIBUCION VOLUMEN X CRITERIO (kg ó litros)Cerveza Envasada&gt;500MIL</v>
      </c>
      <c r="B2542" s="11" t="s">
        <v>120</v>
      </c>
      <c r="C2542" s="11" t="s">
        <v>179</v>
      </c>
      <c r="D2542" s="11" t="s">
        <v>16</v>
      </c>
      <c r="E2542" s="12">
        <v>17.081358669372815</v>
      </c>
      <c r="F2542" s="12">
        <v>17.597424046245095</v>
      </c>
      <c r="G2542" s="12">
        <v>17.962969525131751</v>
      </c>
      <c r="H2542" s="12">
        <v>17.98632617501794</v>
      </c>
      <c r="I2542" s="12">
        <v>17.986211234647094</v>
      </c>
      <c r="J2542" s="12">
        <v>18.20220527268145</v>
      </c>
      <c r="K2542" s="12">
        <v>18.809509872707888</v>
      </c>
      <c r="L2542" s="12">
        <v>17.441797177717593</v>
      </c>
      <c r="M2542" s="12">
        <v>15.958878650362591</v>
      </c>
      <c r="N2542" s="12"/>
      <c r="O2542" s="12"/>
    </row>
    <row r="2543" spans="1:15" x14ac:dyDescent="0.35">
      <c r="A2543" s="11" t="str">
        <f t="shared" si="39"/>
        <v>DISTRIBUCION VOLUMEN X CRITERIO (kg ó litros)Cerveza EnvasadaDE 15 A 19 AÑOS</v>
      </c>
      <c r="B2543" s="11" t="s">
        <v>120</v>
      </c>
      <c r="C2543" s="11" t="s">
        <v>179</v>
      </c>
      <c r="D2543" s="11" t="s">
        <v>39</v>
      </c>
      <c r="E2543" s="12">
        <v>0.62724080817216443</v>
      </c>
      <c r="F2543" s="12">
        <v>0.38565016002868241</v>
      </c>
      <c r="G2543" s="12">
        <v>0.56366171779230734</v>
      </c>
      <c r="H2543" s="12">
        <v>9.154097788055568E-2</v>
      </c>
      <c r="I2543" s="12">
        <v>0.29669791058685213</v>
      </c>
      <c r="J2543" s="12">
        <v>0.30959006773541153</v>
      </c>
      <c r="K2543" s="12">
        <v>8.6630676675234691E-2</v>
      </c>
      <c r="L2543" s="12">
        <v>8.2495120492720675E-2</v>
      </c>
      <c r="M2543" s="12">
        <v>0.28078133516398224</v>
      </c>
      <c r="N2543" s="12"/>
      <c r="O2543" s="12"/>
    </row>
    <row r="2544" spans="1:15" x14ac:dyDescent="0.35">
      <c r="A2544" s="11" t="str">
        <f t="shared" si="39"/>
        <v>DISTRIBUCION VOLUMEN X CRITERIO (kg ó litros)Cerveza EnvasadaDE 20 A 24 AÑOS</v>
      </c>
      <c r="B2544" s="11" t="s">
        <v>120</v>
      </c>
      <c r="C2544" s="11" t="s">
        <v>179</v>
      </c>
      <c r="D2544" s="11" t="s">
        <v>40</v>
      </c>
      <c r="E2544" s="12">
        <v>1.2433639427351877</v>
      </c>
      <c r="F2544" s="12">
        <v>1.5553457083386422</v>
      </c>
      <c r="G2544" s="12">
        <v>1.8812732067579905</v>
      </c>
      <c r="H2544" s="12">
        <v>2.022982262589935</v>
      </c>
      <c r="I2544" s="12">
        <v>1.0673759160620659</v>
      </c>
      <c r="J2544" s="12">
        <v>1.2077070784597776</v>
      </c>
      <c r="K2544" s="12">
        <v>1.2018604428985089</v>
      </c>
      <c r="L2544" s="12">
        <v>1.3754305969284739</v>
      </c>
      <c r="M2544" s="12">
        <v>1.108991329255401</v>
      </c>
      <c r="N2544" s="12"/>
      <c r="O2544" s="12"/>
    </row>
    <row r="2545" spans="1:15" x14ac:dyDescent="0.35">
      <c r="A2545" s="11" t="str">
        <f t="shared" si="39"/>
        <v>DISTRIBUCION VOLUMEN X CRITERIO (kg ó litros)Cerveza EnvasadaDE 25 A 34 AÑOS</v>
      </c>
      <c r="B2545" s="11" t="s">
        <v>120</v>
      </c>
      <c r="C2545" s="11" t="s">
        <v>179</v>
      </c>
      <c r="D2545" s="11" t="s">
        <v>41</v>
      </c>
      <c r="E2545" s="12">
        <v>5.1750311538553317</v>
      </c>
      <c r="F2545" s="12">
        <v>6.2954260015876189</v>
      </c>
      <c r="G2545" s="12">
        <v>6.1365273773690276</v>
      </c>
      <c r="H2545" s="12">
        <v>6.5473341441204438</v>
      </c>
      <c r="I2545" s="12">
        <v>6.1104274591656607</v>
      </c>
      <c r="J2545" s="12">
        <v>6.288960681457004</v>
      </c>
      <c r="K2545" s="12">
        <v>5.5766165907086762</v>
      </c>
      <c r="L2545" s="12">
        <v>5.2152536311934856</v>
      </c>
      <c r="M2545" s="12">
        <v>4.7966131086404031</v>
      </c>
      <c r="N2545" s="12"/>
      <c r="O2545" s="12"/>
    </row>
    <row r="2546" spans="1:15" x14ac:dyDescent="0.35">
      <c r="A2546" s="11" t="str">
        <f t="shared" si="39"/>
        <v>DISTRIBUCION VOLUMEN X CRITERIO (kg ó litros)Cerveza EnvasadaDE 35 A 49 AÑOS</v>
      </c>
      <c r="B2546" s="11" t="s">
        <v>120</v>
      </c>
      <c r="C2546" s="11" t="s">
        <v>179</v>
      </c>
      <c r="D2546" s="11" t="s">
        <v>42</v>
      </c>
      <c r="E2546" s="12">
        <v>22.88147900293616</v>
      </c>
      <c r="F2546" s="12">
        <v>22.068624574393152</v>
      </c>
      <c r="G2546" s="12">
        <v>21.317632666328251</v>
      </c>
      <c r="H2546" s="12">
        <v>20.59225211801688</v>
      </c>
      <c r="I2546" s="12">
        <v>20.518549461652174</v>
      </c>
      <c r="J2546" s="12">
        <v>20.446319909923709</v>
      </c>
      <c r="K2546" s="12">
        <v>20.442570339480177</v>
      </c>
      <c r="L2546" s="12">
        <v>19.634262868778389</v>
      </c>
      <c r="M2546" s="12">
        <v>20.03337735904481</v>
      </c>
      <c r="N2546" s="12"/>
      <c r="O2546" s="12"/>
    </row>
    <row r="2547" spans="1:15" x14ac:dyDescent="0.35">
      <c r="A2547" s="11" t="str">
        <f t="shared" si="39"/>
        <v>DISTRIBUCION VOLUMEN X CRITERIO (kg ó litros)Cerveza EnvasadaDE 50 A 59 AÑOS</v>
      </c>
      <c r="B2547" s="11" t="s">
        <v>120</v>
      </c>
      <c r="C2547" s="11" t="s">
        <v>179</v>
      </c>
      <c r="D2547" s="11" t="s">
        <v>43</v>
      </c>
      <c r="E2547" s="12">
        <v>28.240356277202221</v>
      </c>
      <c r="F2547" s="12">
        <v>29.555468227412934</v>
      </c>
      <c r="G2547" s="12">
        <v>26.95292140828721</v>
      </c>
      <c r="H2547" s="12">
        <v>26.495926419239375</v>
      </c>
      <c r="I2547" s="12">
        <v>28.256327282853839</v>
      </c>
      <c r="J2547" s="12">
        <v>27.930559818893485</v>
      </c>
      <c r="K2547" s="12">
        <v>27.861619416309384</v>
      </c>
      <c r="L2547" s="12">
        <v>28.277739682362402</v>
      </c>
      <c r="M2547" s="12">
        <v>28.211384197092293</v>
      </c>
      <c r="N2547" s="12"/>
      <c r="O2547" s="12"/>
    </row>
    <row r="2548" spans="1:15" x14ac:dyDescent="0.35">
      <c r="A2548" s="11" t="str">
        <f t="shared" si="39"/>
        <v>DISTRIBUCION VOLUMEN X CRITERIO (kg ó litros)Cerveza EnvasadaDE 60 A 75 AÑOS</v>
      </c>
      <c r="B2548" s="11" t="s">
        <v>120</v>
      </c>
      <c r="C2548" s="11" t="s">
        <v>179</v>
      </c>
      <c r="D2548" s="11" t="s">
        <v>44</v>
      </c>
      <c r="E2548" s="12">
        <v>41.832529731451601</v>
      </c>
      <c r="F2548" s="12">
        <v>40.139499579828033</v>
      </c>
      <c r="G2548" s="12">
        <v>43.147974656605946</v>
      </c>
      <c r="H2548" s="12">
        <v>44.249986008535252</v>
      </c>
      <c r="I2548" s="12">
        <v>43.750625884717842</v>
      </c>
      <c r="J2548" s="12">
        <v>43.816886820968726</v>
      </c>
      <c r="K2548" s="12">
        <v>44.830677981241571</v>
      </c>
      <c r="L2548" s="12">
        <v>45.414822102433178</v>
      </c>
      <c r="M2548" s="12">
        <v>45.568850269250838</v>
      </c>
      <c r="N2548" s="12"/>
      <c r="O2548" s="12"/>
    </row>
    <row r="2549" spans="1:15" x14ac:dyDescent="0.35">
      <c r="A2549" s="11" t="str">
        <f t="shared" si="39"/>
        <v>DISTRIBUCION VOLUMEN X CRITERIO (kg ó litros)Cerveza EnvasadaNIVEL ALTO</v>
      </c>
      <c r="B2549" s="11" t="s">
        <v>120</v>
      </c>
      <c r="C2549" s="11" t="s">
        <v>179</v>
      </c>
      <c r="D2549" s="11" t="s">
        <v>209</v>
      </c>
      <c r="E2549" s="12">
        <v>22.887469377555032</v>
      </c>
      <c r="F2549" s="12">
        <v>22.223482279057453</v>
      </c>
      <c r="G2549" s="12">
        <v>23.617259032095443</v>
      </c>
      <c r="H2549" s="12">
        <v>23.069675961379826</v>
      </c>
      <c r="I2549" s="12">
        <v>23.997759537933923</v>
      </c>
      <c r="J2549" s="12">
        <v>23.90642223782195</v>
      </c>
      <c r="K2549" s="12">
        <v>22.967634620295645</v>
      </c>
      <c r="L2549" s="12">
        <v>24.433030127589735</v>
      </c>
      <c r="M2549" s="12">
        <v>21.917532884571216</v>
      </c>
      <c r="N2549" s="12"/>
      <c r="O2549" s="12"/>
    </row>
    <row r="2550" spans="1:15" x14ac:dyDescent="0.35">
      <c r="A2550" s="11" t="str">
        <f t="shared" si="39"/>
        <v>DISTRIBUCION VOLUMEN X CRITERIO (kg ó litros)Cerveza EnvasadaNIVEL MEDIO ALTO</v>
      </c>
      <c r="B2550" s="11" t="s">
        <v>120</v>
      </c>
      <c r="C2550" s="11" t="s">
        <v>179</v>
      </c>
      <c r="D2550" s="11" t="s">
        <v>210</v>
      </c>
      <c r="E2550" s="12">
        <v>14.974721390679127</v>
      </c>
      <c r="F2550" s="12">
        <v>14.875574358547766</v>
      </c>
      <c r="G2550" s="12">
        <v>11.949272984841258</v>
      </c>
      <c r="H2550" s="12">
        <v>11.416939067191983</v>
      </c>
      <c r="I2550" s="12">
        <v>11.796115833733055</v>
      </c>
      <c r="J2550" s="12">
        <v>12.15721418621615</v>
      </c>
      <c r="K2550" s="12">
        <v>13.033441789655576</v>
      </c>
      <c r="L2550" s="12">
        <v>12.505839721688384</v>
      </c>
      <c r="M2550" s="12">
        <v>11.612814222481473</v>
      </c>
      <c r="N2550" s="12"/>
      <c r="O2550" s="12"/>
    </row>
    <row r="2551" spans="1:15" x14ac:dyDescent="0.35">
      <c r="A2551" s="11" t="str">
        <f t="shared" si="39"/>
        <v>DISTRIBUCION VOLUMEN X CRITERIO (kg ó litros)Cerveza EnvasadaNIVEL MEDIO</v>
      </c>
      <c r="B2551" s="11" t="s">
        <v>120</v>
      </c>
      <c r="C2551" s="11" t="s">
        <v>179</v>
      </c>
      <c r="D2551" s="11" t="s">
        <v>211</v>
      </c>
      <c r="E2551" s="12">
        <v>22.716895002524982</v>
      </c>
      <c r="F2551" s="12">
        <v>23.337194883483743</v>
      </c>
      <c r="G2551" s="12">
        <v>25.927272039710829</v>
      </c>
      <c r="H2551" s="12">
        <v>27.200634467529017</v>
      </c>
      <c r="I2551" s="12">
        <v>25.871291180860815</v>
      </c>
      <c r="J2551" s="12">
        <v>23.824072451747753</v>
      </c>
      <c r="K2551" s="12">
        <v>24.050083020771282</v>
      </c>
      <c r="L2551" s="12">
        <v>23.218375845832679</v>
      </c>
      <c r="M2551" s="12">
        <v>24.063081866346039</v>
      </c>
      <c r="N2551" s="12"/>
      <c r="O2551" s="12"/>
    </row>
    <row r="2552" spans="1:15" x14ac:dyDescent="0.35">
      <c r="A2552" s="11" t="str">
        <f t="shared" si="39"/>
        <v>DISTRIBUCION VOLUMEN X CRITERIO (kg ó litros)Cerveza EnvasadaNIVEL MEDIO BAJO</v>
      </c>
      <c r="B2552" s="11" t="s">
        <v>120</v>
      </c>
      <c r="C2552" s="11" t="s">
        <v>179</v>
      </c>
      <c r="D2552" s="11" t="s">
        <v>212</v>
      </c>
      <c r="E2552" s="12">
        <v>19.155913806787879</v>
      </c>
      <c r="F2552" s="12">
        <v>19.627845259083951</v>
      </c>
      <c r="G2552" s="12">
        <v>16.985689674608771</v>
      </c>
      <c r="H2552" s="12">
        <v>16.379656208698496</v>
      </c>
      <c r="I2552" s="12">
        <v>14.971108671566343</v>
      </c>
      <c r="J2552" s="12">
        <v>15.673472642540412</v>
      </c>
      <c r="K2552" s="12">
        <v>16.202164096289071</v>
      </c>
      <c r="L2552" s="12">
        <v>16.247431382537286</v>
      </c>
      <c r="M2552" s="12">
        <v>18.13923402738984</v>
      </c>
      <c r="N2552" s="12"/>
      <c r="O2552" s="12"/>
    </row>
    <row r="2553" spans="1:15" x14ac:dyDescent="0.35">
      <c r="A2553" s="11" t="str">
        <f t="shared" si="39"/>
        <v>DISTRIBUCION VOLUMEN X CRITERIO (kg ó litros)Cerveza EnvasadaHOMBRE</v>
      </c>
      <c r="B2553" s="11" t="s">
        <v>120</v>
      </c>
      <c r="C2553" s="11" t="s">
        <v>179</v>
      </c>
      <c r="D2553" s="11" t="s">
        <v>21</v>
      </c>
      <c r="E2553" s="12">
        <v>62.861225720267925</v>
      </c>
      <c r="F2553" s="12">
        <v>62.813881937504803</v>
      </c>
      <c r="G2553" s="12">
        <v>67.046428986420437</v>
      </c>
      <c r="H2553" s="12">
        <v>63.396841495989563</v>
      </c>
      <c r="I2553" s="12">
        <v>63.421233561866345</v>
      </c>
      <c r="J2553" s="12">
        <v>65.807683053551045</v>
      </c>
      <c r="K2553" s="12">
        <v>66.89763702528893</v>
      </c>
      <c r="L2553" s="12">
        <v>64.203889574161693</v>
      </c>
      <c r="M2553" s="12">
        <v>65.067422011295619</v>
      </c>
      <c r="N2553" s="12"/>
      <c r="O2553" s="12"/>
    </row>
    <row r="2554" spans="1:15" x14ac:dyDescent="0.35">
      <c r="A2554" s="11" t="str">
        <f t="shared" si="39"/>
        <v>DISTRIBUCION VOLUMEN X CRITERIO (kg ó litros)Cerveza EnvasadaMUJER</v>
      </c>
      <c r="B2554" s="11" t="s">
        <v>120</v>
      </c>
      <c r="C2554" s="11" t="s">
        <v>179</v>
      </c>
      <c r="D2554" s="11" t="s">
        <v>22</v>
      </c>
      <c r="E2554" s="12">
        <v>37.138783182471542</v>
      </c>
      <c r="F2554" s="12">
        <v>37.186125223726748</v>
      </c>
      <c r="G2554" s="12">
        <v>32.953561474887515</v>
      </c>
      <c r="H2554" s="12">
        <v>36.603181921542301</v>
      </c>
      <c r="I2554" s="12">
        <v>36.578758305722452</v>
      </c>
      <c r="J2554" s="12">
        <v>34.192340389971093</v>
      </c>
      <c r="K2554" s="12">
        <v>33.102328896017532</v>
      </c>
      <c r="L2554" s="12">
        <v>35.796110353544449</v>
      </c>
      <c r="M2554" s="12">
        <v>34.932571590707063</v>
      </c>
      <c r="N2554" s="12"/>
      <c r="O2554" s="12"/>
    </row>
    <row r="2555" spans="1:15" x14ac:dyDescent="0.35">
      <c r="A2555" s="11" t="str">
        <f t="shared" si="39"/>
        <v>DISTRIBUCION VOLUMEN X CRITERIO (kg ó litros)Cerveza SurtidorT.ESPAÑA</v>
      </c>
      <c r="B2555" s="11" t="s">
        <v>120</v>
      </c>
      <c r="C2555" s="11" t="s">
        <v>180</v>
      </c>
      <c r="D2555" s="11" t="s">
        <v>36</v>
      </c>
      <c r="E2555" s="12">
        <v>100</v>
      </c>
      <c r="F2555" s="12">
        <v>100</v>
      </c>
      <c r="G2555" s="12">
        <v>100</v>
      </c>
      <c r="H2555" s="12">
        <v>100</v>
      </c>
      <c r="I2555" s="12">
        <v>100</v>
      </c>
      <c r="J2555" s="12">
        <v>100</v>
      </c>
      <c r="K2555" s="12">
        <v>100</v>
      </c>
      <c r="L2555" s="12">
        <v>100</v>
      </c>
      <c r="M2555" s="12">
        <v>100</v>
      </c>
      <c r="N2555" s="12"/>
      <c r="O2555" s="12"/>
    </row>
    <row r="2556" spans="1:15" x14ac:dyDescent="0.35">
      <c r="A2556" s="11" t="str">
        <f t="shared" si="39"/>
        <v>DISTRIBUCION VOLUMEN X CRITERIO (kg ó litros)Cerveza SurtidorBCN AM</v>
      </c>
      <c r="B2556" s="11" t="s">
        <v>120</v>
      </c>
      <c r="C2556" s="11" t="s">
        <v>180</v>
      </c>
      <c r="D2556" s="11" t="s">
        <v>1</v>
      </c>
      <c r="E2556" s="12">
        <v>7.1187144265297766</v>
      </c>
      <c r="F2556" s="12">
        <v>6.7778178809340419</v>
      </c>
      <c r="G2556" s="12">
        <v>7.7180493110101338</v>
      </c>
      <c r="H2556" s="12">
        <v>6.2861256433711503</v>
      </c>
      <c r="I2556" s="12">
        <v>7.568115729005723</v>
      </c>
      <c r="J2556" s="12">
        <v>5.8143072300290486</v>
      </c>
      <c r="K2556" s="12">
        <v>6.1588994932622487</v>
      </c>
      <c r="L2556" s="12">
        <v>5.8458887005297999</v>
      </c>
      <c r="M2556" s="12">
        <v>5.6787479421643035</v>
      </c>
      <c r="N2556" s="12"/>
      <c r="O2556" s="12"/>
    </row>
    <row r="2557" spans="1:15" x14ac:dyDescent="0.35">
      <c r="A2557" s="11" t="str">
        <f t="shared" si="39"/>
        <v>DISTRIBUCION VOLUMEN X CRITERIO (kg ó litros)Cerveza SurtidorREST.CAT ARAGON</v>
      </c>
      <c r="B2557" s="11" t="s">
        <v>120</v>
      </c>
      <c r="C2557" s="11" t="s">
        <v>180</v>
      </c>
      <c r="D2557" s="11" t="s">
        <v>2</v>
      </c>
      <c r="E2557" s="12">
        <v>12.286453403864133</v>
      </c>
      <c r="F2557" s="12">
        <v>9.9762475363440952</v>
      </c>
      <c r="G2557" s="12">
        <v>9.8807695542694578</v>
      </c>
      <c r="H2557" s="12">
        <v>11.54738804151062</v>
      </c>
      <c r="I2557" s="12">
        <v>12.165423274186448</v>
      </c>
      <c r="J2557" s="12">
        <v>9.7927091852773227</v>
      </c>
      <c r="K2557" s="12">
        <v>11.716916172826343</v>
      </c>
      <c r="L2557" s="12">
        <v>12.160975251216795</v>
      </c>
      <c r="M2557" s="12">
        <v>13.446472800370298</v>
      </c>
      <c r="N2557" s="12"/>
      <c r="O2557" s="12"/>
    </row>
    <row r="2558" spans="1:15" x14ac:dyDescent="0.35">
      <c r="A2558" s="11" t="str">
        <f t="shared" si="39"/>
        <v>DISTRIBUCION VOLUMEN X CRITERIO (kg ó litros)Cerveza SurtidorLEVANTE</v>
      </c>
      <c r="B2558" s="11" t="s">
        <v>120</v>
      </c>
      <c r="C2558" s="11" t="s">
        <v>180</v>
      </c>
      <c r="D2558" s="11" t="s">
        <v>3</v>
      </c>
      <c r="E2558" s="12">
        <v>12.275277997343249</v>
      </c>
      <c r="F2558" s="12">
        <v>12.627819888546243</v>
      </c>
      <c r="G2558" s="12">
        <v>12.072214211363447</v>
      </c>
      <c r="H2558" s="12">
        <v>12.173027398881874</v>
      </c>
      <c r="I2558" s="12">
        <v>11.550564944487519</v>
      </c>
      <c r="J2558" s="12">
        <v>11.779376346982549</v>
      </c>
      <c r="K2558" s="12">
        <v>11.279050126215601</v>
      </c>
      <c r="L2558" s="12">
        <v>10.064250520209487</v>
      </c>
      <c r="M2558" s="12">
        <v>10.946485149275189</v>
      </c>
      <c r="N2558" s="12"/>
      <c r="O2558" s="12"/>
    </row>
    <row r="2559" spans="1:15" x14ac:dyDescent="0.35">
      <c r="A2559" s="11" t="str">
        <f t="shared" si="39"/>
        <v>DISTRIBUCION VOLUMEN X CRITERIO (kg ó litros)Cerveza SurtidorANDALUCIA</v>
      </c>
      <c r="B2559" s="11" t="s">
        <v>120</v>
      </c>
      <c r="C2559" s="11" t="s">
        <v>180</v>
      </c>
      <c r="D2559" s="11" t="s">
        <v>4</v>
      </c>
      <c r="E2559" s="12">
        <v>25.182503185937964</v>
      </c>
      <c r="F2559" s="12">
        <v>29.992344846103684</v>
      </c>
      <c r="G2559" s="12">
        <v>28.015251609891926</v>
      </c>
      <c r="H2559" s="12">
        <v>27.64433388886372</v>
      </c>
      <c r="I2559" s="12">
        <v>23.35780438407339</v>
      </c>
      <c r="J2559" s="12">
        <v>26.201153829070527</v>
      </c>
      <c r="K2559" s="12">
        <v>27.13655102991747</v>
      </c>
      <c r="L2559" s="12">
        <v>28.564994320685173</v>
      </c>
      <c r="M2559" s="12">
        <v>25.481558702951386</v>
      </c>
      <c r="N2559" s="12"/>
      <c r="O2559" s="12"/>
    </row>
    <row r="2560" spans="1:15" x14ac:dyDescent="0.35">
      <c r="A2560" s="11" t="str">
        <f t="shared" si="39"/>
        <v>DISTRIBUCION VOLUMEN X CRITERIO (kg ó litros)Cerveza SurtidorMDD AM</v>
      </c>
      <c r="B2560" s="11" t="s">
        <v>120</v>
      </c>
      <c r="C2560" s="11" t="s">
        <v>180</v>
      </c>
      <c r="D2560" s="11" t="s">
        <v>5</v>
      </c>
      <c r="E2560" s="12">
        <v>15.206780195015002</v>
      </c>
      <c r="F2560" s="12">
        <v>15.36029456675222</v>
      </c>
      <c r="G2560" s="12">
        <v>15.935266552202364</v>
      </c>
      <c r="H2560" s="12">
        <v>15.622766705226839</v>
      </c>
      <c r="I2560" s="12">
        <v>14.14596741865183</v>
      </c>
      <c r="J2560" s="12">
        <v>14.675615565433914</v>
      </c>
      <c r="K2560" s="12">
        <v>15.70116955071194</v>
      </c>
      <c r="L2560" s="12">
        <v>15.529671027175148</v>
      </c>
      <c r="M2560" s="12">
        <v>14.798661520057296</v>
      </c>
      <c r="N2560" s="12"/>
      <c r="O2560" s="12"/>
    </row>
    <row r="2561" spans="1:15" x14ac:dyDescent="0.35">
      <c r="A2561" s="11" t="str">
        <f t="shared" si="39"/>
        <v>DISTRIBUCION VOLUMEN X CRITERIO (kg ó litros)Cerveza SurtidorRTO CENTRO</v>
      </c>
      <c r="B2561" s="11" t="s">
        <v>120</v>
      </c>
      <c r="C2561" s="11" t="s">
        <v>180</v>
      </c>
      <c r="D2561" s="11" t="s">
        <v>6</v>
      </c>
      <c r="E2561" s="12">
        <v>8.6530486991053355</v>
      </c>
      <c r="F2561" s="12">
        <v>7.0111783467882427</v>
      </c>
      <c r="G2561" s="12">
        <v>6.6406104382796958</v>
      </c>
      <c r="H2561" s="12">
        <v>6.6731493302308795</v>
      </c>
      <c r="I2561" s="12">
        <v>9.0091791802156163</v>
      </c>
      <c r="J2561" s="12">
        <v>8.4008638645242524</v>
      </c>
      <c r="K2561" s="12">
        <v>7.8594978954172223</v>
      </c>
      <c r="L2561" s="12">
        <v>8.4876676905563997</v>
      </c>
      <c r="M2561" s="12">
        <v>9.405697463315855</v>
      </c>
      <c r="N2561" s="12"/>
      <c r="O2561" s="12"/>
    </row>
    <row r="2562" spans="1:15" x14ac:dyDescent="0.35">
      <c r="A2562" s="11" t="str">
        <f t="shared" si="39"/>
        <v>DISTRIBUCION VOLUMEN X CRITERIO (kg ó litros)Cerveza SurtidorNORTE-CENTRO</v>
      </c>
      <c r="B2562" s="11" t="s">
        <v>120</v>
      </c>
      <c r="C2562" s="11" t="s">
        <v>180</v>
      </c>
      <c r="D2562" s="11" t="s">
        <v>7</v>
      </c>
      <c r="E2562" s="12">
        <v>11.876373374567695</v>
      </c>
      <c r="F2562" s="12">
        <v>10.96388530610135</v>
      </c>
      <c r="G2562" s="12">
        <v>11.41941152310846</v>
      </c>
      <c r="H2562" s="12">
        <v>11.680002315247735</v>
      </c>
      <c r="I2562" s="12">
        <v>13.855837676359817</v>
      </c>
      <c r="J2562" s="12">
        <v>14.334268470422968</v>
      </c>
      <c r="K2562" s="12">
        <v>11.95126734069847</v>
      </c>
      <c r="L2562" s="12">
        <v>11.310782336475425</v>
      </c>
      <c r="M2562" s="12">
        <v>12.672978919438913</v>
      </c>
      <c r="N2562" s="12"/>
      <c r="O2562" s="12"/>
    </row>
    <row r="2563" spans="1:15" x14ac:dyDescent="0.35">
      <c r="A2563" s="11" t="str">
        <f t="shared" si="39"/>
        <v>DISTRIBUCION VOLUMEN X CRITERIO (kg ó litros)Cerveza SurtidorNOROESTE</v>
      </c>
      <c r="B2563" s="11" t="s">
        <v>120</v>
      </c>
      <c r="C2563" s="11" t="s">
        <v>180</v>
      </c>
      <c r="D2563" s="11" t="s">
        <v>8</v>
      </c>
      <c r="E2563" s="12">
        <v>7.4008545617074688</v>
      </c>
      <c r="F2563" s="12">
        <v>7.2904119645565801</v>
      </c>
      <c r="G2563" s="12">
        <v>8.3184278599108179</v>
      </c>
      <c r="H2563" s="12">
        <v>8.3732056939029071</v>
      </c>
      <c r="I2563" s="12">
        <v>8.347095786724589</v>
      </c>
      <c r="J2563" s="12">
        <v>9.0017114064410695</v>
      </c>
      <c r="K2563" s="12">
        <v>8.1966521833550718</v>
      </c>
      <c r="L2563" s="12">
        <v>8.0357760278515666</v>
      </c>
      <c r="M2563" s="12">
        <v>7.5694006902372806</v>
      </c>
      <c r="N2563" s="12"/>
      <c r="O2563" s="12"/>
    </row>
    <row r="2564" spans="1:15" x14ac:dyDescent="0.35">
      <c r="A2564" s="11" t="str">
        <f t="shared" ref="A2564:A2627" si="40">B2564&amp;C2564&amp;D2564</f>
        <v>DISTRIBUCION VOLUMEN X CRITERIO (kg ó litros)Cerveza Surtidor&lt;2MIL</v>
      </c>
      <c r="B2564" s="11" t="s">
        <v>120</v>
      </c>
      <c r="C2564" s="11" t="s">
        <v>180</v>
      </c>
      <c r="D2564" s="11" t="s">
        <v>9</v>
      </c>
      <c r="E2564" s="12">
        <v>4.9743013515068926</v>
      </c>
      <c r="F2564" s="12">
        <v>4.4260872581136033</v>
      </c>
      <c r="G2564" s="12">
        <v>4.0506905152710058</v>
      </c>
      <c r="H2564" s="12">
        <v>4.1161402282943254</v>
      </c>
      <c r="I2564" s="12">
        <v>5.3848050153525824</v>
      </c>
      <c r="J2564" s="12">
        <v>4.6719316577494192</v>
      </c>
      <c r="K2564" s="12">
        <v>5.0926222611462926</v>
      </c>
      <c r="L2564" s="12">
        <v>5.7905404340189159</v>
      </c>
      <c r="M2564" s="12">
        <v>5.6699803178239927</v>
      </c>
      <c r="N2564" s="12"/>
      <c r="O2564" s="12"/>
    </row>
    <row r="2565" spans="1:15" x14ac:dyDescent="0.35">
      <c r="A2565" s="11" t="str">
        <f t="shared" si="40"/>
        <v>DISTRIBUCION VOLUMEN X CRITERIO (kg ó litros)Cerveza Surtidor2-5MIL</v>
      </c>
      <c r="B2565" s="11" t="s">
        <v>120</v>
      </c>
      <c r="C2565" s="11" t="s">
        <v>180</v>
      </c>
      <c r="D2565" s="11" t="s">
        <v>10</v>
      </c>
      <c r="E2565" s="12">
        <v>3.9106757671470547</v>
      </c>
      <c r="F2565" s="12">
        <v>3.5753254207622023</v>
      </c>
      <c r="G2565" s="12">
        <v>4.6365767201894768</v>
      </c>
      <c r="H2565" s="12">
        <v>4.4201404770892481</v>
      </c>
      <c r="I2565" s="12">
        <v>4.4939063777103989</v>
      </c>
      <c r="J2565" s="12">
        <v>4.2131887836803852</v>
      </c>
      <c r="K2565" s="12">
        <v>3.5260428326617994</v>
      </c>
      <c r="L2565" s="12">
        <v>3.695381287433225</v>
      </c>
      <c r="M2565" s="12">
        <v>4.3310351066460644</v>
      </c>
      <c r="N2565" s="12"/>
      <c r="O2565" s="12"/>
    </row>
    <row r="2566" spans="1:15" x14ac:dyDescent="0.35">
      <c r="A2566" s="11" t="str">
        <f t="shared" si="40"/>
        <v>DISTRIBUCION VOLUMEN X CRITERIO (kg ó litros)Cerveza Surtidor5-10MIL</v>
      </c>
      <c r="B2566" s="11" t="s">
        <v>120</v>
      </c>
      <c r="C2566" s="11" t="s">
        <v>180</v>
      </c>
      <c r="D2566" s="11" t="s">
        <v>11</v>
      </c>
      <c r="E2566" s="12">
        <v>6.9988164939670732</v>
      </c>
      <c r="F2566" s="12">
        <v>6.9178055504165643</v>
      </c>
      <c r="G2566" s="12">
        <v>7.284445680395021</v>
      </c>
      <c r="H2566" s="12">
        <v>9.3168129663013826</v>
      </c>
      <c r="I2566" s="12">
        <v>7.3734627401688764</v>
      </c>
      <c r="J2566" s="12">
        <v>7.2846000837091625</v>
      </c>
      <c r="K2566" s="12">
        <v>7.0065743114280803</v>
      </c>
      <c r="L2566" s="12">
        <v>7.590913641166579</v>
      </c>
      <c r="M2566" s="12">
        <v>7.1983263248565006</v>
      </c>
      <c r="N2566" s="12"/>
      <c r="O2566" s="12"/>
    </row>
    <row r="2567" spans="1:15" x14ac:dyDescent="0.35">
      <c r="A2567" s="11" t="str">
        <f t="shared" si="40"/>
        <v>DISTRIBUCION VOLUMEN X CRITERIO (kg ó litros)Cerveza Surtidor10-30MIL</v>
      </c>
      <c r="B2567" s="11" t="s">
        <v>120</v>
      </c>
      <c r="C2567" s="11" t="s">
        <v>180</v>
      </c>
      <c r="D2567" s="11" t="s">
        <v>12</v>
      </c>
      <c r="E2567" s="12">
        <v>17.095283561146616</v>
      </c>
      <c r="F2567" s="12">
        <v>17.242621764451691</v>
      </c>
      <c r="G2567" s="12">
        <v>17.587548498971447</v>
      </c>
      <c r="H2567" s="12">
        <v>16.315328048027684</v>
      </c>
      <c r="I2567" s="12">
        <v>17.390478694837789</v>
      </c>
      <c r="J2567" s="12">
        <v>18.757163455175764</v>
      </c>
      <c r="K2567" s="12">
        <v>17.777697146198804</v>
      </c>
      <c r="L2567" s="12">
        <v>17.204664815794356</v>
      </c>
      <c r="M2567" s="12">
        <v>19.750770984957576</v>
      </c>
      <c r="N2567" s="12"/>
      <c r="O2567" s="12"/>
    </row>
    <row r="2568" spans="1:15" x14ac:dyDescent="0.35">
      <c r="A2568" s="11" t="str">
        <f t="shared" si="40"/>
        <v>DISTRIBUCION VOLUMEN X CRITERIO (kg ó litros)Cerveza Surtidor30-100MIL</v>
      </c>
      <c r="B2568" s="11" t="s">
        <v>120</v>
      </c>
      <c r="C2568" s="11" t="s">
        <v>180</v>
      </c>
      <c r="D2568" s="11" t="s">
        <v>13</v>
      </c>
      <c r="E2568" s="12">
        <v>18.509759962354757</v>
      </c>
      <c r="F2568" s="12">
        <v>19.416696795596579</v>
      </c>
      <c r="G2568" s="12">
        <v>19.569565885193505</v>
      </c>
      <c r="H2568" s="12">
        <v>18.871746207972453</v>
      </c>
      <c r="I2568" s="12">
        <v>19.354739888199667</v>
      </c>
      <c r="J2568" s="12">
        <v>21.227863410329164</v>
      </c>
      <c r="K2568" s="12">
        <v>19.244268189524551</v>
      </c>
      <c r="L2568" s="12">
        <v>19.522790424061455</v>
      </c>
      <c r="M2568" s="12">
        <v>18.365509498110637</v>
      </c>
      <c r="N2568" s="12"/>
      <c r="O2568" s="12"/>
    </row>
    <row r="2569" spans="1:15" x14ac:dyDescent="0.35">
      <c r="A2569" s="11" t="str">
        <f t="shared" si="40"/>
        <v>DISTRIBUCION VOLUMEN X CRITERIO (kg ó litros)Cerveza Surtidor100-200MIL</v>
      </c>
      <c r="B2569" s="11" t="s">
        <v>120</v>
      </c>
      <c r="C2569" s="11" t="s">
        <v>180</v>
      </c>
      <c r="D2569" s="11" t="s">
        <v>14</v>
      </c>
      <c r="E2569" s="12">
        <v>10.827715080706717</v>
      </c>
      <c r="F2569" s="12">
        <v>10.905823514274267</v>
      </c>
      <c r="G2569" s="12">
        <v>10.411968293014775</v>
      </c>
      <c r="H2569" s="12">
        <v>10.891249286351471</v>
      </c>
      <c r="I2569" s="12">
        <v>10.368556168013439</v>
      </c>
      <c r="J2569" s="12">
        <v>10.723848261765985</v>
      </c>
      <c r="K2569" s="12">
        <v>11.492777844896072</v>
      </c>
      <c r="L2569" s="12">
        <v>11.235094857279854</v>
      </c>
      <c r="M2569" s="12">
        <v>11.188307348981933</v>
      </c>
      <c r="N2569" s="12"/>
      <c r="O2569" s="12"/>
    </row>
    <row r="2570" spans="1:15" x14ac:dyDescent="0.35">
      <c r="A2570" s="11" t="str">
        <f t="shared" si="40"/>
        <v>DISTRIBUCION VOLUMEN X CRITERIO (kg ó litros)Cerveza Surtidor200-500MIL</v>
      </c>
      <c r="B2570" s="11" t="s">
        <v>120</v>
      </c>
      <c r="C2570" s="11" t="s">
        <v>180</v>
      </c>
      <c r="D2570" s="11" t="s">
        <v>15</v>
      </c>
      <c r="E2570" s="12">
        <v>14.253664724947887</v>
      </c>
      <c r="F2570" s="12">
        <v>14.302066951925132</v>
      </c>
      <c r="G2570" s="12">
        <v>12.632572758961977</v>
      </c>
      <c r="H2570" s="12">
        <v>12.640721131722316</v>
      </c>
      <c r="I2570" s="12">
        <v>13.567313527878532</v>
      </c>
      <c r="J2570" s="12">
        <v>11.91371788388512</v>
      </c>
      <c r="K2570" s="12">
        <v>10.872384540933396</v>
      </c>
      <c r="L2570" s="12">
        <v>12.059858063544976</v>
      </c>
      <c r="M2570" s="12">
        <v>12.744505365958092</v>
      </c>
      <c r="N2570" s="12"/>
      <c r="O2570" s="12"/>
    </row>
    <row r="2571" spans="1:15" x14ac:dyDescent="0.35">
      <c r="A2571" s="11" t="str">
        <f t="shared" si="40"/>
        <v>DISTRIBUCION VOLUMEN X CRITERIO (kg ó litros)Cerveza Surtidor&gt;500MIL</v>
      </c>
      <c r="B2571" s="11" t="s">
        <v>120</v>
      </c>
      <c r="C2571" s="11" t="s">
        <v>180</v>
      </c>
      <c r="D2571" s="11" t="s">
        <v>16</v>
      </c>
      <c r="E2571" s="12">
        <v>23.429790524568592</v>
      </c>
      <c r="F2571" s="12">
        <v>23.213580417032357</v>
      </c>
      <c r="G2571" s="12">
        <v>23.826630361030809</v>
      </c>
      <c r="H2571" s="12">
        <v>23.427864651158796</v>
      </c>
      <c r="I2571" s="12">
        <v>22.066724821101189</v>
      </c>
      <c r="J2571" s="12">
        <v>21.207695652716612</v>
      </c>
      <c r="K2571" s="12">
        <v>24.987638001445532</v>
      </c>
      <c r="L2571" s="12">
        <v>22.900763254960655</v>
      </c>
      <c r="M2571" s="12">
        <v>20.751574163728826</v>
      </c>
      <c r="N2571" s="12"/>
      <c r="O2571" s="12"/>
    </row>
    <row r="2572" spans="1:15" x14ac:dyDescent="0.35">
      <c r="A2572" s="11" t="str">
        <f t="shared" si="40"/>
        <v>DISTRIBUCION VOLUMEN X CRITERIO (kg ó litros)Cerveza SurtidorDE 15 A 19 AÑOS</v>
      </c>
      <c r="B2572" s="11" t="s">
        <v>120</v>
      </c>
      <c r="C2572" s="11" t="s">
        <v>180</v>
      </c>
      <c r="D2572" s="11" t="s">
        <v>39</v>
      </c>
      <c r="E2572" s="12">
        <v>0.2954791020210637</v>
      </c>
      <c r="F2572" s="12">
        <v>1.1574102401365212</v>
      </c>
      <c r="G2572" s="12">
        <v>0.36464081488984962</v>
      </c>
      <c r="H2572" s="12">
        <v>0.14474111805822287</v>
      </c>
      <c r="I2572" s="12">
        <v>0.52908494834798392</v>
      </c>
      <c r="J2572" s="12">
        <v>0.24843624678499385</v>
      </c>
      <c r="K2572" s="12">
        <v>0.10335590483581661</v>
      </c>
      <c r="L2572" s="12">
        <v>0.20346440392259535</v>
      </c>
      <c r="M2572" s="12">
        <v>0.64714787171837562</v>
      </c>
      <c r="N2572" s="12"/>
      <c r="O2572" s="12"/>
    </row>
    <row r="2573" spans="1:15" x14ac:dyDescent="0.35">
      <c r="A2573" s="11" t="str">
        <f t="shared" si="40"/>
        <v>DISTRIBUCION VOLUMEN X CRITERIO (kg ó litros)Cerveza SurtidorDE 20 A 24 AÑOS</v>
      </c>
      <c r="B2573" s="11" t="s">
        <v>120</v>
      </c>
      <c r="C2573" s="11" t="s">
        <v>180</v>
      </c>
      <c r="D2573" s="11" t="s">
        <v>40</v>
      </c>
      <c r="E2573" s="12">
        <v>1.4237176273256125</v>
      </c>
      <c r="F2573" s="12">
        <v>1.8508214155848646</v>
      </c>
      <c r="G2573" s="12">
        <v>1.6084960606910552</v>
      </c>
      <c r="H2573" s="12">
        <v>1.189709065531579</v>
      </c>
      <c r="I2573" s="12">
        <v>1.4159929877675761</v>
      </c>
      <c r="J2573" s="12">
        <v>1.1959908217366562</v>
      </c>
      <c r="K2573" s="12">
        <v>1.1494077043244739</v>
      </c>
      <c r="L2573" s="12">
        <v>1.2997282168684281</v>
      </c>
      <c r="M2573" s="12">
        <v>1.2681984623162486</v>
      </c>
      <c r="N2573" s="12"/>
      <c r="O2573" s="12"/>
    </row>
    <row r="2574" spans="1:15" x14ac:dyDescent="0.35">
      <c r="A2574" s="11" t="str">
        <f t="shared" si="40"/>
        <v>DISTRIBUCION VOLUMEN X CRITERIO (kg ó litros)Cerveza SurtidorDE 25 A 34 AÑOS</v>
      </c>
      <c r="B2574" s="11" t="s">
        <v>120</v>
      </c>
      <c r="C2574" s="11" t="s">
        <v>180</v>
      </c>
      <c r="D2574" s="11" t="s">
        <v>41</v>
      </c>
      <c r="E2574" s="12">
        <v>6.487408166187306</v>
      </c>
      <c r="F2574" s="12">
        <v>7.4431492258904841</v>
      </c>
      <c r="G2574" s="12">
        <v>7.4000035932883499</v>
      </c>
      <c r="H2574" s="12">
        <v>7.1690757982554381</v>
      </c>
      <c r="I2574" s="12">
        <v>5.9926268332484138</v>
      </c>
      <c r="J2574" s="12">
        <v>7.2037433901565144</v>
      </c>
      <c r="K2574" s="12">
        <v>6.750431074421984</v>
      </c>
      <c r="L2574" s="12">
        <v>6.2657262986882065</v>
      </c>
      <c r="M2574" s="12">
        <v>5.9443956935904163</v>
      </c>
      <c r="N2574" s="12"/>
      <c r="O2574" s="12"/>
    </row>
    <row r="2575" spans="1:15" x14ac:dyDescent="0.35">
      <c r="A2575" s="11" t="str">
        <f t="shared" si="40"/>
        <v>DISTRIBUCION VOLUMEN X CRITERIO (kg ó litros)Cerveza SurtidorDE 35 A 49 AÑOS</v>
      </c>
      <c r="B2575" s="11" t="s">
        <v>120</v>
      </c>
      <c r="C2575" s="11" t="s">
        <v>180</v>
      </c>
      <c r="D2575" s="11" t="s">
        <v>42</v>
      </c>
      <c r="E2575" s="12">
        <v>22.14063626603059</v>
      </c>
      <c r="F2575" s="12">
        <v>20.065591195128366</v>
      </c>
      <c r="G2575" s="12">
        <v>20.559957314522627</v>
      </c>
      <c r="H2575" s="12">
        <v>19.89311263338265</v>
      </c>
      <c r="I2575" s="12">
        <v>21.07169567619405</v>
      </c>
      <c r="J2575" s="12">
        <v>22.06222881835367</v>
      </c>
      <c r="K2575" s="12">
        <v>19.786479789961604</v>
      </c>
      <c r="L2575" s="12">
        <v>21.014190606355044</v>
      </c>
      <c r="M2575" s="12">
        <v>18.281481817749039</v>
      </c>
      <c r="N2575" s="12"/>
      <c r="O2575" s="12"/>
    </row>
    <row r="2576" spans="1:15" x14ac:dyDescent="0.35">
      <c r="A2576" s="11" t="str">
        <f t="shared" si="40"/>
        <v>DISTRIBUCION VOLUMEN X CRITERIO (kg ó litros)Cerveza SurtidorDE 50 A 59 AÑOS</v>
      </c>
      <c r="B2576" s="11" t="s">
        <v>120</v>
      </c>
      <c r="C2576" s="11" t="s">
        <v>180</v>
      </c>
      <c r="D2576" s="11" t="s">
        <v>43</v>
      </c>
      <c r="E2576" s="12">
        <v>25.073771456028808</v>
      </c>
      <c r="F2576" s="12">
        <v>25.175038672654882</v>
      </c>
      <c r="G2576" s="12">
        <v>24.928215487389537</v>
      </c>
      <c r="H2576" s="12">
        <v>23.061699408675519</v>
      </c>
      <c r="I2576" s="12">
        <v>25.241842192456897</v>
      </c>
      <c r="J2576" s="12">
        <v>23.532834495598863</v>
      </c>
      <c r="K2576" s="12">
        <v>24.241551620041239</v>
      </c>
      <c r="L2576" s="12">
        <v>23.546499782236054</v>
      </c>
      <c r="M2576" s="12">
        <v>26.034321901254742</v>
      </c>
      <c r="N2576" s="12"/>
      <c r="O2576" s="12"/>
    </row>
    <row r="2577" spans="1:15" x14ac:dyDescent="0.35">
      <c r="A2577" s="11" t="str">
        <f t="shared" si="40"/>
        <v>DISTRIBUCION VOLUMEN X CRITERIO (kg ó litros)Cerveza SurtidorDE 60 A 75 AÑOS</v>
      </c>
      <c r="B2577" s="11" t="s">
        <v>120</v>
      </c>
      <c r="C2577" s="11" t="s">
        <v>180</v>
      </c>
      <c r="D2577" s="11" t="s">
        <v>44</v>
      </c>
      <c r="E2577" s="12">
        <v>44.578991404284388</v>
      </c>
      <c r="F2577" s="12">
        <v>44.307989485595037</v>
      </c>
      <c r="G2577" s="12">
        <v>45.138690844639513</v>
      </c>
      <c r="H2577" s="12">
        <v>48.541660666615989</v>
      </c>
      <c r="I2577" s="12">
        <v>45.748744536075023</v>
      </c>
      <c r="J2577" s="12">
        <v>45.756772060609904</v>
      </c>
      <c r="K2577" s="12">
        <v>47.968777151149645</v>
      </c>
      <c r="L2577" s="12">
        <v>47.670390279109121</v>
      </c>
      <c r="M2577" s="12">
        <v>47.824452044940472</v>
      </c>
      <c r="N2577" s="12"/>
      <c r="O2577" s="12"/>
    </row>
    <row r="2578" spans="1:15" x14ac:dyDescent="0.35">
      <c r="A2578" s="11" t="str">
        <f t="shared" si="40"/>
        <v>DISTRIBUCION VOLUMEN X CRITERIO (kg ó litros)Cerveza SurtidorNIVEL ALTO</v>
      </c>
      <c r="B2578" s="11" t="s">
        <v>120</v>
      </c>
      <c r="C2578" s="11" t="s">
        <v>180</v>
      </c>
      <c r="D2578" s="11" t="s">
        <v>209</v>
      </c>
      <c r="E2578" s="12">
        <v>23.963283731070952</v>
      </c>
      <c r="F2578" s="12">
        <v>22.86844754429438</v>
      </c>
      <c r="G2578" s="12">
        <v>24.094699533154646</v>
      </c>
      <c r="H2578" s="12">
        <v>23.680612318953294</v>
      </c>
      <c r="I2578" s="12">
        <v>26.046348204894361</v>
      </c>
      <c r="J2578" s="12">
        <v>26.148625566352312</v>
      </c>
      <c r="K2578" s="12">
        <v>24.957407315931452</v>
      </c>
      <c r="L2578" s="12">
        <v>25.839675001267643</v>
      </c>
      <c r="M2578" s="12">
        <v>25.588343277215252</v>
      </c>
      <c r="N2578" s="12"/>
      <c r="O2578" s="12"/>
    </row>
    <row r="2579" spans="1:15" x14ac:dyDescent="0.35">
      <c r="A2579" s="11" t="str">
        <f t="shared" si="40"/>
        <v>DISTRIBUCION VOLUMEN X CRITERIO (kg ó litros)Cerveza SurtidorNIVEL MEDIO ALTO</v>
      </c>
      <c r="B2579" s="11" t="s">
        <v>120</v>
      </c>
      <c r="C2579" s="11" t="s">
        <v>180</v>
      </c>
      <c r="D2579" s="11" t="s">
        <v>210</v>
      </c>
      <c r="E2579" s="12">
        <v>16.593342901198252</v>
      </c>
      <c r="F2579" s="12">
        <v>14.737675285101085</v>
      </c>
      <c r="G2579" s="12">
        <v>15.919717290613944</v>
      </c>
      <c r="H2579" s="12">
        <v>14.2784833994517</v>
      </c>
      <c r="I2579" s="12">
        <v>15.313697883881721</v>
      </c>
      <c r="J2579" s="12">
        <v>14.556621882348624</v>
      </c>
      <c r="K2579" s="12">
        <v>13.950895566106725</v>
      </c>
      <c r="L2579" s="12">
        <v>12.188359476970339</v>
      </c>
      <c r="M2579" s="12">
        <v>13.529902764328124</v>
      </c>
      <c r="N2579" s="12"/>
      <c r="O2579" s="12"/>
    </row>
    <row r="2580" spans="1:15" x14ac:dyDescent="0.35">
      <c r="A2580" s="11" t="str">
        <f t="shared" si="40"/>
        <v>DISTRIBUCION VOLUMEN X CRITERIO (kg ó litros)Cerveza SurtidorNIVEL MEDIO</v>
      </c>
      <c r="B2580" s="11" t="s">
        <v>120</v>
      </c>
      <c r="C2580" s="11" t="s">
        <v>180</v>
      </c>
      <c r="D2580" s="11" t="s">
        <v>211</v>
      </c>
      <c r="E2580" s="12">
        <v>23.53956904224448</v>
      </c>
      <c r="F2580" s="12">
        <v>25.027434952706752</v>
      </c>
      <c r="G2580" s="12">
        <v>23.256903973336893</v>
      </c>
      <c r="H2580" s="12">
        <v>22.704000913889804</v>
      </c>
      <c r="I2580" s="12">
        <v>24.758425630253129</v>
      </c>
      <c r="J2580" s="12">
        <v>22.9603735629764</v>
      </c>
      <c r="K2580" s="12">
        <v>22.250798102095981</v>
      </c>
      <c r="L2580" s="12">
        <v>22.86114585842677</v>
      </c>
      <c r="M2580" s="12">
        <v>24.61829773333243</v>
      </c>
      <c r="N2580" s="12"/>
      <c r="O2580" s="12"/>
    </row>
    <row r="2581" spans="1:15" x14ac:dyDescent="0.35">
      <c r="A2581" s="11" t="str">
        <f t="shared" si="40"/>
        <v>DISTRIBUCION VOLUMEN X CRITERIO (kg ó litros)Cerveza SurtidorNIVEL MEDIO BAJO</v>
      </c>
      <c r="B2581" s="11" t="s">
        <v>120</v>
      </c>
      <c r="C2581" s="11" t="s">
        <v>180</v>
      </c>
      <c r="D2581" s="11" t="s">
        <v>212</v>
      </c>
      <c r="E2581" s="12">
        <v>17.090251781057916</v>
      </c>
      <c r="F2581" s="12">
        <v>18.064469341253766</v>
      </c>
      <c r="G2581" s="12">
        <v>17.373870801506079</v>
      </c>
      <c r="H2581" s="12">
        <v>16.62904257107461</v>
      </c>
      <c r="I2581" s="12">
        <v>15.400077915813585</v>
      </c>
      <c r="J2581" s="12">
        <v>17.830455840422523</v>
      </c>
      <c r="K2581" s="12">
        <v>16.931270931676707</v>
      </c>
      <c r="L2581" s="12">
        <v>16.078035384090537</v>
      </c>
      <c r="M2581" s="12">
        <v>15.230241173960302</v>
      </c>
      <c r="N2581" s="12"/>
      <c r="O2581" s="12"/>
    </row>
    <row r="2582" spans="1:15" x14ac:dyDescent="0.35">
      <c r="A2582" s="11" t="str">
        <f t="shared" si="40"/>
        <v>DISTRIBUCION VOLUMEN X CRITERIO (kg ó litros)Cerveza SurtidorHOMBRE</v>
      </c>
      <c r="B2582" s="11" t="s">
        <v>120</v>
      </c>
      <c r="C2582" s="11" t="s">
        <v>180</v>
      </c>
      <c r="D2582" s="11" t="s">
        <v>21</v>
      </c>
      <c r="E2582" s="12">
        <v>61.224275390330028</v>
      </c>
      <c r="F2582" s="12">
        <v>61.089196598163184</v>
      </c>
      <c r="G2582" s="12">
        <v>60.920323084212988</v>
      </c>
      <c r="H2582" s="12">
        <v>61.422868232235203</v>
      </c>
      <c r="I2582" s="12">
        <v>62.039284263538917</v>
      </c>
      <c r="J2582" s="12">
        <v>64.78758460339526</v>
      </c>
      <c r="K2582" s="12">
        <v>64.282043850717542</v>
      </c>
      <c r="L2582" s="12">
        <v>61.564230042460423</v>
      </c>
      <c r="M2582" s="12">
        <v>62.43401564331711</v>
      </c>
      <c r="N2582" s="12"/>
      <c r="O2582" s="12"/>
    </row>
    <row r="2583" spans="1:15" x14ac:dyDescent="0.35">
      <c r="A2583" s="11" t="str">
        <f t="shared" si="40"/>
        <v>DISTRIBUCION VOLUMEN X CRITERIO (kg ó litros)Cerveza SurtidorMUJER</v>
      </c>
      <c r="B2583" s="11" t="s">
        <v>120</v>
      </c>
      <c r="C2583" s="11" t="s">
        <v>180</v>
      </c>
      <c r="D2583" s="11" t="s">
        <v>22</v>
      </c>
      <c r="E2583" s="12">
        <v>38.775730089772409</v>
      </c>
      <c r="F2583" s="12">
        <v>38.910816776932833</v>
      </c>
      <c r="G2583" s="12">
        <v>39.079679323592373</v>
      </c>
      <c r="H2583" s="12">
        <v>38.577140795325484</v>
      </c>
      <c r="I2583" s="12">
        <v>37.960700559861642</v>
      </c>
      <c r="J2583" s="12">
        <v>35.212418549082962</v>
      </c>
      <c r="K2583" s="12">
        <v>35.717960631770076</v>
      </c>
      <c r="L2583" s="12">
        <v>38.435765925853296</v>
      </c>
      <c r="M2583" s="12">
        <v>37.565992297252507</v>
      </c>
      <c r="N2583" s="12"/>
      <c r="O2583" s="12"/>
    </row>
    <row r="2584" spans="1:15" x14ac:dyDescent="0.35">
      <c r="A2584" s="11" t="str">
        <f t="shared" si="40"/>
        <v>DISTRIBUCION VOLUMEN X CRITERIO (kg ó litros)Otras CervezasT.ESPAÑA</v>
      </c>
      <c r="B2584" s="11" t="s">
        <v>120</v>
      </c>
      <c r="C2584" s="11" t="s">
        <v>148</v>
      </c>
      <c r="D2584" s="11" t="s">
        <v>36</v>
      </c>
      <c r="E2584" s="12">
        <v>100</v>
      </c>
      <c r="F2584" s="12">
        <v>100</v>
      </c>
      <c r="G2584" s="12">
        <v>100</v>
      </c>
      <c r="H2584" s="12">
        <v>100</v>
      </c>
      <c r="I2584" s="12">
        <v>100</v>
      </c>
      <c r="J2584" s="12">
        <v>100</v>
      </c>
      <c r="K2584" s="12">
        <v>100</v>
      </c>
      <c r="L2584" s="12">
        <v>100</v>
      </c>
      <c r="M2584" s="12">
        <v>100</v>
      </c>
      <c r="N2584" s="12"/>
      <c r="O2584" s="12"/>
    </row>
    <row r="2585" spans="1:15" x14ac:dyDescent="0.35">
      <c r="A2585" s="11" t="str">
        <f t="shared" si="40"/>
        <v>DISTRIBUCION VOLUMEN X CRITERIO (kg ó litros)Otras CervezasBCN AM</v>
      </c>
      <c r="B2585" s="11" t="s">
        <v>120</v>
      </c>
      <c r="C2585" s="11" t="s">
        <v>148</v>
      </c>
      <c r="D2585" s="11" t="s">
        <v>1</v>
      </c>
      <c r="E2585" s="12" t="s">
        <v>223</v>
      </c>
      <c r="F2585" s="12" t="s">
        <v>223</v>
      </c>
      <c r="G2585" s="12">
        <v>6.4072414051844913</v>
      </c>
      <c r="H2585" s="12" t="s">
        <v>223</v>
      </c>
      <c r="I2585" s="12" t="s">
        <v>223</v>
      </c>
      <c r="J2585" s="12" t="s">
        <v>223</v>
      </c>
      <c r="K2585" s="12">
        <v>3.838253729773891</v>
      </c>
      <c r="L2585" s="12" t="s">
        <v>223</v>
      </c>
      <c r="M2585" s="12">
        <v>4.5896682008577905</v>
      </c>
      <c r="N2585" s="12"/>
      <c r="O2585" s="12"/>
    </row>
    <row r="2586" spans="1:15" x14ac:dyDescent="0.35">
      <c r="A2586" s="11" t="str">
        <f t="shared" si="40"/>
        <v>DISTRIBUCION VOLUMEN X CRITERIO (kg ó litros)Otras CervezasREST.CAT ARAGON</v>
      </c>
      <c r="B2586" s="11" t="s">
        <v>120</v>
      </c>
      <c r="C2586" s="11" t="s">
        <v>148</v>
      </c>
      <c r="D2586" s="11" t="s">
        <v>2</v>
      </c>
      <c r="E2586" s="12">
        <v>2.759940568019247</v>
      </c>
      <c r="F2586" s="12">
        <v>5.8846306175535243</v>
      </c>
      <c r="G2586" s="12">
        <v>9.2614159792027841</v>
      </c>
      <c r="H2586" s="12">
        <v>19.149635590716009</v>
      </c>
      <c r="I2586" s="12">
        <v>5.3061793925186489</v>
      </c>
      <c r="J2586" s="12">
        <v>13.557135071736603</v>
      </c>
      <c r="K2586" s="12">
        <v>6.2589446040905212</v>
      </c>
      <c r="L2586" s="12">
        <v>14.042690867879065</v>
      </c>
      <c r="M2586" s="12">
        <v>2.8569899098699407</v>
      </c>
      <c r="N2586" s="12"/>
      <c r="O2586" s="12"/>
    </row>
    <row r="2587" spans="1:15" x14ac:dyDescent="0.35">
      <c r="A2587" s="11" t="str">
        <f t="shared" si="40"/>
        <v>DISTRIBUCION VOLUMEN X CRITERIO (kg ó litros)Otras CervezasLEVANTE</v>
      </c>
      <c r="B2587" s="11" t="s">
        <v>120</v>
      </c>
      <c r="C2587" s="11" t="s">
        <v>148</v>
      </c>
      <c r="D2587" s="11" t="s">
        <v>3</v>
      </c>
      <c r="E2587" s="12">
        <v>5.6008036898567513</v>
      </c>
      <c r="F2587" s="12">
        <v>21.154601104703925</v>
      </c>
      <c r="G2587" s="12">
        <v>2.1099266260206964</v>
      </c>
      <c r="H2587" s="12">
        <v>6.7072048651795351</v>
      </c>
      <c r="I2587" s="12">
        <v>16.833636864162553</v>
      </c>
      <c r="J2587" s="12">
        <v>10.710042469945961</v>
      </c>
      <c r="K2587" s="12">
        <v>4.5182289628861971</v>
      </c>
      <c r="L2587" s="12">
        <v>2.7594117343216951</v>
      </c>
      <c r="M2587" s="12">
        <v>13.848236949904976</v>
      </c>
      <c r="N2587" s="12"/>
      <c r="O2587" s="12"/>
    </row>
    <row r="2588" spans="1:15" x14ac:dyDescent="0.35">
      <c r="A2588" s="11" t="str">
        <f t="shared" si="40"/>
        <v>DISTRIBUCION VOLUMEN X CRITERIO (kg ó litros)Otras CervezasANDALUCIA</v>
      </c>
      <c r="B2588" s="11" t="s">
        <v>120</v>
      </c>
      <c r="C2588" s="11" t="s">
        <v>148</v>
      </c>
      <c r="D2588" s="11" t="s">
        <v>4</v>
      </c>
      <c r="E2588" s="12">
        <v>24.232798371153873</v>
      </c>
      <c r="F2588" s="12" t="s">
        <v>223</v>
      </c>
      <c r="G2588" s="12" t="s">
        <v>223</v>
      </c>
      <c r="H2588" s="12">
        <v>34.591172784517305</v>
      </c>
      <c r="I2588" s="12">
        <v>6.4643798182736409</v>
      </c>
      <c r="J2588" s="12">
        <v>3.2968573546760132</v>
      </c>
      <c r="K2588" s="12">
        <v>2.3783036861710531</v>
      </c>
      <c r="L2588" s="12">
        <v>23.167563382214588</v>
      </c>
      <c r="M2588" s="12">
        <v>4.7114779012576866</v>
      </c>
      <c r="N2588" s="12"/>
      <c r="O2588" s="12"/>
    </row>
    <row r="2589" spans="1:15" x14ac:dyDescent="0.35">
      <c r="A2589" s="11" t="str">
        <f t="shared" si="40"/>
        <v>DISTRIBUCION VOLUMEN X CRITERIO (kg ó litros)Otras CervezasMDD AM</v>
      </c>
      <c r="B2589" s="11" t="s">
        <v>120</v>
      </c>
      <c r="C2589" s="11" t="s">
        <v>148</v>
      </c>
      <c r="D2589" s="11" t="s">
        <v>5</v>
      </c>
      <c r="E2589" s="12">
        <v>19.573295885399009</v>
      </c>
      <c r="F2589" s="12">
        <v>5.3889953648872275</v>
      </c>
      <c r="G2589" s="12">
        <v>23.017960941904875</v>
      </c>
      <c r="H2589" s="12">
        <v>1.3142218822522453</v>
      </c>
      <c r="I2589" s="12">
        <v>10.001834543806485</v>
      </c>
      <c r="J2589" s="12">
        <v>18.942596060323332</v>
      </c>
      <c r="K2589" s="12">
        <v>50.396267798142432</v>
      </c>
      <c r="L2589" s="12">
        <v>3.2428325095929167</v>
      </c>
      <c r="M2589" s="12">
        <v>13.778125772619529</v>
      </c>
      <c r="N2589" s="12"/>
      <c r="O2589" s="12"/>
    </row>
    <row r="2590" spans="1:15" x14ac:dyDescent="0.35">
      <c r="A2590" s="11" t="str">
        <f t="shared" si="40"/>
        <v>DISTRIBUCION VOLUMEN X CRITERIO (kg ó litros)Otras CervezasRTO CENTRO</v>
      </c>
      <c r="B2590" s="11" t="s">
        <v>120</v>
      </c>
      <c r="C2590" s="11" t="s">
        <v>148</v>
      </c>
      <c r="D2590" s="11" t="s">
        <v>6</v>
      </c>
      <c r="E2590" s="12">
        <v>3.9813421189974516</v>
      </c>
      <c r="F2590" s="12">
        <v>2.4154220480140656</v>
      </c>
      <c r="G2590" s="12">
        <v>44.658389296788172</v>
      </c>
      <c r="H2590" s="12">
        <v>2.6204100204928413</v>
      </c>
      <c r="I2590" s="12">
        <v>11.526150548708957</v>
      </c>
      <c r="J2590" s="12">
        <v>3.6487485248594131</v>
      </c>
      <c r="K2590" s="12">
        <v>3.1937572271078483</v>
      </c>
      <c r="L2590" s="12">
        <v>25.710402656400106</v>
      </c>
      <c r="M2590" s="12">
        <v>31.582841524394084</v>
      </c>
      <c r="N2590" s="12"/>
      <c r="O2590" s="12"/>
    </row>
    <row r="2591" spans="1:15" x14ac:dyDescent="0.35">
      <c r="A2591" s="11" t="str">
        <f t="shared" si="40"/>
        <v>DISTRIBUCION VOLUMEN X CRITERIO (kg ó litros)Otras CervezasNORTE-CENTRO</v>
      </c>
      <c r="B2591" s="11" t="s">
        <v>120</v>
      </c>
      <c r="C2591" s="11" t="s">
        <v>148</v>
      </c>
      <c r="D2591" s="11" t="s">
        <v>7</v>
      </c>
      <c r="E2591" s="12">
        <v>28.055765903671588</v>
      </c>
      <c r="F2591" s="12">
        <v>41.66507561000504</v>
      </c>
      <c r="G2591" s="12">
        <v>4.9923726816979457</v>
      </c>
      <c r="H2591" s="12">
        <v>16.23770528903524</v>
      </c>
      <c r="I2591" s="12">
        <v>37.938668071964884</v>
      </c>
      <c r="J2591" s="12">
        <v>4.4554458440007538</v>
      </c>
      <c r="K2591" s="12" t="s">
        <v>223</v>
      </c>
      <c r="L2591" s="12">
        <v>5.9930988494719752</v>
      </c>
      <c r="M2591" s="12">
        <v>14.033557041478959</v>
      </c>
      <c r="N2591" s="12"/>
      <c r="O2591" s="12"/>
    </row>
    <row r="2592" spans="1:15" x14ac:dyDescent="0.35">
      <c r="A2592" s="11" t="str">
        <f t="shared" si="40"/>
        <v>DISTRIBUCION VOLUMEN X CRITERIO (kg ó litros)Otras CervezasNOROESTE</v>
      </c>
      <c r="B2592" s="11" t="s">
        <v>120</v>
      </c>
      <c r="C2592" s="11" t="s">
        <v>148</v>
      </c>
      <c r="D2592" s="11" t="s">
        <v>8</v>
      </c>
      <c r="E2592" s="12">
        <v>15.796057969274235</v>
      </c>
      <c r="F2592" s="12">
        <v>23.491279782769489</v>
      </c>
      <c r="G2592" s="12">
        <v>9.5526984521775091</v>
      </c>
      <c r="H2592" s="12">
        <v>19.379649417596585</v>
      </c>
      <c r="I2592" s="12">
        <v>11.929158253561363</v>
      </c>
      <c r="J2592" s="12">
        <v>45.389191843860296</v>
      </c>
      <c r="K2592" s="12">
        <v>29.41625190067883</v>
      </c>
      <c r="L2592" s="12">
        <v>25.083998443003804</v>
      </c>
      <c r="M2592" s="12">
        <v>14.599089766544592</v>
      </c>
      <c r="N2592" s="12"/>
      <c r="O2592" s="12"/>
    </row>
    <row r="2593" spans="1:15" x14ac:dyDescent="0.35">
      <c r="A2593" s="11" t="str">
        <f t="shared" si="40"/>
        <v>DISTRIBUCION VOLUMEN X CRITERIO (kg ó litros)Otras Cervezas&lt;2MIL</v>
      </c>
      <c r="B2593" s="11" t="s">
        <v>120</v>
      </c>
      <c r="C2593" s="11" t="s">
        <v>148</v>
      </c>
      <c r="D2593" s="11" t="s">
        <v>9</v>
      </c>
      <c r="E2593" s="12">
        <v>1.1127236827902198</v>
      </c>
      <c r="F2593" s="12" t="s">
        <v>223</v>
      </c>
      <c r="G2593" s="12" t="s">
        <v>223</v>
      </c>
      <c r="H2593" s="12" t="s">
        <v>223</v>
      </c>
      <c r="I2593" s="12">
        <v>16.140069858033026</v>
      </c>
      <c r="J2593" s="12" t="s">
        <v>223</v>
      </c>
      <c r="K2593" s="12" t="s">
        <v>223</v>
      </c>
      <c r="L2593" s="12" t="s">
        <v>223</v>
      </c>
      <c r="M2593" s="12">
        <v>4.3498202084177464</v>
      </c>
      <c r="N2593" s="12"/>
      <c r="O2593" s="12"/>
    </row>
    <row r="2594" spans="1:15" x14ac:dyDescent="0.35">
      <c r="A2594" s="11" t="str">
        <f t="shared" si="40"/>
        <v>DISTRIBUCION VOLUMEN X CRITERIO (kg ó litros)Otras Cervezas2-5MIL</v>
      </c>
      <c r="B2594" s="11" t="s">
        <v>120</v>
      </c>
      <c r="C2594" s="11" t="s">
        <v>148</v>
      </c>
      <c r="D2594" s="11" t="s">
        <v>10</v>
      </c>
      <c r="E2594" s="12">
        <v>3.7403194044006769</v>
      </c>
      <c r="F2594" s="12" t="s">
        <v>223</v>
      </c>
      <c r="G2594" s="12">
        <v>1.7498405933873262</v>
      </c>
      <c r="H2594" s="12">
        <v>5.3536309308759096</v>
      </c>
      <c r="I2594" s="12">
        <v>0.50339193472588684</v>
      </c>
      <c r="J2594" s="12">
        <v>1.7851697976726817</v>
      </c>
      <c r="K2594" s="12" t="s">
        <v>223</v>
      </c>
      <c r="L2594" s="12">
        <v>4.9703916905314873</v>
      </c>
      <c r="M2594" s="12" t="s">
        <v>223</v>
      </c>
      <c r="N2594" s="12"/>
      <c r="O2594" s="12"/>
    </row>
    <row r="2595" spans="1:15" x14ac:dyDescent="0.35">
      <c r="A2595" s="11" t="str">
        <f t="shared" si="40"/>
        <v>DISTRIBUCION VOLUMEN X CRITERIO (kg ó litros)Otras Cervezas5-10MIL</v>
      </c>
      <c r="B2595" s="11" t="s">
        <v>120</v>
      </c>
      <c r="C2595" s="11" t="s">
        <v>148</v>
      </c>
      <c r="D2595" s="11" t="s">
        <v>11</v>
      </c>
      <c r="E2595" s="12">
        <v>4.0114849286966017</v>
      </c>
      <c r="F2595" s="12">
        <v>2.4433647797215885</v>
      </c>
      <c r="G2595" s="12" t="s">
        <v>223</v>
      </c>
      <c r="H2595" s="12">
        <v>13.671023937076733</v>
      </c>
      <c r="I2595" s="12">
        <v>5.3872769995763425</v>
      </c>
      <c r="J2595" s="12" t="s">
        <v>223</v>
      </c>
      <c r="K2595" s="12">
        <v>2.3783036861710531</v>
      </c>
      <c r="L2595" s="12" t="s">
        <v>223</v>
      </c>
      <c r="M2595" s="12">
        <v>0.42621547816944005</v>
      </c>
      <c r="N2595" s="12"/>
      <c r="O2595" s="12"/>
    </row>
    <row r="2596" spans="1:15" x14ac:dyDescent="0.35">
      <c r="A2596" s="11" t="str">
        <f t="shared" si="40"/>
        <v>DISTRIBUCION VOLUMEN X CRITERIO (kg ó litros)Otras Cervezas10-30MIL</v>
      </c>
      <c r="B2596" s="11" t="s">
        <v>120</v>
      </c>
      <c r="C2596" s="11" t="s">
        <v>148</v>
      </c>
      <c r="D2596" s="11" t="s">
        <v>12</v>
      </c>
      <c r="E2596" s="12">
        <v>35.436508818551864</v>
      </c>
      <c r="F2596" s="12">
        <v>82.129431667181819</v>
      </c>
      <c r="G2596" s="12">
        <v>15.244140340265647</v>
      </c>
      <c r="H2596" s="12">
        <v>30.059063503658638</v>
      </c>
      <c r="I2596" s="12">
        <v>28.448817301335321</v>
      </c>
      <c r="J2596" s="12">
        <v>43.504604819328421</v>
      </c>
      <c r="K2596" s="12">
        <v>30.224953460103915</v>
      </c>
      <c r="L2596" s="12">
        <v>28.884723483580316</v>
      </c>
      <c r="M2596" s="12">
        <v>20.352583431186847</v>
      </c>
      <c r="N2596" s="12"/>
      <c r="O2596" s="12"/>
    </row>
    <row r="2597" spans="1:15" x14ac:dyDescent="0.35">
      <c r="A2597" s="11" t="str">
        <f t="shared" si="40"/>
        <v>DISTRIBUCION VOLUMEN X CRITERIO (kg ó litros)Otras Cervezas30-100MIL</v>
      </c>
      <c r="B2597" s="11" t="s">
        <v>120</v>
      </c>
      <c r="C2597" s="11" t="s">
        <v>148</v>
      </c>
      <c r="D2597" s="11" t="s">
        <v>13</v>
      </c>
      <c r="E2597" s="12">
        <v>15.000128460021056</v>
      </c>
      <c r="F2597" s="12">
        <v>2.2946512746782792</v>
      </c>
      <c r="G2597" s="12">
        <v>14.883784073291247</v>
      </c>
      <c r="H2597" s="12">
        <v>36.664987741680022</v>
      </c>
      <c r="I2597" s="12">
        <v>12.445509339928082</v>
      </c>
      <c r="J2597" s="12">
        <v>23.095931819522821</v>
      </c>
      <c r="K2597" s="12">
        <v>10.90299457270099</v>
      </c>
      <c r="L2597" s="12">
        <v>34.991748724606722</v>
      </c>
      <c r="M2597" s="12">
        <v>47.046770634265009</v>
      </c>
      <c r="N2597" s="12"/>
      <c r="O2597" s="12"/>
    </row>
    <row r="2598" spans="1:15" x14ac:dyDescent="0.35">
      <c r="A2598" s="11" t="str">
        <f t="shared" si="40"/>
        <v>DISTRIBUCION VOLUMEN X CRITERIO (kg ó litros)Otras Cervezas100-200MIL</v>
      </c>
      <c r="B2598" s="11" t="s">
        <v>120</v>
      </c>
      <c r="C2598" s="11" t="s">
        <v>148</v>
      </c>
      <c r="D2598" s="11" t="s">
        <v>14</v>
      </c>
      <c r="E2598" s="12">
        <v>9.6531474801958606</v>
      </c>
      <c r="F2598" s="12" t="s">
        <v>223</v>
      </c>
      <c r="G2598" s="12" t="s">
        <v>223</v>
      </c>
      <c r="H2598" s="12">
        <v>4.4189540239931251</v>
      </c>
      <c r="I2598" s="12">
        <v>3.5831515042336317</v>
      </c>
      <c r="J2598" s="12">
        <v>18.800886421652539</v>
      </c>
      <c r="K2598" s="12">
        <v>42.729416024908154</v>
      </c>
      <c r="L2598" s="12">
        <v>16.637477235363622</v>
      </c>
      <c r="M2598" s="12">
        <v>11.127186117210165</v>
      </c>
      <c r="N2598" s="12"/>
      <c r="O2598" s="12"/>
    </row>
    <row r="2599" spans="1:15" x14ac:dyDescent="0.35">
      <c r="A2599" s="11" t="str">
        <f t="shared" si="40"/>
        <v>DISTRIBUCION VOLUMEN X CRITERIO (kg ó litros)Otras Cervezas200-500MIL</v>
      </c>
      <c r="B2599" s="11" t="s">
        <v>120</v>
      </c>
      <c r="C2599" s="11" t="s">
        <v>148</v>
      </c>
      <c r="D2599" s="11" t="s">
        <v>15</v>
      </c>
      <c r="E2599" s="12">
        <v>6.0856160631226102</v>
      </c>
      <c r="F2599" s="12">
        <v>7.7435578217502732</v>
      </c>
      <c r="G2599" s="12">
        <v>38.072546581122225</v>
      </c>
      <c r="H2599" s="12">
        <v>1.6110077631627564</v>
      </c>
      <c r="I2599" s="12">
        <v>27.807241120232067</v>
      </c>
      <c r="J2599" s="12">
        <v>3.2968573546760132</v>
      </c>
      <c r="K2599" s="12">
        <v>7.5477811332350013</v>
      </c>
      <c r="L2599" s="12">
        <v>4.8002269547896725</v>
      </c>
      <c r="M2599" s="12">
        <v>5.0060598325689378</v>
      </c>
      <c r="N2599" s="12"/>
      <c r="O2599" s="12"/>
    </row>
    <row r="2600" spans="1:15" x14ac:dyDescent="0.35">
      <c r="A2600" s="11" t="str">
        <f t="shared" si="40"/>
        <v>DISTRIBUCION VOLUMEN X CRITERIO (kg ó litros)Otras Cervezas&gt;500MIL</v>
      </c>
      <c r="B2600" s="11" t="s">
        <v>120</v>
      </c>
      <c r="C2600" s="11" t="s">
        <v>148</v>
      </c>
      <c r="D2600" s="11" t="s">
        <v>16</v>
      </c>
      <c r="E2600" s="12">
        <v>24.960073395411605</v>
      </c>
      <c r="F2600" s="12">
        <v>5.3889953648872275</v>
      </c>
      <c r="G2600" s="12">
        <v>30.049694533458364</v>
      </c>
      <c r="H2600" s="12">
        <v>8.2213329357231046</v>
      </c>
      <c r="I2600" s="12">
        <v>5.6845446058763436</v>
      </c>
      <c r="J2600" s="12">
        <v>9.5165549411301935</v>
      </c>
      <c r="K2600" s="12">
        <v>6.2165590317316646</v>
      </c>
      <c r="L2600" s="12">
        <v>9.7154290800084446</v>
      </c>
      <c r="M2600" s="12">
        <v>11.691346873694133</v>
      </c>
      <c r="N2600" s="12"/>
      <c r="O2600" s="12"/>
    </row>
    <row r="2601" spans="1:15" x14ac:dyDescent="0.35">
      <c r="A2601" s="11" t="str">
        <f t="shared" si="40"/>
        <v>DISTRIBUCION VOLUMEN X CRITERIO (kg ó litros)Otras CervezasDE 15 A 19 AÑOS</v>
      </c>
      <c r="B2601" s="11" t="s">
        <v>120</v>
      </c>
      <c r="C2601" s="11" t="s">
        <v>148</v>
      </c>
      <c r="D2601" s="11" t="s">
        <v>39</v>
      </c>
      <c r="E2601" s="12" t="s">
        <v>223</v>
      </c>
      <c r="F2601" s="12" t="s">
        <v>223</v>
      </c>
      <c r="G2601" s="12">
        <v>35.96261995510153</v>
      </c>
      <c r="H2601" s="12" t="s">
        <v>223</v>
      </c>
      <c r="I2601" s="12" t="s">
        <v>223</v>
      </c>
      <c r="J2601" s="12" t="s">
        <v>223</v>
      </c>
      <c r="K2601" s="12" t="s">
        <v>223</v>
      </c>
      <c r="L2601" s="12" t="s">
        <v>223</v>
      </c>
      <c r="M2601" s="12" t="s">
        <v>223</v>
      </c>
      <c r="N2601" s="12"/>
      <c r="O2601" s="12"/>
    </row>
    <row r="2602" spans="1:15" x14ac:dyDescent="0.35">
      <c r="A2602" s="11" t="str">
        <f t="shared" si="40"/>
        <v>DISTRIBUCION VOLUMEN X CRITERIO (kg ó litros)Otras CervezasDE 20 A 24 AÑOS</v>
      </c>
      <c r="B2602" s="11" t="s">
        <v>120</v>
      </c>
      <c r="C2602" s="11" t="s">
        <v>148</v>
      </c>
      <c r="D2602" s="11" t="s">
        <v>40</v>
      </c>
      <c r="E2602" s="12">
        <v>1.6082520259123212</v>
      </c>
      <c r="F2602" s="12" t="s">
        <v>223</v>
      </c>
      <c r="G2602" s="12" t="s">
        <v>223</v>
      </c>
      <c r="H2602" s="12" t="s">
        <v>223</v>
      </c>
      <c r="I2602" s="12" t="s">
        <v>223</v>
      </c>
      <c r="J2602" s="12" t="s">
        <v>223</v>
      </c>
      <c r="K2602" s="12" t="s">
        <v>223</v>
      </c>
      <c r="L2602" s="12" t="s">
        <v>223</v>
      </c>
      <c r="M2602" s="12" t="s">
        <v>223</v>
      </c>
      <c r="N2602" s="12"/>
      <c r="O2602" s="12"/>
    </row>
    <row r="2603" spans="1:15" x14ac:dyDescent="0.35">
      <c r="A2603" s="11" t="str">
        <f t="shared" si="40"/>
        <v>DISTRIBUCION VOLUMEN X CRITERIO (kg ó litros)Otras CervezasDE 25 A 34 AÑOS</v>
      </c>
      <c r="B2603" s="11" t="s">
        <v>120</v>
      </c>
      <c r="C2603" s="11" t="s">
        <v>148</v>
      </c>
      <c r="D2603" s="11" t="s">
        <v>41</v>
      </c>
      <c r="E2603" s="12">
        <v>2.6620546297363301</v>
      </c>
      <c r="F2603" s="12">
        <v>38.399756773114454</v>
      </c>
      <c r="G2603" s="12">
        <v>17.205948822072877</v>
      </c>
      <c r="H2603" s="12">
        <v>4.2902828560903039</v>
      </c>
      <c r="I2603" s="12">
        <v>34.574228539511353</v>
      </c>
      <c r="J2603" s="12">
        <v>6.8878690685709749</v>
      </c>
      <c r="K2603" s="12">
        <v>2.2103316012616747</v>
      </c>
      <c r="L2603" s="12" t="s">
        <v>223</v>
      </c>
      <c r="M2603" s="12">
        <v>0.42621547816944005</v>
      </c>
      <c r="N2603" s="12"/>
      <c r="O2603" s="12"/>
    </row>
    <row r="2604" spans="1:15" x14ac:dyDescent="0.35">
      <c r="A2604" s="11" t="str">
        <f t="shared" si="40"/>
        <v>DISTRIBUCION VOLUMEN X CRITERIO (kg ó litros)Otras CervezasDE 35 A 49 AÑOS</v>
      </c>
      <c r="B2604" s="11" t="s">
        <v>120</v>
      </c>
      <c r="C2604" s="11" t="s">
        <v>148</v>
      </c>
      <c r="D2604" s="11" t="s">
        <v>42</v>
      </c>
      <c r="E2604" s="12">
        <v>14.455259300976788</v>
      </c>
      <c r="F2604" s="12">
        <v>5.981246819406592</v>
      </c>
      <c r="G2604" s="12">
        <v>10.515273581360306</v>
      </c>
      <c r="H2604" s="12">
        <v>10.859734211740296</v>
      </c>
      <c r="I2604" s="12">
        <v>11.249874402360412</v>
      </c>
      <c r="J2604" s="12">
        <v>10.710042469945961</v>
      </c>
      <c r="K2604" s="12">
        <v>11.760599192822893</v>
      </c>
      <c r="L2604" s="12">
        <v>13.394644725770705</v>
      </c>
      <c r="M2604" s="12">
        <v>20.663944042381448</v>
      </c>
      <c r="N2604" s="12"/>
      <c r="O2604" s="12"/>
    </row>
    <row r="2605" spans="1:15" x14ac:dyDescent="0.35">
      <c r="A2605" s="11" t="str">
        <f t="shared" si="40"/>
        <v>DISTRIBUCION VOLUMEN X CRITERIO (kg ó litros)Otras CervezasDE 50 A 59 AÑOS</v>
      </c>
      <c r="B2605" s="11" t="s">
        <v>120</v>
      </c>
      <c r="C2605" s="11" t="s">
        <v>148</v>
      </c>
      <c r="D2605" s="11" t="s">
        <v>43</v>
      </c>
      <c r="E2605" s="12">
        <v>22.434321031912866</v>
      </c>
      <c r="F2605" s="12">
        <v>12.244293544653056</v>
      </c>
      <c r="G2605" s="12">
        <v>24.545055768104675</v>
      </c>
      <c r="H2605" s="12">
        <v>49.822374693485131</v>
      </c>
      <c r="I2605" s="12">
        <v>20.729176640030484</v>
      </c>
      <c r="J2605" s="12">
        <v>8.5080307912318318</v>
      </c>
      <c r="K2605" s="12">
        <v>17.770566830063999</v>
      </c>
      <c r="L2605" s="12">
        <v>19.365846883501302</v>
      </c>
      <c r="M2605" s="12">
        <v>7.230051212397405</v>
      </c>
      <c r="N2605" s="12"/>
      <c r="O2605" s="12"/>
    </row>
    <row r="2606" spans="1:15" x14ac:dyDescent="0.35">
      <c r="A2606" s="11" t="str">
        <f t="shared" si="40"/>
        <v>DISTRIBUCION VOLUMEN X CRITERIO (kg ó litros)Otras CervezasDE 60 A 75 AÑOS</v>
      </c>
      <c r="B2606" s="11" t="s">
        <v>120</v>
      </c>
      <c r="C2606" s="11" t="s">
        <v>148</v>
      </c>
      <c r="D2606" s="11" t="s">
        <v>44</v>
      </c>
      <c r="E2606" s="12">
        <v>58.840115518275915</v>
      </c>
      <c r="F2606" s="12">
        <v>43.3747060744995</v>
      </c>
      <c r="G2606" s="12">
        <v>11.771109303454299</v>
      </c>
      <c r="H2606" s="12">
        <v>35.027613075453793</v>
      </c>
      <c r="I2606" s="12">
        <v>33.446725837961161</v>
      </c>
      <c r="J2606" s="12">
        <v>73.894061875648148</v>
      </c>
      <c r="K2606" s="12">
        <v>68.258511135116279</v>
      </c>
      <c r="L2606" s="12">
        <v>67.239501171372638</v>
      </c>
      <c r="M2606" s="12">
        <v>71.679774324832451</v>
      </c>
      <c r="N2606" s="12"/>
      <c r="O2606" s="12"/>
    </row>
    <row r="2607" spans="1:15" x14ac:dyDescent="0.35">
      <c r="A2607" s="11" t="str">
        <f t="shared" si="40"/>
        <v>DISTRIBUCION VOLUMEN X CRITERIO (kg ó litros)Otras CervezasNIVEL ALTO</v>
      </c>
      <c r="B2607" s="11" t="s">
        <v>120</v>
      </c>
      <c r="C2607" s="11" t="s">
        <v>148</v>
      </c>
      <c r="D2607" s="11" t="s">
        <v>209</v>
      </c>
      <c r="E2607" s="12">
        <v>24.944433695148394</v>
      </c>
      <c r="F2607" s="12">
        <v>5.3281357737362063</v>
      </c>
      <c r="G2607" s="12">
        <v>4.3989486414472472</v>
      </c>
      <c r="H2607" s="12">
        <v>5.3944407031495247</v>
      </c>
      <c r="I2607" s="12">
        <v>22.689647459553417</v>
      </c>
      <c r="J2607" s="12">
        <v>8.6224147410715428</v>
      </c>
      <c r="K2607" s="12">
        <v>19.305631481656992</v>
      </c>
      <c r="L2607" s="12" t="s">
        <v>223</v>
      </c>
      <c r="M2607" s="12">
        <v>14.402704872505319</v>
      </c>
      <c r="N2607" s="12"/>
      <c r="O2607" s="12"/>
    </row>
    <row r="2608" spans="1:15" x14ac:dyDescent="0.35">
      <c r="A2608" s="11" t="str">
        <f t="shared" si="40"/>
        <v>DISTRIBUCION VOLUMEN X CRITERIO (kg ó litros)Otras CervezasNIVEL MEDIO ALTO</v>
      </c>
      <c r="B2608" s="11" t="s">
        <v>120</v>
      </c>
      <c r="C2608" s="11" t="s">
        <v>148</v>
      </c>
      <c r="D2608" s="11" t="s">
        <v>210</v>
      </c>
      <c r="E2608" s="12">
        <v>22.852470420954088</v>
      </c>
      <c r="F2608" s="12">
        <v>19.742763478345658</v>
      </c>
      <c r="G2608" s="12">
        <v>14.249102299080702</v>
      </c>
      <c r="H2608" s="12">
        <v>6.7183005947398815</v>
      </c>
      <c r="I2608" s="12">
        <v>25.960632025647357</v>
      </c>
      <c r="J2608" s="12">
        <v>19.26493853093249</v>
      </c>
      <c r="K2608" s="12">
        <v>38.68080302207931</v>
      </c>
      <c r="L2608" s="12">
        <v>7.5860844335056115</v>
      </c>
      <c r="M2608" s="12">
        <v>8.7997796315154435</v>
      </c>
      <c r="N2608" s="12"/>
      <c r="O2608" s="12"/>
    </row>
    <row r="2609" spans="1:15" x14ac:dyDescent="0.35">
      <c r="A2609" s="11" t="str">
        <f t="shared" si="40"/>
        <v>DISTRIBUCION VOLUMEN X CRITERIO (kg ó litros)Otras CervezasNIVEL MEDIO</v>
      </c>
      <c r="B2609" s="11" t="s">
        <v>120</v>
      </c>
      <c r="C2609" s="11" t="s">
        <v>148</v>
      </c>
      <c r="D2609" s="11" t="s">
        <v>211</v>
      </c>
      <c r="E2609" s="12">
        <v>39.064895495402872</v>
      </c>
      <c r="F2609" s="12">
        <v>28.803307060998034</v>
      </c>
      <c r="G2609" s="12">
        <v>61.68820648428003</v>
      </c>
      <c r="H2609" s="12">
        <v>26.200542024906948</v>
      </c>
      <c r="I2609" s="12">
        <v>16.663054227475364</v>
      </c>
      <c r="J2609" s="12">
        <v>16.450055928242612</v>
      </c>
      <c r="K2609" s="12" t="s">
        <v>223</v>
      </c>
      <c r="L2609" s="12">
        <v>25.238429230729803</v>
      </c>
      <c r="M2609" s="12">
        <v>20.862473078450712</v>
      </c>
      <c r="N2609" s="12"/>
      <c r="O2609" s="12"/>
    </row>
    <row r="2610" spans="1:15" x14ac:dyDescent="0.35">
      <c r="A2610" s="11" t="str">
        <f t="shared" si="40"/>
        <v>DISTRIBUCION VOLUMEN X CRITERIO (kg ó litros)Otras CervezasNIVEL MEDIO BAJO</v>
      </c>
      <c r="B2610" s="11" t="s">
        <v>120</v>
      </c>
      <c r="C2610" s="11" t="s">
        <v>148</v>
      </c>
      <c r="D2610" s="11" t="s">
        <v>212</v>
      </c>
      <c r="E2610" s="12">
        <v>4.9530123543642706</v>
      </c>
      <c r="F2610" s="12">
        <v>8.1873320047365095</v>
      </c>
      <c r="G2610" s="12">
        <v>0.84962464933805493</v>
      </c>
      <c r="H2610" s="12">
        <v>10.995164519721715</v>
      </c>
      <c r="I2610" s="12">
        <v>6.5492760880100853</v>
      </c>
      <c r="J2610" s="12">
        <v>9.9121463508803735</v>
      </c>
      <c r="K2610" s="12">
        <v>6.1461510913984121</v>
      </c>
      <c r="L2610" s="12">
        <v>30.938861963033244</v>
      </c>
      <c r="M2610" s="12">
        <v>36.094742574154367</v>
      </c>
      <c r="N2610" s="12"/>
      <c r="O2610" s="12"/>
    </row>
    <row r="2611" spans="1:15" x14ac:dyDescent="0.35">
      <c r="A2611" s="11" t="str">
        <f t="shared" si="40"/>
        <v>DISTRIBUCION VOLUMEN X CRITERIO (kg ó litros)Otras CervezasHOMBRE</v>
      </c>
      <c r="B2611" s="11" t="s">
        <v>120</v>
      </c>
      <c r="C2611" s="11" t="s">
        <v>148</v>
      </c>
      <c r="D2611" s="11" t="s">
        <v>21</v>
      </c>
      <c r="E2611" s="12">
        <v>63.261681007242224</v>
      </c>
      <c r="F2611" s="12">
        <v>16.651727828750378</v>
      </c>
      <c r="G2611" s="12">
        <v>64.884995614750281</v>
      </c>
      <c r="H2611" s="12">
        <v>26.677285454033029</v>
      </c>
      <c r="I2611" s="12">
        <v>44.762718841424977</v>
      </c>
      <c r="J2611" s="12">
        <v>10.444267931300582</v>
      </c>
      <c r="K2611" s="12">
        <v>38.778368782442158</v>
      </c>
      <c r="L2611" s="12">
        <v>18.972264040065546</v>
      </c>
      <c r="M2611" s="12">
        <v>54.544303410977498</v>
      </c>
      <c r="N2611" s="12"/>
      <c r="O2611" s="12"/>
    </row>
    <row r="2612" spans="1:15" x14ac:dyDescent="0.35">
      <c r="A2612" s="11" t="str">
        <f t="shared" si="40"/>
        <v>DISTRIBUCION VOLUMEN X CRITERIO (kg ó litros)Otras CervezasMUJER</v>
      </c>
      <c r="B2612" s="11" t="s">
        <v>120</v>
      </c>
      <c r="C2612" s="11" t="s">
        <v>148</v>
      </c>
      <c r="D2612" s="11" t="s">
        <v>22</v>
      </c>
      <c r="E2612" s="12">
        <v>36.738322907681756</v>
      </c>
      <c r="F2612" s="12">
        <v>83.348261312107368</v>
      </c>
      <c r="G2612" s="12">
        <v>35.115022725040646</v>
      </c>
      <c r="H2612" s="12">
        <v>73.322710540360731</v>
      </c>
      <c r="I2612" s="12">
        <v>55.237293834404376</v>
      </c>
      <c r="J2612" s="12">
        <v>89.55574225018664</v>
      </c>
      <c r="K2612" s="12">
        <v>61.221631217557835</v>
      </c>
      <c r="L2612" s="12">
        <v>81.027738791054205</v>
      </c>
      <c r="M2612" s="12">
        <v>45.455678659007511</v>
      </c>
      <c r="N2612" s="12"/>
      <c r="O2612" s="12"/>
    </row>
    <row r="2613" spans="1:15" x14ac:dyDescent="0.35">
      <c r="A2613" s="11" t="str">
        <f t="shared" si="40"/>
        <v>DISTRIBUCION VOLUMEN X CRITERIO (kg ó litros)EspirituosasT.ESPAÑA</v>
      </c>
      <c r="B2613" s="11" t="s">
        <v>120</v>
      </c>
      <c r="C2613" s="11" t="s">
        <v>149</v>
      </c>
      <c r="D2613" s="11" t="s">
        <v>36</v>
      </c>
      <c r="E2613" s="12">
        <v>100</v>
      </c>
      <c r="F2613" s="12">
        <v>100</v>
      </c>
      <c r="G2613" s="12">
        <v>100</v>
      </c>
      <c r="H2613" s="12">
        <v>100</v>
      </c>
      <c r="I2613" s="12">
        <v>100</v>
      </c>
      <c r="J2613" s="12">
        <v>100</v>
      </c>
      <c r="K2613" s="12">
        <v>100</v>
      </c>
      <c r="L2613" s="12">
        <v>100</v>
      </c>
      <c r="M2613" s="12">
        <v>100</v>
      </c>
      <c r="N2613" s="12"/>
      <c r="O2613" s="12"/>
    </row>
    <row r="2614" spans="1:15" x14ac:dyDescent="0.35">
      <c r="A2614" s="11" t="str">
        <f t="shared" si="40"/>
        <v>DISTRIBUCION VOLUMEN X CRITERIO (kg ó litros)EspirituosasBCN AM</v>
      </c>
      <c r="B2614" s="11" t="s">
        <v>120</v>
      </c>
      <c r="C2614" s="11" t="s">
        <v>149</v>
      </c>
      <c r="D2614" s="11" t="s">
        <v>1</v>
      </c>
      <c r="E2614" s="12">
        <v>6.7811065050075934</v>
      </c>
      <c r="F2614" s="12">
        <v>6.7692846945243117</v>
      </c>
      <c r="G2614" s="12">
        <v>6.8215301331798619</v>
      </c>
      <c r="H2614" s="12">
        <v>5.999876669861619</v>
      </c>
      <c r="I2614" s="12">
        <v>8.5891497282543252</v>
      </c>
      <c r="J2614" s="12">
        <v>5.7855613193231115</v>
      </c>
      <c r="K2614" s="12">
        <v>6.1111522024961982</v>
      </c>
      <c r="L2614" s="12">
        <v>11.933945612457807</v>
      </c>
      <c r="M2614" s="12">
        <v>7.3985032999486746</v>
      </c>
      <c r="N2614" s="12"/>
      <c r="O2614" s="12"/>
    </row>
    <row r="2615" spans="1:15" x14ac:dyDescent="0.35">
      <c r="A2615" s="11" t="str">
        <f t="shared" si="40"/>
        <v>DISTRIBUCION VOLUMEN X CRITERIO (kg ó litros)EspirituosasREST.CAT ARAGON</v>
      </c>
      <c r="B2615" s="11" t="s">
        <v>120</v>
      </c>
      <c r="C2615" s="11" t="s">
        <v>149</v>
      </c>
      <c r="D2615" s="11" t="s">
        <v>2</v>
      </c>
      <c r="E2615" s="12">
        <v>16.030923215444894</v>
      </c>
      <c r="F2615" s="12">
        <v>14.730362651092513</v>
      </c>
      <c r="G2615" s="12">
        <v>16.784309659336515</v>
      </c>
      <c r="H2615" s="12">
        <v>17.685101879219374</v>
      </c>
      <c r="I2615" s="12">
        <v>16.696693744080232</v>
      </c>
      <c r="J2615" s="12">
        <v>13.702706380840397</v>
      </c>
      <c r="K2615" s="12">
        <v>18.921314178270041</v>
      </c>
      <c r="L2615" s="12">
        <v>18.426938491390931</v>
      </c>
      <c r="M2615" s="12">
        <v>16.239414397444037</v>
      </c>
      <c r="N2615" s="12"/>
      <c r="O2615" s="12"/>
    </row>
    <row r="2616" spans="1:15" x14ac:dyDescent="0.35">
      <c r="A2616" s="11" t="str">
        <f t="shared" si="40"/>
        <v>DISTRIBUCION VOLUMEN X CRITERIO (kg ó litros)EspirituosasLEVANTE</v>
      </c>
      <c r="B2616" s="11" t="s">
        <v>120</v>
      </c>
      <c r="C2616" s="11" t="s">
        <v>149</v>
      </c>
      <c r="D2616" s="11" t="s">
        <v>3</v>
      </c>
      <c r="E2616" s="12">
        <v>16.846202382682325</v>
      </c>
      <c r="F2616" s="12">
        <v>17.261723076715402</v>
      </c>
      <c r="G2616" s="12">
        <v>15.285840432564848</v>
      </c>
      <c r="H2616" s="12">
        <v>17.458530193946117</v>
      </c>
      <c r="I2616" s="12">
        <v>17.453194036450238</v>
      </c>
      <c r="J2616" s="12">
        <v>21.40657899648231</v>
      </c>
      <c r="K2616" s="12">
        <v>21.480956829804104</v>
      </c>
      <c r="L2616" s="12">
        <v>14.395893119782743</v>
      </c>
      <c r="M2616" s="12">
        <v>15.377698527854433</v>
      </c>
      <c r="N2616" s="12"/>
      <c r="O2616" s="12"/>
    </row>
    <row r="2617" spans="1:15" x14ac:dyDescent="0.35">
      <c r="A2617" s="11" t="str">
        <f t="shared" si="40"/>
        <v>DISTRIBUCION VOLUMEN X CRITERIO (kg ó litros)EspirituosasANDALUCIA</v>
      </c>
      <c r="B2617" s="11" t="s">
        <v>120</v>
      </c>
      <c r="C2617" s="11" t="s">
        <v>149</v>
      </c>
      <c r="D2617" s="11" t="s">
        <v>4</v>
      </c>
      <c r="E2617" s="12">
        <v>19.783950180913386</v>
      </c>
      <c r="F2617" s="12">
        <v>15.010699663175945</v>
      </c>
      <c r="G2617" s="12">
        <v>18.503467513933973</v>
      </c>
      <c r="H2617" s="12">
        <v>15.131631287280992</v>
      </c>
      <c r="I2617" s="12">
        <v>17.98385359424417</v>
      </c>
      <c r="J2617" s="12">
        <v>18.966769391928164</v>
      </c>
      <c r="K2617" s="12">
        <v>14.405889084044196</v>
      </c>
      <c r="L2617" s="12">
        <v>17.346594741291479</v>
      </c>
      <c r="M2617" s="12">
        <v>20.053374904035969</v>
      </c>
      <c r="N2617" s="12"/>
      <c r="O2617" s="12"/>
    </row>
    <row r="2618" spans="1:15" x14ac:dyDescent="0.35">
      <c r="A2618" s="11" t="str">
        <f t="shared" si="40"/>
        <v>DISTRIBUCION VOLUMEN X CRITERIO (kg ó litros)EspirituosasMDD AM</v>
      </c>
      <c r="B2618" s="11" t="s">
        <v>120</v>
      </c>
      <c r="C2618" s="11" t="s">
        <v>149</v>
      </c>
      <c r="D2618" s="11" t="s">
        <v>5</v>
      </c>
      <c r="E2618" s="12">
        <v>14.257830644124633</v>
      </c>
      <c r="F2618" s="12">
        <v>12.134265479390157</v>
      </c>
      <c r="G2618" s="12">
        <v>12.812929780110336</v>
      </c>
      <c r="H2618" s="12">
        <v>14.873940275444722</v>
      </c>
      <c r="I2618" s="12">
        <v>13.712415244112963</v>
      </c>
      <c r="J2618" s="12">
        <v>13.037249757961725</v>
      </c>
      <c r="K2618" s="12">
        <v>12.374353982537995</v>
      </c>
      <c r="L2618" s="12">
        <v>11.493273657913598</v>
      </c>
      <c r="M2618" s="12">
        <v>10.77608333697172</v>
      </c>
      <c r="N2618" s="12"/>
      <c r="O2618" s="12"/>
    </row>
    <row r="2619" spans="1:15" x14ac:dyDescent="0.35">
      <c r="A2619" s="11" t="str">
        <f t="shared" si="40"/>
        <v>DISTRIBUCION VOLUMEN X CRITERIO (kg ó litros)EspirituosasRTO CENTRO</v>
      </c>
      <c r="B2619" s="11" t="s">
        <v>120</v>
      </c>
      <c r="C2619" s="11" t="s">
        <v>149</v>
      </c>
      <c r="D2619" s="11" t="s">
        <v>6</v>
      </c>
      <c r="E2619" s="12">
        <v>8.5560954730322063</v>
      </c>
      <c r="F2619" s="12">
        <v>15.283239976912217</v>
      </c>
      <c r="G2619" s="12">
        <v>10.705331169836169</v>
      </c>
      <c r="H2619" s="12">
        <v>10.931966176521248</v>
      </c>
      <c r="I2619" s="12">
        <v>8.64597798149053</v>
      </c>
      <c r="J2619" s="12">
        <v>9.5152714710299993</v>
      </c>
      <c r="K2619" s="12">
        <v>10.052653454995637</v>
      </c>
      <c r="L2619" s="12">
        <v>7.7667121397307444</v>
      </c>
      <c r="M2619" s="12">
        <v>9.9015907630045543</v>
      </c>
      <c r="N2619" s="12"/>
      <c r="O2619" s="12"/>
    </row>
    <row r="2620" spans="1:15" x14ac:dyDescent="0.35">
      <c r="A2620" s="11" t="str">
        <f t="shared" si="40"/>
        <v>DISTRIBUCION VOLUMEN X CRITERIO (kg ó litros)EspirituosasNORTE-CENTRO</v>
      </c>
      <c r="B2620" s="11" t="s">
        <v>120</v>
      </c>
      <c r="C2620" s="11" t="s">
        <v>149</v>
      </c>
      <c r="D2620" s="11" t="s">
        <v>7</v>
      </c>
      <c r="E2620" s="12">
        <v>8.0977050736916389</v>
      </c>
      <c r="F2620" s="12">
        <v>9.023055824523766</v>
      </c>
      <c r="G2620" s="12">
        <v>9.6592470295161661</v>
      </c>
      <c r="H2620" s="12">
        <v>9.8362777058081132</v>
      </c>
      <c r="I2620" s="12">
        <v>8.0725785297461652</v>
      </c>
      <c r="J2620" s="12">
        <v>10.403885003244117</v>
      </c>
      <c r="K2620" s="12">
        <v>9.0706143682558746</v>
      </c>
      <c r="L2620" s="12">
        <v>12.655745141660352</v>
      </c>
      <c r="M2620" s="12">
        <v>12.536787030216196</v>
      </c>
      <c r="N2620" s="12"/>
      <c r="O2620" s="12"/>
    </row>
    <row r="2621" spans="1:15" x14ac:dyDescent="0.35">
      <c r="A2621" s="11" t="str">
        <f t="shared" si="40"/>
        <v>DISTRIBUCION VOLUMEN X CRITERIO (kg ó litros)EspirituosasNOROESTE</v>
      </c>
      <c r="B2621" s="11" t="s">
        <v>120</v>
      </c>
      <c r="C2621" s="11" t="s">
        <v>149</v>
      </c>
      <c r="D2621" s="11" t="s">
        <v>8</v>
      </c>
      <c r="E2621" s="12">
        <v>9.646205170709937</v>
      </c>
      <c r="F2621" s="12">
        <v>9.7873658032363533</v>
      </c>
      <c r="G2621" s="12">
        <v>9.4273345795357439</v>
      </c>
      <c r="H2621" s="12">
        <v>8.0826827643360506</v>
      </c>
      <c r="I2621" s="12">
        <v>8.8461507852502752</v>
      </c>
      <c r="J2621" s="12">
        <v>7.1819696506395871</v>
      </c>
      <c r="K2621" s="12">
        <v>7.5830652862947403</v>
      </c>
      <c r="L2621" s="12">
        <v>5.9808916593640102</v>
      </c>
      <c r="M2621" s="12">
        <v>7.7165279213306421</v>
      </c>
      <c r="N2621" s="12"/>
      <c r="O2621" s="12"/>
    </row>
    <row r="2622" spans="1:15" x14ac:dyDescent="0.35">
      <c r="A2622" s="11" t="str">
        <f t="shared" si="40"/>
        <v>DISTRIBUCION VOLUMEN X CRITERIO (kg ó litros)Espirituosas&lt;2MIL</v>
      </c>
      <c r="B2622" s="11" t="s">
        <v>120</v>
      </c>
      <c r="C2622" s="11" t="s">
        <v>149</v>
      </c>
      <c r="D2622" s="11" t="s">
        <v>9</v>
      </c>
      <c r="E2622" s="12">
        <v>12.80901480022591</v>
      </c>
      <c r="F2622" s="12">
        <v>14.512113110991887</v>
      </c>
      <c r="G2622" s="12">
        <v>12.79494982842948</v>
      </c>
      <c r="H2622" s="12">
        <v>12.790235017885859</v>
      </c>
      <c r="I2622" s="12">
        <v>9.857209155990212</v>
      </c>
      <c r="J2622" s="12">
        <v>8.3949115954304645</v>
      </c>
      <c r="K2622" s="12">
        <v>13.638668917436854</v>
      </c>
      <c r="L2622" s="12">
        <v>12.389043577362314</v>
      </c>
      <c r="M2622" s="12">
        <v>9.5375806163667356</v>
      </c>
      <c r="N2622" s="12"/>
      <c r="O2622" s="12"/>
    </row>
    <row r="2623" spans="1:15" x14ac:dyDescent="0.35">
      <c r="A2623" s="11" t="str">
        <f t="shared" si="40"/>
        <v>DISTRIBUCION VOLUMEN X CRITERIO (kg ó litros)Espirituosas2-5MIL</v>
      </c>
      <c r="B2623" s="11" t="s">
        <v>120</v>
      </c>
      <c r="C2623" s="11" t="s">
        <v>149</v>
      </c>
      <c r="D2623" s="11" t="s">
        <v>10</v>
      </c>
      <c r="E2623" s="12">
        <v>3.989709002568024</v>
      </c>
      <c r="F2623" s="12">
        <v>4.5973266638918462</v>
      </c>
      <c r="G2623" s="12">
        <v>3.6117008636858738</v>
      </c>
      <c r="H2623" s="12">
        <v>3.2049787411880755</v>
      </c>
      <c r="I2623" s="12">
        <v>4.3930477636871688</v>
      </c>
      <c r="J2623" s="12">
        <v>3.5927115967583432</v>
      </c>
      <c r="K2623" s="12">
        <v>3.8557730702258604</v>
      </c>
      <c r="L2623" s="12">
        <v>3.2056291285035456</v>
      </c>
      <c r="M2623" s="12">
        <v>4.1540338652756681</v>
      </c>
      <c r="N2623" s="12"/>
      <c r="O2623" s="12"/>
    </row>
    <row r="2624" spans="1:15" x14ac:dyDescent="0.35">
      <c r="A2624" s="11" t="str">
        <f t="shared" si="40"/>
        <v>DISTRIBUCION VOLUMEN X CRITERIO (kg ó litros)Espirituosas5-10MIL</v>
      </c>
      <c r="B2624" s="11" t="s">
        <v>120</v>
      </c>
      <c r="C2624" s="11" t="s">
        <v>149</v>
      </c>
      <c r="D2624" s="11" t="s">
        <v>11</v>
      </c>
      <c r="E2624" s="12">
        <v>6.6530464372539875</v>
      </c>
      <c r="F2624" s="12">
        <v>5.5440332654346136</v>
      </c>
      <c r="G2624" s="12">
        <v>5.5880751769273544</v>
      </c>
      <c r="H2624" s="12">
        <v>6.1630941424424837</v>
      </c>
      <c r="I2624" s="12">
        <v>6.218609682033871</v>
      </c>
      <c r="J2624" s="12">
        <v>7.4628902643098876</v>
      </c>
      <c r="K2624" s="12">
        <v>6.8008046170469543</v>
      </c>
      <c r="L2624" s="12">
        <v>6.3806013583222052</v>
      </c>
      <c r="M2624" s="12">
        <v>8.9741210589987563</v>
      </c>
      <c r="N2624" s="12"/>
      <c r="O2624" s="12"/>
    </row>
    <row r="2625" spans="1:15" x14ac:dyDescent="0.35">
      <c r="A2625" s="11" t="str">
        <f t="shared" si="40"/>
        <v>DISTRIBUCION VOLUMEN X CRITERIO (kg ó litros)Espirituosas10-30MIL</v>
      </c>
      <c r="B2625" s="11" t="s">
        <v>120</v>
      </c>
      <c r="C2625" s="11" t="s">
        <v>149</v>
      </c>
      <c r="D2625" s="11" t="s">
        <v>12</v>
      </c>
      <c r="E2625" s="12">
        <v>14.31274969986967</v>
      </c>
      <c r="F2625" s="12">
        <v>13.023287371778192</v>
      </c>
      <c r="G2625" s="12">
        <v>13.902923435580719</v>
      </c>
      <c r="H2625" s="12">
        <v>17.057033842520379</v>
      </c>
      <c r="I2625" s="12">
        <v>16.486380685509104</v>
      </c>
      <c r="J2625" s="12">
        <v>13.329511673674224</v>
      </c>
      <c r="K2625" s="12">
        <v>15.513000715976929</v>
      </c>
      <c r="L2625" s="12">
        <v>19.438804462264464</v>
      </c>
      <c r="M2625" s="12">
        <v>20.388444558047006</v>
      </c>
      <c r="N2625" s="12"/>
      <c r="O2625" s="12"/>
    </row>
    <row r="2626" spans="1:15" x14ac:dyDescent="0.35">
      <c r="A2626" s="11" t="str">
        <f t="shared" si="40"/>
        <v>DISTRIBUCION VOLUMEN X CRITERIO (kg ó litros)Espirituosas30-100MIL</v>
      </c>
      <c r="B2626" s="11" t="s">
        <v>120</v>
      </c>
      <c r="C2626" s="11" t="s">
        <v>149</v>
      </c>
      <c r="D2626" s="11" t="s">
        <v>13</v>
      </c>
      <c r="E2626" s="12">
        <v>20.915117961344816</v>
      </c>
      <c r="F2626" s="12">
        <v>20.844489372657421</v>
      </c>
      <c r="G2626" s="12">
        <v>25.072834001205948</v>
      </c>
      <c r="H2626" s="12">
        <v>17.70544976876495</v>
      </c>
      <c r="I2626" s="12">
        <v>17.303803168844585</v>
      </c>
      <c r="J2626" s="12">
        <v>21.285984218532096</v>
      </c>
      <c r="K2626" s="12">
        <v>20.989656859719187</v>
      </c>
      <c r="L2626" s="12">
        <v>18.140634290664671</v>
      </c>
      <c r="M2626" s="12">
        <v>20.391232795118359</v>
      </c>
      <c r="N2626" s="12"/>
      <c r="O2626" s="12"/>
    </row>
    <row r="2627" spans="1:15" x14ac:dyDescent="0.35">
      <c r="A2627" s="11" t="str">
        <f t="shared" si="40"/>
        <v>DISTRIBUCION VOLUMEN X CRITERIO (kg ó litros)Espirituosas100-200MIL</v>
      </c>
      <c r="B2627" s="11" t="s">
        <v>120</v>
      </c>
      <c r="C2627" s="11" t="s">
        <v>149</v>
      </c>
      <c r="D2627" s="11" t="s">
        <v>14</v>
      </c>
      <c r="E2627" s="12">
        <v>8.9582772153237542</v>
      </c>
      <c r="F2627" s="12">
        <v>7.7552309815159148</v>
      </c>
      <c r="G2627" s="12">
        <v>8.5232708570220534</v>
      </c>
      <c r="H2627" s="12">
        <v>9.2638129385993331</v>
      </c>
      <c r="I2627" s="12">
        <v>8.9074845792381847</v>
      </c>
      <c r="J2627" s="12">
        <v>7.5916806456226684</v>
      </c>
      <c r="K2627" s="12">
        <v>8.6383415801099854</v>
      </c>
      <c r="L2627" s="12">
        <v>7.8645557073625163</v>
      </c>
      <c r="M2627" s="12">
        <v>9.7380694929273801</v>
      </c>
      <c r="N2627" s="12"/>
      <c r="O2627" s="12"/>
    </row>
    <row r="2628" spans="1:15" x14ac:dyDescent="0.35">
      <c r="A2628" s="11" t="str">
        <f t="shared" ref="A2628:A2691" si="41">B2628&amp;C2628&amp;D2628</f>
        <v>DISTRIBUCION VOLUMEN X CRITERIO (kg ó litros)Espirituosas200-500MIL</v>
      </c>
      <c r="B2628" s="11" t="s">
        <v>120</v>
      </c>
      <c r="C2628" s="11" t="s">
        <v>149</v>
      </c>
      <c r="D2628" s="11" t="s">
        <v>15</v>
      </c>
      <c r="E2628" s="12">
        <v>13.958843366467297</v>
      </c>
      <c r="F2628" s="12">
        <v>16.453748608226569</v>
      </c>
      <c r="G2628" s="12">
        <v>11.95423427240503</v>
      </c>
      <c r="H2628" s="12">
        <v>16.09126109929564</v>
      </c>
      <c r="I2628" s="12">
        <v>17.512735242180995</v>
      </c>
      <c r="J2628" s="12">
        <v>22.294084958260648</v>
      </c>
      <c r="K2628" s="12">
        <v>14.248313868785612</v>
      </c>
      <c r="L2628" s="12">
        <v>15.472487907972196</v>
      </c>
      <c r="M2628" s="12">
        <v>12.596537423495457</v>
      </c>
      <c r="N2628" s="12"/>
      <c r="O2628" s="12"/>
    </row>
    <row r="2629" spans="1:15" x14ac:dyDescent="0.35">
      <c r="A2629" s="11" t="str">
        <f t="shared" si="41"/>
        <v>DISTRIBUCION VOLUMEN X CRITERIO (kg ó litros)Espirituosas&gt;500MIL</v>
      </c>
      <c r="B2629" s="11" t="s">
        <v>120</v>
      </c>
      <c r="C2629" s="11" t="s">
        <v>149</v>
      </c>
      <c r="D2629" s="11" t="s">
        <v>16</v>
      </c>
      <c r="E2629" s="12">
        <v>18.403265819216312</v>
      </c>
      <c r="F2629" s="12">
        <v>17.269765335010444</v>
      </c>
      <c r="G2629" s="12">
        <v>18.552003748486857</v>
      </c>
      <c r="H2629" s="12">
        <v>17.724139064995409</v>
      </c>
      <c r="I2629" s="12">
        <v>19.320746430501544</v>
      </c>
      <c r="J2629" s="12">
        <v>16.048213924032272</v>
      </c>
      <c r="K2629" s="12">
        <v>16.31544163711574</v>
      </c>
      <c r="L2629" s="12">
        <v>17.10823948796331</v>
      </c>
      <c r="M2629" s="12">
        <v>14.219957079108884</v>
      </c>
      <c r="N2629" s="12"/>
      <c r="O2629" s="12"/>
    </row>
    <row r="2630" spans="1:15" x14ac:dyDescent="0.35">
      <c r="A2630" s="11" t="str">
        <f t="shared" si="41"/>
        <v>DISTRIBUCION VOLUMEN X CRITERIO (kg ó litros)EspirituosasDE 15 A 19 AÑOS</v>
      </c>
      <c r="B2630" s="11" t="s">
        <v>120</v>
      </c>
      <c r="C2630" s="11" t="s">
        <v>149</v>
      </c>
      <c r="D2630" s="11" t="s">
        <v>39</v>
      </c>
      <c r="E2630" s="12">
        <v>3.6708844367084748</v>
      </c>
      <c r="F2630" s="12">
        <v>5.7740618849938041</v>
      </c>
      <c r="G2630" s="12">
        <v>0.82634635362216435</v>
      </c>
      <c r="H2630" s="12">
        <v>1.2667566219777369</v>
      </c>
      <c r="I2630" s="12">
        <v>1.8179181842582592</v>
      </c>
      <c r="J2630" s="12">
        <v>2.2512779324456025</v>
      </c>
      <c r="K2630" s="12">
        <v>3.0406239361642582</v>
      </c>
      <c r="L2630" s="12">
        <v>1.1521044744293922</v>
      </c>
      <c r="M2630" s="12">
        <v>5.0241095786640297</v>
      </c>
      <c r="N2630" s="12"/>
      <c r="O2630" s="12"/>
    </row>
    <row r="2631" spans="1:15" x14ac:dyDescent="0.35">
      <c r="A2631" s="11" t="str">
        <f t="shared" si="41"/>
        <v>DISTRIBUCION VOLUMEN X CRITERIO (kg ó litros)EspirituosasDE 20 A 24 AÑOS</v>
      </c>
      <c r="B2631" s="11" t="s">
        <v>120</v>
      </c>
      <c r="C2631" s="11" t="s">
        <v>149</v>
      </c>
      <c r="D2631" s="11" t="s">
        <v>40</v>
      </c>
      <c r="E2631" s="12">
        <v>5.1308178953693604</v>
      </c>
      <c r="F2631" s="12">
        <v>3.8464273777136953</v>
      </c>
      <c r="G2631" s="12">
        <v>6.7795924350453509</v>
      </c>
      <c r="H2631" s="12">
        <v>8.0519239838375647</v>
      </c>
      <c r="I2631" s="12">
        <v>5.9098913858065369</v>
      </c>
      <c r="J2631" s="12">
        <v>4.0550869677922474</v>
      </c>
      <c r="K2631" s="12">
        <v>4.07091909173608</v>
      </c>
      <c r="L2631" s="12">
        <v>5.0719027954679836</v>
      </c>
      <c r="M2631" s="12">
        <v>4.1928324970124091</v>
      </c>
      <c r="N2631" s="12"/>
      <c r="O2631" s="12"/>
    </row>
    <row r="2632" spans="1:15" x14ac:dyDescent="0.35">
      <c r="A2632" s="11" t="str">
        <f t="shared" si="41"/>
        <v>DISTRIBUCION VOLUMEN X CRITERIO (kg ó litros)EspirituosasDE 25 A 34 AÑOS</v>
      </c>
      <c r="B2632" s="11" t="s">
        <v>120</v>
      </c>
      <c r="C2632" s="11" t="s">
        <v>149</v>
      </c>
      <c r="D2632" s="11" t="s">
        <v>41</v>
      </c>
      <c r="E2632" s="12">
        <v>16.541499696931929</v>
      </c>
      <c r="F2632" s="12">
        <v>15.124275251671108</v>
      </c>
      <c r="G2632" s="12">
        <v>12.492712733723209</v>
      </c>
      <c r="H2632" s="12">
        <v>18.721121707510548</v>
      </c>
      <c r="I2632" s="12">
        <v>15.27495451132992</v>
      </c>
      <c r="J2632" s="12">
        <v>19.099649473917797</v>
      </c>
      <c r="K2632" s="12">
        <v>13.6390074325389</v>
      </c>
      <c r="L2632" s="12">
        <v>10.325202332338741</v>
      </c>
      <c r="M2632" s="12">
        <v>11.93657170592566</v>
      </c>
      <c r="N2632" s="12"/>
      <c r="O2632" s="12"/>
    </row>
    <row r="2633" spans="1:15" x14ac:dyDescent="0.35">
      <c r="A2633" s="11" t="str">
        <f t="shared" si="41"/>
        <v>DISTRIBUCION VOLUMEN X CRITERIO (kg ó litros)EspirituosasDE 35 A 49 AÑOS</v>
      </c>
      <c r="B2633" s="11" t="s">
        <v>120</v>
      </c>
      <c r="C2633" s="11" t="s">
        <v>149</v>
      </c>
      <c r="D2633" s="11" t="s">
        <v>42</v>
      </c>
      <c r="E2633" s="12">
        <v>22.644060797276396</v>
      </c>
      <c r="F2633" s="12">
        <v>20.593415164941874</v>
      </c>
      <c r="G2633" s="12">
        <v>19.936785534594648</v>
      </c>
      <c r="H2633" s="12">
        <v>19.653954274657774</v>
      </c>
      <c r="I2633" s="12">
        <v>25.90917925973228</v>
      </c>
      <c r="J2633" s="12">
        <v>20.423558874886194</v>
      </c>
      <c r="K2633" s="12">
        <v>16.561876251347961</v>
      </c>
      <c r="L2633" s="12">
        <v>21.409355548682953</v>
      </c>
      <c r="M2633" s="12">
        <v>21.530106721037278</v>
      </c>
      <c r="N2633" s="12"/>
      <c r="O2633" s="12"/>
    </row>
    <row r="2634" spans="1:15" x14ac:dyDescent="0.35">
      <c r="A2634" s="11" t="str">
        <f t="shared" si="41"/>
        <v>DISTRIBUCION VOLUMEN X CRITERIO (kg ó litros)EspirituosasDE 50 A 59 AÑOS</v>
      </c>
      <c r="B2634" s="11" t="s">
        <v>120</v>
      </c>
      <c r="C2634" s="11" t="s">
        <v>149</v>
      </c>
      <c r="D2634" s="11" t="s">
        <v>43</v>
      </c>
      <c r="E2634" s="12">
        <v>24.781498068148171</v>
      </c>
      <c r="F2634" s="12">
        <v>22.971924469690251</v>
      </c>
      <c r="G2634" s="12">
        <v>26.623152148130103</v>
      </c>
      <c r="H2634" s="12">
        <v>26.239811462571417</v>
      </c>
      <c r="I2634" s="12">
        <v>25.810517196045403</v>
      </c>
      <c r="J2634" s="12">
        <v>25.039724353139071</v>
      </c>
      <c r="K2634" s="12">
        <v>18.857588740115354</v>
      </c>
      <c r="L2634" s="12">
        <v>19.68508756049782</v>
      </c>
      <c r="M2634" s="12">
        <v>22.808981793143538</v>
      </c>
      <c r="N2634" s="12"/>
      <c r="O2634" s="12"/>
    </row>
    <row r="2635" spans="1:15" x14ac:dyDescent="0.35">
      <c r="A2635" s="11" t="str">
        <f t="shared" si="41"/>
        <v>DISTRIBUCION VOLUMEN X CRITERIO (kg ó litros)EspirituosasDE 60 A 75 AÑOS</v>
      </c>
      <c r="B2635" s="11" t="s">
        <v>120</v>
      </c>
      <c r="C2635" s="11" t="s">
        <v>149</v>
      </c>
      <c r="D2635" s="11" t="s">
        <v>44</v>
      </c>
      <c r="E2635" s="12">
        <v>27.231261652869055</v>
      </c>
      <c r="F2635" s="12">
        <v>31.689891149647686</v>
      </c>
      <c r="G2635" s="12">
        <v>33.341405723109148</v>
      </c>
      <c r="H2635" s="12">
        <v>26.066441181255488</v>
      </c>
      <c r="I2635" s="12">
        <v>25.277557427258213</v>
      </c>
      <c r="J2635" s="12">
        <v>29.130694585694457</v>
      </c>
      <c r="K2635" s="12">
        <v>43.829983141386307</v>
      </c>
      <c r="L2635" s="12">
        <v>42.356345160295831</v>
      </c>
      <c r="M2635" s="12">
        <v>34.507372094310327</v>
      </c>
      <c r="N2635" s="12"/>
      <c r="O2635" s="12"/>
    </row>
    <row r="2636" spans="1:15" x14ac:dyDescent="0.35">
      <c r="A2636" s="11" t="str">
        <f t="shared" si="41"/>
        <v>DISTRIBUCION VOLUMEN X CRITERIO (kg ó litros)EspirituosasNIVEL ALTO</v>
      </c>
      <c r="B2636" s="11" t="s">
        <v>120</v>
      </c>
      <c r="C2636" s="11" t="s">
        <v>149</v>
      </c>
      <c r="D2636" s="11" t="s">
        <v>209</v>
      </c>
      <c r="E2636" s="12">
        <v>20.688536317160786</v>
      </c>
      <c r="F2636" s="12">
        <v>19.255320028519414</v>
      </c>
      <c r="G2636" s="12">
        <v>16.856845288951082</v>
      </c>
      <c r="H2636" s="12">
        <v>18.946027254316807</v>
      </c>
      <c r="I2636" s="12">
        <v>21.762694706671809</v>
      </c>
      <c r="J2636" s="12">
        <v>18.223316045802843</v>
      </c>
      <c r="K2636" s="12">
        <v>19.582377293591961</v>
      </c>
      <c r="L2636" s="12">
        <v>21.551665117719732</v>
      </c>
      <c r="M2636" s="12">
        <v>22.863368522153429</v>
      </c>
      <c r="N2636" s="12"/>
      <c r="O2636" s="12"/>
    </row>
    <row r="2637" spans="1:15" x14ac:dyDescent="0.35">
      <c r="A2637" s="11" t="str">
        <f t="shared" si="41"/>
        <v>DISTRIBUCION VOLUMEN X CRITERIO (kg ó litros)EspirituosasNIVEL MEDIO ALTO</v>
      </c>
      <c r="B2637" s="11" t="s">
        <v>120</v>
      </c>
      <c r="C2637" s="11" t="s">
        <v>149</v>
      </c>
      <c r="D2637" s="11" t="s">
        <v>210</v>
      </c>
      <c r="E2637" s="12">
        <v>13.340936175877941</v>
      </c>
      <c r="F2637" s="12">
        <v>11.759633115306938</v>
      </c>
      <c r="G2637" s="12">
        <v>10.589858951176124</v>
      </c>
      <c r="H2637" s="12">
        <v>13.098992631525997</v>
      </c>
      <c r="I2637" s="12">
        <v>14.860739147941567</v>
      </c>
      <c r="J2637" s="12">
        <v>10.712851222730539</v>
      </c>
      <c r="K2637" s="12">
        <v>12.558799857322365</v>
      </c>
      <c r="L2637" s="12">
        <v>10.859966792051731</v>
      </c>
      <c r="M2637" s="12">
        <v>15.335471710354319</v>
      </c>
      <c r="N2637" s="12"/>
      <c r="O2637" s="12"/>
    </row>
    <row r="2638" spans="1:15" x14ac:dyDescent="0.35">
      <c r="A2638" s="11" t="str">
        <f t="shared" si="41"/>
        <v>DISTRIBUCION VOLUMEN X CRITERIO (kg ó litros)EspirituosasNIVEL MEDIO</v>
      </c>
      <c r="B2638" s="11" t="s">
        <v>120</v>
      </c>
      <c r="C2638" s="11" t="s">
        <v>149</v>
      </c>
      <c r="D2638" s="11" t="s">
        <v>211</v>
      </c>
      <c r="E2638" s="12">
        <v>26.238736623493885</v>
      </c>
      <c r="F2638" s="12">
        <v>31.305127708862418</v>
      </c>
      <c r="G2638" s="12">
        <v>29.271159125291479</v>
      </c>
      <c r="H2638" s="12">
        <v>23.487595443541416</v>
      </c>
      <c r="I2638" s="12">
        <v>27.740318254013978</v>
      </c>
      <c r="J2638" s="12">
        <v>25.690752694714096</v>
      </c>
      <c r="K2638" s="12">
        <v>27.272541094016116</v>
      </c>
      <c r="L2638" s="12">
        <v>25.935930848955241</v>
      </c>
      <c r="M2638" s="12">
        <v>25.314789816662188</v>
      </c>
      <c r="N2638" s="12"/>
      <c r="O2638" s="12"/>
    </row>
    <row r="2639" spans="1:15" x14ac:dyDescent="0.35">
      <c r="A2639" s="11" t="str">
        <f t="shared" si="41"/>
        <v>DISTRIBUCION VOLUMEN X CRITERIO (kg ó litros)EspirituosasNIVEL MEDIO BAJO</v>
      </c>
      <c r="B2639" s="11" t="s">
        <v>120</v>
      </c>
      <c r="C2639" s="11" t="s">
        <v>149</v>
      </c>
      <c r="D2639" s="11" t="s">
        <v>212</v>
      </c>
      <c r="E2639" s="12">
        <v>14.522149870663961</v>
      </c>
      <c r="F2639" s="12">
        <v>12.190041948917951</v>
      </c>
      <c r="G2639" s="12">
        <v>13.154528859626771</v>
      </c>
      <c r="H2639" s="12">
        <v>14.05797477631841</v>
      </c>
      <c r="I2639" s="12">
        <v>14.043032336148876</v>
      </c>
      <c r="J2639" s="12">
        <v>12.579338436005852</v>
      </c>
      <c r="K2639" s="12">
        <v>16.374812991056515</v>
      </c>
      <c r="L2639" s="12">
        <v>15.183938781657231</v>
      </c>
      <c r="M2639" s="12">
        <v>15.264587160359847</v>
      </c>
      <c r="N2639" s="12"/>
      <c r="O2639" s="12"/>
    </row>
    <row r="2640" spans="1:15" x14ac:dyDescent="0.35">
      <c r="A2640" s="11" t="str">
        <f t="shared" si="41"/>
        <v>DISTRIBUCION VOLUMEN X CRITERIO (kg ó litros)EspirituosasHOMBRE</v>
      </c>
      <c r="B2640" s="11" t="s">
        <v>120</v>
      </c>
      <c r="C2640" s="11" t="s">
        <v>149</v>
      </c>
      <c r="D2640" s="11" t="s">
        <v>21</v>
      </c>
      <c r="E2640" s="12">
        <v>50.913081260576867</v>
      </c>
      <c r="F2640" s="12">
        <v>48.962316471688297</v>
      </c>
      <c r="G2640" s="12">
        <v>50.679099455773432</v>
      </c>
      <c r="H2640" s="12">
        <v>50.323954898785836</v>
      </c>
      <c r="I2640" s="12">
        <v>49.616904396422072</v>
      </c>
      <c r="J2640" s="12">
        <v>56.999227287109875</v>
      </c>
      <c r="K2640" s="12">
        <v>51.482779820436264</v>
      </c>
      <c r="L2640" s="12">
        <v>57.933777200440083</v>
      </c>
      <c r="M2640" s="12">
        <v>54.232154925307327</v>
      </c>
      <c r="N2640" s="12"/>
      <c r="O2640" s="12"/>
    </row>
    <row r="2641" spans="1:15" x14ac:dyDescent="0.35">
      <c r="A2641" s="11" t="str">
        <f t="shared" si="41"/>
        <v>DISTRIBUCION VOLUMEN X CRITERIO (kg ó litros)EspirituosasMUJER</v>
      </c>
      <c r="B2641" s="11" t="s">
        <v>120</v>
      </c>
      <c r="C2641" s="11" t="s">
        <v>149</v>
      </c>
      <c r="D2641" s="11" t="s">
        <v>22</v>
      </c>
      <c r="E2641" s="12">
        <v>49.086939598103044</v>
      </c>
      <c r="F2641" s="12">
        <v>51.037679215598295</v>
      </c>
      <c r="G2641" s="12">
        <v>49.320894535620297</v>
      </c>
      <c r="H2641" s="12">
        <v>49.676053123686074</v>
      </c>
      <c r="I2641" s="12">
        <v>50.383114397049376</v>
      </c>
      <c r="J2641" s="12">
        <v>43.00076082505516</v>
      </c>
      <c r="K2641" s="12">
        <v>48.517214528985598</v>
      </c>
      <c r="L2641" s="12">
        <v>42.06621198671985</v>
      </c>
      <c r="M2641" s="12">
        <v>45.767821440113423</v>
      </c>
      <c r="N2641" s="12"/>
      <c r="O2641" s="12"/>
    </row>
    <row r="2642" spans="1:15" x14ac:dyDescent="0.35">
      <c r="A2642" s="11" t="str">
        <f t="shared" si="41"/>
        <v>DISTRIBUCION VOLUMEN X CRITERIO (kg ó litros)WhiskyT.ESPAÑA</v>
      </c>
      <c r="B2642" s="11" t="s">
        <v>120</v>
      </c>
      <c r="C2642" s="11" t="s">
        <v>150</v>
      </c>
      <c r="D2642" s="11" t="s">
        <v>36</v>
      </c>
      <c r="E2642" s="12">
        <v>100</v>
      </c>
      <c r="F2642" s="12">
        <v>100</v>
      </c>
      <c r="G2642" s="12">
        <v>100</v>
      </c>
      <c r="H2642" s="12">
        <v>100</v>
      </c>
      <c r="I2642" s="12">
        <v>100</v>
      </c>
      <c r="J2642" s="12">
        <v>100</v>
      </c>
      <c r="K2642" s="12">
        <v>100</v>
      </c>
      <c r="L2642" s="12">
        <v>100</v>
      </c>
      <c r="M2642" s="12">
        <v>100</v>
      </c>
      <c r="N2642" s="12"/>
      <c r="O2642" s="12"/>
    </row>
    <row r="2643" spans="1:15" x14ac:dyDescent="0.35">
      <c r="A2643" s="11" t="str">
        <f t="shared" si="41"/>
        <v>DISTRIBUCION VOLUMEN X CRITERIO (kg ó litros)WhiskyBCN AM</v>
      </c>
      <c r="B2643" s="11" t="s">
        <v>120</v>
      </c>
      <c r="C2643" s="11" t="s">
        <v>150</v>
      </c>
      <c r="D2643" s="11" t="s">
        <v>1</v>
      </c>
      <c r="E2643" s="12">
        <v>5.1389187120259923</v>
      </c>
      <c r="F2643" s="12">
        <v>12.221524503565163</v>
      </c>
      <c r="G2643" s="12">
        <v>10.575735461614293</v>
      </c>
      <c r="H2643" s="12">
        <v>6.2622075371616539</v>
      </c>
      <c r="I2643" s="12">
        <v>6.7674612391145805</v>
      </c>
      <c r="J2643" s="12">
        <v>4.4306918711746954</v>
      </c>
      <c r="K2643" s="12">
        <v>4.674998898073671</v>
      </c>
      <c r="L2643" s="12">
        <v>3.6131031000696692</v>
      </c>
      <c r="M2643" s="12">
        <v>3.3913268553164144</v>
      </c>
      <c r="N2643" s="12"/>
      <c r="O2643" s="12"/>
    </row>
    <row r="2644" spans="1:15" x14ac:dyDescent="0.35">
      <c r="A2644" s="11" t="str">
        <f t="shared" si="41"/>
        <v>DISTRIBUCION VOLUMEN X CRITERIO (kg ó litros)WhiskyREST.CAT ARAGON</v>
      </c>
      <c r="B2644" s="11" t="s">
        <v>120</v>
      </c>
      <c r="C2644" s="11" t="s">
        <v>150</v>
      </c>
      <c r="D2644" s="11" t="s">
        <v>2</v>
      </c>
      <c r="E2644" s="12">
        <v>3.0102879672204033</v>
      </c>
      <c r="F2644" s="12">
        <v>6.9466979933859516</v>
      </c>
      <c r="G2644" s="12">
        <v>9.2007165346046911</v>
      </c>
      <c r="H2644" s="12">
        <v>10.178209647095608</v>
      </c>
      <c r="I2644" s="12">
        <v>14.04615472105808</v>
      </c>
      <c r="J2644" s="12">
        <v>9.5262123245364165</v>
      </c>
      <c r="K2644" s="12">
        <v>15.452481949800918</v>
      </c>
      <c r="L2644" s="12">
        <v>15.226009925298975</v>
      </c>
      <c r="M2644" s="12">
        <v>12.192158782975188</v>
      </c>
      <c r="N2644" s="12"/>
      <c r="O2644" s="12"/>
    </row>
    <row r="2645" spans="1:15" x14ac:dyDescent="0.35">
      <c r="A2645" s="11" t="str">
        <f t="shared" si="41"/>
        <v>DISTRIBUCION VOLUMEN X CRITERIO (kg ó litros)WhiskyLEVANTE</v>
      </c>
      <c r="B2645" s="11" t="s">
        <v>120</v>
      </c>
      <c r="C2645" s="11" t="s">
        <v>150</v>
      </c>
      <c r="D2645" s="11" t="s">
        <v>3</v>
      </c>
      <c r="E2645" s="12">
        <v>24.320336730301257</v>
      </c>
      <c r="F2645" s="12">
        <v>15.900226433713719</v>
      </c>
      <c r="G2645" s="12">
        <v>15.536284503623211</v>
      </c>
      <c r="H2645" s="12">
        <v>23.750643719293642</v>
      </c>
      <c r="I2645" s="12">
        <v>17.071482963810418</v>
      </c>
      <c r="J2645" s="12">
        <v>19.040348113830493</v>
      </c>
      <c r="K2645" s="12">
        <v>13.670857188894711</v>
      </c>
      <c r="L2645" s="12">
        <v>17.58633285186928</v>
      </c>
      <c r="M2645" s="12">
        <v>23.161962281236686</v>
      </c>
      <c r="N2645" s="12"/>
      <c r="O2645" s="12"/>
    </row>
    <row r="2646" spans="1:15" x14ac:dyDescent="0.35">
      <c r="A2646" s="11" t="str">
        <f t="shared" si="41"/>
        <v>DISTRIBUCION VOLUMEN X CRITERIO (kg ó litros)WhiskyANDALUCIA</v>
      </c>
      <c r="B2646" s="11" t="s">
        <v>120</v>
      </c>
      <c r="C2646" s="11" t="s">
        <v>150</v>
      </c>
      <c r="D2646" s="11" t="s">
        <v>4</v>
      </c>
      <c r="E2646" s="12">
        <v>14.204466876823151</v>
      </c>
      <c r="F2646" s="12">
        <v>12.519134191370288</v>
      </c>
      <c r="G2646" s="12">
        <v>15.211086667954596</v>
      </c>
      <c r="H2646" s="12">
        <v>14.283554934466638</v>
      </c>
      <c r="I2646" s="12">
        <v>19.886030852329235</v>
      </c>
      <c r="J2646" s="12">
        <v>17.130437445440897</v>
      </c>
      <c r="K2646" s="12">
        <v>14.808034810861814</v>
      </c>
      <c r="L2646" s="12">
        <v>21.316945947888566</v>
      </c>
      <c r="M2646" s="12">
        <v>19.768312717064653</v>
      </c>
      <c r="N2646" s="12"/>
      <c r="O2646" s="12"/>
    </row>
    <row r="2647" spans="1:15" x14ac:dyDescent="0.35">
      <c r="A2647" s="11" t="str">
        <f t="shared" si="41"/>
        <v>DISTRIBUCION VOLUMEN X CRITERIO (kg ó litros)WhiskyMDD AM</v>
      </c>
      <c r="B2647" s="11" t="s">
        <v>120</v>
      </c>
      <c r="C2647" s="11" t="s">
        <v>150</v>
      </c>
      <c r="D2647" s="11" t="s">
        <v>5</v>
      </c>
      <c r="E2647" s="12">
        <v>27.780893031000041</v>
      </c>
      <c r="F2647" s="12">
        <v>23.289049187368519</v>
      </c>
      <c r="G2647" s="12">
        <v>19.414796092745018</v>
      </c>
      <c r="H2647" s="12">
        <v>19.210704501306797</v>
      </c>
      <c r="I2647" s="12">
        <v>17.346161105991488</v>
      </c>
      <c r="J2647" s="12">
        <v>10.825976173168653</v>
      </c>
      <c r="K2647" s="12">
        <v>19.209798135169308</v>
      </c>
      <c r="L2647" s="12">
        <v>13.203946550509926</v>
      </c>
      <c r="M2647" s="12">
        <v>10.159762502787018</v>
      </c>
      <c r="N2647" s="12"/>
      <c r="O2647" s="12"/>
    </row>
    <row r="2648" spans="1:15" x14ac:dyDescent="0.35">
      <c r="A2648" s="11" t="str">
        <f t="shared" si="41"/>
        <v>DISTRIBUCION VOLUMEN X CRITERIO (kg ó litros)WhiskyRTO CENTRO</v>
      </c>
      <c r="B2648" s="11" t="s">
        <v>120</v>
      </c>
      <c r="C2648" s="11" t="s">
        <v>150</v>
      </c>
      <c r="D2648" s="11" t="s">
        <v>6</v>
      </c>
      <c r="E2648" s="12">
        <v>19.516106619678446</v>
      </c>
      <c r="F2648" s="12">
        <v>18.969148444645253</v>
      </c>
      <c r="G2648" s="12">
        <v>21.671888479253337</v>
      </c>
      <c r="H2648" s="12">
        <v>21.038257754746933</v>
      </c>
      <c r="I2648" s="12">
        <v>20.96342197735855</v>
      </c>
      <c r="J2648" s="12">
        <v>20.551844111270338</v>
      </c>
      <c r="K2648" s="12">
        <v>26.055527399700889</v>
      </c>
      <c r="L2648" s="12">
        <v>22.044459408140675</v>
      </c>
      <c r="M2648" s="12">
        <v>21.535221452814945</v>
      </c>
      <c r="N2648" s="12"/>
      <c r="O2648" s="12"/>
    </row>
    <row r="2649" spans="1:15" x14ac:dyDescent="0.35">
      <c r="A2649" s="11" t="str">
        <f t="shared" si="41"/>
        <v>DISTRIBUCION VOLUMEN X CRITERIO (kg ó litros)WhiskyNORTE-CENTRO</v>
      </c>
      <c r="B2649" s="11" t="s">
        <v>120</v>
      </c>
      <c r="C2649" s="11" t="s">
        <v>150</v>
      </c>
      <c r="D2649" s="11" t="s">
        <v>7</v>
      </c>
      <c r="E2649" s="12">
        <v>1.4622300704993401</v>
      </c>
      <c r="F2649" s="12">
        <v>7.6906230615524542</v>
      </c>
      <c r="G2649" s="12">
        <v>4.825233483303955</v>
      </c>
      <c r="H2649" s="12">
        <v>0.75626103027775626</v>
      </c>
      <c r="I2649" s="12">
        <v>1.8168252749958491</v>
      </c>
      <c r="J2649" s="12">
        <v>6.2675144022302565</v>
      </c>
      <c r="K2649" s="12">
        <v>0.29546292126885726</v>
      </c>
      <c r="L2649" s="12">
        <v>2.3276046678096121</v>
      </c>
      <c r="M2649" s="12">
        <v>5.9241192080648792</v>
      </c>
      <c r="N2649" s="12"/>
      <c r="O2649" s="12"/>
    </row>
    <row r="2650" spans="1:15" x14ac:dyDescent="0.35">
      <c r="A2650" s="11" t="str">
        <f t="shared" si="41"/>
        <v>DISTRIBUCION VOLUMEN X CRITERIO (kg ó litros)WhiskyNOROESTE</v>
      </c>
      <c r="B2650" s="11" t="s">
        <v>120</v>
      </c>
      <c r="C2650" s="11" t="s">
        <v>150</v>
      </c>
      <c r="D2650" s="11" t="s">
        <v>8</v>
      </c>
      <c r="E2650" s="12">
        <v>4.5667789188801216</v>
      </c>
      <c r="F2650" s="12">
        <v>2.4635990712765219</v>
      </c>
      <c r="G2650" s="12">
        <v>3.5642484963599332</v>
      </c>
      <c r="H2650" s="12">
        <v>4.5201539927275931</v>
      </c>
      <c r="I2650" s="12">
        <v>2.1024547572006052</v>
      </c>
      <c r="J2650" s="12">
        <v>12.226975374330026</v>
      </c>
      <c r="K2650" s="12">
        <v>5.8328333359435121</v>
      </c>
      <c r="L2650" s="12">
        <v>4.6815973974906981</v>
      </c>
      <c r="M2650" s="12">
        <v>3.8671398752067589</v>
      </c>
      <c r="N2650" s="12"/>
      <c r="O2650" s="12"/>
    </row>
    <row r="2651" spans="1:15" x14ac:dyDescent="0.35">
      <c r="A2651" s="11" t="str">
        <f t="shared" si="41"/>
        <v>DISTRIBUCION VOLUMEN X CRITERIO (kg ó litros)Whisky&lt;2MIL</v>
      </c>
      <c r="B2651" s="11" t="s">
        <v>120</v>
      </c>
      <c r="C2651" s="11" t="s">
        <v>150</v>
      </c>
      <c r="D2651" s="11" t="s">
        <v>9</v>
      </c>
      <c r="E2651" s="12">
        <v>2.8980748548780797</v>
      </c>
      <c r="F2651" s="12">
        <v>1.0006050160621895</v>
      </c>
      <c r="G2651" s="12">
        <v>2.2244322201883793</v>
      </c>
      <c r="H2651" s="12">
        <v>3.8405356767528183</v>
      </c>
      <c r="I2651" s="12">
        <v>6.0498981015149962</v>
      </c>
      <c r="J2651" s="12">
        <v>2.4107143408851646</v>
      </c>
      <c r="K2651" s="12">
        <v>1.6988449713168172</v>
      </c>
      <c r="L2651" s="12">
        <v>6.9646363196115555</v>
      </c>
      <c r="M2651" s="12">
        <v>6.120096078620004</v>
      </c>
      <c r="N2651" s="12"/>
      <c r="O2651" s="12"/>
    </row>
    <row r="2652" spans="1:15" x14ac:dyDescent="0.35">
      <c r="A2652" s="11" t="str">
        <f t="shared" si="41"/>
        <v>DISTRIBUCION VOLUMEN X CRITERIO (kg ó litros)Whisky2-5MIL</v>
      </c>
      <c r="B2652" s="11" t="s">
        <v>120</v>
      </c>
      <c r="C2652" s="11" t="s">
        <v>150</v>
      </c>
      <c r="D2652" s="11" t="s">
        <v>10</v>
      </c>
      <c r="E2652" s="12">
        <v>1.7942698801218238</v>
      </c>
      <c r="F2652" s="12">
        <v>3.179970462623432</v>
      </c>
      <c r="G2652" s="12">
        <v>4.3837916496806004</v>
      </c>
      <c r="H2652" s="12">
        <v>2.8429732588225081</v>
      </c>
      <c r="I2652" s="12">
        <v>9.0101276176354279</v>
      </c>
      <c r="J2652" s="12">
        <v>2.1171257701620498</v>
      </c>
      <c r="K2652" s="12">
        <v>3.070647443474408</v>
      </c>
      <c r="L2652" s="12">
        <v>1.9018853439755563</v>
      </c>
      <c r="M2652" s="12">
        <v>4.5879486986806928</v>
      </c>
      <c r="N2652" s="12"/>
      <c r="O2652" s="12"/>
    </row>
    <row r="2653" spans="1:15" x14ac:dyDescent="0.35">
      <c r="A2653" s="11" t="str">
        <f t="shared" si="41"/>
        <v>DISTRIBUCION VOLUMEN X CRITERIO (kg ó litros)Whisky5-10MIL</v>
      </c>
      <c r="B2653" s="11" t="s">
        <v>120</v>
      </c>
      <c r="C2653" s="11" t="s">
        <v>150</v>
      </c>
      <c r="D2653" s="11" t="s">
        <v>11</v>
      </c>
      <c r="E2653" s="12">
        <v>4.0191856698275696</v>
      </c>
      <c r="F2653" s="12">
        <v>1.94155342836033</v>
      </c>
      <c r="G2653" s="12">
        <v>2.5690965242069632</v>
      </c>
      <c r="H2653" s="12">
        <v>3.1963318532532501</v>
      </c>
      <c r="I2653" s="12">
        <v>3.55642863790922</v>
      </c>
      <c r="J2653" s="12">
        <v>9.717807581331364</v>
      </c>
      <c r="K2653" s="12">
        <v>1.5035897611427353</v>
      </c>
      <c r="L2653" s="12">
        <v>3.6166513155325575</v>
      </c>
      <c r="M2653" s="12">
        <v>2.7341807392483397</v>
      </c>
      <c r="N2653" s="12"/>
      <c r="O2653" s="12"/>
    </row>
    <row r="2654" spans="1:15" x14ac:dyDescent="0.35">
      <c r="A2654" s="11" t="str">
        <f t="shared" si="41"/>
        <v>DISTRIBUCION VOLUMEN X CRITERIO (kg ó litros)Whisky10-30MIL</v>
      </c>
      <c r="B2654" s="11" t="s">
        <v>120</v>
      </c>
      <c r="C2654" s="11" t="s">
        <v>150</v>
      </c>
      <c r="D2654" s="11" t="s">
        <v>12</v>
      </c>
      <c r="E2654" s="12">
        <v>11.369101770869229</v>
      </c>
      <c r="F2654" s="12">
        <v>9.5507266964000479</v>
      </c>
      <c r="G2654" s="12">
        <v>15.127367728663966</v>
      </c>
      <c r="H2654" s="12">
        <v>17.226629797117202</v>
      </c>
      <c r="I2654" s="12">
        <v>15.353746097771726</v>
      </c>
      <c r="J2654" s="12">
        <v>17.474727996990268</v>
      </c>
      <c r="K2654" s="12">
        <v>23.902025913755253</v>
      </c>
      <c r="L2654" s="12">
        <v>19.811112003371107</v>
      </c>
      <c r="M2654" s="12">
        <v>14.499756174240147</v>
      </c>
      <c r="N2654" s="12"/>
      <c r="O2654" s="12"/>
    </row>
    <row r="2655" spans="1:15" x14ac:dyDescent="0.35">
      <c r="A2655" s="11" t="str">
        <f t="shared" si="41"/>
        <v>DISTRIBUCION VOLUMEN X CRITERIO (kg ó litros)Whisky30-100MIL</v>
      </c>
      <c r="B2655" s="11" t="s">
        <v>120</v>
      </c>
      <c r="C2655" s="11" t="s">
        <v>150</v>
      </c>
      <c r="D2655" s="11" t="s">
        <v>13</v>
      </c>
      <c r="E2655" s="12">
        <v>14.767854338962566</v>
      </c>
      <c r="F2655" s="12">
        <v>18.105316113636182</v>
      </c>
      <c r="G2655" s="12">
        <v>25.451047190227875</v>
      </c>
      <c r="H2655" s="12">
        <v>18.111147640683754</v>
      </c>
      <c r="I2655" s="12">
        <v>14.309591365245849</v>
      </c>
      <c r="J2655" s="12">
        <v>23.360741308562883</v>
      </c>
      <c r="K2655" s="12">
        <v>25.487676750194026</v>
      </c>
      <c r="L2655" s="12">
        <v>23.776737117545625</v>
      </c>
      <c r="M2655" s="12">
        <v>27.905171743791851</v>
      </c>
      <c r="N2655" s="12"/>
      <c r="O2655" s="12"/>
    </row>
    <row r="2656" spans="1:15" x14ac:dyDescent="0.35">
      <c r="A2656" s="11" t="str">
        <f t="shared" si="41"/>
        <v>DISTRIBUCION VOLUMEN X CRITERIO (kg ó litros)Whisky100-200MIL</v>
      </c>
      <c r="B2656" s="11" t="s">
        <v>120</v>
      </c>
      <c r="C2656" s="11" t="s">
        <v>150</v>
      </c>
      <c r="D2656" s="11" t="s">
        <v>14</v>
      </c>
      <c r="E2656" s="12">
        <v>3.8355793085535614</v>
      </c>
      <c r="F2656" s="12">
        <v>3.2331830542584319</v>
      </c>
      <c r="G2656" s="12">
        <v>2.9981252113374457</v>
      </c>
      <c r="H2656" s="12">
        <v>4.8552968920344703</v>
      </c>
      <c r="I2656" s="12">
        <v>3.619207408499916</v>
      </c>
      <c r="J2656" s="12">
        <v>3.0044155290209407</v>
      </c>
      <c r="K2656" s="12">
        <v>1.7215829829638152</v>
      </c>
      <c r="L2656" s="12">
        <v>1.31763433604841</v>
      </c>
      <c r="M2656" s="12">
        <v>3.1790323123493529</v>
      </c>
      <c r="N2656" s="12"/>
      <c r="O2656" s="12"/>
    </row>
    <row r="2657" spans="1:15" x14ac:dyDescent="0.35">
      <c r="A2657" s="11" t="str">
        <f t="shared" si="41"/>
        <v>DISTRIBUCION VOLUMEN X CRITERIO (kg ó litros)Whisky200-500MIL</v>
      </c>
      <c r="B2657" s="11" t="s">
        <v>120</v>
      </c>
      <c r="C2657" s="11" t="s">
        <v>150</v>
      </c>
      <c r="D2657" s="11" t="s">
        <v>15</v>
      </c>
      <c r="E2657" s="12">
        <v>26.162294433980783</v>
      </c>
      <c r="F2657" s="12">
        <v>31.446200875362397</v>
      </c>
      <c r="G2657" s="12">
        <v>17.941511665461849</v>
      </c>
      <c r="H2657" s="12">
        <v>21.734796742067097</v>
      </c>
      <c r="I2657" s="12">
        <v>19.310895563350869</v>
      </c>
      <c r="J2657" s="12">
        <v>26.216355872178482</v>
      </c>
      <c r="K2657" s="12">
        <v>18.33825273071875</v>
      </c>
      <c r="L2657" s="12">
        <v>19.976330934523425</v>
      </c>
      <c r="M2657" s="12">
        <v>23.086884913131026</v>
      </c>
      <c r="N2657" s="12"/>
      <c r="O2657" s="12"/>
    </row>
    <row r="2658" spans="1:15" x14ac:dyDescent="0.35">
      <c r="A2658" s="11" t="str">
        <f t="shared" si="41"/>
        <v>DISTRIBUCION VOLUMEN X CRITERIO (kg ó litros)Whisky&gt;500MIL</v>
      </c>
      <c r="B2658" s="11" t="s">
        <v>120</v>
      </c>
      <c r="C2658" s="11" t="s">
        <v>150</v>
      </c>
      <c r="D2658" s="11" t="s">
        <v>16</v>
      </c>
      <c r="E2658" s="12">
        <v>35.15365778194964</v>
      </c>
      <c r="F2658" s="12">
        <v>31.542444337649954</v>
      </c>
      <c r="G2658" s="12">
        <v>29.304623900256686</v>
      </c>
      <c r="H2658" s="12">
        <v>28.192295665064286</v>
      </c>
      <c r="I2658" s="12">
        <v>28.790097056492119</v>
      </c>
      <c r="J2658" s="12">
        <v>15.69811020620438</v>
      </c>
      <c r="K2658" s="12">
        <v>24.277360992195451</v>
      </c>
      <c r="L2658" s="12">
        <v>22.635009090256812</v>
      </c>
      <c r="M2658" s="12">
        <v>17.88692756892171</v>
      </c>
      <c r="N2658" s="12"/>
      <c r="O2658" s="12"/>
    </row>
    <row r="2659" spans="1:15" x14ac:dyDescent="0.35">
      <c r="A2659" s="11" t="str">
        <f t="shared" si="41"/>
        <v>DISTRIBUCION VOLUMEN X CRITERIO (kg ó litros)WhiskyDE 15 A 19 AÑOS</v>
      </c>
      <c r="B2659" s="11" t="s">
        <v>120</v>
      </c>
      <c r="C2659" s="11" t="s">
        <v>150</v>
      </c>
      <c r="D2659" s="11" t="s">
        <v>39</v>
      </c>
      <c r="E2659" s="12">
        <v>2.7210355451920765</v>
      </c>
      <c r="F2659" s="12">
        <v>0.19498420693948013</v>
      </c>
      <c r="G2659" s="12" t="s">
        <v>223</v>
      </c>
      <c r="H2659" s="12" t="s">
        <v>223</v>
      </c>
      <c r="I2659" s="12" t="s">
        <v>223</v>
      </c>
      <c r="J2659" s="12" t="s">
        <v>223</v>
      </c>
      <c r="K2659" s="12" t="s">
        <v>223</v>
      </c>
      <c r="L2659" s="12" t="s">
        <v>223</v>
      </c>
      <c r="M2659" s="12">
        <v>3.3929752757770681</v>
      </c>
      <c r="N2659" s="12"/>
      <c r="O2659" s="12"/>
    </row>
    <row r="2660" spans="1:15" x14ac:dyDescent="0.35">
      <c r="A2660" s="11" t="str">
        <f t="shared" si="41"/>
        <v>DISTRIBUCION VOLUMEN X CRITERIO (kg ó litros)WhiskyDE 20 A 24 AÑOS</v>
      </c>
      <c r="B2660" s="11" t="s">
        <v>120</v>
      </c>
      <c r="C2660" s="11" t="s">
        <v>150</v>
      </c>
      <c r="D2660" s="11" t="s">
        <v>40</v>
      </c>
      <c r="E2660" s="12">
        <v>0.1486077196068234</v>
      </c>
      <c r="F2660" s="12">
        <v>1.4135180771403026</v>
      </c>
      <c r="G2660" s="12">
        <v>0.4776817741912659</v>
      </c>
      <c r="H2660" s="12">
        <v>0.79714197542989207</v>
      </c>
      <c r="I2660" s="12">
        <v>8.1274338753954449</v>
      </c>
      <c r="J2660" s="12">
        <v>1.7871386262372502</v>
      </c>
      <c r="K2660" s="12">
        <v>1.4643498174515746</v>
      </c>
      <c r="L2660" s="12">
        <v>0.11280025500888524</v>
      </c>
      <c r="M2660" s="12">
        <v>5.0076418124926079</v>
      </c>
      <c r="N2660" s="12"/>
      <c r="O2660" s="12"/>
    </row>
    <row r="2661" spans="1:15" x14ac:dyDescent="0.35">
      <c r="A2661" s="11" t="str">
        <f t="shared" si="41"/>
        <v>DISTRIBUCION VOLUMEN X CRITERIO (kg ó litros)WhiskyDE 25 A 34 AÑOS</v>
      </c>
      <c r="B2661" s="11" t="s">
        <v>120</v>
      </c>
      <c r="C2661" s="11" t="s">
        <v>150</v>
      </c>
      <c r="D2661" s="11" t="s">
        <v>41</v>
      </c>
      <c r="E2661" s="12">
        <v>4.5300121756881069</v>
      </c>
      <c r="F2661" s="12">
        <v>8.6492857320395107</v>
      </c>
      <c r="G2661" s="12">
        <v>8.0504805683815608</v>
      </c>
      <c r="H2661" s="12">
        <v>11.683175809072093</v>
      </c>
      <c r="I2661" s="12">
        <v>8.3659552817067002</v>
      </c>
      <c r="J2661" s="12">
        <v>10.531246098631952</v>
      </c>
      <c r="K2661" s="12">
        <v>16.145810120898673</v>
      </c>
      <c r="L2661" s="12">
        <v>10.899072285070655</v>
      </c>
      <c r="M2661" s="12">
        <v>10.508162070535654</v>
      </c>
      <c r="N2661" s="12"/>
      <c r="O2661" s="12"/>
    </row>
    <row r="2662" spans="1:15" x14ac:dyDescent="0.35">
      <c r="A2662" s="11" t="str">
        <f t="shared" si="41"/>
        <v>DISTRIBUCION VOLUMEN X CRITERIO (kg ó litros)WhiskyDE 35 A 49 AÑOS</v>
      </c>
      <c r="B2662" s="11" t="s">
        <v>120</v>
      </c>
      <c r="C2662" s="11" t="s">
        <v>150</v>
      </c>
      <c r="D2662" s="11" t="s">
        <v>42</v>
      </c>
      <c r="E2662" s="12">
        <v>21.655615240333141</v>
      </c>
      <c r="F2662" s="12">
        <v>18.775050149332557</v>
      </c>
      <c r="G2662" s="12">
        <v>13.850015878941562</v>
      </c>
      <c r="H2662" s="12">
        <v>14.937181067779276</v>
      </c>
      <c r="I2662" s="12">
        <v>15.137292262158034</v>
      </c>
      <c r="J2662" s="12">
        <v>20.157699718910994</v>
      </c>
      <c r="K2662" s="12">
        <v>14.246362101225779</v>
      </c>
      <c r="L2662" s="12">
        <v>17.067299908547191</v>
      </c>
      <c r="M2662" s="12">
        <v>16.878142323236489</v>
      </c>
      <c r="N2662" s="12"/>
      <c r="O2662" s="12"/>
    </row>
    <row r="2663" spans="1:15" x14ac:dyDescent="0.35">
      <c r="A2663" s="11" t="str">
        <f t="shared" si="41"/>
        <v>DISTRIBUCION VOLUMEN X CRITERIO (kg ó litros)WhiskyDE 50 A 59 AÑOS</v>
      </c>
      <c r="B2663" s="11" t="s">
        <v>120</v>
      </c>
      <c r="C2663" s="11" t="s">
        <v>150</v>
      </c>
      <c r="D2663" s="11" t="s">
        <v>43</v>
      </c>
      <c r="E2663" s="12">
        <v>16.575020704405699</v>
      </c>
      <c r="F2663" s="12">
        <v>20.95687992560336</v>
      </c>
      <c r="G2663" s="12">
        <v>18.101940349863213</v>
      </c>
      <c r="H2663" s="12">
        <v>18.776174648261829</v>
      </c>
      <c r="I2663" s="12">
        <v>23.199787325872919</v>
      </c>
      <c r="J2663" s="12">
        <v>20.510939667719601</v>
      </c>
      <c r="K2663" s="12">
        <v>18.628092356441602</v>
      </c>
      <c r="L2663" s="12">
        <v>17.366469500963731</v>
      </c>
      <c r="M2663" s="12">
        <v>16.165583385644577</v>
      </c>
      <c r="N2663" s="12"/>
      <c r="O2663" s="12"/>
    </row>
    <row r="2664" spans="1:15" x14ac:dyDescent="0.35">
      <c r="A2664" s="11" t="str">
        <f t="shared" si="41"/>
        <v>DISTRIBUCION VOLUMEN X CRITERIO (kg ó litros)WhiskyDE 60 A 75 AÑOS</v>
      </c>
      <c r="B2664" s="11" t="s">
        <v>120</v>
      </c>
      <c r="C2664" s="11" t="s">
        <v>150</v>
      </c>
      <c r="D2664" s="11" t="s">
        <v>44</v>
      </c>
      <c r="E2664" s="12">
        <v>54.369728316704425</v>
      </c>
      <c r="F2664" s="12">
        <v>50.01028362229507</v>
      </c>
      <c r="G2664" s="12">
        <v>59.519875029968759</v>
      </c>
      <c r="H2664" s="12">
        <v>53.806332439035444</v>
      </c>
      <c r="I2664" s="12">
        <v>45.169531318657931</v>
      </c>
      <c r="J2664" s="12">
        <v>47.012968363123164</v>
      </c>
      <c r="K2664" s="12">
        <v>49.515370378831769</v>
      </c>
      <c r="L2664" s="12">
        <v>54.554353547885327</v>
      </c>
      <c r="M2664" s="12">
        <v>48.047495900562943</v>
      </c>
      <c r="N2664" s="12"/>
      <c r="O2664" s="12"/>
    </row>
    <row r="2665" spans="1:15" x14ac:dyDescent="0.35">
      <c r="A2665" s="11" t="str">
        <f t="shared" si="41"/>
        <v>DISTRIBUCION VOLUMEN X CRITERIO (kg ó litros)WhiskyNIVEL ALTO</v>
      </c>
      <c r="B2665" s="11" t="s">
        <v>120</v>
      </c>
      <c r="C2665" s="11" t="s">
        <v>150</v>
      </c>
      <c r="D2665" s="11" t="s">
        <v>209</v>
      </c>
      <c r="E2665" s="12">
        <v>30.74968683275322</v>
      </c>
      <c r="F2665" s="12">
        <v>22.367778337098414</v>
      </c>
      <c r="G2665" s="12">
        <v>26.404894993627671</v>
      </c>
      <c r="H2665" s="12">
        <v>27.397250451699705</v>
      </c>
      <c r="I2665" s="12">
        <v>28.083299949674732</v>
      </c>
      <c r="J2665" s="12">
        <v>28.263647208790292</v>
      </c>
      <c r="K2665" s="12">
        <v>31.722108226441097</v>
      </c>
      <c r="L2665" s="12">
        <v>33.96217250817827</v>
      </c>
      <c r="M2665" s="12">
        <v>35.470528467256187</v>
      </c>
      <c r="N2665" s="12"/>
      <c r="O2665" s="12"/>
    </row>
    <row r="2666" spans="1:15" x14ac:dyDescent="0.35">
      <c r="A2666" s="11" t="str">
        <f t="shared" si="41"/>
        <v>DISTRIBUCION VOLUMEN X CRITERIO (kg ó litros)WhiskyNIVEL MEDIO ALTO</v>
      </c>
      <c r="B2666" s="11" t="s">
        <v>120</v>
      </c>
      <c r="C2666" s="11" t="s">
        <v>150</v>
      </c>
      <c r="D2666" s="11" t="s">
        <v>210</v>
      </c>
      <c r="E2666" s="12">
        <v>4.7514515039065</v>
      </c>
      <c r="F2666" s="12">
        <v>9.2986920088333456</v>
      </c>
      <c r="G2666" s="12">
        <v>4.6977022378608542</v>
      </c>
      <c r="H2666" s="12">
        <v>4.3112681344678929</v>
      </c>
      <c r="I2666" s="12">
        <v>4.0074987536238904</v>
      </c>
      <c r="J2666" s="12">
        <v>4.6720007275189737</v>
      </c>
      <c r="K2666" s="12">
        <v>6.6805595977460319</v>
      </c>
      <c r="L2666" s="12">
        <v>3.2776544817000373</v>
      </c>
      <c r="M2666" s="12">
        <v>7.4044866558329883</v>
      </c>
      <c r="N2666" s="12"/>
      <c r="O2666" s="12"/>
    </row>
    <row r="2667" spans="1:15" x14ac:dyDescent="0.35">
      <c r="A2667" s="11" t="str">
        <f t="shared" si="41"/>
        <v>DISTRIBUCION VOLUMEN X CRITERIO (kg ó litros)WhiskyNIVEL MEDIO</v>
      </c>
      <c r="B2667" s="11" t="s">
        <v>120</v>
      </c>
      <c r="C2667" s="11" t="s">
        <v>150</v>
      </c>
      <c r="D2667" s="11" t="s">
        <v>211</v>
      </c>
      <c r="E2667" s="12">
        <v>17.658628475904749</v>
      </c>
      <c r="F2667" s="12">
        <v>19.414318274311714</v>
      </c>
      <c r="G2667" s="12">
        <v>14.949883065026102</v>
      </c>
      <c r="H2667" s="12">
        <v>11.923056505439741</v>
      </c>
      <c r="I2667" s="12">
        <v>19.330438623017741</v>
      </c>
      <c r="J2667" s="12">
        <v>11.454002930418621</v>
      </c>
      <c r="K2667" s="12">
        <v>12.716607555517308</v>
      </c>
      <c r="L2667" s="12">
        <v>11.673437138316348</v>
      </c>
      <c r="M2667" s="12">
        <v>15.078561326260232</v>
      </c>
      <c r="N2667" s="12"/>
      <c r="O2667" s="12"/>
    </row>
    <row r="2668" spans="1:15" x14ac:dyDescent="0.35">
      <c r="A2668" s="11" t="str">
        <f t="shared" si="41"/>
        <v>DISTRIBUCION VOLUMEN X CRITERIO (kg ó litros)WhiskyNIVEL MEDIO BAJO</v>
      </c>
      <c r="B2668" s="11" t="s">
        <v>120</v>
      </c>
      <c r="C2668" s="11" t="s">
        <v>150</v>
      </c>
      <c r="D2668" s="11" t="s">
        <v>212</v>
      </c>
      <c r="E2668" s="12">
        <v>11.512026489650458</v>
      </c>
      <c r="F2668" s="12">
        <v>10.551090865482623</v>
      </c>
      <c r="G2668" s="12">
        <v>9.4475411999280006</v>
      </c>
      <c r="H2668" s="12">
        <v>13.541389502348359</v>
      </c>
      <c r="I2668" s="12">
        <v>12.939819153869253</v>
      </c>
      <c r="J2668" s="12">
        <v>17.174532861929766</v>
      </c>
      <c r="K2668" s="12">
        <v>10.887247063507607</v>
      </c>
      <c r="L2668" s="12">
        <v>15.321755976896515</v>
      </c>
      <c r="M2668" s="12">
        <v>12.412182682467906</v>
      </c>
      <c r="N2668" s="12"/>
      <c r="O2668" s="12"/>
    </row>
    <row r="2669" spans="1:15" x14ac:dyDescent="0.35">
      <c r="A2669" s="11" t="str">
        <f t="shared" si="41"/>
        <v>DISTRIBUCION VOLUMEN X CRITERIO (kg ó litros)WhiskyHOMBRE</v>
      </c>
      <c r="B2669" s="11" t="s">
        <v>120</v>
      </c>
      <c r="C2669" s="11" t="s">
        <v>150</v>
      </c>
      <c r="D2669" s="11" t="s">
        <v>21</v>
      </c>
      <c r="E2669" s="12">
        <v>78.235076773793693</v>
      </c>
      <c r="F2669" s="12">
        <v>72.11570838111578</v>
      </c>
      <c r="G2669" s="12">
        <v>76.783371199149883</v>
      </c>
      <c r="H2669" s="12">
        <v>81.171833705189371</v>
      </c>
      <c r="I2669" s="12">
        <v>76.025284485764075</v>
      </c>
      <c r="J2669" s="12">
        <v>79.174615600399477</v>
      </c>
      <c r="K2669" s="12">
        <v>83.057040711858932</v>
      </c>
      <c r="L2669" s="12">
        <v>74.578580146597403</v>
      </c>
      <c r="M2669" s="12">
        <v>80.809187090385777</v>
      </c>
      <c r="N2669" s="12"/>
      <c r="O2669" s="12"/>
    </row>
    <row r="2670" spans="1:15" x14ac:dyDescent="0.35">
      <c r="A2670" s="11" t="str">
        <f t="shared" si="41"/>
        <v>DISTRIBUCION VOLUMEN X CRITERIO (kg ó litros)WhiskyMUJER</v>
      </c>
      <c r="B2670" s="11" t="s">
        <v>120</v>
      </c>
      <c r="C2670" s="11" t="s">
        <v>150</v>
      </c>
      <c r="D2670" s="11" t="s">
        <v>22</v>
      </c>
      <c r="E2670" s="12">
        <v>21.764936221096487</v>
      </c>
      <c r="F2670" s="12">
        <v>27.884298738284937</v>
      </c>
      <c r="G2670" s="12">
        <v>23.216630486184702</v>
      </c>
      <c r="H2670" s="12">
        <v>18.828172653653525</v>
      </c>
      <c r="I2670" s="12">
        <v>23.974703166118836</v>
      </c>
      <c r="J2670" s="12">
        <v>20.825379944422355</v>
      </c>
      <c r="K2670" s="12">
        <v>16.942944030699586</v>
      </c>
      <c r="L2670" s="12">
        <v>25.421422305894829</v>
      </c>
      <c r="M2670" s="12">
        <v>19.190816548690002</v>
      </c>
      <c r="N2670" s="12"/>
      <c r="O2670" s="12"/>
    </row>
    <row r="2671" spans="1:15" x14ac:dyDescent="0.35">
      <c r="A2671" s="11" t="str">
        <f t="shared" si="41"/>
        <v>DISTRIBUCION VOLUMEN X CRITERIO (kg ó litros)BrandyT.ESPAÑA</v>
      </c>
      <c r="B2671" s="11" t="s">
        <v>120</v>
      </c>
      <c r="C2671" s="11" t="s">
        <v>151</v>
      </c>
      <c r="D2671" s="11" t="s">
        <v>36</v>
      </c>
      <c r="E2671" s="12">
        <v>100</v>
      </c>
      <c r="F2671" s="12">
        <v>100</v>
      </c>
      <c r="G2671" s="12">
        <v>100</v>
      </c>
      <c r="H2671" s="12">
        <v>100</v>
      </c>
      <c r="I2671" s="12">
        <v>100</v>
      </c>
      <c r="J2671" s="12">
        <v>100</v>
      </c>
      <c r="K2671" s="12">
        <v>100</v>
      </c>
      <c r="L2671" s="12">
        <v>100</v>
      </c>
      <c r="M2671" s="12">
        <v>100</v>
      </c>
      <c r="N2671" s="12"/>
      <c r="O2671" s="12"/>
    </row>
    <row r="2672" spans="1:15" x14ac:dyDescent="0.35">
      <c r="A2672" s="11" t="str">
        <f t="shared" si="41"/>
        <v>DISTRIBUCION VOLUMEN X CRITERIO (kg ó litros)BrandyBCN AM</v>
      </c>
      <c r="B2672" s="11" t="s">
        <v>120</v>
      </c>
      <c r="C2672" s="11" t="s">
        <v>151</v>
      </c>
      <c r="D2672" s="11" t="s">
        <v>1</v>
      </c>
      <c r="E2672" s="12">
        <v>1.915829716368227</v>
      </c>
      <c r="F2672" s="12">
        <v>21.666723735793582</v>
      </c>
      <c r="G2672" s="12">
        <v>3.7531711289092264</v>
      </c>
      <c r="H2672" s="12">
        <v>7.7054872040401969</v>
      </c>
      <c r="I2672" s="12" t="s">
        <v>223</v>
      </c>
      <c r="J2672" s="12">
        <v>1.1688145351268719</v>
      </c>
      <c r="K2672" s="12">
        <v>4.4341655754321909</v>
      </c>
      <c r="L2672" s="12">
        <v>40.957533947909383</v>
      </c>
      <c r="M2672" s="12">
        <v>11.290366119833148</v>
      </c>
      <c r="N2672" s="12"/>
      <c r="O2672" s="12"/>
    </row>
    <row r="2673" spans="1:15" x14ac:dyDescent="0.35">
      <c r="A2673" s="11" t="str">
        <f t="shared" si="41"/>
        <v>DISTRIBUCION VOLUMEN X CRITERIO (kg ó litros)BrandyREST.CAT ARAGON</v>
      </c>
      <c r="B2673" s="11" t="s">
        <v>120</v>
      </c>
      <c r="C2673" s="11" t="s">
        <v>151</v>
      </c>
      <c r="D2673" s="11" t="s">
        <v>2</v>
      </c>
      <c r="E2673" s="12">
        <v>15.598535268346678</v>
      </c>
      <c r="F2673" s="12">
        <v>32.769082449991998</v>
      </c>
      <c r="G2673" s="12">
        <v>39.027645201499759</v>
      </c>
      <c r="H2673" s="12">
        <v>26.69224416850453</v>
      </c>
      <c r="I2673" s="12">
        <v>17.723080418700128</v>
      </c>
      <c r="J2673" s="12">
        <v>22.127801104402767</v>
      </c>
      <c r="K2673" s="12">
        <v>29.144398728899962</v>
      </c>
      <c r="L2673" s="12">
        <v>30.061221217642988</v>
      </c>
      <c r="M2673" s="12">
        <v>7.2072534128307897</v>
      </c>
      <c r="N2673" s="12"/>
      <c r="O2673" s="12"/>
    </row>
    <row r="2674" spans="1:15" x14ac:dyDescent="0.35">
      <c r="A2674" s="11" t="str">
        <f t="shared" si="41"/>
        <v>DISTRIBUCION VOLUMEN X CRITERIO (kg ó litros)BrandyLEVANTE</v>
      </c>
      <c r="B2674" s="11" t="s">
        <v>120</v>
      </c>
      <c r="C2674" s="11" t="s">
        <v>151</v>
      </c>
      <c r="D2674" s="11" t="s">
        <v>3</v>
      </c>
      <c r="E2674" s="12">
        <v>53.168857164572778</v>
      </c>
      <c r="F2674" s="12">
        <v>33.348102666101099</v>
      </c>
      <c r="G2674" s="12">
        <v>28.351472034109005</v>
      </c>
      <c r="H2674" s="12">
        <v>52.984454697546425</v>
      </c>
      <c r="I2674" s="12">
        <v>27.490899162857108</v>
      </c>
      <c r="J2674" s="12">
        <v>31.720287140360437</v>
      </c>
      <c r="K2674" s="12">
        <v>46.707781692079806</v>
      </c>
      <c r="L2674" s="12">
        <v>13.832805171565379</v>
      </c>
      <c r="M2674" s="12">
        <v>22.648486890141726</v>
      </c>
      <c r="N2674" s="12"/>
      <c r="O2674" s="12"/>
    </row>
    <row r="2675" spans="1:15" x14ac:dyDescent="0.35">
      <c r="A2675" s="11" t="str">
        <f t="shared" si="41"/>
        <v>DISTRIBUCION VOLUMEN X CRITERIO (kg ó litros)BrandyANDALUCIA</v>
      </c>
      <c r="B2675" s="11" t="s">
        <v>120</v>
      </c>
      <c r="C2675" s="11" t="s">
        <v>151</v>
      </c>
      <c r="D2675" s="11" t="s">
        <v>4</v>
      </c>
      <c r="E2675" s="12">
        <v>7.0543909663352711</v>
      </c>
      <c r="F2675" s="12" t="s">
        <v>223</v>
      </c>
      <c r="G2675" s="12">
        <v>12.929831372166378</v>
      </c>
      <c r="H2675" s="12">
        <v>3.0705166286284356</v>
      </c>
      <c r="I2675" s="12" t="s">
        <v>223</v>
      </c>
      <c r="J2675" s="12">
        <v>8.2736845689841108</v>
      </c>
      <c r="K2675" s="12">
        <v>5.0032402690611137</v>
      </c>
      <c r="L2675" s="12">
        <v>3.2578913493146353</v>
      </c>
      <c r="M2675" s="12">
        <v>6.3060298186199972</v>
      </c>
      <c r="N2675" s="12"/>
      <c r="O2675" s="12"/>
    </row>
    <row r="2676" spans="1:15" x14ac:dyDescent="0.35">
      <c r="A2676" s="11" t="str">
        <f t="shared" si="41"/>
        <v>DISTRIBUCION VOLUMEN X CRITERIO (kg ó litros)BrandyMDD AM</v>
      </c>
      <c r="B2676" s="11" t="s">
        <v>120</v>
      </c>
      <c r="C2676" s="11" t="s">
        <v>151</v>
      </c>
      <c r="D2676" s="11" t="s">
        <v>5</v>
      </c>
      <c r="E2676" s="12" t="s">
        <v>223</v>
      </c>
      <c r="F2676" s="12">
        <v>3.5816458228421069</v>
      </c>
      <c r="G2676" s="12" t="s">
        <v>223</v>
      </c>
      <c r="H2676" s="12" t="s">
        <v>223</v>
      </c>
      <c r="I2676" s="12">
        <v>11.956809325087736</v>
      </c>
      <c r="J2676" s="12">
        <v>3.6277190707133005</v>
      </c>
      <c r="K2676" s="12" t="s">
        <v>223</v>
      </c>
      <c r="L2676" s="12">
        <v>3.2721147381380504</v>
      </c>
      <c r="M2676" s="12">
        <v>18.906917291306648</v>
      </c>
      <c r="N2676" s="12"/>
      <c r="O2676" s="12"/>
    </row>
    <row r="2677" spans="1:15" x14ac:dyDescent="0.35">
      <c r="A2677" s="11" t="str">
        <f t="shared" si="41"/>
        <v>DISTRIBUCION VOLUMEN X CRITERIO (kg ó litros)BrandyRTO CENTRO</v>
      </c>
      <c r="B2677" s="11" t="s">
        <v>120</v>
      </c>
      <c r="C2677" s="11" t="s">
        <v>151</v>
      </c>
      <c r="D2677" s="11" t="s">
        <v>6</v>
      </c>
      <c r="E2677" s="12">
        <v>1.7284493524476938</v>
      </c>
      <c r="F2677" s="12">
        <v>0.79757430147557185</v>
      </c>
      <c r="G2677" s="12">
        <v>4.5532183973024098</v>
      </c>
      <c r="H2677" s="12">
        <v>2.3649297591374308</v>
      </c>
      <c r="I2677" s="12">
        <v>1.660258913432535</v>
      </c>
      <c r="J2677" s="12">
        <v>1.0325994180577491</v>
      </c>
      <c r="K2677" s="12">
        <v>3.1832460036504147</v>
      </c>
      <c r="L2677" s="12">
        <v>0.71273784399424112</v>
      </c>
      <c r="M2677" s="12">
        <v>0.55873280412972293</v>
      </c>
      <c r="N2677" s="12"/>
      <c r="O2677" s="12"/>
    </row>
    <row r="2678" spans="1:15" x14ac:dyDescent="0.35">
      <c r="A2678" s="11" t="str">
        <f t="shared" si="41"/>
        <v>DISTRIBUCION VOLUMEN X CRITERIO (kg ó litros)BrandyNORTE-CENTRO</v>
      </c>
      <c r="B2678" s="11" t="s">
        <v>120</v>
      </c>
      <c r="C2678" s="11" t="s">
        <v>151</v>
      </c>
      <c r="D2678" s="11" t="s">
        <v>7</v>
      </c>
      <c r="E2678" s="12">
        <v>6.9128677417567479</v>
      </c>
      <c r="F2678" s="12">
        <v>5.8814902959903739</v>
      </c>
      <c r="G2678" s="12">
        <v>8.0316657190863054</v>
      </c>
      <c r="H2678" s="12">
        <v>7.1823789724463047</v>
      </c>
      <c r="I2678" s="12">
        <v>37.732928691689359</v>
      </c>
      <c r="J2678" s="12">
        <v>31.423389639266635</v>
      </c>
      <c r="K2678" s="12">
        <v>9.4532896773975637</v>
      </c>
      <c r="L2678" s="12">
        <v>4.3617658618145985</v>
      </c>
      <c r="M2678" s="12">
        <v>29.385638175403589</v>
      </c>
      <c r="N2678" s="12"/>
      <c r="O2678" s="12"/>
    </row>
    <row r="2679" spans="1:15" x14ac:dyDescent="0.35">
      <c r="A2679" s="11" t="str">
        <f t="shared" si="41"/>
        <v>DISTRIBUCION VOLUMEN X CRITERIO (kg ó litros)BrandyNOROESTE</v>
      </c>
      <c r="B2679" s="11" t="s">
        <v>120</v>
      </c>
      <c r="C2679" s="11" t="s">
        <v>151</v>
      </c>
      <c r="D2679" s="11" t="s">
        <v>8</v>
      </c>
      <c r="E2679" s="12">
        <v>13.621057281819212</v>
      </c>
      <c r="F2679" s="12">
        <v>1.9553869290174875</v>
      </c>
      <c r="G2679" s="12">
        <v>3.3529975364193172</v>
      </c>
      <c r="H2679" s="12" t="s">
        <v>223</v>
      </c>
      <c r="I2679" s="12">
        <v>3.4360182273550803</v>
      </c>
      <c r="J2679" s="12">
        <v>0.62571116344659916</v>
      </c>
      <c r="K2679" s="12">
        <v>2.073869536460994</v>
      </c>
      <c r="L2679" s="12">
        <v>3.5439348970448528</v>
      </c>
      <c r="M2679" s="12">
        <v>3.6965732357358809</v>
      </c>
      <c r="N2679" s="12"/>
      <c r="O2679" s="12"/>
    </row>
    <row r="2680" spans="1:15" x14ac:dyDescent="0.35">
      <c r="A2680" s="11" t="str">
        <f t="shared" si="41"/>
        <v>DISTRIBUCION VOLUMEN X CRITERIO (kg ó litros)Brandy&lt;2MIL</v>
      </c>
      <c r="B2680" s="11" t="s">
        <v>120</v>
      </c>
      <c r="C2680" s="11" t="s">
        <v>151</v>
      </c>
      <c r="D2680" s="11" t="s">
        <v>9</v>
      </c>
      <c r="E2680" s="12">
        <v>0.45509948644993864</v>
      </c>
      <c r="F2680" s="12">
        <v>24.718495297425303</v>
      </c>
      <c r="G2680" s="12" t="s">
        <v>223</v>
      </c>
      <c r="H2680" s="12" t="s">
        <v>223</v>
      </c>
      <c r="I2680" s="12" t="s">
        <v>223</v>
      </c>
      <c r="J2680" s="12" t="s">
        <v>223</v>
      </c>
      <c r="K2680" s="12" t="s">
        <v>223</v>
      </c>
      <c r="L2680" s="12">
        <v>30.061221217642988</v>
      </c>
      <c r="M2680" s="12">
        <v>1.4576375564315636</v>
      </c>
      <c r="N2680" s="12"/>
      <c r="O2680" s="12"/>
    </row>
    <row r="2681" spans="1:15" x14ac:dyDescent="0.35">
      <c r="A2681" s="11" t="str">
        <f t="shared" si="41"/>
        <v>DISTRIBUCION VOLUMEN X CRITERIO (kg ó litros)Brandy2-5MIL</v>
      </c>
      <c r="B2681" s="11" t="s">
        <v>120</v>
      </c>
      <c r="C2681" s="11" t="s">
        <v>151</v>
      </c>
      <c r="D2681" s="11" t="s">
        <v>10</v>
      </c>
      <c r="E2681" s="12">
        <v>2.88547046737555</v>
      </c>
      <c r="F2681" s="12">
        <v>5.5978994696772748</v>
      </c>
      <c r="G2681" s="12">
        <v>1.4054871503111284</v>
      </c>
      <c r="H2681" s="12">
        <v>1.5409351784600571</v>
      </c>
      <c r="I2681" s="12">
        <v>2.1406662414501518</v>
      </c>
      <c r="J2681" s="12">
        <v>1.1222376171876209</v>
      </c>
      <c r="K2681" s="12">
        <v>3.4003614196567034</v>
      </c>
      <c r="L2681" s="12">
        <v>0.98297770311967614</v>
      </c>
      <c r="M2681" s="12">
        <v>1.09765395855554</v>
      </c>
      <c r="N2681" s="12"/>
      <c r="O2681" s="12"/>
    </row>
    <row r="2682" spans="1:15" x14ac:dyDescent="0.35">
      <c r="A2682" s="11" t="str">
        <f t="shared" si="41"/>
        <v>DISTRIBUCION VOLUMEN X CRITERIO (kg ó litros)Brandy5-10MIL</v>
      </c>
      <c r="B2682" s="11" t="s">
        <v>120</v>
      </c>
      <c r="C2682" s="11" t="s">
        <v>151</v>
      </c>
      <c r="D2682" s="11" t="s">
        <v>11</v>
      </c>
      <c r="E2682" s="12">
        <v>17.344865595457531</v>
      </c>
      <c r="F2682" s="12">
        <v>8.039766486613571</v>
      </c>
      <c r="G2682" s="12">
        <v>0.41904332658499638</v>
      </c>
      <c r="H2682" s="12">
        <v>26.040187727545089</v>
      </c>
      <c r="I2682" s="12">
        <v>29.487550682012177</v>
      </c>
      <c r="J2682" s="12">
        <v>28.372612571886119</v>
      </c>
      <c r="K2682" s="12">
        <v>25.154907066203762</v>
      </c>
      <c r="L2682" s="12">
        <v>5.463270346792628</v>
      </c>
      <c r="M2682" s="12">
        <v>2.4376853973758572</v>
      </c>
      <c r="N2682" s="12"/>
      <c r="O2682" s="12"/>
    </row>
    <row r="2683" spans="1:15" x14ac:dyDescent="0.35">
      <c r="A2683" s="11" t="str">
        <f t="shared" si="41"/>
        <v>DISTRIBUCION VOLUMEN X CRITERIO (kg ó litros)Brandy10-30MIL</v>
      </c>
      <c r="B2683" s="11" t="s">
        <v>120</v>
      </c>
      <c r="C2683" s="11" t="s">
        <v>151</v>
      </c>
      <c r="D2683" s="11" t="s">
        <v>12</v>
      </c>
      <c r="E2683" s="12">
        <v>8.541707603030197</v>
      </c>
      <c r="F2683" s="12">
        <v>15.917561017400535</v>
      </c>
      <c r="G2683" s="12">
        <v>46.281221052130697</v>
      </c>
      <c r="H2683" s="12">
        <v>28.834954443097288</v>
      </c>
      <c r="I2683" s="12">
        <v>8.6390515543938786</v>
      </c>
      <c r="J2683" s="12">
        <v>12.75882809134653</v>
      </c>
      <c r="K2683" s="12">
        <v>14.990567250530892</v>
      </c>
      <c r="L2683" s="12">
        <v>4.1357763154316434</v>
      </c>
      <c r="M2683" s="12">
        <v>32.057479518342355</v>
      </c>
      <c r="N2683" s="12"/>
      <c r="O2683" s="12"/>
    </row>
    <row r="2684" spans="1:15" x14ac:dyDescent="0.35">
      <c r="A2684" s="11" t="str">
        <f t="shared" si="41"/>
        <v>DISTRIBUCION VOLUMEN X CRITERIO (kg ó litros)Brandy30-100MIL</v>
      </c>
      <c r="B2684" s="11" t="s">
        <v>120</v>
      </c>
      <c r="C2684" s="11" t="s">
        <v>151</v>
      </c>
      <c r="D2684" s="11" t="s">
        <v>13</v>
      </c>
      <c r="E2684" s="12">
        <v>7.7236890619361533</v>
      </c>
      <c r="F2684" s="12">
        <v>33.25251816960796</v>
      </c>
      <c r="G2684" s="12">
        <v>11.917794595124741</v>
      </c>
      <c r="H2684" s="12">
        <v>9.612191289763155</v>
      </c>
      <c r="I2684" s="12">
        <v>15.915112104605756</v>
      </c>
      <c r="J2684" s="12">
        <v>15.887971147238206</v>
      </c>
      <c r="K2684" s="12">
        <v>23.427152916334933</v>
      </c>
      <c r="L2684" s="12">
        <v>6.15704259779171</v>
      </c>
      <c r="M2684" s="12">
        <v>14.172552925841748</v>
      </c>
      <c r="N2684" s="12"/>
      <c r="O2684" s="12"/>
    </row>
    <row r="2685" spans="1:15" x14ac:dyDescent="0.35">
      <c r="A2685" s="11" t="str">
        <f t="shared" si="41"/>
        <v>DISTRIBUCION VOLUMEN X CRITERIO (kg ó litros)Brandy100-200MIL</v>
      </c>
      <c r="B2685" s="11" t="s">
        <v>120</v>
      </c>
      <c r="C2685" s="11" t="s">
        <v>151</v>
      </c>
      <c r="D2685" s="11" t="s">
        <v>14</v>
      </c>
      <c r="E2685" s="12">
        <v>0.66593140459499633</v>
      </c>
      <c r="F2685" s="12">
        <v>3.5816458228421069</v>
      </c>
      <c r="G2685" s="12">
        <v>8.1793717521350384</v>
      </c>
      <c r="H2685" s="12">
        <v>3.4468295510869265</v>
      </c>
      <c r="I2685" s="12">
        <v>30.293973216348334</v>
      </c>
      <c r="J2685" s="12">
        <v>4.1321547688272151</v>
      </c>
      <c r="K2685" s="12" t="s">
        <v>223</v>
      </c>
      <c r="L2685" s="12">
        <v>1.685443560157742</v>
      </c>
      <c r="M2685" s="12">
        <v>16.22190093824041</v>
      </c>
      <c r="N2685" s="12"/>
      <c r="O2685" s="12"/>
    </row>
    <row r="2686" spans="1:15" x14ac:dyDescent="0.35">
      <c r="A2686" s="11" t="str">
        <f t="shared" si="41"/>
        <v>DISTRIBUCION VOLUMEN X CRITERIO (kg ó litros)Brandy200-500MIL</v>
      </c>
      <c r="B2686" s="11" t="s">
        <v>120</v>
      </c>
      <c r="C2686" s="11" t="s">
        <v>151</v>
      </c>
      <c r="D2686" s="11" t="s">
        <v>15</v>
      </c>
      <c r="E2686" s="12">
        <v>48.750909524204509</v>
      </c>
      <c r="F2686" s="12">
        <v>8.8921208588400322</v>
      </c>
      <c r="G2686" s="12">
        <v>29.930909094523724</v>
      </c>
      <c r="H2686" s="12">
        <v>16.647777990497321</v>
      </c>
      <c r="I2686" s="12">
        <v>12.074611269016188</v>
      </c>
      <c r="J2686" s="12">
        <v>35.005992959617664</v>
      </c>
      <c r="K2686" s="12">
        <v>33.027013375135127</v>
      </c>
      <c r="L2686" s="12">
        <v>9.8961505430690231</v>
      </c>
      <c r="M2686" s="12">
        <v>12.134892785652688</v>
      </c>
      <c r="N2686" s="12"/>
      <c r="O2686" s="12"/>
    </row>
    <row r="2687" spans="1:15" x14ac:dyDescent="0.35">
      <c r="A2687" s="11" t="str">
        <f t="shared" si="41"/>
        <v>DISTRIBUCION VOLUMEN X CRITERIO (kg ó litros)Brandy&gt;500MIL</v>
      </c>
      <c r="B2687" s="11" t="s">
        <v>120</v>
      </c>
      <c r="C2687" s="11" t="s">
        <v>151</v>
      </c>
      <c r="D2687" s="11" t="s">
        <v>16</v>
      </c>
      <c r="E2687" s="12">
        <v>13.632318618331682</v>
      </c>
      <c r="F2687" s="12" t="s">
        <v>223</v>
      </c>
      <c r="G2687" s="12">
        <v>1.8661745041893039</v>
      </c>
      <c r="H2687" s="12">
        <v>13.87713580937883</v>
      </c>
      <c r="I2687" s="12">
        <v>1.4490453632247955</v>
      </c>
      <c r="J2687" s="12">
        <v>2.7202032192212506</v>
      </c>
      <c r="K2687" s="12" t="s">
        <v>223</v>
      </c>
      <c r="L2687" s="12">
        <v>41.618119442972336</v>
      </c>
      <c r="M2687" s="12">
        <v>20.420195588833451</v>
      </c>
      <c r="N2687" s="12"/>
      <c r="O2687" s="12"/>
    </row>
    <row r="2688" spans="1:15" x14ac:dyDescent="0.35">
      <c r="A2688" s="11" t="str">
        <f t="shared" si="41"/>
        <v>DISTRIBUCION VOLUMEN X CRITERIO (kg ó litros)BrandyDE 15 A 19 AÑOS</v>
      </c>
      <c r="B2688" s="11" t="s">
        <v>120</v>
      </c>
      <c r="C2688" s="11" t="s">
        <v>151</v>
      </c>
      <c r="D2688" s="11" t="s">
        <v>39</v>
      </c>
      <c r="E2688" s="12" t="s">
        <v>223</v>
      </c>
      <c r="F2688" s="12" t="s">
        <v>223</v>
      </c>
      <c r="G2688" s="12" t="s">
        <v>223</v>
      </c>
      <c r="H2688" s="12" t="s">
        <v>223</v>
      </c>
      <c r="I2688" s="12" t="s">
        <v>223</v>
      </c>
      <c r="J2688" s="12" t="s">
        <v>223</v>
      </c>
      <c r="K2688" s="12" t="s">
        <v>223</v>
      </c>
      <c r="L2688" s="12" t="s">
        <v>223</v>
      </c>
      <c r="M2688" s="12" t="s">
        <v>223</v>
      </c>
      <c r="N2688" s="12"/>
      <c r="O2688" s="12"/>
    </row>
    <row r="2689" spans="1:15" x14ac:dyDescent="0.35">
      <c r="A2689" s="11" t="str">
        <f t="shared" si="41"/>
        <v>DISTRIBUCION VOLUMEN X CRITERIO (kg ó litros)BrandyDE 20 A 24 AÑOS</v>
      </c>
      <c r="B2689" s="11" t="s">
        <v>120</v>
      </c>
      <c r="C2689" s="11" t="s">
        <v>151</v>
      </c>
      <c r="D2689" s="11" t="s">
        <v>40</v>
      </c>
      <c r="E2689" s="12" t="s">
        <v>223</v>
      </c>
      <c r="F2689" s="12" t="s">
        <v>223</v>
      </c>
      <c r="G2689" s="12" t="s">
        <v>223</v>
      </c>
      <c r="H2689" s="12" t="s">
        <v>223</v>
      </c>
      <c r="I2689" s="12" t="s">
        <v>223</v>
      </c>
      <c r="J2689" s="12">
        <v>3.0793432543994159</v>
      </c>
      <c r="K2689" s="12">
        <v>2.9907467973807207</v>
      </c>
      <c r="L2689" s="12" t="s">
        <v>223</v>
      </c>
      <c r="M2689" s="12" t="s">
        <v>223</v>
      </c>
      <c r="N2689" s="12"/>
      <c r="O2689" s="12"/>
    </row>
    <row r="2690" spans="1:15" x14ac:dyDescent="0.35">
      <c r="A2690" s="11" t="str">
        <f t="shared" si="41"/>
        <v>DISTRIBUCION VOLUMEN X CRITERIO (kg ó litros)BrandyDE 25 A 34 AÑOS</v>
      </c>
      <c r="B2690" s="11" t="s">
        <v>120</v>
      </c>
      <c r="C2690" s="11" t="s">
        <v>151</v>
      </c>
      <c r="D2690" s="11" t="s">
        <v>41</v>
      </c>
      <c r="E2690" s="12">
        <v>8.2933765786798883</v>
      </c>
      <c r="F2690" s="12">
        <v>4.6844541249261606</v>
      </c>
      <c r="G2690" s="12">
        <v>3.763499546442965</v>
      </c>
      <c r="H2690" s="12" t="s">
        <v>223</v>
      </c>
      <c r="I2690" s="12" t="s">
        <v>223</v>
      </c>
      <c r="J2690" s="12">
        <v>7.6342052862637972</v>
      </c>
      <c r="K2690" s="12" t="s">
        <v>223</v>
      </c>
      <c r="L2690" s="12">
        <v>1.0343391729918945</v>
      </c>
      <c r="M2690" s="12">
        <v>3.469686587782264</v>
      </c>
      <c r="N2690" s="12"/>
      <c r="O2690" s="12"/>
    </row>
    <row r="2691" spans="1:15" x14ac:dyDescent="0.35">
      <c r="A2691" s="11" t="str">
        <f t="shared" si="41"/>
        <v>DISTRIBUCION VOLUMEN X CRITERIO (kg ó litros)BrandyDE 35 A 49 AÑOS</v>
      </c>
      <c r="B2691" s="11" t="s">
        <v>120</v>
      </c>
      <c r="C2691" s="11" t="s">
        <v>151</v>
      </c>
      <c r="D2691" s="11" t="s">
        <v>42</v>
      </c>
      <c r="E2691" s="12">
        <v>16.024725184620142</v>
      </c>
      <c r="F2691" s="12">
        <v>0.13345507481257005</v>
      </c>
      <c r="G2691" s="12">
        <v>10.351153519701246</v>
      </c>
      <c r="H2691" s="12">
        <v>6.1134569710477509</v>
      </c>
      <c r="I2691" s="12">
        <v>2.7039028288614264</v>
      </c>
      <c r="J2691" s="12">
        <v>2.4958148238453277</v>
      </c>
      <c r="K2691" s="12">
        <v>2.3302335207134739</v>
      </c>
      <c r="L2691" s="12" t="s">
        <v>223</v>
      </c>
      <c r="M2691" s="12">
        <v>3.1007464336033839</v>
      </c>
      <c r="N2691" s="12"/>
      <c r="O2691" s="12"/>
    </row>
    <row r="2692" spans="1:15" x14ac:dyDescent="0.35">
      <c r="A2692" s="11" t="str">
        <f t="shared" ref="A2692:A2755" si="42">B2692&amp;C2692&amp;D2692</f>
        <v>DISTRIBUCION VOLUMEN X CRITERIO (kg ó litros)BrandyDE 50 A 59 AÑOS</v>
      </c>
      <c r="B2692" s="11" t="s">
        <v>120</v>
      </c>
      <c r="C2692" s="11" t="s">
        <v>151</v>
      </c>
      <c r="D2692" s="11" t="s">
        <v>43</v>
      </c>
      <c r="E2692" s="12">
        <v>56.571889739061568</v>
      </c>
      <c r="F2692" s="12">
        <v>61.417399639839878</v>
      </c>
      <c r="G2692" s="12">
        <v>31.767152137134953</v>
      </c>
      <c r="H2692" s="12">
        <v>17.583294763553237</v>
      </c>
      <c r="I2692" s="12">
        <v>13.896386666826155</v>
      </c>
      <c r="J2692" s="12">
        <v>18.459653510280791</v>
      </c>
      <c r="K2692" s="12">
        <v>15.624794698042768</v>
      </c>
      <c r="L2692" s="12">
        <v>16.436427542913947</v>
      </c>
      <c r="M2692" s="12">
        <v>30.3467152833562</v>
      </c>
      <c r="N2692" s="12"/>
      <c r="O2692" s="12"/>
    </row>
    <row r="2693" spans="1:15" x14ac:dyDescent="0.35">
      <c r="A2693" s="11" t="str">
        <f t="shared" si="42"/>
        <v>DISTRIBUCION VOLUMEN X CRITERIO (kg ó litros)BrandyDE 60 A 75 AÑOS</v>
      </c>
      <c r="B2693" s="11" t="s">
        <v>120</v>
      </c>
      <c r="C2693" s="11" t="s">
        <v>151</v>
      </c>
      <c r="D2693" s="11" t="s">
        <v>44</v>
      </c>
      <c r="E2693" s="12">
        <v>19.109998488641462</v>
      </c>
      <c r="F2693" s="12">
        <v>33.764695609117098</v>
      </c>
      <c r="G2693" s="12">
        <v>54.118193022445958</v>
      </c>
      <c r="H2693" s="12">
        <v>76.303266649802964</v>
      </c>
      <c r="I2693" s="12">
        <v>83.399716581533596</v>
      </c>
      <c r="J2693" s="12">
        <v>68.330984222313361</v>
      </c>
      <c r="K2693" s="12">
        <v>79.054223483245593</v>
      </c>
      <c r="L2693" s="12">
        <v>82.529236738049661</v>
      </c>
      <c r="M2693" s="12">
        <v>63.082857581163324</v>
      </c>
      <c r="N2693" s="12"/>
      <c r="O2693" s="12"/>
    </row>
    <row r="2694" spans="1:15" x14ac:dyDescent="0.35">
      <c r="A2694" s="11" t="str">
        <f t="shared" si="42"/>
        <v>DISTRIBUCION VOLUMEN X CRITERIO (kg ó litros)BrandyNIVEL ALTO</v>
      </c>
      <c r="B2694" s="11" t="s">
        <v>120</v>
      </c>
      <c r="C2694" s="11" t="s">
        <v>151</v>
      </c>
      <c r="D2694" s="11" t="s">
        <v>209</v>
      </c>
      <c r="E2694" s="12">
        <v>5.6169960589950643</v>
      </c>
      <c r="F2694" s="12">
        <v>0.22227483516402777</v>
      </c>
      <c r="G2694" s="12">
        <v>15.56707273726483</v>
      </c>
      <c r="H2694" s="12">
        <v>10.042029844821741</v>
      </c>
      <c r="I2694" s="12">
        <v>23.430450540348296</v>
      </c>
      <c r="J2694" s="12">
        <v>17.035985769913875</v>
      </c>
      <c r="K2694" s="12">
        <v>26.736929563724171</v>
      </c>
      <c r="L2694" s="12">
        <v>47.101151020602359</v>
      </c>
      <c r="M2694" s="12">
        <v>19.844078891745269</v>
      </c>
      <c r="N2694" s="12"/>
      <c r="O2694" s="12"/>
    </row>
    <row r="2695" spans="1:15" x14ac:dyDescent="0.35">
      <c r="A2695" s="11" t="str">
        <f t="shared" si="42"/>
        <v>DISTRIBUCION VOLUMEN X CRITERIO (kg ó litros)BrandyNIVEL MEDIO ALTO</v>
      </c>
      <c r="B2695" s="11" t="s">
        <v>120</v>
      </c>
      <c r="C2695" s="11" t="s">
        <v>151</v>
      </c>
      <c r="D2695" s="11" t="s">
        <v>210</v>
      </c>
      <c r="E2695" s="12">
        <v>10.380913206184706</v>
      </c>
      <c r="F2695" s="12">
        <v>31.129859854626059</v>
      </c>
      <c r="G2695" s="12">
        <v>2.7960088263548912</v>
      </c>
      <c r="H2695" s="12">
        <v>2.4298123173168507</v>
      </c>
      <c r="I2695" s="12">
        <v>12.369113090226721</v>
      </c>
      <c r="J2695" s="12">
        <v>6.4797437993794098</v>
      </c>
      <c r="K2695" s="12">
        <v>5.4742313616899807</v>
      </c>
      <c r="L2695" s="12">
        <v>4.5269126001645299</v>
      </c>
      <c r="M2695" s="12">
        <v>7.1600425162985708</v>
      </c>
      <c r="N2695" s="12"/>
      <c r="O2695" s="12"/>
    </row>
    <row r="2696" spans="1:15" x14ac:dyDescent="0.35">
      <c r="A2696" s="11" t="str">
        <f t="shared" si="42"/>
        <v>DISTRIBUCION VOLUMEN X CRITERIO (kg ó litros)BrandyNIVEL MEDIO</v>
      </c>
      <c r="B2696" s="11" t="s">
        <v>120</v>
      </c>
      <c r="C2696" s="11" t="s">
        <v>151</v>
      </c>
      <c r="D2696" s="11" t="s">
        <v>211</v>
      </c>
      <c r="E2696" s="12">
        <v>23.572183465515444</v>
      </c>
      <c r="F2696" s="12">
        <v>23.863770983660775</v>
      </c>
      <c r="G2696" s="12">
        <v>13.774993320549791</v>
      </c>
      <c r="H2696" s="12">
        <v>1.3754873727970351</v>
      </c>
      <c r="I2696" s="12">
        <v>9.401997693717238</v>
      </c>
      <c r="J2696" s="12">
        <v>9.2570709045280495</v>
      </c>
      <c r="K2696" s="12">
        <v>31.508853911636685</v>
      </c>
      <c r="L2696" s="12">
        <v>5.0745034755451375</v>
      </c>
      <c r="M2696" s="12">
        <v>29.798413326819396</v>
      </c>
      <c r="N2696" s="12"/>
      <c r="O2696" s="12"/>
    </row>
    <row r="2697" spans="1:15" x14ac:dyDescent="0.35">
      <c r="A2697" s="11" t="str">
        <f t="shared" si="42"/>
        <v>DISTRIBUCION VOLUMEN X CRITERIO (kg ó litros)BrandyNIVEL MEDIO BAJO</v>
      </c>
      <c r="B2697" s="11" t="s">
        <v>120</v>
      </c>
      <c r="C2697" s="11" t="s">
        <v>151</v>
      </c>
      <c r="D2697" s="11" t="s">
        <v>212</v>
      </c>
      <c r="E2697" s="12">
        <v>1.6476458986749438</v>
      </c>
      <c r="F2697" s="12" t="s">
        <v>223</v>
      </c>
      <c r="G2697" s="12">
        <v>1.1035676424718956</v>
      </c>
      <c r="H2697" s="12">
        <v>6.2622795204144461</v>
      </c>
      <c r="I2697" s="12">
        <v>18.463708416741586</v>
      </c>
      <c r="J2697" s="12">
        <v>3.3892695718990473</v>
      </c>
      <c r="K2697" s="12">
        <v>0.31774004903308073</v>
      </c>
      <c r="L2697" s="12">
        <v>6.0875079490747446</v>
      </c>
      <c r="M2697" s="12">
        <v>19.378604723455275</v>
      </c>
      <c r="N2697" s="12"/>
      <c r="O2697" s="12"/>
    </row>
    <row r="2698" spans="1:15" x14ac:dyDescent="0.35">
      <c r="A2698" s="11" t="str">
        <f t="shared" si="42"/>
        <v>DISTRIBUCION VOLUMEN X CRITERIO (kg ó litros)BrandyHOMBRE</v>
      </c>
      <c r="B2698" s="11" t="s">
        <v>120</v>
      </c>
      <c r="C2698" s="11" t="s">
        <v>151</v>
      </c>
      <c r="D2698" s="11" t="s">
        <v>21</v>
      </c>
      <c r="E2698" s="12">
        <v>80.709921721370677</v>
      </c>
      <c r="F2698" s="12">
        <v>57.804308143896968</v>
      </c>
      <c r="G2698" s="12">
        <v>90.071440964631805</v>
      </c>
      <c r="H2698" s="12">
        <v>88.509903393654071</v>
      </c>
      <c r="I2698" s="12">
        <v>85.389448685491956</v>
      </c>
      <c r="J2698" s="12">
        <v>55.4853081815994</v>
      </c>
      <c r="K2698" s="12">
        <v>77.752798806165529</v>
      </c>
      <c r="L2698" s="12">
        <v>99.130815931605838</v>
      </c>
      <c r="M2698" s="12">
        <v>63.58710051779434</v>
      </c>
      <c r="N2698" s="12"/>
      <c r="O2698" s="12"/>
    </row>
    <row r="2699" spans="1:15" x14ac:dyDescent="0.35">
      <c r="A2699" s="11" t="str">
        <f t="shared" si="42"/>
        <v>DISTRIBUCION VOLUMEN X CRITERIO (kg ó litros)BrandyMUJER</v>
      </c>
      <c r="B2699" s="11" t="s">
        <v>120</v>
      </c>
      <c r="C2699" s="11" t="s">
        <v>151</v>
      </c>
      <c r="D2699" s="11" t="s">
        <v>22</v>
      </c>
      <c r="E2699" s="12">
        <v>19.290064104038301</v>
      </c>
      <c r="F2699" s="12">
        <v>42.195699382936688</v>
      </c>
      <c r="G2699" s="12">
        <v>9.9285556150792722</v>
      </c>
      <c r="H2699" s="12">
        <v>11.490103800243137</v>
      </c>
      <c r="I2699" s="12">
        <v>14.610554489175827</v>
      </c>
      <c r="J2699" s="12">
        <v>44.514705099117556</v>
      </c>
      <c r="K2699" s="12">
        <v>22.247215794436663</v>
      </c>
      <c r="L2699" s="12">
        <v>0.86919251139653009</v>
      </c>
      <c r="M2699" s="12">
        <v>36.412901222386317</v>
      </c>
      <c r="N2699" s="12"/>
      <c r="O2699" s="12"/>
    </row>
    <row r="2700" spans="1:15" x14ac:dyDescent="0.35">
      <c r="A2700" s="11" t="str">
        <f t="shared" si="42"/>
        <v>DISTRIBUCION VOLUMEN X CRITERIO (kg ó litros)GinebraT.ESPAÑA</v>
      </c>
      <c r="B2700" s="11" t="s">
        <v>120</v>
      </c>
      <c r="C2700" s="11" t="s">
        <v>152</v>
      </c>
      <c r="D2700" s="11" t="s">
        <v>36</v>
      </c>
      <c r="E2700" s="12">
        <v>100</v>
      </c>
      <c r="F2700" s="12">
        <v>100</v>
      </c>
      <c r="G2700" s="12">
        <v>100</v>
      </c>
      <c r="H2700" s="12">
        <v>100</v>
      </c>
      <c r="I2700" s="12">
        <v>100</v>
      </c>
      <c r="J2700" s="12">
        <v>100</v>
      </c>
      <c r="K2700" s="12">
        <v>100</v>
      </c>
      <c r="L2700" s="12">
        <v>100</v>
      </c>
      <c r="M2700" s="12">
        <v>100</v>
      </c>
      <c r="N2700" s="12"/>
      <c r="O2700" s="12"/>
    </row>
    <row r="2701" spans="1:15" x14ac:dyDescent="0.35">
      <c r="A2701" s="11" t="str">
        <f t="shared" si="42"/>
        <v>DISTRIBUCION VOLUMEN X CRITERIO (kg ó litros)GinebraBCN AM</v>
      </c>
      <c r="B2701" s="11" t="s">
        <v>120</v>
      </c>
      <c r="C2701" s="11" t="s">
        <v>152</v>
      </c>
      <c r="D2701" s="11" t="s">
        <v>1</v>
      </c>
      <c r="E2701" s="12">
        <v>5.6454101191222534</v>
      </c>
      <c r="F2701" s="12">
        <v>4.0372221170057951</v>
      </c>
      <c r="G2701" s="12">
        <v>4.2421206832546803</v>
      </c>
      <c r="H2701" s="12">
        <v>3.8374734051256918</v>
      </c>
      <c r="I2701" s="12">
        <v>4.018911094734535</v>
      </c>
      <c r="J2701" s="12">
        <v>4.6786844721889409</v>
      </c>
      <c r="K2701" s="12">
        <v>5.2626649413033659</v>
      </c>
      <c r="L2701" s="12">
        <v>8.5244138370307052</v>
      </c>
      <c r="M2701" s="12">
        <v>4.7941176653671027</v>
      </c>
      <c r="N2701" s="12"/>
      <c r="O2701" s="12"/>
    </row>
    <row r="2702" spans="1:15" x14ac:dyDescent="0.35">
      <c r="A2702" s="11" t="str">
        <f t="shared" si="42"/>
        <v>DISTRIBUCION VOLUMEN X CRITERIO (kg ó litros)GinebraREST.CAT ARAGON</v>
      </c>
      <c r="B2702" s="11" t="s">
        <v>120</v>
      </c>
      <c r="C2702" s="11" t="s">
        <v>152</v>
      </c>
      <c r="D2702" s="11" t="s">
        <v>2</v>
      </c>
      <c r="E2702" s="12">
        <v>6.9280311332879538</v>
      </c>
      <c r="F2702" s="12">
        <v>6.3898070854842723</v>
      </c>
      <c r="G2702" s="12">
        <v>8.3033828684924433</v>
      </c>
      <c r="H2702" s="12">
        <v>10.468087959736943</v>
      </c>
      <c r="I2702" s="12">
        <v>8.4179640223047318</v>
      </c>
      <c r="J2702" s="12">
        <v>8.6812281618245422</v>
      </c>
      <c r="K2702" s="12">
        <v>11.734491476575744</v>
      </c>
      <c r="L2702" s="12">
        <v>7.6858875539103435</v>
      </c>
      <c r="M2702" s="12">
        <v>10.880696522976967</v>
      </c>
      <c r="N2702" s="12"/>
      <c r="O2702" s="12"/>
    </row>
    <row r="2703" spans="1:15" x14ac:dyDescent="0.35">
      <c r="A2703" s="11" t="str">
        <f t="shared" si="42"/>
        <v>DISTRIBUCION VOLUMEN X CRITERIO (kg ó litros)GinebraLEVANTE</v>
      </c>
      <c r="B2703" s="11" t="s">
        <v>120</v>
      </c>
      <c r="C2703" s="11" t="s">
        <v>152</v>
      </c>
      <c r="D2703" s="11" t="s">
        <v>3</v>
      </c>
      <c r="E2703" s="12">
        <v>10.27786194862052</v>
      </c>
      <c r="F2703" s="12">
        <v>20.505102038731803</v>
      </c>
      <c r="G2703" s="12">
        <v>13.326723667756349</v>
      </c>
      <c r="H2703" s="12">
        <v>12.567258084998409</v>
      </c>
      <c r="I2703" s="12">
        <v>22.14664470917177</v>
      </c>
      <c r="J2703" s="12">
        <v>23.669170652804162</v>
      </c>
      <c r="K2703" s="12">
        <v>11.877558566792109</v>
      </c>
      <c r="L2703" s="12">
        <v>12.45433241434403</v>
      </c>
      <c r="M2703" s="12">
        <v>18.97115562680656</v>
      </c>
      <c r="N2703" s="12"/>
      <c r="O2703" s="12"/>
    </row>
    <row r="2704" spans="1:15" x14ac:dyDescent="0.35">
      <c r="A2704" s="11" t="str">
        <f t="shared" si="42"/>
        <v>DISTRIBUCION VOLUMEN X CRITERIO (kg ó litros)GinebraANDALUCIA</v>
      </c>
      <c r="B2704" s="11" t="s">
        <v>120</v>
      </c>
      <c r="C2704" s="11" t="s">
        <v>152</v>
      </c>
      <c r="D2704" s="11" t="s">
        <v>4</v>
      </c>
      <c r="E2704" s="12">
        <v>19.611826693419015</v>
      </c>
      <c r="F2704" s="12">
        <v>28.690453480103628</v>
      </c>
      <c r="G2704" s="12">
        <v>24.835180716865537</v>
      </c>
      <c r="H2704" s="12">
        <v>29.941238300497382</v>
      </c>
      <c r="I2704" s="12">
        <v>23.016715956420491</v>
      </c>
      <c r="J2704" s="12">
        <v>26.899321555537188</v>
      </c>
      <c r="K2704" s="12">
        <v>25.374139476908642</v>
      </c>
      <c r="L2704" s="12">
        <v>24.652314881102967</v>
      </c>
      <c r="M2704" s="12">
        <v>23.686762483113704</v>
      </c>
      <c r="N2704" s="12"/>
      <c r="O2704" s="12"/>
    </row>
    <row r="2705" spans="1:15" x14ac:dyDescent="0.35">
      <c r="A2705" s="11" t="str">
        <f t="shared" si="42"/>
        <v>DISTRIBUCION VOLUMEN X CRITERIO (kg ó litros)GinebraMDD AM</v>
      </c>
      <c r="B2705" s="11" t="s">
        <v>120</v>
      </c>
      <c r="C2705" s="11" t="s">
        <v>152</v>
      </c>
      <c r="D2705" s="11" t="s">
        <v>5</v>
      </c>
      <c r="E2705" s="12">
        <v>15.239131145119305</v>
      </c>
      <c r="F2705" s="12">
        <v>11.481327513068571</v>
      </c>
      <c r="G2705" s="12">
        <v>16.500649893354275</v>
      </c>
      <c r="H2705" s="12">
        <v>13.924905529195733</v>
      </c>
      <c r="I2705" s="12">
        <v>10.416840802160561</v>
      </c>
      <c r="J2705" s="12">
        <v>8.2635222251230438</v>
      </c>
      <c r="K2705" s="12">
        <v>9.7152358647631836</v>
      </c>
      <c r="L2705" s="12">
        <v>10.384269920771798</v>
      </c>
      <c r="M2705" s="12">
        <v>8.6430531113923461</v>
      </c>
      <c r="N2705" s="12"/>
      <c r="O2705" s="12"/>
    </row>
    <row r="2706" spans="1:15" x14ac:dyDescent="0.35">
      <c r="A2706" s="11" t="str">
        <f t="shared" si="42"/>
        <v>DISTRIBUCION VOLUMEN X CRITERIO (kg ó litros)GinebraRTO CENTRO</v>
      </c>
      <c r="B2706" s="11" t="s">
        <v>120</v>
      </c>
      <c r="C2706" s="11" t="s">
        <v>152</v>
      </c>
      <c r="D2706" s="11" t="s">
        <v>6</v>
      </c>
      <c r="E2706" s="12">
        <v>13.291513732019894</v>
      </c>
      <c r="F2706" s="12">
        <v>12.162157869795557</v>
      </c>
      <c r="G2706" s="12">
        <v>10.445612200057159</v>
      </c>
      <c r="H2706" s="12">
        <v>9.4539690158380907</v>
      </c>
      <c r="I2706" s="12">
        <v>10.293451114612511</v>
      </c>
      <c r="J2706" s="12">
        <v>10.359802377997177</v>
      </c>
      <c r="K2706" s="12">
        <v>12.091293989620937</v>
      </c>
      <c r="L2706" s="12">
        <v>8.7942456629805896</v>
      </c>
      <c r="M2706" s="12">
        <v>8.568919801407068</v>
      </c>
      <c r="N2706" s="12"/>
      <c r="O2706" s="12"/>
    </row>
    <row r="2707" spans="1:15" x14ac:dyDescent="0.35">
      <c r="A2707" s="11" t="str">
        <f t="shared" si="42"/>
        <v>DISTRIBUCION VOLUMEN X CRITERIO (kg ó litros)GinebraNORTE-CENTRO</v>
      </c>
      <c r="B2707" s="11" t="s">
        <v>120</v>
      </c>
      <c r="C2707" s="11" t="s">
        <v>152</v>
      </c>
      <c r="D2707" s="11" t="s">
        <v>7</v>
      </c>
      <c r="E2707" s="12">
        <v>12.12715318526754</v>
      </c>
      <c r="F2707" s="12">
        <v>8.1013449448392425</v>
      </c>
      <c r="G2707" s="12">
        <v>13.10258356706715</v>
      </c>
      <c r="H2707" s="12">
        <v>8.3429666132696685</v>
      </c>
      <c r="I2707" s="12">
        <v>10.640445475593243</v>
      </c>
      <c r="J2707" s="12">
        <v>11.348856494477333</v>
      </c>
      <c r="K2707" s="12">
        <v>15.135078024247958</v>
      </c>
      <c r="L2707" s="12">
        <v>21.056209314540926</v>
      </c>
      <c r="M2707" s="12">
        <v>15.881539741275558</v>
      </c>
      <c r="N2707" s="12"/>
      <c r="O2707" s="12"/>
    </row>
    <row r="2708" spans="1:15" x14ac:dyDescent="0.35">
      <c r="A2708" s="11" t="str">
        <f t="shared" si="42"/>
        <v>DISTRIBUCION VOLUMEN X CRITERIO (kg ó litros)GinebraNOROESTE</v>
      </c>
      <c r="B2708" s="11" t="s">
        <v>120</v>
      </c>
      <c r="C2708" s="11" t="s">
        <v>152</v>
      </c>
      <c r="D2708" s="11" t="s">
        <v>8</v>
      </c>
      <c r="E2708" s="12">
        <v>16.879077163117813</v>
      </c>
      <c r="F2708" s="12">
        <v>8.6325605077393668</v>
      </c>
      <c r="G2708" s="12">
        <v>9.2437370289687504</v>
      </c>
      <c r="H2708" s="12">
        <v>11.464111973204099</v>
      </c>
      <c r="I2708" s="12">
        <v>11.049007970308354</v>
      </c>
      <c r="J2708" s="12">
        <v>6.0994266819175538</v>
      </c>
      <c r="K2708" s="12">
        <v>8.8095631538513608</v>
      </c>
      <c r="L2708" s="12">
        <v>6.4483063138291428</v>
      </c>
      <c r="M2708" s="12">
        <v>8.5737519535615654</v>
      </c>
      <c r="N2708" s="12"/>
      <c r="O2708" s="12"/>
    </row>
    <row r="2709" spans="1:15" x14ac:dyDescent="0.35">
      <c r="A2709" s="11" t="str">
        <f t="shared" si="42"/>
        <v>DISTRIBUCION VOLUMEN X CRITERIO (kg ó litros)Ginebra&lt;2MIL</v>
      </c>
      <c r="B2709" s="11" t="s">
        <v>120</v>
      </c>
      <c r="C2709" s="11" t="s">
        <v>152</v>
      </c>
      <c r="D2709" s="11" t="s">
        <v>9</v>
      </c>
      <c r="E2709" s="12">
        <v>8.1248508337578205</v>
      </c>
      <c r="F2709" s="12">
        <v>7.0246879843669676</v>
      </c>
      <c r="G2709" s="12">
        <v>5.8908222111954238</v>
      </c>
      <c r="H2709" s="12">
        <v>7.7549899344951019</v>
      </c>
      <c r="I2709" s="12">
        <v>4.8188156334001908</v>
      </c>
      <c r="J2709" s="12">
        <v>5.9559377612628355</v>
      </c>
      <c r="K2709" s="12">
        <v>6.8368702205063521</v>
      </c>
      <c r="L2709" s="12">
        <v>4.7250115720595947</v>
      </c>
      <c r="M2709" s="12">
        <v>4.4359586656672469</v>
      </c>
      <c r="N2709" s="12"/>
      <c r="O2709" s="12"/>
    </row>
    <row r="2710" spans="1:15" x14ac:dyDescent="0.35">
      <c r="A2710" s="11" t="str">
        <f t="shared" si="42"/>
        <v>DISTRIBUCION VOLUMEN X CRITERIO (kg ó litros)Ginebra2-5MIL</v>
      </c>
      <c r="B2710" s="11" t="s">
        <v>120</v>
      </c>
      <c r="C2710" s="11" t="s">
        <v>152</v>
      </c>
      <c r="D2710" s="11" t="s">
        <v>10</v>
      </c>
      <c r="E2710" s="12">
        <v>6.1730159429698519</v>
      </c>
      <c r="F2710" s="12">
        <v>6.4994466626512173</v>
      </c>
      <c r="G2710" s="12">
        <v>4.3754862761292932</v>
      </c>
      <c r="H2710" s="12">
        <v>7.5295399086902357</v>
      </c>
      <c r="I2710" s="12">
        <v>5.7173102132976092</v>
      </c>
      <c r="J2710" s="12">
        <v>6.8700716638160273</v>
      </c>
      <c r="K2710" s="12">
        <v>5.3310460940017039</v>
      </c>
      <c r="L2710" s="12">
        <v>6.1699513492994518</v>
      </c>
      <c r="M2710" s="12">
        <v>6.1829485311718715</v>
      </c>
      <c r="N2710" s="12"/>
      <c r="O2710" s="12"/>
    </row>
    <row r="2711" spans="1:15" x14ac:dyDescent="0.35">
      <c r="A2711" s="11" t="str">
        <f t="shared" si="42"/>
        <v>DISTRIBUCION VOLUMEN X CRITERIO (kg ó litros)Ginebra5-10MIL</v>
      </c>
      <c r="B2711" s="11" t="s">
        <v>120</v>
      </c>
      <c r="C2711" s="11" t="s">
        <v>152</v>
      </c>
      <c r="D2711" s="11" t="s">
        <v>11</v>
      </c>
      <c r="E2711" s="12">
        <v>6.6502142674099263</v>
      </c>
      <c r="F2711" s="12">
        <v>9.195098594282296</v>
      </c>
      <c r="G2711" s="12">
        <v>5.9543837740682708</v>
      </c>
      <c r="H2711" s="12">
        <v>11.715457593343904</v>
      </c>
      <c r="I2711" s="12">
        <v>10.227849368727055</v>
      </c>
      <c r="J2711" s="12">
        <v>8.9425882441561555</v>
      </c>
      <c r="K2711" s="12">
        <v>9.3341648732922078</v>
      </c>
      <c r="L2711" s="12">
        <v>7.1302515862277014</v>
      </c>
      <c r="M2711" s="12">
        <v>10.738461191427145</v>
      </c>
      <c r="N2711" s="12"/>
      <c r="O2711" s="12"/>
    </row>
    <row r="2712" spans="1:15" x14ac:dyDescent="0.35">
      <c r="A2712" s="11" t="str">
        <f t="shared" si="42"/>
        <v>DISTRIBUCION VOLUMEN X CRITERIO (kg ó litros)Ginebra10-30MIL</v>
      </c>
      <c r="B2712" s="11" t="s">
        <v>120</v>
      </c>
      <c r="C2712" s="11" t="s">
        <v>152</v>
      </c>
      <c r="D2712" s="11" t="s">
        <v>12</v>
      </c>
      <c r="E2712" s="12">
        <v>12.954539118191871</v>
      </c>
      <c r="F2712" s="12">
        <v>16.389293602650586</v>
      </c>
      <c r="G2712" s="12">
        <v>15.00044587969492</v>
      </c>
      <c r="H2712" s="12">
        <v>12.561348801586108</v>
      </c>
      <c r="I2712" s="12">
        <v>13.725710934257975</v>
      </c>
      <c r="J2712" s="12">
        <v>14.910297316575626</v>
      </c>
      <c r="K2712" s="12">
        <v>20.446834202053854</v>
      </c>
      <c r="L2712" s="12">
        <v>24.316449862808621</v>
      </c>
      <c r="M2712" s="12">
        <v>23.192807092781756</v>
      </c>
      <c r="N2712" s="12"/>
      <c r="O2712" s="12"/>
    </row>
    <row r="2713" spans="1:15" x14ac:dyDescent="0.35">
      <c r="A2713" s="11" t="str">
        <f t="shared" si="42"/>
        <v>DISTRIBUCION VOLUMEN X CRITERIO (kg ó litros)Ginebra30-100MIL</v>
      </c>
      <c r="B2713" s="11" t="s">
        <v>120</v>
      </c>
      <c r="C2713" s="11" t="s">
        <v>152</v>
      </c>
      <c r="D2713" s="11" t="s">
        <v>13</v>
      </c>
      <c r="E2713" s="12">
        <v>21.102365082676918</v>
      </c>
      <c r="F2713" s="12">
        <v>18.114627164048809</v>
      </c>
      <c r="G2713" s="12">
        <v>26.511816102395645</v>
      </c>
      <c r="H2713" s="12">
        <v>20.402382314895693</v>
      </c>
      <c r="I2713" s="12">
        <v>20.860678351264021</v>
      </c>
      <c r="J2713" s="12">
        <v>18.450615554058636</v>
      </c>
      <c r="K2713" s="12">
        <v>17.714362680162669</v>
      </c>
      <c r="L2713" s="12">
        <v>15.356496166328141</v>
      </c>
      <c r="M2713" s="12">
        <v>28.574589690864038</v>
      </c>
      <c r="N2713" s="12"/>
      <c r="O2713" s="12"/>
    </row>
    <row r="2714" spans="1:15" x14ac:dyDescent="0.35">
      <c r="A2714" s="11" t="str">
        <f t="shared" si="42"/>
        <v>DISTRIBUCION VOLUMEN X CRITERIO (kg ó litros)Ginebra100-200MIL</v>
      </c>
      <c r="B2714" s="11" t="s">
        <v>120</v>
      </c>
      <c r="C2714" s="11" t="s">
        <v>152</v>
      </c>
      <c r="D2714" s="11" t="s">
        <v>14</v>
      </c>
      <c r="E2714" s="12">
        <v>11.917574964884025</v>
      </c>
      <c r="F2714" s="12">
        <v>10.409000599447653</v>
      </c>
      <c r="G2714" s="12">
        <v>12.322526971230751</v>
      </c>
      <c r="H2714" s="12">
        <v>14.541868366254821</v>
      </c>
      <c r="I2714" s="12">
        <v>9.2407999040138833</v>
      </c>
      <c r="J2714" s="12">
        <v>9.3482754270527142</v>
      </c>
      <c r="K2714" s="12">
        <v>11.418650839287043</v>
      </c>
      <c r="L2714" s="12">
        <v>10.954414203726024</v>
      </c>
      <c r="M2714" s="12">
        <v>7.5650707858802733</v>
      </c>
      <c r="N2714" s="12"/>
      <c r="O2714" s="12"/>
    </row>
    <row r="2715" spans="1:15" x14ac:dyDescent="0.35">
      <c r="A2715" s="11" t="str">
        <f t="shared" si="42"/>
        <v>DISTRIBUCION VOLUMEN X CRITERIO (kg ó litros)Ginebra200-500MIL</v>
      </c>
      <c r="B2715" s="11" t="s">
        <v>120</v>
      </c>
      <c r="C2715" s="11" t="s">
        <v>152</v>
      </c>
      <c r="D2715" s="11" t="s">
        <v>15</v>
      </c>
      <c r="E2715" s="12">
        <v>16.84600245609866</v>
      </c>
      <c r="F2715" s="12">
        <v>15.237471063300928</v>
      </c>
      <c r="G2715" s="12">
        <v>12.946242897226648</v>
      </c>
      <c r="H2715" s="12">
        <v>10.689055284515273</v>
      </c>
      <c r="I2715" s="12">
        <v>19.509299262964824</v>
      </c>
      <c r="J2715" s="12">
        <v>19.731738877200453</v>
      </c>
      <c r="K2715" s="12">
        <v>10.85914807667069</v>
      </c>
      <c r="L2715" s="12">
        <v>14.441111878220369</v>
      </c>
      <c r="M2715" s="12">
        <v>7.5704469832607399</v>
      </c>
      <c r="N2715" s="12"/>
      <c r="O2715" s="12"/>
    </row>
    <row r="2716" spans="1:15" x14ac:dyDescent="0.35">
      <c r="A2716" s="11" t="str">
        <f t="shared" si="42"/>
        <v>DISTRIBUCION VOLUMEN X CRITERIO (kg ó litros)Ginebra&gt;500MIL</v>
      </c>
      <c r="B2716" s="11" t="s">
        <v>120</v>
      </c>
      <c r="C2716" s="11" t="s">
        <v>152</v>
      </c>
      <c r="D2716" s="11" t="s">
        <v>16</v>
      </c>
      <c r="E2716" s="12">
        <v>16.231445498183824</v>
      </c>
      <c r="F2716" s="12">
        <v>17.130353408724758</v>
      </c>
      <c r="G2716" s="12">
        <v>16.998261785593847</v>
      </c>
      <c r="H2716" s="12">
        <v>14.805368016873576</v>
      </c>
      <c r="I2716" s="12">
        <v>15.899519418541249</v>
      </c>
      <c r="J2716" s="12">
        <v>15.790486697801404</v>
      </c>
      <c r="K2716" s="12">
        <v>18.058947499034588</v>
      </c>
      <c r="L2716" s="12">
        <v>16.906288563850545</v>
      </c>
      <c r="M2716" s="12">
        <v>11.739716077838576</v>
      </c>
      <c r="N2716" s="12"/>
      <c r="O2716" s="12"/>
    </row>
    <row r="2717" spans="1:15" x14ac:dyDescent="0.35">
      <c r="A2717" s="11" t="str">
        <f t="shared" si="42"/>
        <v>DISTRIBUCION VOLUMEN X CRITERIO (kg ó litros)GinebraDE 15 A 19 AÑOS</v>
      </c>
      <c r="B2717" s="11" t="s">
        <v>120</v>
      </c>
      <c r="C2717" s="11" t="s">
        <v>152</v>
      </c>
      <c r="D2717" s="11" t="s">
        <v>39</v>
      </c>
      <c r="E2717" s="12">
        <v>4.1294985837885516</v>
      </c>
      <c r="F2717" s="12">
        <v>0.67395149492166961</v>
      </c>
      <c r="G2717" s="12">
        <v>1.5479017793362357</v>
      </c>
      <c r="H2717" s="12">
        <v>0.52628382500728899</v>
      </c>
      <c r="I2717" s="12">
        <v>2.2405508293676437</v>
      </c>
      <c r="J2717" s="12">
        <v>1.8116020095197336</v>
      </c>
      <c r="K2717" s="12">
        <v>3.2530760852187619</v>
      </c>
      <c r="L2717" s="12">
        <v>0.55511256636987893</v>
      </c>
      <c r="M2717" s="12">
        <v>9.2360935533120969</v>
      </c>
      <c r="N2717" s="12"/>
      <c r="O2717" s="12"/>
    </row>
    <row r="2718" spans="1:15" x14ac:dyDescent="0.35">
      <c r="A2718" s="11" t="str">
        <f t="shared" si="42"/>
        <v>DISTRIBUCION VOLUMEN X CRITERIO (kg ó litros)GinebraDE 20 A 24 AÑOS</v>
      </c>
      <c r="B2718" s="11" t="s">
        <v>120</v>
      </c>
      <c r="C2718" s="11" t="s">
        <v>152</v>
      </c>
      <c r="D2718" s="11" t="s">
        <v>40</v>
      </c>
      <c r="E2718" s="12">
        <v>4.0305508391884262</v>
      </c>
      <c r="F2718" s="12">
        <v>6.0701117171931003</v>
      </c>
      <c r="G2718" s="12">
        <v>11.658946332877514</v>
      </c>
      <c r="H2718" s="12">
        <v>5.8796451476663742</v>
      </c>
      <c r="I2718" s="12">
        <v>2.3504390166138118</v>
      </c>
      <c r="J2718" s="12">
        <v>2.4722293327147842</v>
      </c>
      <c r="K2718" s="12">
        <v>1.8531922092850268</v>
      </c>
      <c r="L2718" s="12">
        <v>1.855351560691425</v>
      </c>
      <c r="M2718" s="12">
        <v>1.5650537132307045</v>
      </c>
      <c r="N2718" s="12"/>
      <c r="O2718" s="12"/>
    </row>
    <row r="2719" spans="1:15" x14ac:dyDescent="0.35">
      <c r="A2719" s="11" t="str">
        <f t="shared" si="42"/>
        <v>DISTRIBUCION VOLUMEN X CRITERIO (kg ó litros)GinebraDE 25 A 34 AÑOS</v>
      </c>
      <c r="B2719" s="11" t="s">
        <v>120</v>
      </c>
      <c r="C2719" s="11" t="s">
        <v>152</v>
      </c>
      <c r="D2719" s="11" t="s">
        <v>41</v>
      </c>
      <c r="E2719" s="12">
        <v>13.109804426568287</v>
      </c>
      <c r="F2719" s="12">
        <v>20.759076930774757</v>
      </c>
      <c r="G2719" s="12">
        <v>15.913067637358477</v>
      </c>
      <c r="H2719" s="12">
        <v>12.703694287215928</v>
      </c>
      <c r="I2719" s="12">
        <v>19.308041113541073</v>
      </c>
      <c r="J2719" s="12">
        <v>22.912237597941804</v>
      </c>
      <c r="K2719" s="12">
        <v>10.94849109895422</v>
      </c>
      <c r="L2719" s="12">
        <v>11.328091555300215</v>
      </c>
      <c r="M2719" s="12">
        <v>10.512135574462341</v>
      </c>
      <c r="N2719" s="12"/>
      <c r="O2719" s="12"/>
    </row>
    <row r="2720" spans="1:15" x14ac:dyDescent="0.35">
      <c r="A2720" s="11" t="str">
        <f t="shared" si="42"/>
        <v>DISTRIBUCION VOLUMEN X CRITERIO (kg ó litros)GinebraDE 35 A 49 AÑOS</v>
      </c>
      <c r="B2720" s="11" t="s">
        <v>120</v>
      </c>
      <c r="C2720" s="11" t="s">
        <v>152</v>
      </c>
      <c r="D2720" s="11" t="s">
        <v>42</v>
      </c>
      <c r="E2720" s="12">
        <v>28.242019300142307</v>
      </c>
      <c r="F2720" s="12">
        <v>22.760797606605614</v>
      </c>
      <c r="G2720" s="12">
        <v>19.639551059163214</v>
      </c>
      <c r="H2720" s="12">
        <v>23.40773496068892</v>
      </c>
      <c r="I2720" s="12">
        <v>23.944884458341793</v>
      </c>
      <c r="J2720" s="12">
        <v>22.064473638622946</v>
      </c>
      <c r="K2720" s="12">
        <v>16.252536978283391</v>
      </c>
      <c r="L2720" s="12">
        <v>14.890466862608459</v>
      </c>
      <c r="M2720" s="12">
        <v>19.165071051099027</v>
      </c>
      <c r="N2720" s="12"/>
      <c r="O2720" s="12"/>
    </row>
    <row r="2721" spans="1:15" x14ac:dyDescent="0.35">
      <c r="A2721" s="11" t="str">
        <f t="shared" si="42"/>
        <v>DISTRIBUCION VOLUMEN X CRITERIO (kg ó litros)GinebraDE 50 A 59 AÑOS</v>
      </c>
      <c r="B2721" s="11" t="s">
        <v>120</v>
      </c>
      <c r="C2721" s="11" t="s">
        <v>152</v>
      </c>
      <c r="D2721" s="11" t="s">
        <v>43</v>
      </c>
      <c r="E2721" s="12">
        <v>19.031286901892912</v>
      </c>
      <c r="F2721" s="12">
        <v>19.07980766606746</v>
      </c>
      <c r="G2721" s="12">
        <v>21.688724208391815</v>
      </c>
      <c r="H2721" s="12">
        <v>25.150759942865143</v>
      </c>
      <c r="I2721" s="12">
        <v>22.577910018777501</v>
      </c>
      <c r="J2721" s="12">
        <v>22.319002049473902</v>
      </c>
      <c r="K2721" s="12">
        <v>25.324073716450929</v>
      </c>
      <c r="L2721" s="12">
        <v>20.710515637833886</v>
      </c>
      <c r="M2721" s="12">
        <v>22.884438690670127</v>
      </c>
      <c r="N2721" s="12"/>
      <c r="O2721" s="12"/>
    </row>
    <row r="2722" spans="1:15" x14ac:dyDescent="0.35">
      <c r="A2722" s="11" t="str">
        <f t="shared" si="42"/>
        <v>DISTRIBUCION VOLUMEN X CRITERIO (kg ó litros)GinebraDE 60 A 75 AÑOS</v>
      </c>
      <c r="B2722" s="11" t="s">
        <v>120</v>
      </c>
      <c r="C2722" s="11" t="s">
        <v>152</v>
      </c>
      <c r="D2722" s="11" t="s">
        <v>44</v>
      </c>
      <c r="E2722" s="12">
        <v>31.456845403459976</v>
      </c>
      <c r="F2722" s="12">
        <v>30.656240726015856</v>
      </c>
      <c r="G2722" s="12">
        <v>29.551794339375174</v>
      </c>
      <c r="H2722" s="12">
        <v>32.331894817578252</v>
      </c>
      <c r="I2722" s="12">
        <v>29.578164164984734</v>
      </c>
      <c r="J2722" s="12">
        <v>28.420471672163149</v>
      </c>
      <c r="K2722" s="12">
        <v>42.368645788966646</v>
      </c>
      <c r="L2722" s="12">
        <v>50.660435093252524</v>
      </c>
      <c r="M2722" s="12">
        <v>36.637199747851781</v>
      </c>
      <c r="N2722" s="12"/>
      <c r="O2722" s="12"/>
    </row>
    <row r="2723" spans="1:15" x14ac:dyDescent="0.35">
      <c r="A2723" s="11" t="str">
        <f t="shared" si="42"/>
        <v>DISTRIBUCION VOLUMEN X CRITERIO (kg ó litros)GinebraNIVEL ALTO</v>
      </c>
      <c r="B2723" s="11" t="s">
        <v>120</v>
      </c>
      <c r="C2723" s="11" t="s">
        <v>152</v>
      </c>
      <c r="D2723" s="11" t="s">
        <v>209</v>
      </c>
      <c r="E2723" s="12">
        <v>18.811375482384225</v>
      </c>
      <c r="F2723" s="12">
        <v>18.061087684725297</v>
      </c>
      <c r="G2723" s="12">
        <v>20.103912422873574</v>
      </c>
      <c r="H2723" s="12">
        <v>17.616422208961684</v>
      </c>
      <c r="I2723" s="12">
        <v>17.192360608709738</v>
      </c>
      <c r="J2723" s="12">
        <v>19.148169230985747</v>
      </c>
      <c r="K2723" s="12">
        <v>28.204127817281577</v>
      </c>
      <c r="L2723" s="12">
        <v>33.24902638415513</v>
      </c>
      <c r="M2723" s="12">
        <v>23.949334442224384</v>
      </c>
      <c r="N2723" s="12"/>
      <c r="O2723" s="12"/>
    </row>
    <row r="2724" spans="1:15" x14ac:dyDescent="0.35">
      <c r="A2724" s="11" t="str">
        <f t="shared" si="42"/>
        <v>DISTRIBUCION VOLUMEN X CRITERIO (kg ó litros)GinebraNIVEL MEDIO ALTO</v>
      </c>
      <c r="B2724" s="11" t="s">
        <v>120</v>
      </c>
      <c r="C2724" s="11" t="s">
        <v>152</v>
      </c>
      <c r="D2724" s="11" t="s">
        <v>210</v>
      </c>
      <c r="E2724" s="12">
        <v>16.360998487726309</v>
      </c>
      <c r="F2724" s="12">
        <v>17.547333926645361</v>
      </c>
      <c r="G2724" s="12">
        <v>13.713708208465233</v>
      </c>
      <c r="H2724" s="12">
        <v>17.648732823673903</v>
      </c>
      <c r="I2724" s="12">
        <v>18.813266829995541</v>
      </c>
      <c r="J2724" s="12">
        <v>13.723653860243559</v>
      </c>
      <c r="K2724" s="12">
        <v>16.923249910893883</v>
      </c>
      <c r="L2724" s="12">
        <v>13.516182325910526</v>
      </c>
      <c r="M2724" s="12">
        <v>18.536254854059628</v>
      </c>
      <c r="N2724" s="12"/>
      <c r="O2724" s="12"/>
    </row>
    <row r="2725" spans="1:15" x14ac:dyDescent="0.35">
      <c r="A2725" s="11" t="str">
        <f t="shared" si="42"/>
        <v>DISTRIBUCION VOLUMEN X CRITERIO (kg ó litros)GinebraNIVEL MEDIO</v>
      </c>
      <c r="B2725" s="11" t="s">
        <v>120</v>
      </c>
      <c r="C2725" s="11" t="s">
        <v>152</v>
      </c>
      <c r="D2725" s="11" t="s">
        <v>211</v>
      </c>
      <c r="E2725" s="12">
        <v>25.192106118112097</v>
      </c>
      <c r="F2725" s="12">
        <v>28.724145084616065</v>
      </c>
      <c r="G2725" s="12">
        <v>30.042972433471331</v>
      </c>
      <c r="H2725" s="12">
        <v>28.931682643322588</v>
      </c>
      <c r="I2725" s="12">
        <v>24.840254726852546</v>
      </c>
      <c r="J2725" s="12">
        <v>22.04970497083659</v>
      </c>
      <c r="K2725" s="12">
        <v>24.429922361704154</v>
      </c>
      <c r="L2725" s="12">
        <v>19.165266076599472</v>
      </c>
      <c r="M2725" s="12">
        <v>26.915435304000386</v>
      </c>
      <c r="N2725" s="12"/>
      <c r="O2725" s="12"/>
    </row>
    <row r="2726" spans="1:15" x14ac:dyDescent="0.35">
      <c r="A2726" s="11" t="str">
        <f t="shared" si="42"/>
        <v>DISTRIBUCION VOLUMEN X CRITERIO (kg ó litros)GinebraNIVEL MEDIO BAJO</v>
      </c>
      <c r="B2726" s="11" t="s">
        <v>120</v>
      </c>
      <c r="C2726" s="11" t="s">
        <v>152</v>
      </c>
      <c r="D2726" s="11" t="s">
        <v>212</v>
      </c>
      <c r="E2726" s="12">
        <v>15.43704713464758</v>
      </c>
      <c r="F2726" s="12">
        <v>19.398279654682344</v>
      </c>
      <c r="G2726" s="12">
        <v>19.283685029140752</v>
      </c>
      <c r="H2726" s="12">
        <v>13.806754122335436</v>
      </c>
      <c r="I2726" s="12">
        <v>15.285648501292117</v>
      </c>
      <c r="J2726" s="12">
        <v>16.772090124450699</v>
      </c>
      <c r="K2726" s="12">
        <v>16.308832256354517</v>
      </c>
      <c r="L2726" s="12">
        <v>15.333164701926725</v>
      </c>
      <c r="M2726" s="12">
        <v>15.401196405532588</v>
      </c>
      <c r="N2726" s="12"/>
      <c r="O2726" s="12"/>
    </row>
    <row r="2727" spans="1:15" x14ac:dyDescent="0.35">
      <c r="A2727" s="11" t="str">
        <f t="shared" si="42"/>
        <v>DISTRIBUCION VOLUMEN X CRITERIO (kg ó litros)GinebraHOMBRE</v>
      </c>
      <c r="B2727" s="11" t="s">
        <v>120</v>
      </c>
      <c r="C2727" s="11" t="s">
        <v>152</v>
      </c>
      <c r="D2727" s="11" t="s">
        <v>21</v>
      </c>
      <c r="E2727" s="12">
        <v>51.075793515292602</v>
      </c>
      <c r="F2727" s="12">
        <v>54.273015206071172</v>
      </c>
      <c r="G2727" s="12">
        <v>56.962854923193554</v>
      </c>
      <c r="H2727" s="12">
        <v>61.375985464784378</v>
      </c>
      <c r="I2727" s="12">
        <v>64.266124706120024</v>
      </c>
      <c r="J2727" s="12">
        <v>65.543870977719408</v>
      </c>
      <c r="K2727" s="12">
        <v>67.141837887735122</v>
      </c>
      <c r="L2727" s="12">
        <v>67.992034500686941</v>
      </c>
      <c r="M2727" s="12">
        <v>68.69565652294871</v>
      </c>
      <c r="N2727" s="12"/>
      <c r="O2727" s="12"/>
    </row>
    <row r="2728" spans="1:15" x14ac:dyDescent="0.35">
      <c r="A2728" s="11" t="str">
        <f t="shared" si="42"/>
        <v>DISTRIBUCION VOLUMEN X CRITERIO (kg ó litros)GinebraMUJER</v>
      </c>
      <c r="B2728" s="11" t="s">
        <v>120</v>
      </c>
      <c r="C2728" s="11" t="s">
        <v>152</v>
      </c>
      <c r="D2728" s="11" t="s">
        <v>22</v>
      </c>
      <c r="E2728" s="12">
        <v>48.924205965763477</v>
      </c>
      <c r="F2728" s="12">
        <v>45.726964425682034</v>
      </c>
      <c r="G2728" s="12">
        <v>43.037132259756994</v>
      </c>
      <c r="H2728" s="12">
        <v>38.624022325348797</v>
      </c>
      <c r="I2728" s="12">
        <v>35.733856774761527</v>
      </c>
      <c r="J2728" s="12">
        <v>34.456138303067306</v>
      </c>
      <c r="K2728" s="12">
        <v>32.858181881490069</v>
      </c>
      <c r="L2728" s="12">
        <v>32.007938741922707</v>
      </c>
      <c r="M2728" s="12">
        <v>31.304343171913313</v>
      </c>
      <c r="N2728" s="12"/>
      <c r="O2728" s="12"/>
    </row>
    <row r="2729" spans="1:15" x14ac:dyDescent="0.35">
      <c r="A2729" s="11" t="str">
        <f t="shared" si="42"/>
        <v>DISTRIBUCION VOLUMEN X CRITERIO (kg ó litros)RonT.ESPAÑA</v>
      </c>
      <c r="B2729" s="11" t="s">
        <v>120</v>
      </c>
      <c r="C2729" s="11" t="s">
        <v>153</v>
      </c>
      <c r="D2729" s="11" t="s">
        <v>36</v>
      </c>
      <c r="E2729" s="12">
        <v>100</v>
      </c>
      <c r="F2729" s="12">
        <v>100</v>
      </c>
      <c r="G2729" s="12">
        <v>100</v>
      </c>
      <c r="H2729" s="12">
        <v>100</v>
      </c>
      <c r="I2729" s="12">
        <v>100</v>
      </c>
      <c r="J2729" s="12">
        <v>100</v>
      </c>
      <c r="K2729" s="12">
        <v>100</v>
      </c>
      <c r="L2729" s="12">
        <v>100</v>
      </c>
      <c r="M2729" s="12">
        <v>100</v>
      </c>
      <c r="N2729" s="12"/>
      <c r="O2729" s="12"/>
    </row>
    <row r="2730" spans="1:15" x14ac:dyDescent="0.35">
      <c r="A2730" s="11" t="str">
        <f t="shared" si="42"/>
        <v>DISTRIBUCION VOLUMEN X CRITERIO (kg ó litros)RonBCN AM</v>
      </c>
      <c r="B2730" s="11" t="s">
        <v>120</v>
      </c>
      <c r="C2730" s="11" t="s">
        <v>153</v>
      </c>
      <c r="D2730" s="11" t="s">
        <v>1</v>
      </c>
      <c r="E2730" s="12">
        <v>1.4871452678444803</v>
      </c>
      <c r="F2730" s="12">
        <v>2.2759156882023688</v>
      </c>
      <c r="G2730" s="12">
        <v>6.3415375492990851</v>
      </c>
      <c r="H2730" s="12">
        <v>1.0789151505471499</v>
      </c>
      <c r="I2730" s="12">
        <v>2.2755133928168805</v>
      </c>
      <c r="J2730" s="12">
        <v>2.4896291075187009</v>
      </c>
      <c r="K2730" s="12">
        <v>4.2529719274911102</v>
      </c>
      <c r="L2730" s="12">
        <v>5.3955217051265016</v>
      </c>
      <c r="M2730" s="12">
        <v>8.1540929512843743</v>
      </c>
      <c r="N2730" s="12"/>
      <c r="O2730" s="12"/>
    </row>
    <row r="2731" spans="1:15" x14ac:dyDescent="0.35">
      <c r="A2731" s="11" t="str">
        <f t="shared" si="42"/>
        <v>DISTRIBUCION VOLUMEN X CRITERIO (kg ó litros)RonREST.CAT ARAGON</v>
      </c>
      <c r="B2731" s="11" t="s">
        <v>120</v>
      </c>
      <c r="C2731" s="11" t="s">
        <v>153</v>
      </c>
      <c r="D2731" s="11" t="s">
        <v>2</v>
      </c>
      <c r="E2731" s="12">
        <v>7.8354527162681142</v>
      </c>
      <c r="F2731" s="12">
        <v>5.0525189076158838</v>
      </c>
      <c r="G2731" s="12">
        <v>5.4756103799201972</v>
      </c>
      <c r="H2731" s="12">
        <v>3.7301785132153467</v>
      </c>
      <c r="I2731" s="12">
        <v>3.9542995991085337</v>
      </c>
      <c r="J2731" s="12">
        <v>16.634223212577076</v>
      </c>
      <c r="K2731" s="12">
        <v>7.8525919405291758</v>
      </c>
      <c r="L2731" s="12">
        <v>6.5289461238475095</v>
      </c>
      <c r="M2731" s="12">
        <v>14.075364416824879</v>
      </c>
      <c r="N2731" s="12"/>
      <c r="O2731" s="12"/>
    </row>
    <row r="2732" spans="1:15" x14ac:dyDescent="0.35">
      <c r="A2732" s="11" t="str">
        <f t="shared" si="42"/>
        <v>DISTRIBUCION VOLUMEN X CRITERIO (kg ó litros)RonLEVANTE</v>
      </c>
      <c r="B2732" s="11" t="s">
        <v>120</v>
      </c>
      <c r="C2732" s="11" t="s">
        <v>153</v>
      </c>
      <c r="D2732" s="11" t="s">
        <v>3</v>
      </c>
      <c r="E2732" s="12">
        <v>8.6554638462350812</v>
      </c>
      <c r="F2732" s="12">
        <v>6.4377314340731555</v>
      </c>
      <c r="G2732" s="12">
        <v>3.3875294528057585</v>
      </c>
      <c r="H2732" s="12">
        <v>20.070852350534164</v>
      </c>
      <c r="I2732" s="12">
        <v>7.7373032465572251</v>
      </c>
      <c r="J2732" s="12">
        <v>4.4443189925747788</v>
      </c>
      <c r="K2732" s="12">
        <v>8.8825729662913506</v>
      </c>
      <c r="L2732" s="12">
        <v>5.8276261597030139</v>
      </c>
      <c r="M2732" s="12">
        <v>6.4079650353363409</v>
      </c>
      <c r="N2732" s="12"/>
      <c r="O2732" s="12"/>
    </row>
    <row r="2733" spans="1:15" x14ac:dyDescent="0.35">
      <c r="A2733" s="11" t="str">
        <f t="shared" si="42"/>
        <v>DISTRIBUCION VOLUMEN X CRITERIO (kg ó litros)RonANDALUCIA</v>
      </c>
      <c r="B2733" s="11" t="s">
        <v>120</v>
      </c>
      <c r="C2733" s="11" t="s">
        <v>153</v>
      </c>
      <c r="D2733" s="11" t="s">
        <v>4</v>
      </c>
      <c r="E2733" s="12">
        <v>29.391948679830492</v>
      </c>
      <c r="F2733" s="12">
        <v>24.040686378305391</v>
      </c>
      <c r="G2733" s="12">
        <v>28.481927161639899</v>
      </c>
      <c r="H2733" s="12">
        <v>23.674648808770097</v>
      </c>
      <c r="I2733" s="12">
        <v>31.143657239569993</v>
      </c>
      <c r="J2733" s="12">
        <v>42.919088269726736</v>
      </c>
      <c r="K2733" s="12">
        <v>28.635927440865455</v>
      </c>
      <c r="L2733" s="12">
        <v>29.483452005025732</v>
      </c>
      <c r="M2733" s="12">
        <v>19.66589797909257</v>
      </c>
      <c r="N2733" s="12"/>
      <c r="O2733" s="12"/>
    </row>
    <row r="2734" spans="1:15" x14ac:dyDescent="0.35">
      <c r="A2734" s="11" t="str">
        <f t="shared" si="42"/>
        <v>DISTRIBUCION VOLUMEN X CRITERIO (kg ó litros)RonMDD AM</v>
      </c>
      <c r="B2734" s="11" t="s">
        <v>120</v>
      </c>
      <c r="C2734" s="11" t="s">
        <v>153</v>
      </c>
      <c r="D2734" s="11" t="s">
        <v>5</v>
      </c>
      <c r="E2734" s="12">
        <v>18.540612970101261</v>
      </c>
      <c r="F2734" s="12">
        <v>11.393510970427711</v>
      </c>
      <c r="G2734" s="12">
        <v>16.894763547046882</v>
      </c>
      <c r="H2734" s="12">
        <v>18.037225803247701</v>
      </c>
      <c r="I2734" s="12">
        <v>17.314423685693658</v>
      </c>
      <c r="J2734" s="12">
        <v>7.2289156560324805</v>
      </c>
      <c r="K2734" s="12">
        <v>13.393317402918337</v>
      </c>
      <c r="L2734" s="12">
        <v>9.4866143417842324</v>
      </c>
      <c r="M2734" s="12">
        <v>10.268680108608242</v>
      </c>
      <c r="N2734" s="12"/>
      <c r="O2734" s="12"/>
    </row>
    <row r="2735" spans="1:15" x14ac:dyDescent="0.35">
      <c r="A2735" s="11" t="str">
        <f t="shared" si="42"/>
        <v>DISTRIBUCION VOLUMEN X CRITERIO (kg ó litros)RonRTO CENTRO</v>
      </c>
      <c r="B2735" s="11" t="s">
        <v>120</v>
      </c>
      <c r="C2735" s="11" t="s">
        <v>153</v>
      </c>
      <c r="D2735" s="11" t="s">
        <v>6</v>
      </c>
      <c r="E2735" s="12">
        <v>14.154197568731258</v>
      </c>
      <c r="F2735" s="12">
        <v>19.828046270122428</v>
      </c>
      <c r="G2735" s="12">
        <v>22.872143271250955</v>
      </c>
      <c r="H2735" s="12">
        <v>14.028090133661287</v>
      </c>
      <c r="I2735" s="12">
        <v>17.278290810969317</v>
      </c>
      <c r="J2735" s="12">
        <v>10.638752877659199</v>
      </c>
      <c r="K2735" s="12">
        <v>14.437422894574814</v>
      </c>
      <c r="L2735" s="12">
        <v>19.34449764113177</v>
      </c>
      <c r="M2735" s="12">
        <v>19.394750312821163</v>
      </c>
      <c r="N2735" s="12"/>
      <c r="O2735" s="12"/>
    </row>
    <row r="2736" spans="1:15" x14ac:dyDescent="0.35">
      <c r="A2736" s="11" t="str">
        <f t="shared" si="42"/>
        <v>DISTRIBUCION VOLUMEN X CRITERIO (kg ó litros)RonNORTE-CENTRO</v>
      </c>
      <c r="B2736" s="11" t="s">
        <v>120</v>
      </c>
      <c r="C2736" s="11" t="s">
        <v>153</v>
      </c>
      <c r="D2736" s="11" t="s">
        <v>7</v>
      </c>
      <c r="E2736" s="12">
        <v>7.2583836525396395</v>
      </c>
      <c r="F2736" s="12">
        <v>6.8687868601845281</v>
      </c>
      <c r="G2736" s="12">
        <v>6.8476207924672154</v>
      </c>
      <c r="H2736" s="12">
        <v>7.7932987311116007</v>
      </c>
      <c r="I2736" s="12">
        <v>13.406061816667709</v>
      </c>
      <c r="J2736" s="12">
        <v>8.1870752606253578</v>
      </c>
      <c r="K2736" s="12">
        <v>19.757868193024631</v>
      </c>
      <c r="L2736" s="12">
        <v>13.162668054948501</v>
      </c>
      <c r="M2736" s="12">
        <v>15.162368847810523</v>
      </c>
      <c r="N2736" s="12"/>
      <c r="O2736" s="12"/>
    </row>
    <row r="2737" spans="1:15" x14ac:dyDescent="0.35">
      <c r="A2737" s="11" t="str">
        <f t="shared" si="42"/>
        <v>DISTRIBUCION VOLUMEN X CRITERIO (kg ó litros)RonNOROESTE</v>
      </c>
      <c r="B2737" s="11" t="s">
        <v>120</v>
      </c>
      <c r="C2737" s="11" t="s">
        <v>153</v>
      </c>
      <c r="D2737" s="11" t="s">
        <v>8</v>
      </c>
      <c r="E2737" s="12">
        <v>12.676795402995229</v>
      </c>
      <c r="F2737" s="12">
        <v>24.102799692596157</v>
      </c>
      <c r="G2737" s="12">
        <v>9.6988578067889684</v>
      </c>
      <c r="H2737" s="12">
        <v>11.586803998254307</v>
      </c>
      <c r="I2737" s="12">
        <v>6.8904607276357792</v>
      </c>
      <c r="J2737" s="12">
        <v>7.4579895610246698</v>
      </c>
      <c r="K2737" s="12">
        <v>2.7873259584945376</v>
      </c>
      <c r="L2737" s="12">
        <v>10.770677126271087</v>
      </c>
      <c r="M2737" s="12">
        <v>6.8708842644208321</v>
      </c>
      <c r="N2737" s="12"/>
      <c r="O2737" s="12"/>
    </row>
    <row r="2738" spans="1:15" x14ac:dyDescent="0.35">
      <c r="A2738" s="11" t="str">
        <f t="shared" si="42"/>
        <v>DISTRIBUCION VOLUMEN X CRITERIO (kg ó litros)Ron&lt;2MIL</v>
      </c>
      <c r="B2738" s="11" t="s">
        <v>120</v>
      </c>
      <c r="C2738" s="11" t="s">
        <v>153</v>
      </c>
      <c r="D2738" s="11" t="s">
        <v>9</v>
      </c>
      <c r="E2738" s="12">
        <v>5.5789092674032954</v>
      </c>
      <c r="F2738" s="12">
        <v>12.914906205359758</v>
      </c>
      <c r="G2738" s="12">
        <v>7.3277636298759523</v>
      </c>
      <c r="H2738" s="12">
        <v>8.7098483812978316</v>
      </c>
      <c r="I2738" s="12">
        <v>9.8168892837623556</v>
      </c>
      <c r="J2738" s="12">
        <v>10.997189973099037</v>
      </c>
      <c r="K2738" s="12">
        <v>13.778066419006457</v>
      </c>
      <c r="L2738" s="12">
        <v>9.2341607276251096</v>
      </c>
      <c r="M2738" s="12">
        <v>12.585033111513196</v>
      </c>
      <c r="N2738" s="12"/>
      <c r="O2738" s="12"/>
    </row>
    <row r="2739" spans="1:15" x14ac:dyDescent="0.35">
      <c r="A2739" s="11" t="str">
        <f t="shared" si="42"/>
        <v>DISTRIBUCION VOLUMEN X CRITERIO (kg ó litros)Ron2-5MIL</v>
      </c>
      <c r="B2739" s="11" t="s">
        <v>120</v>
      </c>
      <c r="C2739" s="11" t="s">
        <v>153</v>
      </c>
      <c r="D2739" s="11" t="s">
        <v>10</v>
      </c>
      <c r="E2739" s="12">
        <v>3.6301656086840306</v>
      </c>
      <c r="F2739" s="12">
        <v>20.156973747287324</v>
      </c>
      <c r="G2739" s="12">
        <v>3.5192190689863416</v>
      </c>
      <c r="H2739" s="12">
        <v>6.5283799095006714</v>
      </c>
      <c r="I2739" s="12">
        <v>4.5645825978918175</v>
      </c>
      <c r="J2739" s="12">
        <v>7.2737541964828223</v>
      </c>
      <c r="K2739" s="12">
        <v>5.5998978557543726</v>
      </c>
      <c r="L2739" s="12">
        <v>2.9921378944088541</v>
      </c>
      <c r="M2739" s="12">
        <v>3.1747863371972365</v>
      </c>
      <c r="N2739" s="12"/>
      <c r="O2739" s="12"/>
    </row>
    <row r="2740" spans="1:15" x14ac:dyDescent="0.35">
      <c r="A2740" s="11" t="str">
        <f t="shared" si="42"/>
        <v>DISTRIBUCION VOLUMEN X CRITERIO (kg ó litros)Ron5-10MIL</v>
      </c>
      <c r="B2740" s="11" t="s">
        <v>120</v>
      </c>
      <c r="C2740" s="11" t="s">
        <v>153</v>
      </c>
      <c r="D2740" s="11" t="s">
        <v>11</v>
      </c>
      <c r="E2740" s="12">
        <v>8.0347101781599477</v>
      </c>
      <c r="F2740" s="12">
        <v>5.6158975372612021</v>
      </c>
      <c r="G2740" s="12">
        <v>7.4167990130016515</v>
      </c>
      <c r="H2740" s="12">
        <v>6.0831319803501716</v>
      </c>
      <c r="I2740" s="12">
        <v>7.1803138961427679</v>
      </c>
      <c r="J2740" s="12">
        <v>11.37477432087465</v>
      </c>
      <c r="K2740" s="12">
        <v>5.4465169243149942</v>
      </c>
      <c r="L2740" s="12">
        <v>11.348109066104021</v>
      </c>
      <c r="M2740" s="12">
        <v>4.483476511853417</v>
      </c>
      <c r="N2740" s="12"/>
      <c r="O2740" s="12"/>
    </row>
    <row r="2741" spans="1:15" x14ac:dyDescent="0.35">
      <c r="A2741" s="11" t="str">
        <f t="shared" si="42"/>
        <v>DISTRIBUCION VOLUMEN X CRITERIO (kg ó litros)Ron10-30MIL</v>
      </c>
      <c r="B2741" s="11" t="s">
        <v>120</v>
      </c>
      <c r="C2741" s="11" t="s">
        <v>153</v>
      </c>
      <c r="D2741" s="11" t="s">
        <v>12</v>
      </c>
      <c r="E2741" s="12">
        <v>17.718376936549234</v>
      </c>
      <c r="F2741" s="12">
        <v>11.362712617114317</v>
      </c>
      <c r="G2741" s="12">
        <v>10.536636579631583</v>
      </c>
      <c r="H2741" s="12">
        <v>7.474164344139675</v>
      </c>
      <c r="I2741" s="12">
        <v>15.602879559592814</v>
      </c>
      <c r="J2741" s="12">
        <v>15.616458668241687</v>
      </c>
      <c r="K2741" s="12">
        <v>15.965877151425929</v>
      </c>
      <c r="L2741" s="12">
        <v>15.999749367527974</v>
      </c>
      <c r="M2741" s="12">
        <v>25.394774266598656</v>
      </c>
      <c r="N2741" s="12"/>
      <c r="O2741" s="12"/>
    </row>
    <row r="2742" spans="1:15" x14ac:dyDescent="0.35">
      <c r="A2742" s="11" t="str">
        <f t="shared" si="42"/>
        <v>DISTRIBUCION VOLUMEN X CRITERIO (kg ó litros)Ron30-100MIL</v>
      </c>
      <c r="B2742" s="11" t="s">
        <v>120</v>
      </c>
      <c r="C2742" s="11" t="s">
        <v>153</v>
      </c>
      <c r="D2742" s="11" t="s">
        <v>13</v>
      </c>
      <c r="E2742" s="12">
        <v>27.825291604611003</v>
      </c>
      <c r="F2742" s="12">
        <v>15.192301735225969</v>
      </c>
      <c r="G2742" s="12">
        <v>26.24848285988174</v>
      </c>
      <c r="H2742" s="12">
        <v>11.703385651011091</v>
      </c>
      <c r="I2742" s="12">
        <v>12.524870199804919</v>
      </c>
      <c r="J2742" s="12">
        <v>13.807912522974647</v>
      </c>
      <c r="K2742" s="12">
        <v>26.433186361052542</v>
      </c>
      <c r="L2742" s="12">
        <v>14.529252517139421</v>
      </c>
      <c r="M2742" s="12">
        <v>23.05777124592176</v>
      </c>
      <c r="N2742" s="12"/>
      <c r="O2742" s="12"/>
    </row>
    <row r="2743" spans="1:15" x14ac:dyDescent="0.35">
      <c r="A2743" s="11" t="str">
        <f t="shared" si="42"/>
        <v>DISTRIBUCION VOLUMEN X CRITERIO (kg ó litros)Ron100-200MIL</v>
      </c>
      <c r="B2743" s="11" t="s">
        <v>120</v>
      </c>
      <c r="C2743" s="11" t="s">
        <v>153</v>
      </c>
      <c r="D2743" s="11" t="s">
        <v>14</v>
      </c>
      <c r="E2743" s="12">
        <v>9.3802435064062948</v>
      </c>
      <c r="F2743" s="12">
        <v>9.8148959176162229</v>
      </c>
      <c r="G2743" s="12">
        <v>18.88351034468225</v>
      </c>
      <c r="H2743" s="12">
        <v>6.3116587114295104</v>
      </c>
      <c r="I2743" s="12">
        <v>15.930363874720502</v>
      </c>
      <c r="J2743" s="12">
        <v>10.292011778289849</v>
      </c>
      <c r="K2743" s="12">
        <v>14.917147227470137</v>
      </c>
      <c r="L2743" s="12">
        <v>22.502249270415493</v>
      </c>
      <c r="M2743" s="12">
        <v>8.9204401493695382</v>
      </c>
      <c r="N2743" s="12"/>
      <c r="O2743" s="12"/>
    </row>
    <row r="2744" spans="1:15" x14ac:dyDescent="0.35">
      <c r="A2744" s="11" t="str">
        <f t="shared" si="42"/>
        <v>DISTRIBUCION VOLUMEN X CRITERIO (kg ó litros)Ron200-500MIL</v>
      </c>
      <c r="B2744" s="11" t="s">
        <v>120</v>
      </c>
      <c r="C2744" s="11" t="s">
        <v>153</v>
      </c>
      <c r="D2744" s="11" t="s">
        <v>15</v>
      </c>
      <c r="E2744" s="12">
        <v>12.210828696623931</v>
      </c>
      <c r="F2744" s="12">
        <v>10.565416553768339</v>
      </c>
      <c r="G2744" s="12">
        <v>8.9605936202925918</v>
      </c>
      <c r="H2744" s="12">
        <v>31.223082681993546</v>
      </c>
      <c r="I2744" s="12">
        <v>13.317204776678102</v>
      </c>
      <c r="J2744" s="12">
        <v>17.562384452491496</v>
      </c>
      <c r="K2744" s="12">
        <v>7.5145816985978042</v>
      </c>
      <c r="L2744" s="12">
        <v>12.597033887021134</v>
      </c>
      <c r="M2744" s="12">
        <v>12.203390586588117</v>
      </c>
      <c r="N2744" s="12"/>
      <c r="O2744" s="12"/>
    </row>
    <row r="2745" spans="1:15" x14ac:dyDescent="0.35">
      <c r="A2745" s="11" t="str">
        <f t="shared" si="42"/>
        <v>DISTRIBUCION VOLUMEN X CRITERIO (kg ó litros)Ron&gt;500MIL</v>
      </c>
      <c r="B2745" s="11" t="s">
        <v>120</v>
      </c>
      <c r="C2745" s="11" t="s">
        <v>153</v>
      </c>
      <c r="D2745" s="11" t="s">
        <v>16</v>
      </c>
      <c r="E2745" s="12">
        <v>15.621477325256643</v>
      </c>
      <c r="F2745" s="12">
        <v>14.376900240421714</v>
      </c>
      <c r="G2745" s="12">
        <v>17.10698240035849</v>
      </c>
      <c r="H2745" s="12">
        <v>21.966348361278023</v>
      </c>
      <c r="I2745" s="12">
        <v>21.062900880303172</v>
      </c>
      <c r="J2745" s="12">
        <v>13.0754986931438</v>
      </c>
      <c r="K2745" s="12">
        <v>10.344721607083748</v>
      </c>
      <c r="L2745" s="12">
        <v>10.797307580498401</v>
      </c>
      <c r="M2745" s="12">
        <v>10.18033085932012</v>
      </c>
      <c r="N2745" s="12"/>
      <c r="O2745" s="12"/>
    </row>
    <row r="2746" spans="1:15" x14ac:dyDescent="0.35">
      <c r="A2746" s="11" t="str">
        <f t="shared" si="42"/>
        <v>DISTRIBUCION VOLUMEN X CRITERIO (kg ó litros)RonDE 15 A 19 AÑOS</v>
      </c>
      <c r="B2746" s="11" t="s">
        <v>120</v>
      </c>
      <c r="C2746" s="11" t="s">
        <v>153</v>
      </c>
      <c r="D2746" s="11" t="s">
        <v>39</v>
      </c>
      <c r="E2746" s="12">
        <v>16.315224927287598</v>
      </c>
      <c r="F2746" s="12">
        <v>1.139360785974354</v>
      </c>
      <c r="G2746" s="12">
        <v>4.1148029992999078</v>
      </c>
      <c r="H2746" s="12" t="s">
        <v>223</v>
      </c>
      <c r="I2746" s="12">
        <v>1.7494314796690817</v>
      </c>
      <c r="J2746" s="12">
        <v>8.8440645178786834</v>
      </c>
      <c r="K2746" s="12" t="s">
        <v>223</v>
      </c>
      <c r="L2746" s="12">
        <v>1.7204358832433542</v>
      </c>
      <c r="M2746" s="12">
        <v>4.1052643349372673</v>
      </c>
      <c r="N2746" s="12"/>
      <c r="O2746" s="12"/>
    </row>
    <row r="2747" spans="1:15" x14ac:dyDescent="0.35">
      <c r="A2747" s="11" t="str">
        <f t="shared" si="42"/>
        <v>DISTRIBUCION VOLUMEN X CRITERIO (kg ó litros)RonDE 20 A 24 AÑOS</v>
      </c>
      <c r="B2747" s="11" t="s">
        <v>120</v>
      </c>
      <c r="C2747" s="11" t="s">
        <v>153</v>
      </c>
      <c r="D2747" s="11" t="s">
        <v>40</v>
      </c>
      <c r="E2747" s="12">
        <v>12.881960608881881</v>
      </c>
      <c r="F2747" s="12">
        <v>9.7048834194084819</v>
      </c>
      <c r="G2747" s="12">
        <v>18.076963386490007</v>
      </c>
      <c r="H2747" s="12">
        <v>25.66372275563721</v>
      </c>
      <c r="I2747" s="12">
        <v>6.711743440333513</v>
      </c>
      <c r="J2747" s="12">
        <v>5.1181548668757788</v>
      </c>
      <c r="K2747" s="12">
        <v>4.9156206571381658</v>
      </c>
      <c r="L2747" s="12">
        <v>9.1420916811692212</v>
      </c>
      <c r="M2747" s="12">
        <v>9.5141936676402494</v>
      </c>
      <c r="N2747" s="12"/>
      <c r="O2747" s="12"/>
    </row>
    <row r="2748" spans="1:15" x14ac:dyDescent="0.35">
      <c r="A2748" s="11" t="str">
        <f t="shared" si="42"/>
        <v>DISTRIBUCION VOLUMEN X CRITERIO (kg ó litros)RonDE 25 A 34 AÑOS</v>
      </c>
      <c r="B2748" s="11" t="s">
        <v>120</v>
      </c>
      <c r="C2748" s="11" t="s">
        <v>153</v>
      </c>
      <c r="D2748" s="11" t="s">
        <v>41</v>
      </c>
      <c r="E2748" s="12">
        <v>12.250726589803039</v>
      </c>
      <c r="F2748" s="12">
        <v>13.37904161766196</v>
      </c>
      <c r="G2748" s="12">
        <v>10.471911512822974</v>
      </c>
      <c r="H2748" s="12">
        <v>18.438194208895283</v>
      </c>
      <c r="I2748" s="12">
        <v>18.366270741259779</v>
      </c>
      <c r="J2748" s="12">
        <v>18.206669030855103</v>
      </c>
      <c r="K2748" s="12">
        <v>10.573105289092055</v>
      </c>
      <c r="L2748" s="12">
        <v>5.8610702870934581</v>
      </c>
      <c r="M2748" s="12">
        <v>7.6645156129942897</v>
      </c>
      <c r="N2748" s="12"/>
      <c r="O2748" s="12"/>
    </row>
    <row r="2749" spans="1:15" x14ac:dyDescent="0.35">
      <c r="A2749" s="11" t="str">
        <f t="shared" si="42"/>
        <v>DISTRIBUCION VOLUMEN X CRITERIO (kg ó litros)RonDE 35 A 49 AÑOS</v>
      </c>
      <c r="B2749" s="11" t="s">
        <v>120</v>
      </c>
      <c r="C2749" s="11" t="s">
        <v>153</v>
      </c>
      <c r="D2749" s="11" t="s">
        <v>42</v>
      </c>
      <c r="E2749" s="12">
        <v>25.136468627134057</v>
      </c>
      <c r="F2749" s="12">
        <v>27.374906576982966</v>
      </c>
      <c r="G2749" s="12">
        <v>22.925014936532818</v>
      </c>
      <c r="H2749" s="12">
        <v>25.416667948282456</v>
      </c>
      <c r="I2749" s="12">
        <v>32.545847074140312</v>
      </c>
      <c r="J2749" s="12">
        <v>22.054235655611308</v>
      </c>
      <c r="K2749" s="12">
        <v>39.642623503415422</v>
      </c>
      <c r="L2749" s="12">
        <v>35.99662092750409</v>
      </c>
      <c r="M2749" s="12">
        <v>28.648364986256354</v>
      </c>
      <c r="N2749" s="12"/>
      <c r="O2749" s="12"/>
    </row>
    <row r="2750" spans="1:15" x14ac:dyDescent="0.35">
      <c r="A2750" s="11" t="str">
        <f t="shared" si="42"/>
        <v>DISTRIBUCION VOLUMEN X CRITERIO (kg ó litros)RonDE 50 A 59 AÑOS</v>
      </c>
      <c r="B2750" s="11" t="s">
        <v>120</v>
      </c>
      <c r="C2750" s="11" t="s">
        <v>153</v>
      </c>
      <c r="D2750" s="11" t="s">
        <v>43</v>
      </c>
      <c r="E2750" s="12">
        <v>14.643546320202855</v>
      </c>
      <c r="F2750" s="12">
        <v>12.629879015056627</v>
      </c>
      <c r="G2750" s="12">
        <v>21.931460989070043</v>
      </c>
      <c r="H2750" s="12">
        <v>10.258146448281611</v>
      </c>
      <c r="I2750" s="12">
        <v>16.615670926847045</v>
      </c>
      <c r="J2750" s="12">
        <v>26.610895282256585</v>
      </c>
      <c r="K2750" s="12">
        <v>18.142699277534327</v>
      </c>
      <c r="L2750" s="12">
        <v>14.599382290539801</v>
      </c>
      <c r="M2750" s="12">
        <v>16.193430880149528</v>
      </c>
      <c r="N2750" s="12"/>
      <c r="O2750" s="12"/>
    </row>
    <row r="2751" spans="1:15" x14ac:dyDescent="0.35">
      <c r="A2751" s="11" t="str">
        <f t="shared" si="42"/>
        <v>DISTRIBUCION VOLUMEN X CRITERIO (kg ó litros)RonDE 60 A 75 AÑOS</v>
      </c>
      <c r="B2751" s="11" t="s">
        <v>120</v>
      </c>
      <c r="C2751" s="11" t="s">
        <v>153</v>
      </c>
      <c r="D2751" s="11" t="s">
        <v>44</v>
      </c>
      <c r="E2751" s="12">
        <v>18.772070818355282</v>
      </c>
      <c r="F2751" s="12">
        <v>35.771929849359729</v>
      </c>
      <c r="G2751" s="12">
        <v>22.479836704129159</v>
      </c>
      <c r="H2751" s="12">
        <v>20.223256570597766</v>
      </c>
      <c r="I2751" s="12">
        <v>24.011042903312529</v>
      </c>
      <c r="J2751" s="12">
        <v>19.165983683125049</v>
      </c>
      <c r="K2751" s="12">
        <v>26.725946020456959</v>
      </c>
      <c r="L2751" s="12">
        <v>32.680402560093228</v>
      </c>
      <c r="M2751" s="12">
        <v>33.874233828623467</v>
      </c>
      <c r="N2751" s="12"/>
      <c r="O2751" s="12"/>
    </row>
    <row r="2752" spans="1:15" x14ac:dyDescent="0.35">
      <c r="A2752" s="11" t="str">
        <f t="shared" si="42"/>
        <v>DISTRIBUCION VOLUMEN X CRITERIO (kg ó litros)RonNIVEL ALTO</v>
      </c>
      <c r="B2752" s="11" t="s">
        <v>120</v>
      </c>
      <c r="C2752" s="11" t="s">
        <v>153</v>
      </c>
      <c r="D2752" s="11" t="s">
        <v>209</v>
      </c>
      <c r="E2752" s="12">
        <v>12.408483902892895</v>
      </c>
      <c r="F2752" s="12">
        <v>20.471346485728141</v>
      </c>
      <c r="G2752" s="12">
        <v>13.376893546820709</v>
      </c>
      <c r="H2752" s="12">
        <v>17.373152023719825</v>
      </c>
      <c r="I2752" s="12">
        <v>28.705452841001211</v>
      </c>
      <c r="J2752" s="12">
        <v>19.245247572041883</v>
      </c>
      <c r="K2752" s="12">
        <v>24.22122241335288</v>
      </c>
      <c r="L2752" s="12">
        <v>27.903258106056128</v>
      </c>
      <c r="M2752" s="12">
        <v>21.997522073034901</v>
      </c>
      <c r="N2752" s="12"/>
      <c r="O2752" s="12"/>
    </row>
    <row r="2753" spans="1:15" x14ac:dyDescent="0.35">
      <c r="A2753" s="11" t="str">
        <f t="shared" si="42"/>
        <v>DISTRIBUCION VOLUMEN X CRITERIO (kg ó litros)RonNIVEL MEDIO ALTO</v>
      </c>
      <c r="B2753" s="11" t="s">
        <v>120</v>
      </c>
      <c r="C2753" s="11" t="s">
        <v>153</v>
      </c>
      <c r="D2753" s="11" t="s">
        <v>210</v>
      </c>
      <c r="E2753" s="12">
        <v>15.433585580550332</v>
      </c>
      <c r="F2753" s="12">
        <v>9.9198235514488307</v>
      </c>
      <c r="G2753" s="12">
        <v>13.65874585722322</v>
      </c>
      <c r="H2753" s="12">
        <v>7.7207953467603829</v>
      </c>
      <c r="I2753" s="12">
        <v>14.071616727735281</v>
      </c>
      <c r="J2753" s="12">
        <v>13.628110235484698</v>
      </c>
      <c r="K2753" s="12">
        <v>14.227120265339138</v>
      </c>
      <c r="L2753" s="12">
        <v>10.678075249503008</v>
      </c>
      <c r="M2753" s="12">
        <v>10.915934115845568</v>
      </c>
      <c r="N2753" s="12"/>
      <c r="O2753" s="12"/>
    </row>
    <row r="2754" spans="1:15" x14ac:dyDescent="0.35">
      <c r="A2754" s="11" t="str">
        <f t="shared" si="42"/>
        <v>DISTRIBUCION VOLUMEN X CRITERIO (kg ó litros)RonNIVEL MEDIO</v>
      </c>
      <c r="B2754" s="11" t="s">
        <v>120</v>
      </c>
      <c r="C2754" s="11" t="s">
        <v>153</v>
      </c>
      <c r="D2754" s="11" t="s">
        <v>211</v>
      </c>
      <c r="E2754" s="12">
        <v>25.075319094349034</v>
      </c>
      <c r="F2754" s="12">
        <v>37.801904658908619</v>
      </c>
      <c r="G2754" s="12">
        <v>26.877322533920378</v>
      </c>
      <c r="H2754" s="12">
        <v>25.772648818494741</v>
      </c>
      <c r="I2754" s="12">
        <v>22.142854054218983</v>
      </c>
      <c r="J2754" s="12">
        <v>29.864105495718508</v>
      </c>
      <c r="K2754" s="12">
        <v>15.526081000952182</v>
      </c>
      <c r="L2754" s="12">
        <v>16.493821517234387</v>
      </c>
      <c r="M2754" s="12">
        <v>26.174704336322936</v>
      </c>
      <c r="N2754" s="12"/>
      <c r="O2754" s="12"/>
    </row>
    <row r="2755" spans="1:15" x14ac:dyDescent="0.35">
      <c r="A2755" s="11" t="str">
        <f t="shared" si="42"/>
        <v>DISTRIBUCION VOLUMEN X CRITERIO (kg ó litros)RonNIVEL MEDIO BAJO</v>
      </c>
      <c r="B2755" s="11" t="s">
        <v>120</v>
      </c>
      <c r="C2755" s="11" t="s">
        <v>153</v>
      </c>
      <c r="D2755" s="11" t="s">
        <v>212</v>
      </c>
      <c r="E2755" s="12">
        <v>29.079624863093144</v>
      </c>
      <c r="F2755" s="12">
        <v>12.809720825386975</v>
      </c>
      <c r="G2755" s="12">
        <v>19.890675040960442</v>
      </c>
      <c r="H2755" s="12">
        <v>31.361794163250206</v>
      </c>
      <c r="I2755" s="12">
        <v>16.712625467144608</v>
      </c>
      <c r="J2755" s="12">
        <v>18.939588765143498</v>
      </c>
      <c r="K2755" s="12">
        <v>17.127031438219834</v>
      </c>
      <c r="L2755" s="12">
        <v>12.175949126648355</v>
      </c>
      <c r="M2755" s="12">
        <v>14.30931521101361</v>
      </c>
      <c r="N2755" s="12"/>
      <c r="O2755" s="12"/>
    </row>
    <row r="2756" spans="1:15" x14ac:dyDescent="0.35">
      <c r="A2756" s="11" t="str">
        <f t="shared" ref="A2756:A2819" si="43">B2756&amp;C2756&amp;D2756</f>
        <v>DISTRIBUCION VOLUMEN X CRITERIO (kg ó litros)RonHOMBRE</v>
      </c>
      <c r="B2756" s="11" t="s">
        <v>120</v>
      </c>
      <c r="C2756" s="11" t="s">
        <v>153</v>
      </c>
      <c r="D2756" s="11" t="s">
        <v>21</v>
      </c>
      <c r="E2756" s="12">
        <v>53.920244706034822</v>
      </c>
      <c r="F2756" s="12">
        <v>71.088147303833779</v>
      </c>
      <c r="G2756" s="12">
        <v>49.76013388740521</v>
      </c>
      <c r="H2756" s="12">
        <v>62.155790869439976</v>
      </c>
      <c r="I2756" s="12">
        <v>58.426607234726482</v>
      </c>
      <c r="J2756" s="12">
        <v>65.019007665828966</v>
      </c>
      <c r="K2756" s="12">
        <v>77.329990249856166</v>
      </c>
      <c r="L2756" s="12">
        <v>74.841592127656426</v>
      </c>
      <c r="M2756" s="12">
        <v>71.931980802920663</v>
      </c>
      <c r="N2756" s="12"/>
      <c r="O2756" s="12"/>
    </row>
    <row r="2757" spans="1:15" x14ac:dyDescent="0.35">
      <c r="A2757" s="11" t="str">
        <f t="shared" si="43"/>
        <v>DISTRIBUCION VOLUMEN X CRITERIO (kg ó litros)RonMUJER</v>
      </c>
      <c r="B2757" s="11" t="s">
        <v>120</v>
      </c>
      <c r="C2757" s="11" t="s">
        <v>153</v>
      </c>
      <c r="D2757" s="11" t="s">
        <v>22</v>
      </c>
      <c r="E2757" s="12">
        <v>46.079755167243306</v>
      </c>
      <c r="F2757" s="12">
        <v>28.911857424981651</v>
      </c>
      <c r="G2757" s="12">
        <v>50.239864156988091</v>
      </c>
      <c r="H2757" s="12">
        <v>37.84421461869902</v>
      </c>
      <c r="I2757" s="12">
        <v>41.573402966604114</v>
      </c>
      <c r="J2757" s="12">
        <v>34.98099599105516</v>
      </c>
      <c r="K2757" s="12">
        <v>22.670009717005897</v>
      </c>
      <c r="L2757" s="12">
        <v>25.158410859356056</v>
      </c>
      <c r="M2757" s="12">
        <v>28.068022911412339</v>
      </c>
      <c r="N2757" s="12"/>
      <c r="O2757" s="12"/>
    </row>
    <row r="2758" spans="1:15" x14ac:dyDescent="0.35">
      <c r="A2758" s="11" t="str">
        <f t="shared" si="43"/>
        <v>DISTRIBUCION VOLUMEN X CRITERIO (kg ó litros)AnisT.ESPAÑA</v>
      </c>
      <c r="B2758" s="11" t="s">
        <v>120</v>
      </c>
      <c r="C2758" s="11" t="s">
        <v>154</v>
      </c>
      <c r="D2758" s="11" t="s">
        <v>36</v>
      </c>
      <c r="E2758" s="12">
        <v>100</v>
      </c>
      <c r="F2758" s="12">
        <v>100</v>
      </c>
      <c r="G2758" s="12">
        <v>100</v>
      </c>
      <c r="H2758" s="12">
        <v>100</v>
      </c>
      <c r="I2758" s="12">
        <v>100</v>
      </c>
      <c r="J2758" s="12">
        <v>100</v>
      </c>
      <c r="K2758" s="12">
        <v>100</v>
      </c>
      <c r="L2758" s="12">
        <v>100</v>
      </c>
      <c r="M2758" s="12">
        <v>100</v>
      </c>
      <c r="N2758" s="12"/>
      <c r="O2758" s="12"/>
    </row>
    <row r="2759" spans="1:15" x14ac:dyDescent="0.35">
      <c r="A2759" s="11" t="str">
        <f t="shared" si="43"/>
        <v>DISTRIBUCION VOLUMEN X CRITERIO (kg ó litros)AnisBCN AM</v>
      </c>
      <c r="B2759" s="11" t="s">
        <v>120</v>
      </c>
      <c r="C2759" s="11" t="s">
        <v>154</v>
      </c>
      <c r="D2759" s="11" t="s">
        <v>1</v>
      </c>
      <c r="E2759" s="12">
        <v>0.32500390677428725</v>
      </c>
      <c r="F2759" s="12">
        <v>0.22206961536884057</v>
      </c>
      <c r="G2759" s="12">
        <v>18.206068489391296</v>
      </c>
      <c r="H2759" s="12" t="s">
        <v>223</v>
      </c>
      <c r="I2759" s="12" t="s">
        <v>223</v>
      </c>
      <c r="J2759" s="12">
        <v>0.53902417931441104</v>
      </c>
      <c r="K2759" s="12">
        <v>13.14992990330664</v>
      </c>
      <c r="L2759" s="12">
        <v>3.7578872894705762</v>
      </c>
      <c r="M2759" s="12">
        <v>14.062982082227482</v>
      </c>
      <c r="N2759" s="12"/>
      <c r="O2759" s="12"/>
    </row>
    <row r="2760" spans="1:15" x14ac:dyDescent="0.35">
      <c r="A2760" s="11" t="str">
        <f t="shared" si="43"/>
        <v>DISTRIBUCION VOLUMEN X CRITERIO (kg ó litros)AnisREST.CAT ARAGON</v>
      </c>
      <c r="B2760" s="11" t="s">
        <v>120</v>
      </c>
      <c r="C2760" s="11" t="s">
        <v>154</v>
      </c>
      <c r="D2760" s="11" t="s">
        <v>2</v>
      </c>
      <c r="E2760" s="12">
        <v>8.3054076023836387</v>
      </c>
      <c r="F2760" s="12">
        <v>7.2525201634580414</v>
      </c>
      <c r="G2760" s="12">
        <v>11.434904631498442</v>
      </c>
      <c r="H2760" s="12">
        <v>57.226925775140934</v>
      </c>
      <c r="I2760" s="12">
        <v>2.2982578426764366</v>
      </c>
      <c r="J2760" s="12">
        <v>21.197156872506113</v>
      </c>
      <c r="K2760" s="12">
        <v>0.76751470977429181</v>
      </c>
      <c r="L2760" s="12">
        <v>1.9518899314714617</v>
      </c>
      <c r="M2760" s="12">
        <v>8.3946953802768185</v>
      </c>
      <c r="N2760" s="12"/>
      <c r="O2760" s="12"/>
    </row>
    <row r="2761" spans="1:15" x14ac:dyDescent="0.35">
      <c r="A2761" s="11" t="str">
        <f t="shared" si="43"/>
        <v>DISTRIBUCION VOLUMEN X CRITERIO (kg ó litros)AnisLEVANTE</v>
      </c>
      <c r="B2761" s="11" t="s">
        <v>120</v>
      </c>
      <c r="C2761" s="11" t="s">
        <v>154</v>
      </c>
      <c r="D2761" s="11" t="s">
        <v>3</v>
      </c>
      <c r="E2761" s="12">
        <v>29.226858270903801</v>
      </c>
      <c r="F2761" s="12">
        <v>6.290568571282015</v>
      </c>
      <c r="G2761" s="12">
        <v>5.0425908733231095</v>
      </c>
      <c r="H2761" s="12">
        <v>6.933845193601619</v>
      </c>
      <c r="I2761" s="12">
        <v>29.713430272201936</v>
      </c>
      <c r="J2761" s="12">
        <v>15.532202654577185</v>
      </c>
      <c r="K2761" s="12">
        <v>9.9395212407858047</v>
      </c>
      <c r="L2761" s="12">
        <v>6.2829574340829515</v>
      </c>
      <c r="M2761" s="12">
        <v>4.8500589436890671</v>
      </c>
      <c r="N2761" s="12"/>
      <c r="O2761" s="12"/>
    </row>
    <row r="2762" spans="1:15" x14ac:dyDescent="0.35">
      <c r="A2762" s="11" t="str">
        <f t="shared" si="43"/>
        <v>DISTRIBUCION VOLUMEN X CRITERIO (kg ó litros)AnisANDALUCIA</v>
      </c>
      <c r="B2762" s="11" t="s">
        <v>120</v>
      </c>
      <c r="C2762" s="11" t="s">
        <v>154</v>
      </c>
      <c r="D2762" s="11" t="s">
        <v>4</v>
      </c>
      <c r="E2762" s="12">
        <v>24.345775133249376</v>
      </c>
      <c r="F2762" s="12">
        <v>66.407366573550092</v>
      </c>
      <c r="G2762" s="12">
        <v>53.209820213917148</v>
      </c>
      <c r="H2762" s="12">
        <v>4.610643997660679</v>
      </c>
      <c r="I2762" s="12">
        <v>26.285057142777756</v>
      </c>
      <c r="J2762" s="12">
        <v>42.564442632541827</v>
      </c>
      <c r="K2762" s="12">
        <v>69.353554824181856</v>
      </c>
      <c r="L2762" s="12">
        <v>40.518894461687488</v>
      </c>
      <c r="M2762" s="12">
        <v>22.145841925371052</v>
      </c>
      <c r="N2762" s="12"/>
      <c r="O2762" s="12"/>
    </row>
    <row r="2763" spans="1:15" x14ac:dyDescent="0.35">
      <c r="A2763" s="11" t="str">
        <f t="shared" si="43"/>
        <v>DISTRIBUCION VOLUMEN X CRITERIO (kg ó litros)AnisMDD AM</v>
      </c>
      <c r="B2763" s="11" t="s">
        <v>120</v>
      </c>
      <c r="C2763" s="11" t="s">
        <v>154</v>
      </c>
      <c r="D2763" s="11" t="s">
        <v>5</v>
      </c>
      <c r="E2763" s="12">
        <v>18.041386481497121</v>
      </c>
      <c r="F2763" s="12">
        <v>5.6536971121272783</v>
      </c>
      <c r="G2763" s="12">
        <v>10.885933341658955</v>
      </c>
      <c r="H2763" s="12">
        <v>9.0949297054934846</v>
      </c>
      <c r="I2763" s="12">
        <v>14.226535191053454</v>
      </c>
      <c r="J2763" s="12">
        <v>1.6270985332664547</v>
      </c>
      <c r="K2763" s="12">
        <v>3.3321552094853297</v>
      </c>
      <c r="L2763" s="12">
        <v>11.50310051504991</v>
      </c>
      <c r="M2763" s="12">
        <v>9.4356998697101329</v>
      </c>
      <c r="N2763" s="12"/>
      <c r="O2763" s="12"/>
    </row>
    <row r="2764" spans="1:15" x14ac:dyDescent="0.35">
      <c r="A2764" s="11" t="str">
        <f t="shared" si="43"/>
        <v>DISTRIBUCION VOLUMEN X CRITERIO (kg ó litros)AnisRTO CENTRO</v>
      </c>
      <c r="B2764" s="11" t="s">
        <v>120</v>
      </c>
      <c r="C2764" s="11" t="s">
        <v>154</v>
      </c>
      <c r="D2764" s="11" t="s">
        <v>6</v>
      </c>
      <c r="E2764" s="12">
        <v>12.642872929380507</v>
      </c>
      <c r="F2764" s="12">
        <v>7.4894549040192233</v>
      </c>
      <c r="G2764" s="12">
        <v>1.2206811968050437</v>
      </c>
      <c r="H2764" s="12">
        <v>22.133655832150403</v>
      </c>
      <c r="I2764" s="12">
        <v>11.415619261514966</v>
      </c>
      <c r="J2764" s="12">
        <v>0.88325466149875631</v>
      </c>
      <c r="K2764" s="12">
        <v>2.9120922744416364</v>
      </c>
      <c r="L2764" s="12">
        <v>35.985272023596274</v>
      </c>
      <c r="M2764" s="12">
        <v>38.275445640356246</v>
      </c>
      <c r="N2764" s="12"/>
      <c r="O2764" s="12"/>
    </row>
    <row r="2765" spans="1:15" x14ac:dyDescent="0.35">
      <c r="A2765" s="11" t="str">
        <f t="shared" si="43"/>
        <v>DISTRIBUCION VOLUMEN X CRITERIO (kg ó litros)AnisNORTE-CENTRO</v>
      </c>
      <c r="B2765" s="11" t="s">
        <v>120</v>
      </c>
      <c r="C2765" s="11" t="s">
        <v>154</v>
      </c>
      <c r="D2765" s="11" t="s">
        <v>7</v>
      </c>
      <c r="E2765" s="12">
        <v>9.1713410863717884E-2</v>
      </c>
      <c r="F2765" s="12">
        <v>6.6843211982825084</v>
      </c>
      <c r="G2765" s="12" t="s">
        <v>223</v>
      </c>
      <c r="H2765" s="12" t="s">
        <v>223</v>
      </c>
      <c r="I2765" s="12" t="s">
        <v>223</v>
      </c>
      <c r="J2765" s="12">
        <v>17.080236130847144</v>
      </c>
      <c r="K2765" s="12">
        <v>0.54524652624768022</v>
      </c>
      <c r="L2765" s="12" t="s">
        <v>223</v>
      </c>
      <c r="M2765" s="12">
        <v>2.2581572336050857</v>
      </c>
      <c r="N2765" s="12"/>
      <c r="O2765" s="12"/>
    </row>
    <row r="2766" spans="1:15" x14ac:dyDescent="0.35">
      <c r="A2766" s="11" t="str">
        <f t="shared" si="43"/>
        <v>DISTRIBUCION VOLUMEN X CRITERIO (kg ó litros)AnisNOROESTE</v>
      </c>
      <c r="B2766" s="11" t="s">
        <v>120</v>
      </c>
      <c r="C2766" s="11" t="s">
        <v>154</v>
      </c>
      <c r="D2766" s="11" t="s">
        <v>8</v>
      </c>
      <c r="E2766" s="12">
        <v>7.0209740115506065</v>
      </c>
      <c r="F2766" s="12" t="s">
        <v>223</v>
      </c>
      <c r="G2766" s="12" t="s">
        <v>223</v>
      </c>
      <c r="H2766" s="12" t="s">
        <v>223</v>
      </c>
      <c r="I2766" s="12">
        <v>16.061099729224786</v>
      </c>
      <c r="J2766" s="12">
        <v>0.57658813513422524</v>
      </c>
      <c r="K2766" s="12" t="s">
        <v>223</v>
      </c>
      <c r="L2766" s="12" t="s">
        <v>223</v>
      </c>
      <c r="M2766" s="12">
        <v>0.57712541280817653</v>
      </c>
      <c r="N2766" s="12"/>
      <c r="O2766" s="12"/>
    </row>
    <row r="2767" spans="1:15" x14ac:dyDescent="0.35">
      <c r="A2767" s="11" t="str">
        <f t="shared" si="43"/>
        <v>DISTRIBUCION VOLUMEN X CRITERIO (kg ó litros)Anis&lt;2MIL</v>
      </c>
      <c r="B2767" s="11" t="s">
        <v>120</v>
      </c>
      <c r="C2767" s="11" t="s">
        <v>154</v>
      </c>
      <c r="D2767" s="11" t="s">
        <v>9</v>
      </c>
      <c r="E2767" s="12">
        <v>2.2536565959656354</v>
      </c>
      <c r="F2767" s="12">
        <v>0.92827191174096535</v>
      </c>
      <c r="G2767" s="12">
        <v>0.33333167128765756</v>
      </c>
      <c r="H2767" s="12">
        <v>0.81093321601356894</v>
      </c>
      <c r="I2767" s="12">
        <v>11.127780642002078</v>
      </c>
      <c r="J2767" s="12">
        <v>17.963490792345898</v>
      </c>
      <c r="K2767" s="12">
        <v>2.5826539655746403</v>
      </c>
      <c r="L2767" s="12">
        <v>1.9651917477447212</v>
      </c>
      <c r="M2767" s="12">
        <v>2.0678357510220104</v>
      </c>
      <c r="N2767" s="12"/>
      <c r="O2767" s="12"/>
    </row>
    <row r="2768" spans="1:15" x14ac:dyDescent="0.35">
      <c r="A2768" s="11" t="str">
        <f t="shared" si="43"/>
        <v>DISTRIBUCION VOLUMEN X CRITERIO (kg ó litros)Anis2-5MIL</v>
      </c>
      <c r="B2768" s="11" t="s">
        <v>120</v>
      </c>
      <c r="C2768" s="11" t="s">
        <v>154</v>
      </c>
      <c r="D2768" s="11" t="s">
        <v>10</v>
      </c>
      <c r="E2768" s="12">
        <v>2.9404838782481511</v>
      </c>
      <c r="F2768" s="12">
        <v>2.7835269774265989</v>
      </c>
      <c r="G2768" s="12">
        <v>4.0965442128768919</v>
      </c>
      <c r="H2768" s="12">
        <v>8.3191150152848081</v>
      </c>
      <c r="I2768" s="12">
        <v>4.858142419934234</v>
      </c>
      <c r="J2768" s="12">
        <v>3.5528335738713066</v>
      </c>
      <c r="K2768" s="12">
        <v>5.8538273798506371</v>
      </c>
      <c r="L2768" s="12">
        <v>16.768266525601035</v>
      </c>
      <c r="M2768" s="12">
        <v>15.157611224545661</v>
      </c>
      <c r="N2768" s="12"/>
      <c r="O2768" s="12"/>
    </row>
    <row r="2769" spans="1:15" x14ac:dyDescent="0.35">
      <c r="A2769" s="11" t="str">
        <f t="shared" si="43"/>
        <v>DISTRIBUCION VOLUMEN X CRITERIO (kg ó litros)Anis5-10MIL</v>
      </c>
      <c r="B2769" s="11" t="s">
        <v>120</v>
      </c>
      <c r="C2769" s="11" t="s">
        <v>154</v>
      </c>
      <c r="D2769" s="11" t="s">
        <v>11</v>
      </c>
      <c r="E2769" s="12">
        <v>2.5490552572801812</v>
      </c>
      <c r="F2769" s="12">
        <v>2.1917536494262007</v>
      </c>
      <c r="G2769" s="12">
        <v>0.79517681894649817</v>
      </c>
      <c r="H2769" s="12">
        <v>0.90980838901239081</v>
      </c>
      <c r="I2769" s="12">
        <v>5.9536104848514597</v>
      </c>
      <c r="J2769" s="12">
        <v>5.0121116171562372</v>
      </c>
      <c r="K2769" s="12">
        <v>9.9973626083027423</v>
      </c>
      <c r="L2769" s="12">
        <v>11.086411006452337</v>
      </c>
      <c r="M2769" s="12">
        <v>17.744835551983094</v>
      </c>
      <c r="N2769" s="12"/>
      <c r="O2769" s="12"/>
    </row>
    <row r="2770" spans="1:15" x14ac:dyDescent="0.35">
      <c r="A2770" s="11" t="str">
        <f t="shared" si="43"/>
        <v>DISTRIBUCION VOLUMEN X CRITERIO (kg ó litros)Anis10-30MIL</v>
      </c>
      <c r="B2770" s="11" t="s">
        <v>120</v>
      </c>
      <c r="C2770" s="11" t="s">
        <v>154</v>
      </c>
      <c r="D2770" s="11" t="s">
        <v>12</v>
      </c>
      <c r="E2770" s="12">
        <v>19.891457846202186</v>
      </c>
      <c r="F2770" s="12">
        <v>22.397166534444686</v>
      </c>
      <c r="G2770" s="12">
        <v>9.4062455802664253</v>
      </c>
      <c r="H2770" s="12">
        <v>21.102622045943882</v>
      </c>
      <c r="I2770" s="12">
        <v>0.41098609098341582</v>
      </c>
      <c r="J2770" s="12">
        <v>6.9930297698996542</v>
      </c>
      <c r="K2770" s="12">
        <v>20.929602960997499</v>
      </c>
      <c r="L2770" s="12">
        <v>10.564564535574874</v>
      </c>
      <c r="M2770" s="12">
        <v>24.999058978678619</v>
      </c>
      <c r="N2770" s="12"/>
      <c r="O2770" s="12"/>
    </row>
    <row r="2771" spans="1:15" x14ac:dyDescent="0.35">
      <c r="A2771" s="11" t="str">
        <f t="shared" si="43"/>
        <v>DISTRIBUCION VOLUMEN X CRITERIO (kg ó litros)Anis30-100MIL</v>
      </c>
      <c r="B2771" s="11" t="s">
        <v>120</v>
      </c>
      <c r="C2771" s="11" t="s">
        <v>154</v>
      </c>
      <c r="D2771" s="11" t="s">
        <v>13</v>
      </c>
      <c r="E2771" s="12">
        <v>20.994805562669733</v>
      </c>
      <c r="F2771" s="12">
        <v>31.34680513207984</v>
      </c>
      <c r="G2771" s="12">
        <v>54.919165840495275</v>
      </c>
      <c r="H2771" s="12">
        <v>9.5930390215628858</v>
      </c>
      <c r="I2771" s="12">
        <v>31.210954904869432</v>
      </c>
      <c r="J2771" s="12">
        <v>50.077797161732107</v>
      </c>
      <c r="K2771" s="12">
        <v>42.184605682489966</v>
      </c>
      <c r="L2771" s="12">
        <v>58.199874279950272</v>
      </c>
      <c r="M2771" s="12">
        <v>10.057048262443805</v>
      </c>
      <c r="N2771" s="12"/>
      <c r="O2771" s="12"/>
    </row>
    <row r="2772" spans="1:15" x14ac:dyDescent="0.35">
      <c r="A2772" s="11" t="str">
        <f t="shared" si="43"/>
        <v>DISTRIBUCION VOLUMEN X CRITERIO (kg ó litros)Anis100-200MIL</v>
      </c>
      <c r="B2772" s="11" t="s">
        <v>120</v>
      </c>
      <c r="C2772" s="11" t="s">
        <v>154</v>
      </c>
      <c r="D2772" s="11" t="s">
        <v>14</v>
      </c>
      <c r="E2772" s="12">
        <v>13.143844583831946</v>
      </c>
      <c r="F2772" s="12">
        <v>12.530880859555088</v>
      </c>
      <c r="G2772" s="12">
        <v>1.0887937713769973</v>
      </c>
      <c r="H2772" s="12">
        <v>0.59062792514934059</v>
      </c>
      <c r="I2772" s="12" t="s">
        <v>223</v>
      </c>
      <c r="J2772" s="12">
        <v>0.93195313283620917</v>
      </c>
      <c r="K2772" s="12">
        <v>1.7640505351030251</v>
      </c>
      <c r="L2772" s="12" t="s">
        <v>223</v>
      </c>
      <c r="M2772" s="12">
        <v>0.6362216792574874</v>
      </c>
      <c r="N2772" s="12"/>
      <c r="O2772" s="12"/>
    </row>
    <row r="2773" spans="1:15" x14ac:dyDescent="0.35">
      <c r="A2773" s="11" t="str">
        <f t="shared" si="43"/>
        <v>DISTRIBUCION VOLUMEN X CRITERIO (kg ó litros)Anis200-500MIL</v>
      </c>
      <c r="B2773" s="11" t="s">
        <v>120</v>
      </c>
      <c r="C2773" s="11" t="s">
        <v>154</v>
      </c>
      <c r="D2773" s="11" t="s">
        <v>15</v>
      </c>
      <c r="E2773" s="12">
        <v>17.909380053298975</v>
      </c>
      <c r="F2773" s="12">
        <v>1.0258879720589422</v>
      </c>
      <c r="G2773" s="12">
        <v>9.5540574409692365</v>
      </c>
      <c r="H2773" s="12">
        <v>46.313946141442173</v>
      </c>
      <c r="I2773" s="12">
        <v>29.449582392197211</v>
      </c>
      <c r="J2773" s="12">
        <v>8.8243259411224049</v>
      </c>
      <c r="K2773" s="12">
        <v>6.4742529386054448</v>
      </c>
      <c r="L2773" s="12">
        <v>0.68956266724017989</v>
      </c>
      <c r="M2773" s="12" t="s">
        <v>223</v>
      </c>
      <c r="N2773" s="12"/>
      <c r="O2773" s="12"/>
    </row>
    <row r="2774" spans="1:15" x14ac:dyDescent="0.35">
      <c r="A2774" s="11" t="str">
        <f t="shared" si="43"/>
        <v>DISTRIBUCION VOLUMEN X CRITERIO (kg ó litros)Anis&gt;500MIL</v>
      </c>
      <c r="B2774" s="11" t="s">
        <v>120</v>
      </c>
      <c r="C2774" s="11" t="s">
        <v>154</v>
      </c>
      <c r="D2774" s="11" t="s">
        <v>16</v>
      </c>
      <c r="E2774" s="12">
        <v>20.317304618937058</v>
      </c>
      <c r="F2774" s="12">
        <v>26.795699030473575</v>
      </c>
      <c r="G2774" s="12">
        <v>19.806682464823115</v>
      </c>
      <c r="H2774" s="12">
        <v>12.359910365173665</v>
      </c>
      <c r="I2774" s="12">
        <v>16.988936582271943</v>
      </c>
      <c r="J2774" s="12">
        <v>6.6444619518871146</v>
      </c>
      <c r="K2774" s="12">
        <v>10.213655964862861</v>
      </c>
      <c r="L2774" s="12">
        <v>0.72613963389651626</v>
      </c>
      <c r="M2774" s="12">
        <v>29.337386703805301</v>
      </c>
      <c r="N2774" s="12"/>
      <c r="O2774" s="12"/>
    </row>
    <row r="2775" spans="1:15" x14ac:dyDescent="0.35">
      <c r="A2775" s="11" t="str">
        <f t="shared" si="43"/>
        <v>DISTRIBUCION VOLUMEN X CRITERIO (kg ó litros)AnisDE 15 A 19 AÑOS</v>
      </c>
      <c r="B2775" s="11" t="s">
        <v>120</v>
      </c>
      <c r="C2775" s="11" t="s">
        <v>154</v>
      </c>
      <c r="D2775" s="11" t="s">
        <v>39</v>
      </c>
      <c r="E2775" s="12" t="s">
        <v>223</v>
      </c>
      <c r="F2775" s="12" t="s">
        <v>223</v>
      </c>
      <c r="G2775" s="12" t="s">
        <v>223</v>
      </c>
      <c r="H2775" s="12">
        <v>0.59062792514934059</v>
      </c>
      <c r="I2775" s="12" t="s">
        <v>223</v>
      </c>
      <c r="J2775" s="12" t="s">
        <v>223</v>
      </c>
      <c r="K2775" s="12" t="s">
        <v>223</v>
      </c>
      <c r="L2775" s="12" t="s">
        <v>223</v>
      </c>
      <c r="M2775" s="12">
        <v>7.7789914711537929</v>
      </c>
      <c r="N2775" s="12"/>
      <c r="O2775" s="12"/>
    </row>
    <row r="2776" spans="1:15" x14ac:dyDescent="0.35">
      <c r="A2776" s="11" t="str">
        <f t="shared" si="43"/>
        <v>DISTRIBUCION VOLUMEN X CRITERIO (kg ó litros)AnisDE 20 A 24 AÑOS</v>
      </c>
      <c r="B2776" s="11" t="s">
        <v>120</v>
      </c>
      <c r="C2776" s="11" t="s">
        <v>154</v>
      </c>
      <c r="D2776" s="11" t="s">
        <v>40</v>
      </c>
      <c r="E2776" s="12">
        <v>2.3433679146597868</v>
      </c>
      <c r="F2776" s="12">
        <v>0.50149839335350921</v>
      </c>
      <c r="G2776" s="12" t="s">
        <v>223</v>
      </c>
      <c r="H2776" s="12">
        <v>0.22062506351882097</v>
      </c>
      <c r="I2776" s="12" t="s">
        <v>223</v>
      </c>
      <c r="J2776" s="12">
        <v>0.57658813513422524</v>
      </c>
      <c r="K2776" s="12">
        <v>6.5723920170134109</v>
      </c>
      <c r="L2776" s="12">
        <v>17.878131017052127</v>
      </c>
      <c r="M2776" s="12" t="s">
        <v>223</v>
      </c>
      <c r="N2776" s="12"/>
      <c r="O2776" s="12"/>
    </row>
    <row r="2777" spans="1:15" x14ac:dyDescent="0.35">
      <c r="A2777" s="11" t="str">
        <f t="shared" si="43"/>
        <v>DISTRIBUCION VOLUMEN X CRITERIO (kg ó litros)AnisDE 25 A 34 AÑOS</v>
      </c>
      <c r="B2777" s="11" t="s">
        <v>120</v>
      </c>
      <c r="C2777" s="11" t="s">
        <v>154</v>
      </c>
      <c r="D2777" s="11" t="s">
        <v>41</v>
      </c>
      <c r="E2777" s="12">
        <v>41.812749481525273</v>
      </c>
      <c r="F2777" s="12">
        <v>23.370064136836998</v>
      </c>
      <c r="G2777" s="12">
        <v>10.144192870772901</v>
      </c>
      <c r="H2777" s="12">
        <v>34.248302251408475</v>
      </c>
      <c r="I2777" s="12">
        <v>28.700523617680858</v>
      </c>
      <c r="J2777" s="12">
        <v>1.5422824101653769</v>
      </c>
      <c r="K2777" s="12">
        <v>7.7605401495701773</v>
      </c>
      <c r="L2777" s="12">
        <v>15.452386591559247</v>
      </c>
      <c r="M2777" s="12">
        <v>38.947523769153356</v>
      </c>
      <c r="N2777" s="12"/>
      <c r="O2777" s="12"/>
    </row>
    <row r="2778" spans="1:15" x14ac:dyDescent="0.35">
      <c r="A2778" s="11" t="str">
        <f t="shared" si="43"/>
        <v>DISTRIBUCION VOLUMEN X CRITERIO (kg ó litros)AnisDE 35 A 49 AÑOS</v>
      </c>
      <c r="B2778" s="11" t="s">
        <v>120</v>
      </c>
      <c r="C2778" s="11" t="s">
        <v>154</v>
      </c>
      <c r="D2778" s="11" t="s">
        <v>42</v>
      </c>
      <c r="E2778" s="12">
        <v>30.056849375982729</v>
      </c>
      <c r="F2778" s="12">
        <v>10.513416728109764</v>
      </c>
      <c r="G2778" s="12">
        <v>22.442981640235349</v>
      </c>
      <c r="H2778" s="12">
        <v>8.7479495056722776</v>
      </c>
      <c r="I2778" s="12">
        <v>0.18871283969552641</v>
      </c>
      <c r="J2778" s="12">
        <v>15.824619852137742</v>
      </c>
      <c r="K2778" s="12">
        <v>1.8095611534656011</v>
      </c>
      <c r="L2778" s="12">
        <v>37.046422337503557</v>
      </c>
      <c r="M2778" s="12">
        <v>1.6571030475388167</v>
      </c>
      <c r="N2778" s="12"/>
      <c r="O2778" s="12"/>
    </row>
    <row r="2779" spans="1:15" x14ac:dyDescent="0.35">
      <c r="A2779" s="11" t="str">
        <f t="shared" si="43"/>
        <v>DISTRIBUCION VOLUMEN X CRITERIO (kg ó litros)AnisDE 50 A 59 AÑOS</v>
      </c>
      <c r="B2779" s="11" t="s">
        <v>120</v>
      </c>
      <c r="C2779" s="11" t="s">
        <v>154</v>
      </c>
      <c r="D2779" s="11" t="s">
        <v>43</v>
      </c>
      <c r="E2779" s="12">
        <v>11.818009746352146</v>
      </c>
      <c r="F2779" s="12">
        <v>40.815683063135808</v>
      </c>
      <c r="G2779" s="12">
        <v>32.705577948612742</v>
      </c>
      <c r="H2779" s="12">
        <v>6.5999786064313675</v>
      </c>
      <c r="I2779" s="12">
        <v>26.177017218312692</v>
      </c>
      <c r="J2779" s="12">
        <v>36.428646544215169</v>
      </c>
      <c r="K2779" s="12">
        <v>40.790964957300439</v>
      </c>
      <c r="L2779" s="12">
        <v>7.7622570003119593</v>
      </c>
      <c r="M2779" s="12">
        <v>32.619797622737323</v>
      </c>
      <c r="N2779" s="12"/>
      <c r="O2779" s="12"/>
    </row>
    <row r="2780" spans="1:15" x14ac:dyDescent="0.35">
      <c r="A2780" s="11" t="str">
        <f t="shared" si="43"/>
        <v>DISTRIBUCION VOLUMEN X CRITERIO (kg ó litros)AnisDE 60 A 75 AÑOS</v>
      </c>
      <c r="B2780" s="11" t="s">
        <v>120</v>
      </c>
      <c r="C2780" s="11" t="s">
        <v>154</v>
      </c>
      <c r="D2780" s="11" t="s">
        <v>44</v>
      </c>
      <c r="E2780" s="12">
        <v>13.969022372152523</v>
      </c>
      <c r="F2780" s="12">
        <v>24.799334400549832</v>
      </c>
      <c r="G2780" s="12">
        <v>34.707249519441113</v>
      </c>
      <c r="H2780" s="12">
        <v>49.592520499256601</v>
      </c>
      <c r="I2780" s="12">
        <v>44.933738037909897</v>
      </c>
      <c r="J2780" s="12">
        <v>45.627864869962529</v>
      </c>
      <c r="K2780" s="12">
        <v>43.066543077389404</v>
      </c>
      <c r="L2780" s="12">
        <v>21.860804507058777</v>
      </c>
      <c r="M2780" s="12">
        <v>18.99658326088457</v>
      </c>
      <c r="N2780" s="12"/>
      <c r="O2780" s="12"/>
    </row>
    <row r="2781" spans="1:15" x14ac:dyDescent="0.35">
      <c r="A2781" s="11" t="str">
        <f t="shared" si="43"/>
        <v>DISTRIBUCION VOLUMEN X CRITERIO (kg ó litros)AnisNIVEL ALTO</v>
      </c>
      <c r="B2781" s="11" t="s">
        <v>120</v>
      </c>
      <c r="C2781" s="11" t="s">
        <v>154</v>
      </c>
      <c r="D2781" s="11" t="s">
        <v>209</v>
      </c>
      <c r="E2781" s="12">
        <v>5.1816972025898673</v>
      </c>
      <c r="F2781" s="12">
        <v>13.147758596237932</v>
      </c>
      <c r="G2781" s="12">
        <v>10.956911546484372</v>
      </c>
      <c r="H2781" s="12">
        <v>23.600784196489563</v>
      </c>
      <c r="I2781" s="12">
        <v>16.930550356922097</v>
      </c>
      <c r="J2781" s="12">
        <v>28.098241390565597</v>
      </c>
      <c r="K2781" s="12">
        <v>12.758241478283249</v>
      </c>
      <c r="L2781" s="12">
        <v>17.091093563932382</v>
      </c>
      <c r="M2781" s="12">
        <v>10.446261309224834</v>
      </c>
      <c r="N2781" s="12"/>
      <c r="O2781" s="12"/>
    </row>
    <row r="2782" spans="1:15" x14ac:dyDescent="0.35">
      <c r="A2782" s="11" t="str">
        <f t="shared" si="43"/>
        <v>DISTRIBUCION VOLUMEN X CRITERIO (kg ó litros)AnisNIVEL MEDIO ALTO</v>
      </c>
      <c r="B2782" s="11" t="s">
        <v>120</v>
      </c>
      <c r="C2782" s="11" t="s">
        <v>154</v>
      </c>
      <c r="D2782" s="11" t="s">
        <v>210</v>
      </c>
      <c r="E2782" s="12">
        <v>17.31536355087583</v>
      </c>
      <c r="F2782" s="12">
        <v>1.3318913742704319</v>
      </c>
      <c r="G2782" s="12">
        <v>10.387609813414739</v>
      </c>
      <c r="H2782" s="12">
        <v>47.201729171082057</v>
      </c>
      <c r="I2782" s="12">
        <v>26.280107602329373</v>
      </c>
      <c r="J2782" s="12">
        <v>7.2345727346769824</v>
      </c>
      <c r="K2782" s="12">
        <v>3.7972987259399509</v>
      </c>
      <c r="L2782" s="12">
        <v>1.9697629601482252</v>
      </c>
      <c r="M2782" s="12">
        <v>4.6551904129397856</v>
      </c>
      <c r="N2782" s="12"/>
      <c r="O2782" s="12"/>
    </row>
    <row r="2783" spans="1:15" x14ac:dyDescent="0.35">
      <c r="A2783" s="11" t="str">
        <f t="shared" si="43"/>
        <v>DISTRIBUCION VOLUMEN X CRITERIO (kg ó litros)AnisNIVEL MEDIO</v>
      </c>
      <c r="B2783" s="11" t="s">
        <v>120</v>
      </c>
      <c r="C2783" s="11" t="s">
        <v>154</v>
      </c>
      <c r="D2783" s="11" t="s">
        <v>211</v>
      </c>
      <c r="E2783" s="12">
        <v>35.108316350175706</v>
      </c>
      <c r="F2783" s="12">
        <v>24.161646256964207</v>
      </c>
      <c r="G2783" s="12">
        <v>8.9818832092011505</v>
      </c>
      <c r="H2783" s="12">
        <v>6.2076260117283635</v>
      </c>
      <c r="I2783" s="12">
        <v>53.619854577561469</v>
      </c>
      <c r="J2783" s="12">
        <v>29.552763473779631</v>
      </c>
      <c r="K2783" s="12">
        <v>17.784736430493513</v>
      </c>
      <c r="L2783" s="12">
        <v>6.0323214351885373</v>
      </c>
      <c r="M2783" s="12">
        <v>7.0003494493670937</v>
      </c>
      <c r="N2783" s="12"/>
      <c r="O2783" s="12"/>
    </row>
    <row r="2784" spans="1:15" x14ac:dyDescent="0.35">
      <c r="A2784" s="11" t="str">
        <f t="shared" si="43"/>
        <v>DISTRIBUCION VOLUMEN X CRITERIO (kg ó litros)AnisNIVEL MEDIO BAJO</v>
      </c>
      <c r="B2784" s="11" t="s">
        <v>120</v>
      </c>
      <c r="C2784" s="11" t="s">
        <v>154</v>
      </c>
      <c r="D2784" s="11" t="s">
        <v>212</v>
      </c>
      <c r="E2784" s="12">
        <v>17.930954699156416</v>
      </c>
      <c r="F2784" s="12">
        <v>8.1821346055384705</v>
      </c>
      <c r="G2784" s="12">
        <v>14.272948628324974</v>
      </c>
      <c r="H2784" s="12">
        <v>13.867653036020158</v>
      </c>
      <c r="I2784" s="12">
        <v>0.18871283969552641</v>
      </c>
      <c r="J2784" s="12">
        <v>12.158001853999787</v>
      </c>
      <c r="K2784" s="12">
        <v>0.75400838938548265</v>
      </c>
      <c r="L2784" s="12">
        <v>32.098734941797716</v>
      </c>
      <c r="M2784" s="12">
        <v>15.429512213169341</v>
      </c>
      <c r="N2784" s="12"/>
      <c r="O2784" s="12"/>
    </row>
    <row r="2785" spans="1:15" x14ac:dyDescent="0.35">
      <c r="A2785" s="11" t="str">
        <f t="shared" si="43"/>
        <v>DISTRIBUCION VOLUMEN X CRITERIO (kg ó litros)AnisHOMBRE</v>
      </c>
      <c r="B2785" s="11" t="s">
        <v>120</v>
      </c>
      <c r="C2785" s="11" t="s">
        <v>154</v>
      </c>
      <c r="D2785" s="11" t="s">
        <v>21</v>
      </c>
      <c r="E2785" s="12">
        <v>61.412572659151643</v>
      </c>
      <c r="F2785" s="12">
        <v>41.523987169695495</v>
      </c>
      <c r="G2785" s="12">
        <v>30.143580351051209</v>
      </c>
      <c r="H2785" s="12">
        <v>88.58530474827046</v>
      </c>
      <c r="I2785" s="12">
        <v>52.775894381727483</v>
      </c>
      <c r="J2785" s="12">
        <v>22.092399978982908</v>
      </c>
      <c r="K2785" s="12">
        <v>25.886963868888841</v>
      </c>
      <c r="L2785" s="12">
        <v>63.734163456138901</v>
      </c>
      <c r="M2785" s="12">
        <v>53.799345383122507</v>
      </c>
      <c r="N2785" s="12"/>
      <c r="O2785" s="12"/>
    </row>
    <row r="2786" spans="1:15" x14ac:dyDescent="0.35">
      <c r="A2786" s="11" t="str">
        <f t="shared" si="43"/>
        <v>DISTRIBUCION VOLUMEN X CRITERIO (kg ó litros)AnisMUJER</v>
      </c>
      <c r="B2786" s="11" t="s">
        <v>120</v>
      </c>
      <c r="C2786" s="11" t="s">
        <v>154</v>
      </c>
      <c r="D2786" s="11" t="s">
        <v>22</v>
      </c>
      <c r="E2786" s="12">
        <v>38.587419353690017</v>
      </c>
      <c r="F2786" s="12">
        <v>58.476011519098869</v>
      </c>
      <c r="G2786" s="12">
        <v>69.856428444780377</v>
      </c>
      <c r="H2786" s="12">
        <v>11.414697836586521</v>
      </c>
      <c r="I2786" s="12">
        <v>47.224108055449271</v>
      </c>
      <c r="J2786" s="12">
        <v>77.907602373763908</v>
      </c>
      <c r="K2786" s="12">
        <v>74.113036131111159</v>
      </c>
      <c r="L2786" s="12">
        <v>36.265836543861099</v>
      </c>
      <c r="M2786" s="12">
        <v>46.200664622996527</v>
      </c>
      <c r="N2786" s="12"/>
      <c r="O2786" s="12"/>
    </row>
    <row r="2787" spans="1:15" x14ac:dyDescent="0.35">
      <c r="A2787" s="11" t="str">
        <f t="shared" si="43"/>
        <v>DISTRIBUCION VOLUMEN X CRITERIO (kg ó litros)Otras EspirituosasT.ESPAÑA</v>
      </c>
      <c r="B2787" s="11" t="s">
        <v>120</v>
      </c>
      <c r="C2787" s="11" t="s">
        <v>155</v>
      </c>
      <c r="D2787" s="11" t="s">
        <v>36</v>
      </c>
      <c r="E2787" s="12">
        <v>100</v>
      </c>
      <c r="F2787" s="12">
        <v>100</v>
      </c>
      <c r="G2787" s="12">
        <v>100</v>
      </c>
      <c r="H2787" s="12">
        <v>100</v>
      </c>
      <c r="I2787" s="12">
        <v>100</v>
      </c>
      <c r="J2787" s="12">
        <v>100</v>
      </c>
      <c r="K2787" s="12">
        <v>100</v>
      </c>
      <c r="L2787" s="12">
        <v>100</v>
      </c>
      <c r="M2787" s="12">
        <v>100</v>
      </c>
      <c r="N2787" s="12"/>
      <c r="O2787" s="12"/>
    </row>
    <row r="2788" spans="1:15" x14ac:dyDescent="0.35">
      <c r="A2788" s="11" t="str">
        <f t="shared" si="43"/>
        <v>DISTRIBUCION VOLUMEN X CRITERIO (kg ó litros)Otras EspirituosasBCN AM</v>
      </c>
      <c r="B2788" s="11" t="s">
        <v>120</v>
      </c>
      <c r="C2788" s="11" t="s">
        <v>155</v>
      </c>
      <c r="D2788" s="11" t="s">
        <v>1</v>
      </c>
      <c r="E2788" s="12">
        <v>7.713229948790004</v>
      </c>
      <c r="F2788" s="12">
        <v>6.8639511641044901</v>
      </c>
      <c r="G2788" s="12">
        <v>6.7732689526164656</v>
      </c>
      <c r="H2788" s="12">
        <v>7.0061160628184016</v>
      </c>
      <c r="I2788" s="12">
        <v>10.157866331129659</v>
      </c>
      <c r="J2788" s="12">
        <v>6.728007003966006</v>
      </c>
      <c r="K2788" s="12">
        <v>6.5182727864408516</v>
      </c>
      <c r="L2788" s="12">
        <v>13.768908357904172</v>
      </c>
      <c r="M2788" s="12">
        <v>8.2017393978426014</v>
      </c>
      <c r="N2788" s="12"/>
      <c r="O2788" s="12"/>
    </row>
    <row r="2789" spans="1:15" x14ac:dyDescent="0.35">
      <c r="A2789" s="11" t="str">
        <f t="shared" si="43"/>
        <v>DISTRIBUCION VOLUMEN X CRITERIO (kg ó litros)Otras EspirituosasREST.CAT ARAGON</v>
      </c>
      <c r="B2789" s="11" t="s">
        <v>120</v>
      </c>
      <c r="C2789" s="11" t="s">
        <v>155</v>
      </c>
      <c r="D2789" s="11" t="s">
        <v>2</v>
      </c>
      <c r="E2789" s="12">
        <v>19.812471699669768</v>
      </c>
      <c r="F2789" s="12">
        <v>19.109258855032795</v>
      </c>
      <c r="G2789" s="12">
        <v>21.739049268967715</v>
      </c>
      <c r="H2789" s="12">
        <v>20.960456833589177</v>
      </c>
      <c r="I2789" s="12">
        <v>19.537395060731079</v>
      </c>
      <c r="J2789" s="12">
        <v>15.071988176070365</v>
      </c>
      <c r="K2789" s="12">
        <v>21.757449363584101</v>
      </c>
      <c r="L2789" s="12">
        <v>21.998227745326567</v>
      </c>
      <c r="M2789" s="12">
        <v>18.14464287174782</v>
      </c>
      <c r="N2789" s="12"/>
      <c r="O2789" s="12"/>
    </row>
    <row r="2790" spans="1:15" x14ac:dyDescent="0.35">
      <c r="A2790" s="11" t="str">
        <f t="shared" si="43"/>
        <v>DISTRIBUCION VOLUMEN X CRITERIO (kg ó litros)Otras EspirituosasLEVANTE</v>
      </c>
      <c r="B2790" s="11" t="s">
        <v>120</v>
      </c>
      <c r="C2790" s="11" t="s">
        <v>155</v>
      </c>
      <c r="D2790" s="11" t="s">
        <v>3</v>
      </c>
      <c r="E2790" s="12">
        <v>17.679896371744345</v>
      </c>
      <c r="F2790" s="12">
        <v>18.230433334255039</v>
      </c>
      <c r="G2790" s="12">
        <v>17.493294420632754</v>
      </c>
      <c r="H2790" s="12">
        <v>17.320933462585216</v>
      </c>
      <c r="I2790" s="12">
        <v>17.450495949619139</v>
      </c>
      <c r="J2790" s="12">
        <v>22.972222702166736</v>
      </c>
      <c r="K2790" s="12">
        <v>25.14400914526227</v>
      </c>
      <c r="L2790" s="12">
        <v>15.248575711088549</v>
      </c>
      <c r="M2790" s="12">
        <v>14.807109186009509</v>
      </c>
      <c r="N2790" s="12"/>
      <c r="O2790" s="12"/>
    </row>
    <row r="2791" spans="1:15" x14ac:dyDescent="0.35">
      <c r="A2791" s="11" t="str">
        <f t="shared" si="43"/>
        <v>DISTRIBUCION VOLUMEN X CRITERIO (kg ó litros)Otras EspirituosasANDALUCIA</v>
      </c>
      <c r="B2791" s="11" t="s">
        <v>120</v>
      </c>
      <c r="C2791" s="11" t="s">
        <v>155</v>
      </c>
      <c r="D2791" s="11" t="s">
        <v>4</v>
      </c>
      <c r="E2791" s="12">
        <v>19.563226354596839</v>
      </c>
      <c r="F2791" s="12">
        <v>10.937284238071895</v>
      </c>
      <c r="G2791" s="12">
        <v>15.3862130882264</v>
      </c>
      <c r="H2791" s="12">
        <v>11.512401331047387</v>
      </c>
      <c r="I2791" s="12">
        <v>15.815021775032886</v>
      </c>
      <c r="J2791" s="12">
        <v>14.739735575848762</v>
      </c>
      <c r="K2791" s="12">
        <v>10.452204303089738</v>
      </c>
      <c r="L2791" s="12">
        <v>14.377219180896098</v>
      </c>
      <c r="M2791" s="12">
        <v>19.423295158283167</v>
      </c>
      <c r="N2791" s="12"/>
      <c r="O2791" s="12"/>
    </row>
    <row r="2792" spans="1:15" x14ac:dyDescent="0.35">
      <c r="A2792" s="11" t="str">
        <f t="shared" si="43"/>
        <v>DISTRIBUCION VOLUMEN X CRITERIO (kg ó litros)Otras EspirituosasMDD AM</v>
      </c>
      <c r="B2792" s="11" t="s">
        <v>120</v>
      </c>
      <c r="C2792" s="11" t="s">
        <v>155</v>
      </c>
      <c r="D2792" s="11" t="s">
        <v>5</v>
      </c>
      <c r="E2792" s="12">
        <v>12.34697970139672</v>
      </c>
      <c r="F2792" s="12">
        <v>10.528031072417402</v>
      </c>
      <c r="G2792" s="12">
        <v>10.340789626560019</v>
      </c>
      <c r="H2792" s="12">
        <v>14.425079488605144</v>
      </c>
      <c r="I2792" s="12">
        <v>13.663489601270257</v>
      </c>
      <c r="J2792" s="12">
        <v>15.375926244001795</v>
      </c>
      <c r="K2792" s="12">
        <v>12.316127703773862</v>
      </c>
      <c r="L2792" s="12">
        <v>11.827398457995548</v>
      </c>
      <c r="M2792" s="12">
        <v>11.300183910783511</v>
      </c>
      <c r="N2792" s="12"/>
      <c r="O2792" s="12"/>
    </row>
    <row r="2793" spans="1:15" x14ac:dyDescent="0.35">
      <c r="A2793" s="11" t="str">
        <f t="shared" si="43"/>
        <v>DISTRIBUCION VOLUMEN X CRITERIO (kg ó litros)Otras EspirituosasRTO CENTRO</v>
      </c>
      <c r="B2793" s="11" t="s">
        <v>120</v>
      </c>
      <c r="C2793" s="11" t="s">
        <v>155</v>
      </c>
      <c r="D2793" s="11" t="s">
        <v>6</v>
      </c>
      <c r="E2793" s="12">
        <v>6.0744011462139067</v>
      </c>
      <c r="F2793" s="12">
        <v>14.917368316397864</v>
      </c>
      <c r="G2793" s="12">
        <v>7.3105706110791395</v>
      </c>
      <c r="H2793" s="12">
        <v>9.7130086316926914</v>
      </c>
      <c r="I2793" s="12">
        <v>6.5574154752753602</v>
      </c>
      <c r="J2793" s="12">
        <v>7.6031118518610299</v>
      </c>
      <c r="K2793" s="12">
        <v>7.8556578733378704</v>
      </c>
      <c r="L2793" s="12">
        <v>4.8743483793911677</v>
      </c>
      <c r="M2793" s="12">
        <v>7.9540581141257238</v>
      </c>
      <c r="N2793" s="12"/>
      <c r="O2793" s="12"/>
    </row>
    <row r="2794" spans="1:15" x14ac:dyDescent="0.35">
      <c r="A2794" s="11" t="str">
        <f t="shared" si="43"/>
        <v>DISTRIBUCION VOLUMEN X CRITERIO (kg ó litros)Otras EspirituosasNORTE-CENTRO</v>
      </c>
      <c r="B2794" s="11" t="s">
        <v>120</v>
      </c>
      <c r="C2794" s="11" t="s">
        <v>155</v>
      </c>
      <c r="D2794" s="11" t="s">
        <v>7</v>
      </c>
      <c r="E2794" s="12">
        <v>8.2082676185518846</v>
      </c>
      <c r="F2794" s="12">
        <v>9.824017042671958</v>
      </c>
      <c r="G2794" s="12">
        <v>10.218385062429238</v>
      </c>
      <c r="H2794" s="12">
        <v>11.497411863944523</v>
      </c>
      <c r="I2794" s="12">
        <v>7.6119041402821992</v>
      </c>
      <c r="J2794" s="12">
        <v>10.766203909340593</v>
      </c>
      <c r="K2794" s="12">
        <v>7.8635042941539641</v>
      </c>
      <c r="L2794" s="12">
        <v>12.212647021622161</v>
      </c>
      <c r="M2794" s="12">
        <v>12.102521867128111</v>
      </c>
      <c r="N2794" s="12"/>
      <c r="O2794" s="12"/>
    </row>
    <row r="2795" spans="1:15" x14ac:dyDescent="0.35">
      <c r="A2795" s="11" t="str">
        <f t="shared" si="43"/>
        <v>DISTRIBUCION VOLUMEN X CRITERIO (kg ó litros)Otras EspirituosasNOROESTE</v>
      </c>
      <c r="B2795" s="11" t="s">
        <v>120</v>
      </c>
      <c r="C2795" s="11" t="s">
        <v>155</v>
      </c>
      <c r="D2795" s="11" t="s">
        <v>8</v>
      </c>
      <c r="E2795" s="12">
        <v>8.6015502575249805</v>
      </c>
      <c r="F2795" s="12">
        <v>9.5896567159288573</v>
      </c>
      <c r="G2795" s="12">
        <v>10.738418978228919</v>
      </c>
      <c r="H2795" s="12">
        <v>7.5645993296245635</v>
      </c>
      <c r="I2795" s="12">
        <v>9.2064331479312482</v>
      </c>
      <c r="J2795" s="12">
        <v>6.742789949571808</v>
      </c>
      <c r="K2795" s="12">
        <v>8.0927694223329389</v>
      </c>
      <c r="L2795" s="12">
        <v>5.6926712482345261</v>
      </c>
      <c r="M2795" s="12">
        <v>8.0664209406427414</v>
      </c>
      <c r="N2795" s="12"/>
      <c r="O2795" s="12"/>
    </row>
    <row r="2796" spans="1:15" x14ac:dyDescent="0.35">
      <c r="A2796" s="11" t="str">
        <f t="shared" si="43"/>
        <v>DISTRIBUCION VOLUMEN X CRITERIO (kg ó litros)Otras Espirituosas&lt;2MIL</v>
      </c>
      <c r="B2796" s="11" t="s">
        <v>120</v>
      </c>
      <c r="C2796" s="11" t="s">
        <v>155</v>
      </c>
      <c r="D2796" s="11" t="s">
        <v>9</v>
      </c>
      <c r="E2796" s="12">
        <v>15.485213470255612</v>
      </c>
      <c r="F2796" s="12">
        <v>18.79810497948769</v>
      </c>
      <c r="G2796" s="12">
        <v>17.74542844067992</v>
      </c>
      <c r="H2796" s="12">
        <v>15.479749708959051</v>
      </c>
      <c r="I2796" s="12">
        <v>11.096264996599443</v>
      </c>
      <c r="J2796" s="12">
        <v>9.6440347101287589</v>
      </c>
      <c r="K2796" s="12">
        <v>16.272603625462466</v>
      </c>
      <c r="L2796" s="12">
        <v>14.681898675236237</v>
      </c>
      <c r="M2796" s="12">
        <v>10.761547310545847</v>
      </c>
      <c r="N2796" s="12"/>
      <c r="O2796" s="12"/>
    </row>
    <row r="2797" spans="1:15" x14ac:dyDescent="0.35">
      <c r="A2797" s="11" t="str">
        <f t="shared" si="43"/>
        <v>DISTRIBUCION VOLUMEN X CRITERIO (kg ó litros)Otras Espirituosas2-5MIL</v>
      </c>
      <c r="B2797" s="11" t="s">
        <v>120</v>
      </c>
      <c r="C2797" s="11" t="s">
        <v>155</v>
      </c>
      <c r="D2797" s="11" t="s">
        <v>10</v>
      </c>
      <c r="E2797" s="12">
        <v>3.8764869981943111</v>
      </c>
      <c r="F2797" s="12">
        <v>2.3063490790524908</v>
      </c>
      <c r="G2797" s="12">
        <v>3.3207562407306308</v>
      </c>
      <c r="H2797" s="12">
        <v>1.9582048493644395</v>
      </c>
      <c r="I2797" s="12">
        <v>3.7579482282134533</v>
      </c>
      <c r="J2797" s="12">
        <v>2.7133299040924181</v>
      </c>
      <c r="K2797" s="12">
        <v>3.4726697148282861</v>
      </c>
      <c r="L2797" s="12">
        <v>2.6872995267839173</v>
      </c>
      <c r="M2797" s="12">
        <v>3.7305178800570196</v>
      </c>
      <c r="N2797" s="12"/>
      <c r="O2797" s="12"/>
    </row>
    <row r="2798" spans="1:15" x14ac:dyDescent="0.35">
      <c r="A2798" s="11" t="str">
        <f t="shared" si="43"/>
        <v>DISTRIBUCION VOLUMEN X CRITERIO (kg ó litros)Otras Espirituosas5-10MIL</v>
      </c>
      <c r="B2798" s="11" t="s">
        <v>120</v>
      </c>
      <c r="C2798" s="11" t="s">
        <v>155</v>
      </c>
      <c r="D2798" s="11" t="s">
        <v>11</v>
      </c>
      <c r="E2798" s="12">
        <v>6.760560800375484</v>
      </c>
      <c r="F2798" s="12">
        <v>5.4163021831724611</v>
      </c>
      <c r="G2798" s="12">
        <v>5.923589570294534</v>
      </c>
      <c r="H2798" s="12">
        <v>5.2854708561676729</v>
      </c>
      <c r="I2798" s="12">
        <v>5.581952590045244</v>
      </c>
      <c r="J2798" s="12">
        <v>6.1468102584261564</v>
      </c>
      <c r="K2798" s="12">
        <v>6.78432378116708</v>
      </c>
      <c r="L2798" s="12">
        <v>6.0847733197028084</v>
      </c>
      <c r="M2798" s="12">
        <v>9.6672981364531267</v>
      </c>
      <c r="N2798" s="12"/>
      <c r="O2798" s="12"/>
    </row>
    <row r="2799" spans="1:15" x14ac:dyDescent="0.35">
      <c r="A2799" s="11" t="str">
        <f t="shared" si="43"/>
        <v>DISTRIBUCION VOLUMEN X CRITERIO (kg ó litros)Otras Espirituosas10-30MIL</v>
      </c>
      <c r="B2799" s="11" t="s">
        <v>120</v>
      </c>
      <c r="C2799" s="11" t="s">
        <v>155</v>
      </c>
      <c r="D2799" s="11" t="s">
        <v>12</v>
      </c>
      <c r="E2799" s="12">
        <v>14.547890321921489</v>
      </c>
      <c r="F2799" s="12">
        <v>13.029122341782212</v>
      </c>
      <c r="G2799" s="12">
        <v>13.391510696403996</v>
      </c>
      <c r="H2799" s="12">
        <v>18.859654762350761</v>
      </c>
      <c r="I2799" s="12">
        <v>17.221869487597093</v>
      </c>
      <c r="J2799" s="12">
        <v>12.135575121851629</v>
      </c>
      <c r="K2799" s="12">
        <v>13.684479071077767</v>
      </c>
      <c r="L2799" s="12">
        <v>18.957492547859218</v>
      </c>
      <c r="M2799" s="12">
        <v>19.696641870818372</v>
      </c>
      <c r="N2799" s="12"/>
      <c r="O2799" s="12"/>
    </row>
    <row r="2800" spans="1:15" x14ac:dyDescent="0.35">
      <c r="A2800" s="11" t="str">
        <f t="shared" si="43"/>
        <v>DISTRIBUCION VOLUMEN X CRITERIO (kg ó litros)Otras Espirituosas30-100MIL</v>
      </c>
      <c r="B2800" s="11" t="s">
        <v>120</v>
      </c>
      <c r="C2800" s="11" t="s">
        <v>155</v>
      </c>
      <c r="D2800" s="11" t="s">
        <v>13</v>
      </c>
      <c r="E2800" s="12">
        <v>20.969558005339834</v>
      </c>
      <c r="F2800" s="12">
        <v>22.433328201904381</v>
      </c>
      <c r="G2800" s="12">
        <v>24.158435661529012</v>
      </c>
      <c r="H2800" s="12">
        <v>17.932914898879933</v>
      </c>
      <c r="I2800" s="12">
        <v>17.32102726434243</v>
      </c>
      <c r="J2800" s="12">
        <v>22.052460759317785</v>
      </c>
      <c r="K2800" s="12">
        <v>20.416697523622968</v>
      </c>
      <c r="L2800" s="12">
        <v>18.303694969831909</v>
      </c>
      <c r="M2800" s="12">
        <v>17.710430730685029</v>
      </c>
      <c r="N2800" s="12"/>
      <c r="O2800" s="12"/>
    </row>
    <row r="2801" spans="1:15" x14ac:dyDescent="0.35">
      <c r="A2801" s="11" t="str">
        <f t="shared" si="43"/>
        <v>DISTRIBUCION VOLUMEN X CRITERIO (kg ó litros)Otras Espirituosas100-200MIL</v>
      </c>
      <c r="B2801" s="11" t="s">
        <v>120</v>
      </c>
      <c r="C2801" s="11" t="s">
        <v>155</v>
      </c>
      <c r="D2801" s="11" t="s">
        <v>14</v>
      </c>
      <c r="E2801" s="12">
        <v>8.9507582205016707</v>
      </c>
      <c r="F2801" s="12">
        <v>7.7282296450768602</v>
      </c>
      <c r="G2801" s="12">
        <v>7.0637450238258683</v>
      </c>
      <c r="H2801" s="12">
        <v>9.1533132051333723</v>
      </c>
      <c r="I2801" s="12">
        <v>8.6362563112785278</v>
      </c>
      <c r="J2801" s="12">
        <v>7.7804016543114178</v>
      </c>
      <c r="K2801" s="12">
        <v>8.3329829723912194</v>
      </c>
      <c r="L2801" s="12">
        <v>6.8321404991254262</v>
      </c>
      <c r="M2801" s="12">
        <v>10.938385594934537</v>
      </c>
      <c r="N2801" s="12"/>
      <c r="O2801" s="12"/>
    </row>
    <row r="2802" spans="1:15" x14ac:dyDescent="0.35">
      <c r="A2802" s="11" t="str">
        <f t="shared" si="43"/>
        <v>DISTRIBUCION VOLUMEN X CRITERIO (kg ó litros)Otras Espirituosas200-500MIL</v>
      </c>
      <c r="B2802" s="11" t="s">
        <v>120</v>
      </c>
      <c r="C2802" s="11" t="s">
        <v>155</v>
      </c>
      <c r="D2802" s="11" t="s">
        <v>15</v>
      </c>
      <c r="E2802" s="12">
        <v>12.090546515451308</v>
      </c>
      <c r="F2802" s="12">
        <v>15.066304603005442</v>
      </c>
      <c r="G2802" s="12">
        <v>10.809956532448489</v>
      </c>
      <c r="H2802" s="12">
        <v>14.539252574535075</v>
      </c>
      <c r="I2802" s="12">
        <v>17.361291710352873</v>
      </c>
      <c r="J2802" s="12">
        <v>22.782306452266027</v>
      </c>
      <c r="K2802" s="12">
        <v>15.06319349304678</v>
      </c>
      <c r="L2802" s="12">
        <v>15.618271342928683</v>
      </c>
      <c r="M2802" s="12">
        <v>12.799547445024837</v>
      </c>
      <c r="N2802" s="12"/>
      <c r="O2802" s="12"/>
    </row>
    <row r="2803" spans="1:15" x14ac:dyDescent="0.35">
      <c r="A2803" s="11" t="str">
        <f t="shared" si="43"/>
        <v>DISTRIBUCION VOLUMEN X CRITERIO (kg ó litros)Otras Espirituosas&gt;500MIL</v>
      </c>
      <c r="B2803" s="11" t="s">
        <v>120</v>
      </c>
      <c r="C2803" s="11" t="s">
        <v>155</v>
      </c>
      <c r="D2803" s="11" t="s">
        <v>16</v>
      </c>
      <c r="E2803" s="12">
        <v>17.319015879270435</v>
      </c>
      <c r="F2803" s="12">
        <v>15.222254554550524</v>
      </c>
      <c r="G2803" s="12">
        <v>17.586571428931101</v>
      </c>
      <c r="H2803" s="12">
        <v>16.791442784798257</v>
      </c>
      <c r="I2803" s="12">
        <v>19.023415242098807</v>
      </c>
      <c r="J2803" s="12">
        <v>16.745063205077297</v>
      </c>
      <c r="K2803" s="12">
        <v>15.973049052199775</v>
      </c>
      <c r="L2803" s="12">
        <v>16.834428754667989</v>
      </c>
      <c r="M2803" s="12">
        <v>14.695597956855643</v>
      </c>
      <c r="N2803" s="12"/>
      <c r="O2803" s="12"/>
    </row>
    <row r="2804" spans="1:15" x14ac:dyDescent="0.35">
      <c r="A2804" s="11" t="str">
        <f t="shared" si="43"/>
        <v>DISTRIBUCION VOLUMEN X CRITERIO (kg ó litros)Otras EspirituosasDE 15 A 19 AÑOS</v>
      </c>
      <c r="B2804" s="11" t="s">
        <v>120</v>
      </c>
      <c r="C2804" s="11" t="s">
        <v>155</v>
      </c>
      <c r="D2804" s="11" t="s">
        <v>39</v>
      </c>
      <c r="E2804" s="12">
        <v>2.5741797065470426</v>
      </c>
      <c r="F2804" s="12">
        <v>8.6487332081992179</v>
      </c>
      <c r="G2804" s="12">
        <v>0.31498797714568222</v>
      </c>
      <c r="H2804" s="12">
        <v>1.7123668188343051</v>
      </c>
      <c r="I2804" s="12">
        <v>1.9176970489304854</v>
      </c>
      <c r="J2804" s="12">
        <v>2.1006396537470788</v>
      </c>
      <c r="K2804" s="12">
        <v>3.6324810846478641</v>
      </c>
      <c r="L2804" s="12">
        <v>1.3811039029068044</v>
      </c>
      <c r="M2804" s="12">
        <v>4.38406513931844</v>
      </c>
      <c r="N2804" s="12"/>
      <c r="O2804" s="12"/>
    </row>
    <row r="2805" spans="1:15" x14ac:dyDescent="0.35">
      <c r="A2805" s="11" t="str">
        <f t="shared" si="43"/>
        <v>DISTRIBUCION VOLUMEN X CRITERIO (kg ó litros)Otras EspirituosasDE 20 A 24 AÑOS</v>
      </c>
      <c r="B2805" s="11" t="s">
        <v>120</v>
      </c>
      <c r="C2805" s="11" t="s">
        <v>155</v>
      </c>
      <c r="D2805" s="11" t="s">
        <v>40</v>
      </c>
      <c r="E2805" s="12">
        <v>5.1840473195750727</v>
      </c>
      <c r="F2805" s="12">
        <v>3.0902904336684562</v>
      </c>
      <c r="G2805" s="12">
        <v>5.1356113797380427</v>
      </c>
      <c r="H2805" s="12">
        <v>7.5110609183889938</v>
      </c>
      <c r="I2805" s="12">
        <v>6.3103311447062644</v>
      </c>
      <c r="J2805" s="12">
        <v>4.7469402895292143</v>
      </c>
      <c r="K2805" s="12">
        <v>4.6397382255649733</v>
      </c>
      <c r="L2805" s="12">
        <v>5.9317377144812733</v>
      </c>
      <c r="M2805" s="12">
        <v>4.1773370062892639</v>
      </c>
      <c r="N2805" s="12"/>
      <c r="O2805" s="12"/>
    </row>
    <row r="2806" spans="1:15" x14ac:dyDescent="0.35">
      <c r="A2806" s="11" t="str">
        <f t="shared" si="43"/>
        <v>DISTRIBUCION VOLUMEN X CRITERIO (kg ó litros)Otras EspirituosasDE 25 A 34 AÑOS</v>
      </c>
      <c r="B2806" s="11" t="s">
        <v>120</v>
      </c>
      <c r="C2806" s="11" t="s">
        <v>155</v>
      </c>
      <c r="D2806" s="11" t="s">
        <v>41</v>
      </c>
      <c r="E2806" s="12">
        <v>18.682840922105708</v>
      </c>
      <c r="F2806" s="12">
        <v>15.385259377819024</v>
      </c>
      <c r="G2806" s="12">
        <v>12.870423598288466</v>
      </c>
      <c r="H2806" s="12">
        <v>20.70110741378797</v>
      </c>
      <c r="I2806" s="12">
        <v>14.897966919947267</v>
      </c>
      <c r="J2806" s="12">
        <v>20.061634147445268</v>
      </c>
      <c r="K2806" s="12">
        <v>14.358598404424781</v>
      </c>
      <c r="L2806" s="12">
        <v>10.535514983309985</v>
      </c>
      <c r="M2806" s="12">
        <v>12.738595482038187</v>
      </c>
      <c r="N2806" s="12"/>
      <c r="O2806" s="12"/>
    </row>
    <row r="2807" spans="1:15" x14ac:dyDescent="0.35">
      <c r="A2807" s="11" t="str">
        <f t="shared" si="43"/>
        <v>DISTRIBUCION VOLUMEN X CRITERIO (kg ó litros)Otras EspirituosasDE 35 A 49 AÑOS</v>
      </c>
      <c r="B2807" s="11" t="s">
        <v>120</v>
      </c>
      <c r="C2807" s="11" t="s">
        <v>155</v>
      </c>
      <c r="D2807" s="11" t="s">
        <v>42</v>
      </c>
      <c r="E2807" s="12">
        <v>21.514731969747377</v>
      </c>
      <c r="F2807" s="12">
        <v>19.893179293652601</v>
      </c>
      <c r="G2807" s="12">
        <v>20.759695728906969</v>
      </c>
      <c r="H2807" s="12">
        <v>19.015193645586695</v>
      </c>
      <c r="I2807" s="12">
        <v>26.74943424288826</v>
      </c>
      <c r="J2807" s="12">
        <v>20.172812220312991</v>
      </c>
      <c r="K2807" s="12">
        <v>14.954535000330424</v>
      </c>
      <c r="L2807" s="12">
        <v>22.205409490514253</v>
      </c>
      <c r="M2807" s="12">
        <v>21.99925864227091</v>
      </c>
      <c r="N2807" s="12"/>
      <c r="O2807" s="12"/>
    </row>
    <row r="2808" spans="1:15" x14ac:dyDescent="0.35">
      <c r="A2808" s="11" t="str">
        <f t="shared" si="43"/>
        <v>DISTRIBUCION VOLUMEN X CRITERIO (kg ó litros)Otras EspirituosasDE 50 A 59 AÑOS</v>
      </c>
      <c r="B2808" s="11" t="s">
        <v>120</v>
      </c>
      <c r="C2808" s="11" t="s">
        <v>155</v>
      </c>
      <c r="D2808" s="11" t="s">
        <v>43</v>
      </c>
      <c r="E2808" s="12">
        <v>27.475352296440342</v>
      </c>
      <c r="F2808" s="12">
        <v>24.915894463339729</v>
      </c>
      <c r="G2808" s="12">
        <v>29.91834055067244</v>
      </c>
      <c r="H2808" s="12">
        <v>29.333426018370801</v>
      </c>
      <c r="I2808" s="12">
        <v>27.450351181747596</v>
      </c>
      <c r="J2808" s="12">
        <v>26.178193464850175</v>
      </c>
      <c r="K2808" s="12">
        <v>17.517831175503034</v>
      </c>
      <c r="L2808" s="12">
        <v>20.296074500051819</v>
      </c>
      <c r="M2808" s="12">
        <v>24.02123388618719</v>
      </c>
      <c r="N2808" s="12"/>
      <c r="O2808" s="12"/>
    </row>
    <row r="2809" spans="1:15" x14ac:dyDescent="0.35">
      <c r="A2809" s="11" t="str">
        <f t="shared" si="43"/>
        <v>DISTRIBUCION VOLUMEN X CRITERIO (kg ó litros)Otras EspirituosasDE 60 A 75 AÑOS</v>
      </c>
      <c r="B2809" s="11" t="s">
        <v>120</v>
      </c>
      <c r="C2809" s="11" t="s">
        <v>155</v>
      </c>
      <c r="D2809" s="11" t="s">
        <v>44</v>
      </c>
      <c r="E2809" s="12">
        <v>24.568876295053826</v>
      </c>
      <c r="F2809" s="12">
        <v>28.066638349552843</v>
      </c>
      <c r="G2809" s="12">
        <v>31.000938930999922</v>
      </c>
      <c r="H2809" s="12">
        <v>21.726856351348054</v>
      </c>
      <c r="I2809" s="12">
        <v>22.674245042888302</v>
      </c>
      <c r="J2809" s="12">
        <v>26.739765354558813</v>
      </c>
      <c r="K2809" s="12">
        <v>44.8968131097255</v>
      </c>
      <c r="L2809" s="12">
        <v>39.650162088732785</v>
      </c>
      <c r="M2809" s="12">
        <v>32.679474307430375</v>
      </c>
      <c r="N2809" s="12"/>
      <c r="O2809" s="12"/>
    </row>
    <row r="2810" spans="1:15" x14ac:dyDescent="0.35">
      <c r="A2810" s="11" t="str">
        <f t="shared" si="43"/>
        <v>DISTRIBUCION VOLUMEN X CRITERIO (kg ó litros)Otras EspirituosasNIVEL ALTO</v>
      </c>
      <c r="B2810" s="11" t="s">
        <v>120</v>
      </c>
      <c r="C2810" s="11" t="s">
        <v>155</v>
      </c>
      <c r="D2810" s="11" t="s">
        <v>209</v>
      </c>
      <c r="E2810" s="12">
        <v>20.932024743452828</v>
      </c>
      <c r="F2810" s="12">
        <v>19.082970723090146</v>
      </c>
      <c r="G2810" s="12">
        <v>14.984000534222613</v>
      </c>
      <c r="H2810" s="12">
        <v>18.471596453776527</v>
      </c>
      <c r="I2810" s="12">
        <v>21.416879358940648</v>
      </c>
      <c r="J2810" s="12">
        <v>16.136149157358183</v>
      </c>
      <c r="K2810" s="12">
        <v>16.384467131067616</v>
      </c>
      <c r="L2810" s="12">
        <v>16.835379894671501</v>
      </c>
      <c r="M2810" s="12">
        <v>21.599921865104712</v>
      </c>
      <c r="N2810" s="12"/>
      <c r="O2810" s="12"/>
    </row>
    <row r="2811" spans="1:15" x14ac:dyDescent="0.35">
      <c r="A2811" s="11" t="str">
        <f t="shared" si="43"/>
        <v>DISTRIBUCION VOLUMEN X CRITERIO (kg ó litros)Otras EspirituosasNIVEL MEDIO ALTO</v>
      </c>
      <c r="B2811" s="11" t="s">
        <v>120</v>
      </c>
      <c r="C2811" s="11" t="s">
        <v>155</v>
      </c>
      <c r="D2811" s="11" t="s">
        <v>210</v>
      </c>
      <c r="E2811" s="12">
        <v>13.497942947601906</v>
      </c>
      <c r="F2811" s="12">
        <v>11.097430376090925</v>
      </c>
      <c r="G2811" s="12">
        <v>10.477787532376562</v>
      </c>
      <c r="H2811" s="12">
        <v>13.412062625094473</v>
      </c>
      <c r="I2811" s="12">
        <v>15.140388980534874</v>
      </c>
      <c r="J2811" s="12">
        <v>10.788382059812834</v>
      </c>
      <c r="K2811" s="12">
        <v>12.295533455771949</v>
      </c>
      <c r="L2811" s="12">
        <v>11.317627152838728</v>
      </c>
      <c r="M2811" s="12">
        <v>16.003556202188456</v>
      </c>
      <c r="N2811" s="12"/>
      <c r="O2811" s="12"/>
    </row>
    <row r="2812" spans="1:15" x14ac:dyDescent="0.35">
      <c r="A2812" s="11" t="str">
        <f t="shared" si="43"/>
        <v>DISTRIBUCION VOLUMEN X CRITERIO (kg ó litros)Otras EspirituosasNIVEL MEDIO</v>
      </c>
      <c r="B2812" s="11" t="s">
        <v>120</v>
      </c>
      <c r="C2812" s="11" t="s">
        <v>155</v>
      </c>
      <c r="D2812" s="11" t="s">
        <v>211</v>
      </c>
      <c r="E2812" s="12">
        <v>27.383640642612839</v>
      </c>
      <c r="F2812" s="12">
        <v>33.287462957586087</v>
      </c>
      <c r="G2812" s="12">
        <v>32.574320474535277</v>
      </c>
      <c r="H2812" s="12">
        <v>23.782980230319446</v>
      </c>
      <c r="I2812" s="12">
        <v>29.44082094940962</v>
      </c>
      <c r="J2812" s="12">
        <v>28.577941810642919</v>
      </c>
      <c r="K2812" s="12">
        <v>30.370220788084289</v>
      </c>
      <c r="L2812" s="12">
        <v>30.193949417836091</v>
      </c>
      <c r="M2812" s="12">
        <v>25.942085048859731</v>
      </c>
      <c r="N2812" s="12"/>
      <c r="O2812" s="12"/>
    </row>
    <row r="2813" spans="1:15" x14ac:dyDescent="0.35">
      <c r="A2813" s="11" t="str">
        <f t="shared" si="43"/>
        <v>DISTRIBUCION VOLUMEN X CRITERIO (kg ó litros)Otras EspirituosasNIVEL MEDIO BAJO</v>
      </c>
      <c r="B2813" s="11" t="s">
        <v>120</v>
      </c>
      <c r="C2813" s="11" t="s">
        <v>155</v>
      </c>
      <c r="D2813" s="11" t="s">
        <v>212</v>
      </c>
      <c r="E2813" s="12">
        <v>13.394459119318039</v>
      </c>
      <c r="F2813" s="12">
        <v>11.065955254716338</v>
      </c>
      <c r="G2813" s="12">
        <v>11.369270305535386</v>
      </c>
      <c r="H2813" s="12">
        <v>12.329341096295025</v>
      </c>
      <c r="I2813" s="12">
        <v>13.713669376779203</v>
      </c>
      <c r="J2813" s="12">
        <v>10.293943274654557</v>
      </c>
      <c r="K2813" s="12">
        <v>17.135159685035067</v>
      </c>
      <c r="L2813" s="12">
        <v>15.411556169110801</v>
      </c>
      <c r="M2813" s="12">
        <v>15.579796017951846</v>
      </c>
      <c r="N2813" s="12"/>
      <c r="O2813" s="12"/>
    </row>
    <row r="2814" spans="1:15" x14ac:dyDescent="0.35">
      <c r="A2814" s="11" t="str">
        <f t="shared" si="43"/>
        <v>DISTRIBUCION VOLUMEN X CRITERIO (kg ó litros)Otras EspirituosasHOMBRE</v>
      </c>
      <c r="B2814" s="11" t="s">
        <v>120</v>
      </c>
      <c r="C2814" s="11" t="s">
        <v>155</v>
      </c>
      <c r="D2814" s="11" t="s">
        <v>21</v>
      </c>
      <c r="E2814" s="12">
        <v>47.507690987551712</v>
      </c>
      <c r="F2814" s="12">
        <v>40.537675591706005</v>
      </c>
      <c r="G2814" s="12">
        <v>44.241888725333496</v>
      </c>
      <c r="H2814" s="12">
        <v>42.6538787978958</v>
      </c>
      <c r="I2814" s="12">
        <v>43.888293845101956</v>
      </c>
      <c r="J2814" s="12">
        <v>51.021428357220934</v>
      </c>
      <c r="K2814" s="12">
        <v>43.175784103822764</v>
      </c>
      <c r="L2814" s="12">
        <v>51.881816096344188</v>
      </c>
      <c r="M2814" s="12">
        <v>46.561631948606532</v>
      </c>
      <c r="N2814" s="12"/>
      <c r="O2814" s="12"/>
    </row>
    <row r="2815" spans="1:15" x14ac:dyDescent="0.35">
      <c r="A2815" s="11" t="str">
        <f t="shared" si="43"/>
        <v>DISTRIBUCION VOLUMEN X CRITERIO (kg ó litros)Otras EspirituosasMUJER</v>
      </c>
      <c r="B2815" s="11" t="s">
        <v>120</v>
      </c>
      <c r="C2815" s="11" t="s">
        <v>155</v>
      </c>
      <c r="D2815" s="11" t="s">
        <v>22</v>
      </c>
      <c r="E2815" s="12">
        <v>52.492336830999399</v>
      </c>
      <c r="F2815" s="12">
        <v>59.462320003430676</v>
      </c>
      <c r="G2815" s="12">
        <v>55.758104800848365</v>
      </c>
      <c r="H2815" s="12">
        <v>57.346129803393644</v>
      </c>
      <c r="I2815" s="12">
        <v>56.111734994051062</v>
      </c>
      <c r="J2815" s="12">
        <v>48.978551495188448</v>
      </c>
      <c r="K2815" s="12">
        <v>56.8242056491707</v>
      </c>
      <c r="L2815" s="12">
        <v>48.118173407584322</v>
      </c>
      <c r="M2815" s="12">
        <v>53.438333390248737</v>
      </c>
      <c r="N2815" s="12"/>
      <c r="O2815" s="12"/>
    </row>
    <row r="2816" spans="1:15" x14ac:dyDescent="0.35">
      <c r="A2816" s="11" t="str">
        <f t="shared" si="43"/>
        <v>DISTRIBUCION VOLUMEN X CRITERIO (kg ó litros)T.Zumo+Horchata+MostoT.ESPAÑA</v>
      </c>
      <c r="B2816" s="11" t="s">
        <v>120</v>
      </c>
      <c r="C2816" s="11" t="s">
        <v>156</v>
      </c>
      <c r="D2816" s="11" t="s">
        <v>36</v>
      </c>
      <c r="E2816" s="12">
        <v>100</v>
      </c>
      <c r="F2816" s="12">
        <v>100</v>
      </c>
      <c r="G2816" s="12">
        <v>100</v>
      </c>
      <c r="H2816" s="12">
        <v>100</v>
      </c>
      <c r="I2816" s="12">
        <v>100</v>
      </c>
      <c r="J2816" s="12">
        <v>100</v>
      </c>
      <c r="K2816" s="12">
        <v>100</v>
      </c>
      <c r="L2816" s="12">
        <v>100</v>
      </c>
      <c r="M2816" s="12">
        <v>100</v>
      </c>
      <c r="N2816" s="12"/>
      <c r="O2816" s="12"/>
    </row>
    <row r="2817" spans="1:15" x14ac:dyDescent="0.35">
      <c r="A2817" s="11" t="str">
        <f t="shared" si="43"/>
        <v>DISTRIBUCION VOLUMEN X CRITERIO (kg ó litros)T.Zumo+Horchata+MostoBCN AM</v>
      </c>
      <c r="B2817" s="11" t="s">
        <v>120</v>
      </c>
      <c r="C2817" s="11" t="s">
        <v>156</v>
      </c>
      <c r="D2817" s="11" t="s">
        <v>1</v>
      </c>
      <c r="E2817" s="12">
        <v>14.052875800709486</v>
      </c>
      <c r="F2817" s="12">
        <v>10.180052205310611</v>
      </c>
      <c r="G2817" s="12">
        <v>11.695603057558685</v>
      </c>
      <c r="H2817" s="12">
        <v>11.018460217119003</v>
      </c>
      <c r="I2817" s="12">
        <v>12.390288072496821</v>
      </c>
      <c r="J2817" s="12">
        <v>11.980216368937361</v>
      </c>
      <c r="K2817" s="12">
        <v>15.263050787777074</v>
      </c>
      <c r="L2817" s="12">
        <v>12.029343416635612</v>
      </c>
      <c r="M2817" s="12">
        <v>12.754658391249501</v>
      </c>
      <c r="N2817" s="12"/>
      <c r="O2817" s="12"/>
    </row>
    <row r="2818" spans="1:15" x14ac:dyDescent="0.35">
      <c r="A2818" s="11" t="str">
        <f t="shared" si="43"/>
        <v>DISTRIBUCION VOLUMEN X CRITERIO (kg ó litros)T.Zumo+Horchata+MostoREST.CAT ARAGON</v>
      </c>
      <c r="B2818" s="11" t="s">
        <v>120</v>
      </c>
      <c r="C2818" s="11" t="s">
        <v>156</v>
      </c>
      <c r="D2818" s="11" t="s">
        <v>2</v>
      </c>
      <c r="E2818" s="12">
        <v>8.2714209144544508</v>
      </c>
      <c r="F2818" s="12">
        <v>6.0646875479048052</v>
      </c>
      <c r="G2818" s="12">
        <v>6.0422024498040123</v>
      </c>
      <c r="H2818" s="12">
        <v>9.7061897533202295</v>
      </c>
      <c r="I2818" s="12">
        <v>9.5907948144806721</v>
      </c>
      <c r="J2818" s="12">
        <v>7.4995935192893839</v>
      </c>
      <c r="K2818" s="12">
        <v>8.4795056891704963</v>
      </c>
      <c r="L2818" s="12">
        <v>9.3008769563610851</v>
      </c>
      <c r="M2818" s="12">
        <v>11.921996757248374</v>
      </c>
      <c r="N2818" s="12"/>
      <c r="O2818" s="12"/>
    </row>
    <row r="2819" spans="1:15" x14ac:dyDescent="0.35">
      <c r="A2819" s="11" t="str">
        <f t="shared" si="43"/>
        <v>DISTRIBUCION VOLUMEN X CRITERIO (kg ó litros)T.Zumo+Horchata+MostoLEVANTE</v>
      </c>
      <c r="B2819" s="11" t="s">
        <v>120</v>
      </c>
      <c r="C2819" s="11" t="s">
        <v>156</v>
      </c>
      <c r="D2819" s="11" t="s">
        <v>3</v>
      </c>
      <c r="E2819" s="12">
        <v>13.624093929014244</v>
      </c>
      <c r="F2819" s="12">
        <v>10.235980210055995</v>
      </c>
      <c r="G2819" s="12">
        <v>8.5256315504821121</v>
      </c>
      <c r="H2819" s="12">
        <v>11.728690695117274</v>
      </c>
      <c r="I2819" s="12">
        <v>13.675270301858921</v>
      </c>
      <c r="J2819" s="12">
        <v>9.0956721184677285</v>
      </c>
      <c r="K2819" s="12">
        <v>8.4662068605153564</v>
      </c>
      <c r="L2819" s="12">
        <v>11.480700668976475</v>
      </c>
      <c r="M2819" s="12">
        <v>12.15629318023144</v>
      </c>
      <c r="N2819" s="12"/>
      <c r="O2819" s="12"/>
    </row>
    <row r="2820" spans="1:15" x14ac:dyDescent="0.35">
      <c r="A2820" s="11" t="str">
        <f t="shared" ref="A2820:A2883" si="44">B2820&amp;C2820&amp;D2820</f>
        <v>DISTRIBUCION VOLUMEN X CRITERIO (kg ó litros)T.Zumo+Horchata+MostoANDALUCIA</v>
      </c>
      <c r="B2820" s="11" t="s">
        <v>120</v>
      </c>
      <c r="C2820" s="11" t="s">
        <v>156</v>
      </c>
      <c r="D2820" s="11" t="s">
        <v>4</v>
      </c>
      <c r="E2820" s="12">
        <v>17.720724862468554</v>
      </c>
      <c r="F2820" s="12">
        <v>18.379182347612964</v>
      </c>
      <c r="G2820" s="12">
        <v>21.853804443294848</v>
      </c>
      <c r="H2820" s="12">
        <v>17.000186994649198</v>
      </c>
      <c r="I2820" s="12">
        <v>18.293514481689023</v>
      </c>
      <c r="J2820" s="12">
        <v>19.135010807852748</v>
      </c>
      <c r="K2820" s="12">
        <v>14.649324921748683</v>
      </c>
      <c r="L2820" s="12">
        <v>16.096544756008484</v>
      </c>
      <c r="M2820" s="12">
        <v>16.697788901738146</v>
      </c>
      <c r="N2820" s="12"/>
      <c r="O2820" s="12"/>
    </row>
    <row r="2821" spans="1:15" x14ac:dyDescent="0.35">
      <c r="A2821" s="11" t="str">
        <f t="shared" si="44"/>
        <v>DISTRIBUCION VOLUMEN X CRITERIO (kg ó litros)T.Zumo+Horchata+MostoMDD AM</v>
      </c>
      <c r="B2821" s="11" t="s">
        <v>120</v>
      </c>
      <c r="C2821" s="11" t="s">
        <v>156</v>
      </c>
      <c r="D2821" s="11" t="s">
        <v>5</v>
      </c>
      <c r="E2821" s="12">
        <v>14.48377400476854</v>
      </c>
      <c r="F2821" s="12">
        <v>14.354353495773189</v>
      </c>
      <c r="G2821" s="12">
        <v>13.896775379293905</v>
      </c>
      <c r="H2821" s="12">
        <v>14.013109814660243</v>
      </c>
      <c r="I2821" s="12">
        <v>14.849440351913138</v>
      </c>
      <c r="J2821" s="12">
        <v>13.270895603944849</v>
      </c>
      <c r="K2821" s="12">
        <v>15.18024273806223</v>
      </c>
      <c r="L2821" s="12">
        <v>13.511031523468858</v>
      </c>
      <c r="M2821" s="12">
        <v>12.445732266434725</v>
      </c>
      <c r="N2821" s="12"/>
      <c r="O2821" s="12"/>
    </row>
    <row r="2822" spans="1:15" x14ac:dyDescent="0.35">
      <c r="A2822" s="11" t="str">
        <f t="shared" si="44"/>
        <v>DISTRIBUCION VOLUMEN X CRITERIO (kg ó litros)T.Zumo+Horchata+MostoRTO CENTRO</v>
      </c>
      <c r="B2822" s="11" t="s">
        <v>120</v>
      </c>
      <c r="C2822" s="11" t="s">
        <v>156</v>
      </c>
      <c r="D2822" s="11" t="s">
        <v>6</v>
      </c>
      <c r="E2822" s="12">
        <v>7.3060128871123773</v>
      </c>
      <c r="F2822" s="12">
        <v>10.873593573081862</v>
      </c>
      <c r="G2822" s="12">
        <v>9.2570513160617836</v>
      </c>
      <c r="H2822" s="12">
        <v>9.7567290347704319</v>
      </c>
      <c r="I2822" s="12">
        <v>7.8671774175233953</v>
      </c>
      <c r="J2822" s="12">
        <v>8.0292161377242373</v>
      </c>
      <c r="K2822" s="12">
        <v>10.372985402834626</v>
      </c>
      <c r="L2822" s="12">
        <v>8.7055925192585502</v>
      </c>
      <c r="M2822" s="12">
        <v>8.1265278867181117</v>
      </c>
      <c r="N2822" s="12"/>
      <c r="O2822" s="12"/>
    </row>
    <row r="2823" spans="1:15" x14ac:dyDescent="0.35">
      <c r="A2823" s="11" t="str">
        <f t="shared" si="44"/>
        <v>DISTRIBUCION VOLUMEN X CRITERIO (kg ó litros)T.Zumo+Horchata+MostoNORTE-CENTRO</v>
      </c>
      <c r="B2823" s="11" t="s">
        <v>120</v>
      </c>
      <c r="C2823" s="11" t="s">
        <v>156</v>
      </c>
      <c r="D2823" s="11" t="s">
        <v>7</v>
      </c>
      <c r="E2823" s="12">
        <v>14.475237710509084</v>
      </c>
      <c r="F2823" s="12">
        <v>18.044435375144932</v>
      </c>
      <c r="G2823" s="12">
        <v>17.394996062798782</v>
      </c>
      <c r="H2823" s="12">
        <v>13.567738807868684</v>
      </c>
      <c r="I2823" s="12">
        <v>14.005648450601207</v>
      </c>
      <c r="J2823" s="12">
        <v>17.632089841154013</v>
      </c>
      <c r="K2823" s="12">
        <v>14.588290442321666</v>
      </c>
      <c r="L2823" s="12">
        <v>16.812869909457991</v>
      </c>
      <c r="M2823" s="12">
        <v>15.358078613064896</v>
      </c>
      <c r="N2823" s="12"/>
      <c r="O2823" s="12"/>
    </row>
    <row r="2824" spans="1:15" x14ac:dyDescent="0.35">
      <c r="A2824" s="11" t="str">
        <f t="shared" si="44"/>
        <v>DISTRIBUCION VOLUMEN X CRITERIO (kg ó litros)T.Zumo+Horchata+MostoNOROESTE</v>
      </c>
      <c r="B2824" s="11" t="s">
        <v>120</v>
      </c>
      <c r="C2824" s="11" t="s">
        <v>156</v>
      </c>
      <c r="D2824" s="11" t="s">
        <v>8</v>
      </c>
      <c r="E2824" s="12">
        <v>10.065853571572751</v>
      </c>
      <c r="F2824" s="12">
        <v>11.867708921291262</v>
      </c>
      <c r="G2824" s="12">
        <v>11.333932710413922</v>
      </c>
      <c r="H2824" s="12">
        <v>13.208895234882842</v>
      </c>
      <c r="I2824" s="12">
        <v>9.3278693699639987</v>
      </c>
      <c r="J2824" s="12">
        <v>13.357309335204699</v>
      </c>
      <c r="K2824" s="12">
        <v>13.000391373271986</v>
      </c>
      <c r="L2824" s="12">
        <v>12.063036206996621</v>
      </c>
      <c r="M2824" s="12">
        <v>10.538922963514397</v>
      </c>
      <c r="N2824" s="12"/>
      <c r="O2824" s="12"/>
    </row>
    <row r="2825" spans="1:15" x14ac:dyDescent="0.35">
      <c r="A2825" s="11" t="str">
        <f t="shared" si="44"/>
        <v>DISTRIBUCION VOLUMEN X CRITERIO (kg ó litros)T.Zumo+Horchata+Mosto&lt;2MIL</v>
      </c>
      <c r="B2825" s="11" t="s">
        <v>120</v>
      </c>
      <c r="C2825" s="11" t="s">
        <v>156</v>
      </c>
      <c r="D2825" s="11" t="s">
        <v>9</v>
      </c>
      <c r="E2825" s="12">
        <v>3.5389831340042157</v>
      </c>
      <c r="F2825" s="12">
        <v>4.5782032496254486</v>
      </c>
      <c r="G2825" s="12">
        <v>5.8149989796337787</v>
      </c>
      <c r="H2825" s="12">
        <v>4.5391946326802071</v>
      </c>
      <c r="I2825" s="12">
        <v>4.0684136174158159</v>
      </c>
      <c r="J2825" s="12">
        <v>3.3187347343263998</v>
      </c>
      <c r="K2825" s="12">
        <v>4.1272715023015065</v>
      </c>
      <c r="L2825" s="12">
        <v>3.7839355407855093</v>
      </c>
      <c r="M2825" s="12">
        <v>7.524500021956106</v>
      </c>
      <c r="N2825" s="12"/>
      <c r="O2825" s="12"/>
    </row>
    <row r="2826" spans="1:15" x14ac:dyDescent="0.35">
      <c r="A2826" s="11" t="str">
        <f t="shared" si="44"/>
        <v>DISTRIBUCION VOLUMEN X CRITERIO (kg ó litros)T.Zumo+Horchata+Mosto2-5MIL</v>
      </c>
      <c r="B2826" s="11" t="s">
        <v>120</v>
      </c>
      <c r="C2826" s="11" t="s">
        <v>156</v>
      </c>
      <c r="D2826" s="11" t="s">
        <v>10</v>
      </c>
      <c r="E2826" s="12">
        <v>4.3393389162309619</v>
      </c>
      <c r="F2826" s="12">
        <v>5.4258398505655681</v>
      </c>
      <c r="G2826" s="12">
        <v>5.4969025677145034</v>
      </c>
      <c r="H2826" s="12">
        <v>5.6744927461433008</v>
      </c>
      <c r="I2826" s="12">
        <v>3.7719237706902673</v>
      </c>
      <c r="J2826" s="12">
        <v>5.1690761371840841</v>
      </c>
      <c r="K2826" s="12">
        <v>4.128084135363844</v>
      </c>
      <c r="L2826" s="12">
        <v>3.0587607462849919</v>
      </c>
      <c r="M2826" s="12">
        <v>3.8840149983472667</v>
      </c>
      <c r="N2826" s="12"/>
      <c r="O2826" s="12"/>
    </row>
    <row r="2827" spans="1:15" x14ac:dyDescent="0.35">
      <c r="A2827" s="11" t="str">
        <f t="shared" si="44"/>
        <v>DISTRIBUCION VOLUMEN X CRITERIO (kg ó litros)T.Zumo+Horchata+Mosto5-10MIL</v>
      </c>
      <c r="B2827" s="11" t="s">
        <v>120</v>
      </c>
      <c r="C2827" s="11" t="s">
        <v>156</v>
      </c>
      <c r="D2827" s="11" t="s">
        <v>11</v>
      </c>
      <c r="E2827" s="12">
        <v>6.1398945773275111</v>
      </c>
      <c r="F2827" s="12">
        <v>6.7764477366384179</v>
      </c>
      <c r="G2827" s="12">
        <v>5.1380276544968488</v>
      </c>
      <c r="H2827" s="12">
        <v>5.8781111561361152</v>
      </c>
      <c r="I2827" s="12">
        <v>5.6921101375232439</v>
      </c>
      <c r="J2827" s="12">
        <v>6.7983450517014292</v>
      </c>
      <c r="K2827" s="12">
        <v>5.6268020063324853</v>
      </c>
      <c r="L2827" s="12">
        <v>8.2576810962632852</v>
      </c>
      <c r="M2827" s="12">
        <v>6.6590152692392701</v>
      </c>
      <c r="N2827" s="12"/>
      <c r="O2827" s="12"/>
    </row>
    <row r="2828" spans="1:15" x14ac:dyDescent="0.35">
      <c r="A2828" s="11" t="str">
        <f t="shared" si="44"/>
        <v>DISTRIBUCION VOLUMEN X CRITERIO (kg ó litros)T.Zumo+Horchata+Mosto10-30MIL</v>
      </c>
      <c r="B2828" s="11" t="s">
        <v>120</v>
      </c>
      <c r="C2828" s="11" t="s">
        <v>156</v>
      </c>
      <c r="D2828" s="11" t="s">
        <v>12</v>
      </c>
      <c r="E2828" s="12">
        <v>17.7590688286983</v>
      </c>
      <c r="F2828" s="12">
        <v>16.781592401668533</v>
      </c>
      <c r="G2828" s="12">
        <v>16.544187936438423</v>
      </c>
      <c r="H2828" s="12">
        <v>14.393957336702803</v>
      </c>
      <c r="I2828" s="12">
        <v>18.5997142994208</v>
      </c>
      <c r="J2828" s="12">
        <v>18.776873155331689</v>
      </c>
      <c r="K2828" s="12">
        <v>16.204904900391693</v>
      </c>
      <c r="L2828" s="12">
        <v>17.148184353565334</v>
      </c>
      <c r="M2828" s="12">
        <v>14.00771030942575</v>
      </c>
      <c r="N2828" s="12"/>
      <c r="O2828" s="12"/>
    </row>
    <row r="2829" spans="1:15" x14ac:dyDescent="0.35">
      <c r="A2829" s="11" t="str">
        <f t="shared" si="44"/>
        <v>DISTRIBUCION VOLUMEN X CRITERIO (kg ó litros)T.Zumo+Horchata+Mosto30-100MIL</v>
      </c>
      <c r="B2829" s="11" t="s">
        <v>120</v>
      </c>
      <c r="C2829" s="11" t="s">
        <v>156</v>
      </c>
      <c r="D2829" s="11" t="s">
        <v>13</v>
      </c>
      <c r="E2829" s="12">
        <v>21.926874658320987</v>
      </c>
      <c r="F2829" s="12">
        <v>21.139449658883979</v>
      </c>
      <c r="G2829" s="12">
        <v>24.163612268222288</v>
      </c>
      <c r="H2829" s="12">
        <v>23.728185692378407</v>
      </c>
      <c r="I2829" s="12">
        <v>20.446615688744497</v>
      </c>
      <c r="J2829" s="12">
        <v>23.603026795417406</v>
      </c>
      <c r="K2829" s="12">
        <v>24.880579827572767</v>
      </c>
      <c r="L2829" s="12">
        <v>23.598461319201981</v>
      </c>
      <c r="M2829" s="12">
        <v>26.594241513932598</v>
      </c>
      <c r="N2829" s="12"/>
      <c r="O2829" s="12"/>
    </row>
    <row r="2830" spans="1:15" x14ac:dyDescent="0.35">
      <c r="A2830" s="11" t="str">
        <f t="shared" si="44"/>
        <v>DISTRIBUCION VOLUMEN X CRITERIO (kg ó litros)T.Zumo+Horchata+Mosto100-200MIL</v>
      </c>
      <c r="B2830" s="11" t="s">
        <v>120</v>
      </c>
      <c r="C2830" s="11" t="s">
        <v>156</v>
      </c>
      <c r="D2830" s="11" t="s">
        <v>14</v>
      </c>
      <c r="E2830" s="12">
        <v>10.079443227255112</v>
      </c>
      <c r="F2830" s="12">
        <v>10.915439059637917</v>
      </c>
      <c r="G2830" s="12">
        <v>9.2406509810931503</v>
      </c>
      <c r="H2830" s="12">
        <v>11.931002883556832</v>
      </c>
      <c r="I2830" s="12">
        <v>11.329377707605905</v>
      </c>
      <c r="J2830" s="12">
        <v>10.041606837017403</v>
      </c>
      <c r="K2830" s="12">
        <v>12.272806266205176</v>
      </c>
      <c r="L2830" s="12">
        <v>12.229202373994276</v>
      </c>
      <c r="M2830" s="12">
        <v>10.775057766415584</v>
      </c>
      <c r="N2830" s="12"/>
      <c r="O2830" s="12"/>
    </row>
    <row r="2831" spans="1:15" x14ac:dyDescent="0.35">
      <c r="A2831" s="11" t="str">
        <f t="shared" si="44"/>
        <v>DISTRIBUCION VOLUMEN X CRITERIO (kg ó litros)T.Zumo+Horchata+Mosto200-500MIL</v>
      </c>
      <c r="B2831" s="11" t="s">
        <v>120</v>
      </c>
      <c r="C2831" s="11" t="s">
        <v>156</v>
      </c>
      <c r="D2831" s="11" t="s">
        <v>15</v>
      </c>
      <c r="E2831" s="12">
        <v>14.857907732583783</v>
      </c>
      <c r="F2831" s="12">
        <v>14.768227845831742</v>
      </c>
      <c r="G2831" s="12">
        <v>15.340258854241897</v>
      </c>
      <c r="H2831" s="12">
        <v>14.939751854155494</v>
      </c>
      <c r="I2831" s="12">
        <v>17.10636979590867</v>
      </c>
      <c r="J2831" s="12">
        <v>15.152330167813762</v>
      </c>
      <c r="K2831" s="12">
        <v>11.763221793509956</v>
      </c>
      <c r="L2831" s="12">
        <v>11.109634108207565</v>
      </c>
      <c r="M2831" s="12">
        <v>11.97684090496943</v>
      </c>
      <c r="N2831" s="12"/>
      <c r="O2831" s="12"/>
    </row>
    <row r="2832" spans="1:15" x14ac:dyDescent="0.35">
      <c r="A2832" s="11" t="str">
        <f t="shared" si="44"/>
        <v>DISTRIBUCION VOLUMEN X CRITERIO (kg ó litros)T.Zumo+Horchata+Mosto&gt;500MIL</v>
      </c>
      <c r="B2832" s="11" t="s">
        <v>120</v>
      </c>
      <c r="C2832" s="11" t="s">
        <v>156</v>
      </c>
      <c r="D2832" s="11" t="s">
        <v>16</v>
      </c>
      <c r="E2832" s="12">
        <v>21.358475507756832</v>
      </c>
      <c r="F2832" s="12">
        <v>19.61479419215474</v>
      </c>
      <c r="G2832" s="12">
        <v>18.261354162885748</v>
      </c>
      <c r="H2832" s="12">
        <v>18.915307060356394</v>
      </c>
      <c r="I2832" s="12">
        <v>18.985478191133836</v>
      </c>
      <c r="J2832" s="12">
        <v>17.140009471069085</v>
      </c>
      <c r="K2832" s="12">
        <v>20.996333135662208</v>
      </c>
      <c r="L2832" s="12">
        <v>20.81413754772133</v>
      </c>
      <c r="M2832" s="12">
        <v>18.578618370756182</v>
      </c>
      <c r="N2832" s="12"/>
      <c r="O2832" s="12"/>
    </row>
    <row r="2833" spans="1:15" x14ac:dyDescent="0.35">
      <c r="A2833" s="11" t="str">
        <f t="shared" si="44"/>
        <v>DISTRIBUCION VOLUMEN X CRITERIO (kg ó litros)T.Zumo+Horchata+MostoDE 15 A 19 AÑOS</v>
      </c>
      <c r="B2833" s="11" t="s">
        <v>120</v>
      </c>
      <c r="C2833" s="11" t="s">
        <v>156</v>
      </c>
      <c r="D2833" s="11" t="s">
        <v>39</v>
      </c>
      <c r="E2833" s="12">
        <v>1.0302907814201492</v>
      </c>
      <c r="F2833" s="12">
        <v>0.74132355706218211</v>
      </c>
      <c r="G2833" s="12">
        <v>0.73061568615746031</v>
      </c>
      <c r="H2833" s="12">
        <v>4.2040406054221098</v>
      </c>
      <c r="I2833" s="12">
        <v>2.8574492116500454</v>
      </c>
      <c r="J2833" s="12">
        <v>1.9378416889003274</v>
      </c>
      <c r="K2833" s="12">
        <v>0.64980141595253371</v>
      </c>
      <c r="L2833" s="12">
        <v>2.0455014030926724</v>
      </c>
      <c r="M2833" s="12">
        <v>2.7075850782961961</v>
      </c>
      <c r="N2833" s="12"/>
      <c r="O2833" s="12"/>
    </row>
    <row r="2834" spans="1:15" x14ac:dyDescent="0.35">
      <c r="A2834" s="11" t="str">
        <f t="shared" si="44"/>
        <v>DISTRIBUCION VOLUMEN X CRITERIO (kg ó litros)T.Zumo+Horchata+MostoDE 20 A 24 AÑOS</v>
      </c>
      <c r="B2834" s="11" t="s">
        <v>120</v>
      </c>
      <c r="C2834" s="11" t="s">
        <v>156</v>
      </c>
      <c r="D2834" s="11" t="s">
        <v>40</v>
      </c>
      <c r="E2834" s="12">
        <v>2.6870688828102964</v>
      </c>
      <c r="F2834" s="12">
        <v>2.3947951727630432</v>
      </c>
      <c r="G2834" s="12">
        <v>4.4296926714429583</v>
      </c>
      <c r="H2834" s="12">
        <v>3.591949245056091</v>
      </c>
      <c r="I2834" s="12">
        <v>2.5593742802529227</v>
      </c>
      <c r="J2834" s="12">
        <v>3.8634703453177743</v>
      </c>
      <c r="K2834" s="12">
        <v>2.7021720979348367</v>
      </c>
      <c r="L2834" s="12">
        <v>2.8117317524028924</v>
      </c>
      <c r="M2834" s="12">
        <v>2.0855664052226222</v>
      </c>
      <c r="N2834" s="12"/>
      <c r="O2834" s="12"/>
    </row>
    <row r="2835" spans="1:15" x14ac:dyDescent="0.35">
      <c r="A2835" s="11" t="str">
        <f t="shared" si="44"/>
        <v>DISTRIBUCION VOLUMEN X CRITERIO (kg ó litros)T.Zumo+Horchata+MostoDE 25 A 34 AÑOS</v>
      </c>
      <c r="B2835" s="11" t="s">
        <v>120</v>
      </c>
      <c r="C2835" s="11" t="s">
        <v>156</v>
      </c>
      <c r="D2835" s="11" t="s">
        <v>41</v>
      </c>
      <c r="E2835" s="12">
        <v>7.9859407454545321</v>
      </c>
      <c r="F2835" s="12">
        <v>8.2597000437352648</v>
      </c>
      <c r="G2835" s="12">
        <v>9.4140695887473385</v>
      </c>
      <c r="H2835" s="12">
        <v>7.7743889510614297</v>
      </c>
      <c r="I2835" s="12">
        <v>7.6440410293132812</v>
      </c>
      <c r="J2835" s="12">
        <v>6.5514163781021333</v>
      </c>
      <c r="K2835" s="12">
        <v>6.0099481634429699</v>
      </c>
      <c r="L2835" s="12">
        <v>6.0338980174724615</v>
      </c>
      <c r="M2835" s="12">
        <v>6.3482737296981426</v>
      </c>
      <c r="N2835" s="12"/>
      <c r="O2835" s="12"/>
    </row>
    <row r="2836" spans="1:15" x14ac:dyDescent="0.35">
      <c r="A2836" s="11" t="str">
        <f t="shared" si="44"/>
        <v>DISTRIBUCION VOLUMEN X CRITERIO (kg ó litros)T.Zumo+Horchata+MostoDE 35 A 49 AÑOS</v>
      </c>
      <c r="B2836" s="11" t="s">
        <v>120</v>
      </c>
      <c r="C2836" s="11" t="s">
        <v>156</v>
      </c>
      <c r="D2836" s="11" t="s">
        <v>42</v>
      </c>
      <c r="E2836" s="12">
        <v>26.108972172374411</v>
      </c>
      <c r="F2836" s="12">
        <v>28.562874588887322</v>
      </c>
      <c r="G2836" s="12">
        <v>24.797754653214586</v>
      </c>
      <c r="H2836" s="12">
        <v>23.091926033417518</v>
      </c>
      <c r="I2836" s="12">
        <v>24.841600734913069</v>
      </c>
      <c r="J2836" s="12">
        <v>25.676298353163236</v>
      </c>
      <c r="K2836" s="12">
        <v>19.220077306818823</v>
      </c>
      <c r="L2836" s="12">
        <v>19.044275908187345</v>
      </c>
      <c r="M2836" s="12">
        <v>23.730024140019061</v>
      </c>
      <c r="N2836" s="12"/>
      <c r="O2836" s="12"/>
    </row>
    <row r="2837" spans="1:15" x14ac:dyDescent="0.35">
      <c r="A2837" s="11" t="str">
        <f t="shared" si="44"/>
        <v>DISTRIBUCION VOLUMEN X CRITERIO (kg ó litros)T.Zumo+Horchata+MostoDE 50 A 59 AÑOS</v>
      </c>
      <c r="B2837" s="11" t="s">
        <v>120</v>
      </c>
      <c r="C2837" s="11" t="s">
        <v>156</v>
      </c>
      <c r="D2837" s="11" t="s">
        <v>43</v>
      </c>
      <c r="E2837" s="12">
        <v>27.429245091126113</v>
      </c>
      <c r="F2837" s="12">
        <v>26.198773902808931</v>
      </c>
      <c r="G2837" s="12">
        <v>26.11095166422804</v>
      </c>
      <c r="H2837" s="12">
        <v>23.15492148107716</v>
      </c>
      <c r="I2837" s="12">
        <v>28.837373057681067</v>
      </c>
      <c r="J2837" s="12">
        <v>28.822061780115693</v>
      </c>
      <c r="K2837" s="12">
        <v>32.09377127453142</v>
      </c>
      <c r="L2837" s="12">
        <v>30.912202776456066</v>
      </c>
      <c r="M2837" s="12">
        <v>27.730617517958599</v>
      </c>
      <c r="N2837" s="12"/>
      <c r="O2837" s="12"/>
    </row>
    <row r="2838" spans="1:15" x14ac:dyDescent="0.35">
      <c r="A2838" s="11" t="str">
        <f t="shared" si="44"/>
        <v>DISTRIBUCION VOLUMEN X CRITERIO (kg ó litros)T.Zumo+Horchata+MostoDE 60 A 75 AÑOS</v>
      </c>
      <c r="B2838" s="11" t="s">
        <v>120</v>
      </c>
      <c r="C2838" s="11" t="s">
        <v>156</v>
      </c>
      <c r="D2838" s="11" t="s">
        <v>44</v>
      </c>
      <c r="E2838" s="12">
        <v>34.758472260820959</v>
      </c>
      <c r="F2838" s="12">
        <v>33.842531479281966</v>
      </c>
      <c r="G2838" s="12">
        <v>34.516916327486101</v>
      </c>
      <c r="H2838" s="12">
        <v>38.182769782585922</v>
      </c>
      <c r="I2838" s="12">
        <v>33.260166065472006</v>
      </c>
      <c r="J2838" s="12">
        <v>33.148917302415107</v>
      </c>
      <c r="K2838" s="12">
        <v>39.324230209218705</v>
      </c>
      <c r="L2838" s="12">
        <v>39.152384464438143</v>
      </c>
      <c r="M2838" s="12">
        <v>37.397937104842164</v>
      </c>
      <c r="N2838" s="12"/>
      <c r="O2838" s="12"/>
    </row>
    <row r="2839" spans="1:15" x14ac:dyDescent="0.35">
      <c r="A2839" s="11" t="str">
        <f t="shared" si="44"/>
        <v>DISTRIBUCION VOLUMEN X CRITERIO (kg ó litros)T.Zumo+Horchata+MostoNIVEL ALTO</v>
      </c>
      <c r="B2839" s="11" t="s">
        <v>120</v>
      </c>
      <c r="C2839" s="11" t="s">
        <v>156</v>
      </c>
      <c r="D2839" s="11" t="s">
        <v>209</v>
      </c>
      <c r="E2839" s="12">
        <v>26.599089874352195</v>
      </c>
      <c r="F2839" s="12">
        <v>26.211440195327572</v>
      </c>
      <c r="G2839" s="12">
        <v>23.679968097077147</v>
      </c>
      <c r="H2839" s="12">
        <v>27.121908964000646</v>
      </c>
      <c r="I2839" s="12">
        <v>23.448216116258806</v>
      </c>
      <c r="J2839" s="12">
        <v>22.044592237645038</v>
      </c>
      <c r="K2839" s="12">
        <v>22.457933881458018</v>
      </c>
      <c r="L2839" s="12">
        <v>24.878342364553216</v>
      </c>
      <c r="M2839" s="12">
        <v>23.201164350451855</v>
      </c>
      <c r="N2839" s="12"/>
      <c r="O2839" s="12"/>
    </row>
    <row r="2840" spans="1:15" x14ac:dyDescent="0.35">
      <c r="A2840" s="11" t="str">
        <f t="shared" si="44"/>
        <v>DISTRIBUCION VOLUMEN X CRITERIO (kg ó litros)T.Zumo+Horchata+MostoNIVEL MEDIO ALTO</v>
      </c>
      <c r="B2840" s="11" t="s">
        <v>120</v>
      </c>
      <c r="C2840" s="11" t="s">
        <v>156</v>
      </c>
      <c r="D2840" s="11" t="s">
        <v>210</v>
      </c>
      <c r="E2840" s="12">
        <v>12.436225357804599</v>
      </c>
      <c r="F2840" s="12">
        <v>9.2228654047750656</v>
      </c>
      <c r="G2840" s="12">
        <v>12.519521107662108</v>
      </c>
      <c r="H2840" s="12">
        <v>11.936573676814882</v>
      </c>
      <c r="I2840" s="12">
        <v>14.171249025030114</v>
      </c>
      <c r="J2840" s="12">
        <v>13.868828433257473</v>
      </c>
      <c r="K2840" s="12">
        <v>13.752258239593735</v>
      </c>
      <c r="L2840" s="12">
        <v>12.178977752968052</v>
      </c>
      <c r="M2840" s="12">
        <v>14.275367863051716</v>
      </c>
      <c r="N2840" s="12"/>
      <c r="O2840" s="12"/>
    </row>
    <row r="2841" spans="1:15" x14ac:dyDescent="0.35">
      <c r="A2841" s="11" t="str">
        <f t="shared" si="44"/>
        <v>DISTRIBUCION VOLUMEN X CRITERIO (kg ó litros)T.Zumo+Horchata+MostoNIVEL MEDIO</v>
      </c>
      <c r="B2841" s="11" t="s">
        <v>120</v>
      </c>
      <c r="C2841" s="11" t="s">
        <v>156</v>
      </c>
      <c r="D2841" s="11" t="s">
        <v>211</v>
      </c>
      <c r="E2841" s="12">
        <v>20.613596452284437</v>
      </c>
      <c r="F2841" s="12">
        <v>23.27042015225236</v>
      </c>
      <c r="G2841" s="12">
        <v>20.802875366192026</v>
      </c>
      <c r="H2841" s="12">
        <v>23.442325580606482</v>
      </c>
      <c r="I2841" s="12">
        <v>22.89535669689392</v>
      </c>
      <c r="J2841" s="12">
        <v>20.674153982544933</v>
      </c>
      <c r="K2841" s="12">
        <v>20.153011952389377</v>
      </c>
      <c r="L2841" s="12">
        <v>19.751997620327984</v>
      </c>
      <c r="M2841" s="12">
        <v>25.354490632987144</v>
      </c>
      <c r="N2841" s="12"/>
      <c r="O2841" s="12"/>
    </row>
    <row r="2842" spans="1:15" x14ac:dyDescent="0.35">
      <c r="A2842" s="11" t="str">
        <f t="shared" si="44"/>
        <v>DISTRIBUCION VOLUMEN X CRITERIO (kg ó litros)T.Zumo+Horchata+MostoNIVEL MEDIO BAJO</v>
      </c>
      <c r="B2842" s="11" t="s">
        <v>120</v>
      </c>
      <c r="C2842" s="11" t="s">
        <v>156</v>
      </c>
      <c r="D2842" s="11" t="s">
        <v>212</v>
      </c>
      <c r="E2842" s="12">
        <v>15.419253830900242</v>
      </c>
      <c r="F2842" s="12">
        <v>19.199432151826468</v>
      </c>
      <c r="G2842" s="12">
        <v>14.174450464213514</v>
      </c>
      <c r="H2842" s="12">
        <v>13.787526883387718</v>
      </c>
      <c r="I2842" s="12">
        <v>14.458332159583687</v>
      </c>
      <c r="J2842" s="12">
        <v>15.283215919597067</v>
      </c>
      <c r="K2842" s="12">
        <v>17.02670069658722</v>
      </c>
      <c r="L2842" s="12">
        <v>15.400672658768077</v>
      </c>
      <c r="M2842" s="12">
        <v>12.967765383999641</v>
      </c>
      <c r="N2842" s="12"/>
      <c r="O2842" s="12"/>
    </row>
    <row r="2843" spans="1:15" x14ac:dyDescent="0.35">
      <c r="A2843" s="11" t="str">
        <f t="shared" si="44"/>
        <v>DISTRIBUCION VOLUMEN X CRITERIO (kg ó litros)T.Zumo+Horchata+MostoHOMBRE</v>
      </c>
      <c r="B2843" s="11" t="s">
        <v>120</v>
      </c>
      <c r="C2843" s="11" t="s">
        <v>156</v>
      </c>
      <c r="D2843" s="11" t="s">
        <v>21</v>
      </c>
      <c r="E2843" s="12">
        <v>52.655006578389461</v>
      </c>
      <c r="F2843" s="12">
        <v>51.958378246890447</v>
      </c>
      <c r="G2843" s="12">
        <v>51.827617809933358</v>
      </c>
      <c r="H2843" s="12">
        <v>52.540863024775156</v>
      </c>
      <c r="I2843" s="12">
        <v>49.200421491691948</v>
      </c>
      <c r="J2843" s="12">
        <v>54.357484857429682</v>
      </c>
      <c r="K2843" s="12">
        <v>51.781171783026359</v>
      </c>
      <c r="L2843" s="12">
        <v>51.210129931234484</v>
      </c>
      <c r="M2843" s="12">
        <v>53.481559561450865</v>
      </c>
      <c r="N2843" s="12"/>
      <c r="O2843" s="12"/>
    </row>
    <row r="2844" spans="1:15" x14ac:dyDescent="0.35">
      <c r="A2844" s="11" t="str">
        <f t="shared" si="44"/>
        <v>DISTRIBUCION VOLUMEN X CRITERIO (kg ó litros)T.Zumo+Horchata+MostoMUJER</v>
      </c>
      <c r="B2844" s="11" t="s">
        <v>120</v>
      </c>
      <c r="C2844" s="11" t="s">
        <v>156</v>
      </c>
      <c r="D2844" s="11" t="s">
        <v>22</v>
      </c>
      <c r="E2844" s="12">
        <v>47.344990314451771</v>
      </c>
      <c r="F2844" s="12">
        <v>48.041615721459557</v>
      </c>
      <c r="G2844" s="12">
        <v>48.172378910329932</v>
      </c>
      <c r="H2844" s="12">
        <v>47.459140556394239</v>
      </c>
      <c r="I2844" s="12">
        <v>50.799584532606211</v>
      </c>
      <c r="J2844" s="12">
        <v>45.642522360135615</v>
      </c>
      <c r="K2844" s="12">
        <v>48.218831533092178</v>
      </c>
      <c r="L2844" s="12">
        <v>48.789865388938473</v>
      </c>
      <c r="M2844" s="12">
        <v>46.518440134607481</v>
      </c>
      <c r="N2844" s="12"/>
      <c r="O2844" s="12"/>
    </row>
    <row r="2845" spans="1:15" x14ac:dyDescent="0.35">
      <c r="A2845" s="11" t="str">
        <f t="shared" si="44"/>
        <v>DISTRIBUCION VOLUMEN X CRITERIO (kg ó litros)Agua EnvasadaT.ESPAÑA</v>
      </c>
      <c r="B2845" s="11" t="s">
        <v>120</v>
      </c>
      <c r="C2845" s="11" t="s">
        <v>157</v>
      </c>
      <c r="D2845" s="11" t="s">
        <v>36</v>
      </c>
      <c r="E2845" s="12">
        <v>100</v>
      </c>
      <c r="F2845" s="12">
        <v>100</v>
      </c>
      <c r="G2845" s="12">
        <v>100</v>
      </c>
      <c r="H2845" s="12">
        <v>100</v>
      </c>
      <c r="I2845" s="12">
        <v>100</v>
      </c>
      <c r="J2845" s="12">
        <v>100</v>
      </c>
      <c r="K2845" s="12">
        <v>100</v>
      </c>
      <c r="L2845" s="12">
        <v>100</v>
      </c>
      <c r="M2845" s="12">
        <v>100</v>
      </c>
      <c r="N2845" s="12"/>
      <c r="O2845" s="12"/>
    </row>
    <row r="2846" spans="1:15" x14ac:dyDescent="0.35">
      <c r="A2846" s="11" t="str">
        <f t="shared" si="44"/>
        <v>DISTRIBUCION VOLUMEN X CRITERIO (kg ó litros)Agua EnvasadaBCN AM</v>
      </c>
      <c r="B2846" s="11" t="s">
        <v>120</v>
      </c>
      <c r="C2846" s="11" t="s">
        <v>157</v>
      </c>
      <c r="D2846" s="11" t="s">
        <v>1</v>
      </c>
      <c r="E2846" s="12">
        <v>11.092197010935042</v>
      </c>
      <c r="F2846" s="12">
        <v>12.391031604355048</v>
      </c>
      <c r="G2846" s="12">
        <v>13.721219438891852</v>
      </c>
      <c r="H2846" s="12">
        <v>10.628690430541894</v>
      </c>
      <c r="I2846" s="12">
        <v>14.160349306510275</v>
      </c>
      <c r="J2846" s="12">
        <v>14.590346520504937</v>
      </c>
      <c r="K2846" s="12">
        <v>16.284950455708987</v>
      </c>
      <c r="L2846" s="12">
        <v>14.325732498973146</v>
      </c>
      <c r="M2846" s="12">
        <v>11.914438201248647</v>
      </c>
      <c r="N2846" s="12"/>
      <c r="O2846" s="12"/>
    </row>
    <row r="2847" spans="1:15" x14ac:dyDescent="0.35">
      <c r="A2847" s="11" t="str">
        <f t="shared" si="44"/>
        <v>DISTRIBUCION VOLUMEN X CRITERIO (kg ó litros)Agua EnvasadaREST.CAT ARAGON</v>
      </c>
      <c r="B2847" s="11" t="s">
        <v>120</v>
      </c>
      <c r="C2847" s="11" t="s">
        <v>157</v>
      </c>
      <c r="D2847" s="11" t="s">
        <v>2</v>
      </c>
      <c r="E2847" s="12">
        <v>13.886129522520301</v>
      </c>
      <c r="F2847" s="12">
        <v>13.419061660960796</v>
      </c>
      <c r="G2847" s="12">
        <v>16.675817809468075</v>
      </c>
      <c r="H2847" s="12">
        <v>16.581071419422134</v>
      </c>
      <c r="I2847" s="12">
        <v>14.217299616083901</v>
      </c>
      <c r="J2847" s="12">
        <v>15.119003540137053</v>
      </c>
      <c r="K2847" s="12">
        <v>14.992534069324542</v>
      </c>
      <c r="L2847" s="12">
        <v>17.888226261052377</v>
      </c>
      <c r="M2847" s="12">
        <v>21.940204217707912</v>
      </c>
      <c r="N2847" s="12"/>
      <c r="O2847" s="12"/>
    </row>
    <row r="2848" spans="1:15" x14ac:dyDescent="0.35">
      <c r="A2848" s="11" t="str">
        <f t="shared" si="44"/>
        <v>DISTRIBUCION VOLUMEN X CRITERIO (kg ó litros)Agua EnvasadaLEVANTE</v>
      </c>
      <c r="B2848" s="11" t="s">
        <v>120</v>
      </c>
      <c r="C2848" s="11" t="s">
        <v>157</v>
      </c>
      <c r="D2848" s="11" t="s">
        <v>3</v>
      </c>
      <c r="E2848" s="12">
        <v>16.630621848489032</v>
      </c>
      <c r="F2848" s="12">
        <v>16.215714681218564</v>
      </c>
      <c r="G2848" s="12">
        <v>17.347018719429212</v>
      </c>
      <c r="H2848" s="12">
        <v>16.031576591740176</v>
      </c>
      <c r="I2848" s="12">
        <v>17.430314507027113</v>
      </c>
      <c r="J2848" s="12">
        <v>17.737721515773249</v>
      </c>
      <c r="K2848" s="12">
        <v>17.303478369378812</v>
      </c>
      <c r="L2848" s="12">
        <v>15.276119328165441</v>
      </c>
      <c r="M2848" s="12">
        <v>15.375910129697031</v>
      </c>
      <c r="N2848" s="12"/>
      <c r="O2848" s="12"/>
    </row>
    <row r="2849" spans="1:15" x14ac:dyDescent="0.35">
      <c r="A2849" s="11" t="str">
        <f t="shared" si="44"/>
        <v>DISTRIBUCION VOLUMEN X CRITERIO (kg ó litros)Agua EnvasadaANDALUCIA</v>
      </c>
      <c r="B2849" s="11" t="s">
        <v>120</v>
      </c>
      <c r="C2849" s="11" t="s">
        <v>157</v>
      </c>
      <c r="D2849" s="11" t="s">
        <v>4</v>
      </c>
      <c r="E2849" s="12">
        <v>15.121832962856885</v>
      </c>
      <c r="F2849" s="12">
        <v>15.58543712733986</v>
      </c>
      <c r="G2849" s="12">
        <v>11.081782432370431</v>
      </c>
      <c r="H2849" s="12">
        <v>14.530408908284423</v>
      </c>
      <c r="I2849" s="12">
        <v>13.39391249337063</v>
      </c>
      <c r="J2849" s="12">
        <v>14.304758387643247</v>
      </c>
      <c r="K2849" s="12">
        <v>13.003361115946277</v>
      </c>
      <c r="L2849" s="12">
        <v>14.421655534996145</v>
      </c>
      <c r="M2849" s="12">
        <v>13.10759481780325</v>
      </c>
      <c r="N2849" s="12"/>
      <c r="O2849" s="12"/>
    </row>
    <row r="2850" spans="1:15" x14ac:dyDescent="0.35">
      <c r="A2850" s="11" t="str">
        <f t="shared" si="44"/>
        <v>DISTRIBUCION VOLUMEN X CRITERIO (kg ó litros)Agua EnvasadaMDD AM</v>
      </c>
      <c r="B2850" s="11" t="s">
        <v>120</v>
      </c>
      <c r="C2850" s="11" t="s">
        <v>157</v>
      </c>
      <c r="D2850" s="11" t="s">
        <v>5</v>
      </c>
      <c r="E2850" s="12">
        <v>12.364200138990165</v>
      </c>
      <c r="F2850" s="12">
        <v>11.177797071882454</v>
      </c>
      <c r="G2850" s="12">
        <v>10.882009598500703</v>
      </c>
      <c r="H2850" s="12">
        <v>11.729195978311141</v>
      </c>
      <c r="I2850" s="12">
        <v>10.964317286208827</v>
      </c>
      <c r="J2850" s="12">
        <v>10.054877109882153</v>
      </c>
      <c r="K2850" s="12">
        <v>9.184323654138975</v>
      </c>
      <c r="L2850" s="12">
        <v>7.9677987291680683</v>
      </c>
      <c r="M2850" s="12">
        <v>10.511012989596191</v>
      </c>
      <c r="N2850" s="12"/>
      <c r="O2850" s="12"/>
    </row>
    <row r="2851" spans="1:15" x14ac:dyDescent="0.35">
      <c r="A2851" s="11" t="str">
        <f t="shared" si="44"/>
        <v>DISTRIBUCION VOLUMEN X CRITERIO (kg ó litros)Agua EnvasadaRTO CENTRO</v>
      </c>
      <c r="B2851" s="11" t="s">
        <v>120</v>
      </c>
      <c r="C2851" s="11" t="s">
        <v>157</v>
      </c>
      <c r="D2851" s="11" t="s">
        <v>6</v>
      </c>
      <c r="E2851" s="12">
        <v>11.040231190522212</v>
      </c>
      <c r="F2851" s="12">
        <v>11.060175295807149</v>
      </c>
      <c r="G2851" s="12">
        <v>8.3194015235630676</v>
      </c>
      <c r="H2851" s="12">
        <v>8.1638441939295063</v>
      </c>
      <c r="I2851" s="12">
        <v>8.367408174730361</v>
      </c>
      <c r="J2851" s="12">
        <v>8.6891391894345329</v>
      </c>
      <c r="K2851" s="12">
        <v>7.85012369632347</v>
      </c>
      <c r="L2851" s="12">
        <v>8.9359815831539606</v>
      </c>
      <c r="M2851" s="12">
        <v>7.2781162838210776</v>
      </c>
      <c r="N2851" s="12"/>
      <c r="O2851" s="12"/>
    </row>
    <row r="2852" spans="1:15" x14ac:dyDescent="0.35">
      <c r="A2852" s="11" t="str">
        <f t="shared" si="44"/>
        <v>DISTRIBUCION VOLUMEN X CRITERIO (kg ó litros)Agua EnvasadaNORTE-CENTRO</v>
      </c>
      <c r="B2852" s="11" t="s">
        <v>120</v>
      </c>
      <c r="C2852" s="11" t="s">
        <v>157</v>
      </c>
      <c r="D2852" s="11" t="s">
        <v>7</v>
      </c>
      <c r="E2852" s="12">
        <v>8.2914412768940871</v>
      </c>
      <c r="F2852" s="12">
        <v>8.3340601690714049</v>
      </c>
      <c r="G2852" s="12">
        <v>8.4376375675725583</v>
      </c>
      <c r="H2852" s="12">
        <v>6.9539974266980078</v>
      </c>
      <c r="I2852" s="12">
        <v>8.3274758385567971</v>
      </c>
      <c r="J2852" s="12">
        <v>7.8634607838983905</v>
      </c>
      <c r="K2852" s="12">
        <v>7.6420254637353136</v>
      </c>
      <c r="L2852" s="12">
        <v>7.2093294025751637</v>
      </c>
      <c r="M2852" s="12">
        <v>8.3200031843955689</v>
      </c>
      <c r="N2852" s="12"/>
      <c r="O2852" s="12"/>
    </row>
    <row r="2853" spans="1:15" x14ac:dyDescent="0.35">
      <c r="A2853" s="11" t="str">
        <f t="shared" si="44"/>
        <v>DISTRIBUCION VOLUMEN X CRITERIO (kg ó litros)Agua EnvasadaNOROESTE</v>
      </c>
      <c r="B2853" s="11" t="s">
        <v>120</v>
      </c>
      <c r="C2853" s="11" t="s">
        <v>157</v>
      </c>
      <c r="D2853" s="11" t="s">
        <v>8</v>
      </c>
      <c r="E2853" s="12">
        <v>11.573350105073064</v>
      </c>
      <c r="F2853" s="12">
        <v>11.81672454921484</v>
      </c>
      <c r="G2853" s="12">
        <v>13.535118801185428</v>
      </c>
      <c r="H2853" s="12">
        <v>15.381219731478996</v>
      </c>
      <c r="I2853" s="12">
        <v>13.138927991400534</v>
      </c>
      <c r="J2853" s="12">
        <v>11.640704178187377</v>
      </c>
      <c r="K2853" s="12">
        <v>13.73921245157675</v>
      </c>
      <c r="L2853" s="12">
        <v>13.975160100095843</v>
      </c>
      <c r="M2853" s="12">
        <v>11.552722089761492</v>
      </c>
      <c r="N2853" s="12"/>
      <c r="O2853" s="12"/>
    </row>
    <row r="2854" spans="1:15" x14ac:dyDescent="0.35">
      <c r="A2854" s="11" t="str">
        <f t="shared" si="44"/>
        <v>DISTRIBUCION VOLUMEN X CRITERIO (kg ó litros)Agua Envasada&lt;2MIL</v>
      </c>
      <c r="B2854" s="11" t="s">
        <v>120</v>
      </c>
      <c r="C2854" s="11" t="s">
        <v>157</v>
      </c>
      <c r="D2854" s="11" t="s">
        <v>9</v>
      </c>
      <c r="E2854" s="12">
        <v>5.9488537858122106</v>
      </c>
      <c r="F2854" s="12">
        <v>5.8477783725162436</v>
      </c>
      <c r="G2854" s="12">
        <v>7.0362022402239361</v>
      </c>
      <c r="H2854" s="12">
        <v>6.7217837814435706</v>
      </c>
      <c r="I2854" s="12">
        <v>6.5902847760089784</v>
      </c>
      <c r="J2854" s="12">
        <v>5.1488947119616899</v>
      </c>
      <c r="K2854" s="12">
        <v>5.1744786265241132</v>
      </c>
      <c r="L2854" s="12">
        <v>5.2636145012000171</v>
      </c>
      <c r="M2854" s="12">
        <v>4.928191693944477</v>
      </c>
      <c r="N2854" s="12"/>
      <c r="O2854" s="12"/>
    </row>
    <row r="2855" spans="1:15" x14ac:dyDescent="0.35">
      <c r="A2855" s="11" t="str">
        <f t="shared" si="44"/>
        <v>DISTRIBUCION VOLUMEN X CRITERIO (kg ó litros)Agua Envasada2-5MIL</v>
      </c>
      <c r="B2855" s="11" t="s">
        <v>120</v>
      </c>
      <c r="C2855" s="11" t="s">
        <v>157</v>
      </c>
      <c r="D2855" s="11" t="s">
        <v>10</v>
      </c>
      <c r="E2855" s="12">
        <v>3.7483045687973533</v>
      </c>
      <c r="F2855" s="12">
        <v>3.6770656626172906</v>
      </c>
      <c r="G2855" s="12">
        <v>3.5957517604865714</v>
      </c>
      <c r="H2855" s="12">
        <v>3.8274647298461062</v>
      </c>
      <c r="I2855" s="12">
        <v>5.2541708773605285</v>
      </c>
      <c r="J2855" s="12">
        <v>4.2145808120894603</v>
      </c>
      <c r="K2855" s="12">
        <v>4.9464852079941108</v>
      </c>
      <c r="L2855" s="12">
        <v>4.6206150671106316</v>
      </c>
      <c r="M2855" s="12">
        <v>4.4775921211004626</v>
      </c>
      <c r="N2855" s="12"/>
      <c r="O2855" s="12"/>
    </row>
    <row r="2856" spans="1:15" x14ac:dyDescent="0.35">
      <c r="A2856" s="11" t="str">
        <f t="shared" si="44"/>
        <v>DISTRIBUCION VOLUMEN X CRITERIO (kg ó litros)Agua Envasada5-10MIL</v>
      </c>
      <c r="B2856" s="11" t="s">
        <v>120</v>
      </c>
      <c r="C2856" s="11" t="s">
        <v>157</v>
      </c>
      <c r="D2856" s="11" t="s">
        <v>11</v>
      </c>
      <c r="E2856" s="12">
        <v>9.5350981606924936</v>
      </c>
      <c r="F2856" s="12">
        <v>9.1949936537815482</v>
      </c>
      <c r="G2856" s="12">
        <v>7.7110232806000658</v>
      </c>
      <c r="H2856" s="12">
        <v>9.7098749648176153</v>
      </c>
      <c r="I2856" s="12">
        <v>8.6954485170577822</v>
      </c>
      <c r="J2856" s="12">
        <v>9.1685166808951202</v>
      </c>
      <c r="K2856" s="12">
        <v>8.3773805501960634</v>
      </c>
      <c r="L2856" s="12">
        <v>8.958700703338403</v>
      </c>
      <c r="M2856" s="12">
        <v>8.2996837884268899</v>
      </c>
      <c r="N2856" s="12"/>
      <c r="O2856" s="12"/>
    </row>
    <row r="2857" spans="1:15" x14ac:dyDescent="0.35">
      <c r="A2857" s="11" t="str">
        <f t="shared" si="44"/>
        <v>DISTRIBUCION VOLUMEN X CRITERIO (kg ó litros)Agua Envasada10-30MIL</v>
      </c>
      <c r="B2857" s="11" t="s">
        <v>120</v>
      </c>
      <c r="C2857" s="11" t="s">
        <v>157</v>
      </c>
      <c r="D2857" s="11" t="s">
        <v>12</v>
      </c>
      <c r="E2857" s="12">
        <v>18.166334833032323</v>
      </c>
      <c r="F2857" s="12">
        <v>20.602930059903152</v>
      </c>
      <c r="G2857" s="12">
        <v>20.572890653859456</v>
      </c>
      <c r="H2857" s="12">
        <v>20.41629264263949</v>
      </c>
      <c r="I2857" s="12">
        <v>17.828969806392521</v>
      </c>
      <c r="J2857" s="12">
        <v>20.088629249329927</v>
      </c>
      <c r="K2857" s="12">
        <v>20.579319859183563</v>
      </c>
      <c r="L2857" s="12">
        <v>21.360876147697624</v>
      </c>
      <c r="M2857" s="12">
        <v>16.958292728967738</v>
      </c>
      <c r="N2857" s="12"/>
      <c r="O2857" s="12"/>
    </row>
    <row r="2858" spans="1:15" x14ac:dyDescent="0.35">
      <c r="A2858" s="11" t="str">
        <f t="shared" si="44"/>
        <v>DISTRIBUCION VOLUMEN X CRITERIO (kg ó litros)Agua Envasada30-100MIL</v>
      </c>
      <c r="B2858" s="11" t="s">
        <v>120</v>
      </c>
      <c r="C2858" s="11" t="s">
        <v>157</v>
      </c>
      <c r="D2858" s="11" t="s">
        <v>13</v>
      </c>
      <c r="E2858" s="12">
        <v>19.772051520927452</v>
      </c>
      <c r="F2858" s="12">
        <v>17.543380198926091</v>
      </c>
      <c r="G2858" s="12">
        <v>17.41655659411316</v>
      </c>
      <c r="H2858" s="12">
        <v>18.300812386887262</v>
      </c>
      <c r="I2858" s="12">
        <v>18.728164694345857</v>
      </c>
      <c r="J2858" s="12">
        <v>17.879229344434084</v>
      </c>
      <c r="K2858" s="12">
        <v>16.809862052332207</v>
      </c>
      <c r="L2858" s="12">
        <v>17.92639903482069</v>
      </c>
      <c r="M2858" s="12">
        <v>25.275787446726504</v>
      </c>
      <c r="N2858" s="12"/>
      <c r="O2858" s="12"/>
    </row>
    <row r="2859" spans="1:15" x14ac:dyDescent="0.35">
      <c r="A2859" s="11" t="str">
        <f t="shared" si="44"/>
        <v>DISTRIBUCION VOLUMEN X CRITERIO (kg ó litros)Agua Envasada100-200MIL</v>
      </c>
      <c r="B2859" s="11" t="s">
        <v>120</v>
      </c>
      <c r="C2859" s="11" t="s">
        <v>157</v>
      </c>
      <c r="D2859" s="11" t="s">
        <v>14</v>
      </c>
      <c r="E2859" s="12">
        <v>10.451457646183108</v>
      </c>
      <c r="F2859" s="12">
        <v>8.7573030839497648</v>
      </c>
      <c r="G2859" s="12">
        <v>7.4534250411494423</v>
      </c>
      <c r="H2859" s="12">
        <v>8.7651248563932516</v>
      </c>
      <c r="I2859" s="12">
        <v>8.9359242778312566</v>
      </c>
      <c r="J2859" s="12">
        <v>8.211964835001746</v>
      </c>
      <c r="K2859" s="12">
        <v>9.5936885199892625</v>
      </c>
      <c r="L2859" s="12">
        <v>9.6299086412756409</v>
      </c>
      <c r="M2859" s="12">
        <v>10.6168411384094</v>
      </c>
      <c r="N2859" s="12"/>
      <c r="O2859" s="12"/>
    </row>
    <row r="2860" spans="1:15" x14ac:dyDescent="0.35">
      <c r="A2860" s="11" t="str">
        <f t="shared" si="44"/>
        <v>DISTRIBUCION VOLUMEN X CRITERIO (kg ó litros)Agua Envasada200-500MIL</v>
      </c>
      <c r="B2860" s="11" t="s">
        <v>120</v>
      </c>
      <c r="C2860" s="11" t="s">
        <v>157</v>
      </c>
      <c r="D2860" s="11" t="s">
        <v>15</v>
      </c>
      <c r="E2860" s="12">
        <v>12.73711396000288</v>
      </c>
      <c r="F2860" s="12">
        <v>12.910356628091641</v>
      </c>
      <c r="G2860" s="12">
        <v>15.334091161002828</v>
      </c>
      <c r="H2860" s="12">
        <v>13.661514650407321</v>
      </c>
      <c r="I2860" s="12">
        <v>16.312647100083151</v>
      </c>
      <c r="J2860" s="12">
        <v>16.702999807926592</v>
      </c>
      <c r="K2860" s="12">
        <v>15.794124773009125</v>
      </c>
      <c r="L2860" s="12">
        <v>14.085641812748786</v>
      </c>
      <c r="M2860" s="12">
        <v>12.685319907088189</v>
      </c>
      <c r="N2860" s="12"/>
      <c r="O2860" s="12"/>
    </row>
    <row r="2861" spans="1:15" x14ac:dyDescent="0.35">
      <c r="A2861" s="11" t="str">
        <f t="shared" si="44"/>
        <v>DISTRIBUCION VOLUMEN X CRITERIO (kg ó litros)Agua Envasada&gt;500MIL</v>
      </c>
      <c r="B2861" s="11" t="s">
        <v>120</v>
      </c>
      <c r="C2861" s="11" t="s">
        <v>157</v>
      </c>
      <c r="D2861" s="11" t="s">
        <v>16</v>
      </c>
      <c r="E2861" s="12">
        <v>19.640784532221183</v>
      </c>
      <c r="F2861" s="12">
        <v>21.466193307123909</v>
      </c>
      <c r="G2861" s="12">
        <v>20.880069089898797</v>
      </c>
      <c r="H2861" s="12">
        <v>18.597142250455654</v>
      </c>
      <c r="I2861" s="12">
        <v>17.654398414798095</v>
      </c>
      <c r="J2861" s="12">
        <v>18.585193511468308</v>
      </c>
      <c r="K2861" s="12">
        <v>18.724668142143173</v>
      </c>
      <c r="L2861" s="12">
        <v>18.15424561195535</v>
      </c>
      <c r="M2861" s="12">
        <v>16.758291666460877</v>
      </c>
      <c r="N2861" s="12"/>
      <c r="O2861" s="12"/>
    </row>
    <row r="2862" spans="1:15" x14ac:dyDescent="0.35">
      <c r="A2862" s="11" t="str">
        <f t="shared" si="44"/>
        <v>DISTRIBUCION VOLUMEN X CRITERIO (kg ó litros)Agua EnvasadaDE 15 A 19 AÑOS</v>
      </c>
      <c r="B2862" s="11" t="s">
        <v>120</v>
      </c>
      <c r="C2862" s="11" t="s">
        <v>157</v>
      </c>
      <c r="D2862" s="11" t="s">
        <v>39</v>
      </c>
      <c r="E2862" s="12">
        <v>4.4303009541491898</v>
      </c>
      <c r="F2862" s="12">
        <v>2.2395713806232833</v>
      </c>
      <c r="G2862" s="12">
        <v>1.8457579188526363</v>
      </c>
      <c r="H2862" s="12">
        <v>2.1984112141518488</v>
      </c>
      <c r="I2862" s="12">
        <v>2.7210955327274102</v>
      </c>
      <c r="J2862" s="12">
        <v>3.6274437931099879</v>
      </c>
      <c r="K2862" s="12">
        <v>1.6240826939562532</v>
      </c>
      <c r="L2862" s="12">
        <v>2.1060918350462492</v>
      </c>
      <c r="M2862" s="12">
        <v>2.7570478838269392</v>
      </c>
      <c r="N2862" s="12"/>
      <c r="O2862" s="12"/>
    </row>
    <row r="2863" spans="1:15" x14ac:dyDescent="0.35">
      <c r="A2863" s="11" t="str">
        <f t="shared" si="44"/>
        <v>DISTRIBUCION VOLUMEN X CRITERIO (kg ó litros)Agua EnvasadaDE 20 A 24 AÑOS</v>
      </c>
      <c r="B2863" s="11" t="s">
        <v>120</v>
      </c>
      <c r="C2863" s="11" t="s">
        <v>157</v>
      </c>
      <c r="D2863" s="11" t="s">
        <v>40</v>
      </c>
      <c r="E2863" s="12">
        <v>2.0361319661036474</v>
      </c>
      <c r="F2863" s="12">
        <v>1.7897790399188769</v>
      </c>
      <c r="G2863" s="12">
        <v>2.7614795059709598</v>
      </c>
      <c r="H2863" s="12">
        <v>2.3843816331300851</v>
      </c>
      <c r="I2863" s="12">
        <v>3.0088852866445661</v>
      </c>
      <c r="J2863" s="12">
        <v>2.3762868113108833</v>
      </c>
      <c r="K2863" s="12">
        <v>1.8023964511162258</v>
      </c>
      <c r="L2863" s="12">
        <v>2.6032363218114778</v>
      </c>
      <c r="M2863" s="12">
        <v>1.7046572976224719</v>
      </c>
      <c r="N2863" s="12"/>
      <c r="O2863" s="12"/>
    </row>
    <row r="2864" spans="1:15" x14ac:dyDescent="0.35">
      <c r="A2864" s="11" t="str">
        <f t="shared" si="44"/>
        <v>DISTRIBUCION VOLUMEN X CRITERIO (kg ó litros)Agua EnvasadaDE 25 A 34 AÑOS</v>
      </c>
      <c r="B2864" s="11" t="s">
        <v>120</v>
      </c>
      <c r="C2864" s="11" t="s">
        <v>157</v>
      </c>
      <c r="D2864" s="11" t="s">
        <v>41</v>
      </c>
      <c r="E2864" s="12">
        <v>6.8967713059044158</v>
      </c>
      <c r="F2864" s="12">
        <v>7.1778076020935648</v>
      </c>
      <c r="G2864" s="12">
        <v>7.4454164918305299</v>
      </c>
      <c r="H2864" s="12">
        <v>7.2832749133783627</v>
      </c>
      <c r="I2864" s="12">
        <v>6.3099091070069644</v>
      </c>
      <c r="J2864" s="12">
        <v>8.0153514038049583</v>
      </c>
      <c r="K2864" s="12">
        <v>5.732208797252464</v>
      </c>
      <c r="L2864" s="12">
        <v>6.1502423813166551</v>
      </c>
      <c r="M2864" s="12">
        <v>5.8915691224583</v>
      </c>
      <c r="N2864" s="12"/>
      <c r="O2864" s="12"/>
    </row>
    <row r="2865" spans="1:15" x14ac:dyDescent="0.35">
      <c r="A2865" s="11" t="str">
        <f t="shared" si="44"/>
        <v>DISTRIBUCION VOLUMEN X CRITERIO (kg ó litros)Agua EnvasadaDE 35 A 49 AÑOS</v>
      </c>
      <c r="B2865" s="11" t="s">
        <v>120</v>
      </c>
      <c r="C2865" s="11" t="s">
        <v>157</v>
      </c>
      <c r="D2865" s="11" t="s">
        <v>42</v>
      </c>
      <c r="E2865" s="12">
        <v>30.464372873693435</v>
      </c>
      <c r="F2865" s="12">
        <v>29.903748199283925</v>
      </c>
      <c r="G2865" s="12">
        <v>29.268056587757862</v>
      </c>
      <c r="H2865" s="12">
        <v>27.068774207408907</v>
      </c>
      <c r="I2865" s="12">
        <v>28.816635451608981</v>
      </c>
      <c r="J2865" s="12">
        <v>28.770115285124643</v>
      </c>
      <c r="K2865" s="12">
        <v>24.54483996921936</v>
      </c>
      <c r="L2865" s="12">
        <v>25.435247283966667</v>
      </c>
      <c r="M2865" s="12">
        <v>24.224888399318008</v>
      </c>
      <c r="N2865" s="12"/>
      <c r="O2865" s="12"/>
    </row>
    <row r="2866" spans="1:15" x14ac:dyDescent="0.35">
      <c r="A2866" s="11" t="str">
        <f t="shared" si="44"/>
        <v>DISTRIBUCION VOLUMEN X CRITERIO (kg ó litros)Agua EnvasadaDE 50 A 59 AÑOS</v>
      </c>
      <c r="B2866" s="11" t="s">
        <v>120</v>
      </c>
      <c r="C2866" s="11" t="s">
        <v>157</v>
      </c>
      <c r="D2866" s="11" t="s">
        <v>43</v>
      </c>
      <c r="E2866" s="12">
        <v>23.511250219958399</v>
      </c>
      <c r="F2866" s="12">
        <v>24.989909477317088</v>
      </c>
      <c r="G2866" s="12">
        <v>23.704147207116218</v>
      </c>
      <c r="H2866" s="12">
        <v>24.303425976061245</v>
      </c>
      <c r="I2866" s="12">
        <v>25.666443856596832</v>
      </c>
      <c r="J2866" s="12">
        <v>24.360180951492495</v>
      </c>
      <c r="K2866" s="12">
        <v>28.3488409461225</v>
      </c>
      <c r="L2866" s="12">
        <v>28.681339665599516</v>
      </c>
      <c r="M2866" s="12">
        <v>25.658444717846251</v>
      </c>
      <c r="N2866" s="12"/>
      <c r="O2866" s="12"/>
    </row>
    <row r="2867" spans="1:15" x14ac:dyDescent="0.35">
      <c r="A2867" s="11" t="str">
        <f t="shared" si="44"/>
        <v>DISTRIBUCION VOLUMEN X CRITERIO (kg ó litros)Agua EnvasadaDE 60 A 75 AÑOS</v>
      </c>
      <c r="B2867" s="11" t="s">
        <v>120</v>
      </c>
      <c r="C2867" s="11" t="s">
        <v>157</v>
      </c>
      <c r="D2867" s="11" t="s">
        <v>44</v>
      </c>
      <c r="E2867" s="12">
        <v>32.661173955898889</v>
      </c>
      <c r="F2867" s="12">
        <v>33.899189720872599</v>
      </c>
      <c r="G2867" s="12">
        <v>34.975154430641005</v>
      </c>
      <c r="H2867" s="12">
        <v>36.761724706465429</v>
      </c>
      <c r="I2867" s="12">
        <v>33.477034962923192</v>
      </c>
      <c r="J2867" s="12">
        <v>32.85063435012421</v>
      </c>
      <c r="K2867" s="12">
        <v>37.947640494443718</v>
      </c>
      <c r="L2867" s="12">
        <v>35.02384320353967</v>
      </c>
      <c r="M2867" s="12">
        <v>39.763395815062964</v>
      </c>
      <c r="N2867" s="12"/>
      <c r="O2867" s="12"/>
    </row>
    <row r="2868" spans="1:15" x14ac:dyDescent="0.35">
      <c r="A2868" s="11" t="str">
        <f t="shared" si="44"/>
        <v>DISTRIBUCION VOLUMEN X CRITERIO (kg ó litros)Agua EnvasadaNIVEL ALTO</v>
      </c>
      <c r="B2868" s="11" t="s">
        <v>120</v>
      </c>
      <c r="C2868" s="11" t="s">
        <v>157</v>
      </c>
      <c r="D2868" s="11" t="s">
        <v>209</v>
      </c>
      <c r="E2868" s="12">
        <v>23.551425392721107</v>
      </c>
      <c r="F2868" s="12">
        <v>21.995536201506667</v>
      </c>
      <c r="G2868" s="12">
        <v>24.114704995254563</v>
      </c>
      <c r="H2868" s="12">
        <v>25.157040434985245</v>
      </c>
      <c r="I2868" s="12">
        <v>24.704549085361339</v>
      </c>
      <c r="J2868" s="12">
        <v>22.670294903436496</v>
      </c>
      <c r="K2868" s="12">
        <v>24.029150631544294</v>
      </c>
      <c r="L2868" s="12">
        <v>24.171542709884474</v>
      </c>
      <c r="M2868" s="12">
        <v>23.756237948287232</v>
      </c>
      <c r="N2868" s="12"/>
      <c r="O2868" s="12"/>
    </row>
    <row r="2869" spans="1:15" x14ac:dyDescent="0.35">
      <c r="A2869" s="11" t="str">
        <f t="shared" si="44"/>
        <v>DISTRIBUCION VOLUMEN X CRITERIO (kg ó litros)Agua EnvasadaNIVEL MEDIO ALTO</v>
      </c>
      <c r="B2869" s="11" t="s">
        <v>120</v>
      </c>
      <c r="C2869" s="11" t="s">
        <v>157</v>
      </c>
      <c r="D2869" s="11" t="s">
        <v>210</v>
      </c>
      <c r="E2869" s="12">
        <v>14.679269347099003</v>
      </c>
      <c r="F2869" s="12">
        <v>14.234777051052841</v>
      </c>
      <c r="G2869" s="12">
        <v>14.518604183373885</v>
      </c>
      <c r="H2869" s="12">
        <v>14.831013583911416</v>
      </c>
      <c r="I2869" s="12">
        <v>14.806112828704157</v>
      </c>
      <c r="J2869" s="12">
        <v>14.410222933016556</v>
      </c>
      <c r="K2869" s="12">
        <v>15.444660858359043</v>
      </c>
      <c r="L2869" s="12">
        <v>14.527094022705752</v>
      </c>
      <c r="M2869" s="12">
        <v>13.763696516154166</v>
      </c>
      <c r="N2869" s="12"/>
      <c r="O2869" s="12"/>
    </row>
    <row r="2870" spans="1:15" x14ac:dyDescent="0.35">
      <c r="A2870" s="11" t="str">
        <f t="shared" si="44"/>
        <v>DISTRIBUCION VOLUMEN X CRITERIO (kg ó litros)Agua EnvasadaNIVEL MEDIO</v>
      </c>
      <c r="B2870" s="11" t="s">
        <v>120</v>
      </c>
      <c r="C2870" s="11" t="s">
        <v>157</v>
      </c>
      <c r="D2870" s="11" t="s">
        <v>211</v>
      </c>
      <c r="E2870" s="12">
        <v>28.112452737183457</v>
      </c>
      <c r="F2870" s="12">
        <v>29.595948578518556</v>
      </c>
      <c r="G2870" s="12">
        <v>29.863336290778513</v>
      </c>
      <c r="H2870" s="12">
        <v>26.078201193848049</v>
      </c>
      <c r="I2870" s="12">
        <v>28.286889108288964</v>
      </c>
      <c r="J2870" s="12">
        <v>29.311572988125356</v>
      </c>
      <c r="K2870" s="12">
        <v>24.941024245797102</v>
      </c>
      <c r="L2870" s="12">
        <v>25.609915401920276</v>
      </c>
      <c r="M2870" s="12">
        <v>28.768325998702537</v>
      </c>
      <c r="N2870" s="12"/>
      <c r="O2870" s="12"/>
    </row>
    <row r="2871" spans="1:15" x14ac:dyDescent="0.35">
      <c r="A2871" s="11" t="str">
        <f t="shared" si="44"/>
        <v>DISTRIBUCION VOLUMEN X CRITERIO (kg ó litros)Agua EnvasadaNIVEL MEDIO BAJO</v>
      </c>
      <c r="B2871" s="11" t="s">
        <v>120</v>
      </c>
      <c r="C2871" s="11" t="s">
        <v>157</v>
      </c>
      <c r="D2871" s="11" t="s">
        <v>212</v>
      </c>
      <c r="E2871" s="12">
        <v>13.581498832848876</v>
      </c>
      <c r="F2871" s="12">
        <v>14.608929748219357</v>
      </c>
      <c r="G2871" s="12">
        <v>10.763453174083192</v>
      </c>
      <c r="H2871" s="12">
        <v>11.796282531256114</v>
      </c>
      <c r="I2871" s="12">
        <v>12.368992582529755</v>
      </c>
      <c r="J2871" s="12">
        <v>13.069351822827683</v>
      </c>
      <c r="K2871" s="12">
        <v>13.050302493911531</v>
      </c>
      <c r="L2871" s="12">
        <v>12.372123976306524</v>
      </c>
      <c r="M2871" s="12">
        <v>13.943141095599165</v>
      </c>
      <c r="N2871" s="12"/>
      <c r="O2871" s="12"/>
    </row>
    <row r="2872" spans="1:15" x14ac:dyDescent="0.35">
      <c r="A2872" s="11" t="str">
        <f t="shared" si="44"/>
        <v>DISTRIBUCION VOLUMEN X CRITERIO (kg ó litros)Agua EnvasadaHOMBRE</v>
      </c>
      <c r="B2872" s="11" t="s">
        <v>120</v>
      </c>
      <c r="C2872" s="11" t="s">
        <v>157</v>
      </c>
      <c r="D2872" s="11" t="s">
        <v>21</v>
      </c>
      <c r="E2872" s="12">
        <v>56.578435970188387</v>
      </c>
      <c r="F2872" s="12">
        <v>57.955665498023691</v>
      </c>
      <c r="G2872" s="12">
        <v>55.567849068678811</v>
      </c>
      <c r="H2872" s="12">
        <v>56.395360679389093</v>
      </c>
      <c r="I2872" s="12">
        <v>53.61779942373375</v>
      </c>
      <c r="J2872" s="12">
        <v>54.32559787055137</v>
      </c>
      <c r="K2872" s="12">
        <v>56.240360561104765</v>
      </c>
      <c r="L2872" s="12">
        <v>55.65473488588556</v>
      </c>
      <c r="M2872" s="12">
        <v>58.009173750707511</v>
      </c>
      <c r="N2872" s="12"/>
      <c r="O2872" s="12"/>
    </row>
    <row r="2873" spans="1:15" x14ac:dyDescent="0.35">
      <c r="A2873" s="11" t="str">
        <f t="shared" si="44"/>
        <v>DISTRIBUCION VOLUMEN X CRITERIO (kg ó litros)Agua EnvasadaMUJER</v>
      </c>
      <c r="B2873" s="11" t="s">
        <v>120</v>
      </c>
      <c r="C2873" s="11" t="s">
        <v>157</v>
      </c>
      <c r="D2873" s="11" t="s">
        <v>22</v>
      </c>
      <c r="E2873" s="12">
        <v>43.421565996059194</v>
      </c>
      <c r="F2873" s="12">
        <v>42.044334941480685</v>
      </c>
      <c r="G2873" s="12">
        <v>44.432163248301393</v>
      </c>
      <c r="H2873" s="12">
        <v>43.604640142597582</v>
      </c>
      <c r="I2873" s="12">
        <v>46.382198192572588</v>
      </c>
      <c r="J2873" s="12">
        <v>45.674414958546862</v>
      </c>
      <c r="K2873" s="12">
        <v>43.759642632635007</v>
      </c>
      <c r="L2873" s="12">
        <v>44.345260406418106</v>
      </c>
      <c r="M2873" s="12">
        <v>41.99083474784431</v>
      </c>
      <c r="N2873" s="12"/>
      <c r="O2873" s="12"/>
    </row>
    <row r="2874" spans="1:15" x14ac:dyDescent="0.35">
      <c r="A2874" s="11" t="str">
        <f t="shared" si="44"/>
        <v>DISTRIBUCION VOLUMEN X CRITERIO (kg ó litros)Bebidas RefrescantesT.ESPAÑA</v>
      </c>
      <c r="B2874" s="11" t="s">
        <v>120</v>
      </c>
      <c r="C2874" s="11" t="s">
        <v>158</v>
      </c>
      <c r="D2874" s="11" t="s">
        <v>36</v>
      </c>
      <c r="E2874" s="12">
        <v>100</v>
      </c>
      <c r="F2874" s="12">
        <v>100</v>
      </c>
      <c r="G2874" s="12">
        <v>100</v>
      </c>
      <c r="H2874" s="12">
        <v>100</v>
      </c>
      <c r="I2874" s="12">
        <v>100</v>
      </c>
      <c r="J2874" s="12">
        <v>100</v>
      </c>
      <c r="K2874" s="12">
        <v>100</v>
      </c>
      <c r="L2874" s="12">
        <v>100</v>
      </c>
      <c r="M2874" s="12">
        <v>100</v>
      </c>
      <c r="N2874" s="12"/>
      <c r="O2874" s="12"/>
    </row>
    <row r="2875" spans="1:15" x14ac:dyDescent="0.35">
      <c r="A2875" s="11" t="str">
        <f t="shared" si="44"/>
        <v>DISTRIBUCION VOLUMEN X CRITERIO (kg ó litros)Bebidas RefrescantesBCN AM</v>
      </c>
      <c r="B2875" s="11" t="s">
        <v>120</v>
      </c>
      <c r="C2875" s="11" t="s">
        <v>158</v>
      </c>
      <c r="D2875" s="11" t="s">
        <v>1</v>
      </c>
      <c r="E2875" s="12">
        <v>9.2371544997823936</v>
      </c>
      <c r="F2875" s="12">
        <v>9.6605467693051921</v>
      </c>
      <c r="G2875" s="12">
        <v>10.533433972262921</v>
      </c>
      <c r="H2875" s="12">
        <v>9.8535849567438945</v>
      </c>
      <c r="I2875" s="12">
        <v>9.8113057863863009</v>
      </c>
      <c r="J2875" s="12">
        <v>9.0883837447370102</v>
      </c>
      <c r="K2875" s="12">
        <v>9.5077782219595885</v>
      </c>
      <c r="L2875" s="12">
        <v>9.1833928691960978</v>
      </c>
      <c r="M2875" s="12">
        <v>9.4743607740316023</v>
      </c>
      <c r="N2875" s="12"/>
      <c r="O2875" s="12"/>
    </row>
    <row r="2876" spans="1:15" x14ac:dyDescent="0.35">
      <c r="A2876" s="11" t="str">
        <f t="shared" si="44"/>
        <v>DISTRIBUCION VOLUMEN X CRITERIO (kg ó litros)Bebidas RefrescantesREST.CAT ARAGON</v>
      </c>
      <c r="B2876" s="11" t="s">
        <v>120</v>
      </c>
      <c r="C2876" s="11" t="s">
        <v>158</v>
      </c>
      <c r="D2876" s="11" t="s">
        <v>2</v>
      </c>
      <c r="E2876" s="12">
        <v>11.356165404813854</v>
      </c>
      <c r="F2876" s="12">
        <v>9.9973054145240994</v>
      </c>
      <c r="G2876" s="12">
        <v>11.298528407257564</v>
      </c>
      <c r="H2876" s="12">
        <v>11.832554517102359</v>
      </c>
      <c r="I2876" s="12">
        <v>13.163638029971668</v>
      </c>
      <c r="J2876" s="12">
        <v>10.894136664549491</v>
      </c>
      <c r="K2876" s="12">
        <v>12.585477784363968</v>
      </c>
      <c r="L2876" s="12">
        <v>13.864186414810002</v>
      </c>
      <c r="M2876" s="12">
        <v>13.705998254401294</v>
      </c>
      <c r="N2876" s="12"/>
      <c r="O2876" s="12"/>
    </row>
    <row r="2877" spans="1:15" x14ac:dyDescent="0.35">
      <c r="A2877" s="11" t="str">
        <f t="shared" si="44"/>
        <v>DISTRIBUCION VOLUMEN X CRITERIO (kg ó litros)Bebidas RefrescantesLEVANTE</v>
      </c>
      <c r="B2877" s="11" t="s">
        <v>120</v>
      </c>
      <c r="C2877" s="11" t="s">
        <v>158</v>
      </c>
      <c r="D2877" s="11" t="s">
        <v>3</v>
      </c>
      <c r="E2877" s="12">
        <v>16.187728725104467</v>
      </c>
      <c r="F2877" s="12">
        <v>19.047566812287144</v>
      </c>
      <c r="G2877" s="12">
        <v>17.061727663717321</v>
      </c>
      <c r="H2877" s="12">
        <v>15.503366554751254</v>
      </c>
      <c r="I2877" s="12">
        <v>15.417960194920735</v>
      </c>
      <c r="J2877" s="12">
        <v>21.299017456189063</v>
      </c>
      <c r="K2877" s="12">
        <v>15.828379746641405</v>
      </c>
      <c r="L2877" s="12">
        <v>16.220824100888752</v>
      </c>
      <c r="M2877" s="12">
        <v>15.076012054813202</v>
      </c>
      <c r="N2877" s="12"/>
      <c r="O2877" s="12"/>
    </row>
    <row r="2878" spans="1:15" x14ac:dyDescent="0.35">
      <c r="A2878" s="11" t="str">
        <f t="shared" si="44"/>
        <v>DISTRIBUCION VOLUMEN X CRITERIO (kg ó litros)Bebidas RefrescantesANDALUCIA</v>
      </c>
      <c r="B2878" s="11" t="s">
        <v>120</v>
      </c>
      <c r="C2878" s="11" t="s">
        <v>158</v>
      </c>
      <c r="D2878" s="11" t="s">
        <v>4</v>
      </c>
      <c r="E2878" s="12">
        <v>22.043036785174003</v>
      </c>
      <c r="F2878" s="12">
        <v>21.230388144794926</v>
      </c>
      <c r="G2878" s="12">
        <v>21.241400600779336</v>
      </c>
      <c r="H2878" s="12">
        <v>21.012780259950901</v>
      </c>
      <c r="I2878" s="12">
        <v>21.342594999629419</v>
      </c>
      <c r="J2878" s="12">
        <v>19.415084085779441</v>
      </c>
      <c r="K2878" s="12">
        <v>20.49299055436239</v>
      </c>
      <c r="L2878" s="12">
        <v>20.399586875497384</v>
      </c>
      <c r="M2878" s="12">
        <v>22.166871852349065</v>
      </c>
      <c r="N2878" s="12"/>
      <c r="O2878" s="12"/>
    </row>
    <row r="2879" spans="1:15" x14ac:dyDescent="0.35">
      <c r="A2879" s="11" t="str">
        <f t="shared" si="44"/>
        <v>DISTRIBUCION VOLUMEN X CRITERIO (kg ó litros)Bebidas RefrescantesMDD AM</v>
      </c>
      <c r="B2879" s="11" t="s">
        <v>120</v>
      </c>
      <c r="C2879" s="11" t="s">
        <v>158</v>
      </c>
      <c r="D2879" s="11" t="s">
        <v>5</v>
      </c>
      <c r="E2879" s="12">
        <v>16.050501528307819</v>
      </c>
      <c r="F2879" s="12">
        <v>14.381005424861021</v>
      </c>
      <c r="G2879" s="12">
        <v>15.111352948233264</v>
      </c>
      <c r="H2879" s="12">
        <v>16.14324476429633</v>
      </c>
      <c r="I2879" s="12">
        <v>15.219337539842387</v>
      </c>
      <c r="J2879" s="12">
        <v>13.868720460108507</v>
      </c>
      <c r="K2879" s="12">
        <v>16.440311080913833</v>
      </c>
      <c r="L2879" s="12">
        <v>15.696485722744605</v>
      </c>
      <c r="M2879" s="12">
        <v>14.726625500142726</v>
      </c>
      <c r="N2879" s="12"/>
      <c r="O2879" s="12"/>
    </row>
    <row r="2880" spans="1:15" x14ac:dyDescent="0.35">
      <c r="A2880" s="11" t="str">
        <f t="shared" si="44"/>
        <v>DISTRIBUCION VOLUMEN X CRITERIO (kg ó litros)Bebidas RefrescantesRTO CENTRO</v>
      </c>
      <c r="B2880" s="11" t="s">
        <v>120</v>
      </c>
      <c r="C2880" s="11" t="s">
        <v>158</v>
      </c>
      <c r="D2880" s="11" t="s">
        <v>6</v>
      </c>
      <c r="E2880" s="12">
        <v>10.120816345270333</v>
      </c>
      <c r="F2880" s="12">
        <v>11.974646304728614</v>
      </c>
      <c r="G2880" s="12">
        <v>11.428986548877726</v>
      </c>
      <c r="H2880" s="12">
        <v>11.451917987449402</v>
      </c>
      <c r="I2880" s="12">
        <v>10.25047439907129</v>
      </c>
      <c r="J2880" s="12">
        <v>11.796493418679203</v>
      </c>
      <c r="K2880" s="12">
        <v>11.611879356881524</v>
      </c>
      <c r="L2880" s="12">
        <v>10.87728349517138</v>
      </c>
      <c r="M2880" s="12">
        <v>10.141454355924285</v>
      </c>
      <c r="N2880" s="12"/>
      <c r="O2880" s="12"/>
    </row>
    <row r="2881" spans="1:15" x14ac:dyDescent="0.35">
      <c r="A2881" s="11" t="str">
        <f t="shared" si="44"/>
        <v>DISTRIBUCION VOLUMEN X CRITERIO (kg ó litros)Bebidas RefrescantesNORTE-CENTRO</v>
      </c>
      <c r="B2881" s="11" t="s">
        <v>120</v>
      </c>
      <c r="C2881" s="11" t="s">
        <v>158</v>
      </c>
      <c r="D2881" s="11" t="s">
        <v>7</v>
      </c>
      <c r="E2881" s="12">
        <v>8.2106186860427766</v>
      </c>
      <c r="F2881" s="12">
        <v>7.5855789305821615</v>
      </c>
      <c r="G2881" s="12">
        <v>7.1740026641254744</v>
      </c>
      <c r="H2881" s="12">
        <v>6.9474446378450017</v>
      </c>
      <c r="I2881" s="12">
        <v>7.1147781011772038</v>
      </c>
      <c r="J2881" s="12">
        <v>7.0937716185461426</v>
      </c>
      <c r="K2881" s="12">
        <v>7.0994269422825287</v>
      </c>
      <c r="L2881" s="12">
        <v>6.9650516507377915</v>
      </c>
      <c r="M2881" s="12">
        <v>7.9146266800408256</v>
      </c>
      <c r="N2881" s="12"/>
      <c r="O2881" s="12"/>
    </row>
    <row r="2882" spans="1:15" x14ac:dyDescent="0.35">
      <c r="A2882" s="11" t="str">
        <f t="shared" si="44"/>
        <v>DISTRIBUCION VOLUMEN X CRITERIO (kg ó litros)Bebidas RefrescantesNOROESTE</v>
      </c>
      <c r="B2882" s="11" t="s">
        <v>120</v>
      </c>
      <c r="C2882" s="11" t="s">
        <v>158</v>
      </c>
      <c r="D2882" s="11" t="s">
        <v>8</v>
      </c>
      <c r="E2882" s="12">
        <v>6.793984318816995</v>
      </c>
      <c r="F2882" s="12">
        <v>6.1229616850105808</v>
      </c>
      <c r="G2882" s="12">
        <v>6.1505666253023445</v>
      </c>
      <c r="H2882" s="12">
        <v>7.2551060100611489</v>
      </c>
      <c r="I2882" s="12">
        <v>7.6799127384730035</v>
      </c>
      <c r="J2882" s="12">
        <v>6.544392396663568</v>
      </c>
      <c r="K2882" s="12">
        <v>6.4337532950198604</v>
      </c>
      <c r="L2882" s="12">
        <v>6.7931882730223156</v>
      </c>
      <c r="M2882" s="12">
        <v>6.7940503739824143</v>
      </c>
      <c r="N2882" s="12"/>
      <c r="O2882" s="12"/>
    </row>
    <row r="2883" spans="1:15" x14ac:dyDescent="0.35">
      <c r="A2883" s="11" t="str">
        <f t="shared" si="44"/>
        <v>DISTRIBUCION VOLUMEN X CRITERIO (kg ó litros)Bebidas Refrescantes&lt;2MIL</v>
      </c>
      <c r="B2883" s="11" t="s">
        <v>120</v>
      </c>
      <c r="C2883" s="11" t="s">
        <v>158</v>
      </c>
      <c r="D2883" s="11" t="s">
        <v>9</v>
      </c>
      <c r="E2883" s="12">
        <v>5.2892087582482405</v>
      </c>
      <c r="F2883" s="12">
        <v>5.1705665095498787</v>
      </c>
      <c r="G2883" s="12">
        <v>5.9552506947335022</v>
      </c>
      <c r="H2883" s="12">
        <v>5.7382541120425623</v>
      </c>
      <c r="I2883" s="12">
        <v>5.9771639003279233</v>
      </c>
      <c r="J2883" s="12">
        <v>4.5528467350864492</v>
      </c>
      <c r="K2883" s="12">
        <v>5.2694739475488577</v>
      </c>
      <c r="L2883" s="12">
        <v>5.6801271538148974</v>
      </c>
      <c r="M2883" s="12">
        <v>6.0988592149876455</v>
      </c>
      <c r="N2883" s="12"/>
      <c r="O2883" s="12"/>
    </row>
    <row r="2884" spans="1:15" x14ac:dyDescent="0.35">
      <c r="A2884" s="11" t="str">
        <f t="shared" ref="A2884:A2947" si="45">B2884&amp;C2884&amp;D2884</f>
        <v>DISTRIBUCION VOLUMEN X CRITERIO (kg ó litros)Bebidas Refrescantes2-5MIL</v>
      </c>
      <c r="B2884" s="11" t="s">
        <v>120</v>
      </c>
      <c r="C2884" s="11" t="s">
        <v>158</v>
      </c>
      <c r="D2884" s="11" t="s">
        <v>10</v>
      </c>
      <c r="E2884" s="12">
        <v>5.6308136641239281</v>
      </c>
      <c r="F2884" s="12">
        <v>5.5329521172927496</v>
      </c>
      <c r="G2884" s="12">
        <v>5.7077632706944756</v>
      </c>
      <c r="H2884" s="12">
        <v>5.4867506551686134</v>
      </c>
      <c r="I2884" s="12">
        <v>5.3206343757531718</v>
      </c>
      <c r="J2884" s="12">
        <v>5.0827088764004786</v>
      </c>
      <c r="K2884" s="12">
        <v>5.796194476393298</v>
      </c>
      <c r="L2884" s="12">
        <v>5.7271831991131519</v>
      </c>
      <c r="M2884" s="12">
        <v>5.0874665686179741</v>
      </c>
      <c r="N2884" s="12"/>
      <c r="O2884" s="12"/>
    </row>
    <row r="2885" spans="1:15" x14ac:dyDescent="0.35">
      <c r="A2885" s="11" t="str">
        <f t="shared" si="45"/>
        <v>DISTRIBUCION VOLUMEN X CRITERIO (kg ó litros)Bebidas Refrescantes5-10MIL</v>
      </c>
      <c r="B2885" s="11" t="s">
        <v>120</v>
      </c>
      <c r="C2885" s="11" t="s">
        <v>158</v>
      </c>
      <c r="D2885" s="11" t="s">
        <v>11</v>
      </c>
      <c r="E2885" s="12">
        <v>8.2484325895936461</v>
      </c>
      <c r="F2885" s="12">
        <v>7.1659196976484578</v>
      </c>
      <c r="G2885" s="12">
        <v>8.1663741588979857</v>
      </c>
      <c r="H2885" s="12">
        <v>7.7165992085560893</v>
      </c>
      <c r="I2885" s="12">
        <v>8.471471452569471</v>
      </c>
      <c r="J2885" s="12">
        <v>7.6913630770098314</v>
      </c>
      <c r="K2885" s="12">
        <v>7.7857182416933099</v>
      </c>
      <c r="L2885" s="12">
        <v>7.3406210793996758</v>
      </c>
      <c r="M2885" s="12">
        <v>8.1928795661775862</v>
      </c>
      <c r="N2885" s="12"/>
      <c r="O2885" s="12"/>
    </row>
    <row r="2886" spans="1:15" x14ac:dyDescent="0.35">
      <c r="A2886" s="11" t="str">
        <f t="shared" si="45"/>
        <v>DISTRIBUCION VOLUMEN X CRITERIO (kg ó litros)Bebidas Refrescantes10-30MIL</v>
      </c>
      <c r="B2886" s="11" t="s">
        <v>120</v>
      </c>
      <c r="C2886" s="11" t="s">
        <v>158</v>
      </c>
      <c r="D2886" s="11" t="s">
        <v>12</v>
      </c>
      <c r="E2886" s="12">
        <v>16.621902911709071</v>
      </c>
      <c r="F2886" s="12">
        <v>15.704300462438345</v>
      </c>
      <c r="G2886" s="12">
        <v>16.514435096355434</v>
      </c>
      <c r="H2886" s="12">
        <v>17.386571867763251</v>
      </c>
      <c r="I2886" s="12">
        <v>16.469804564411081</v>
      </c>
      <c r="J2886" s="12">
        <v>16.103417915204403</v>
      </c>
      <c r="K2886" s="12">
        <v>16.887110291860864</v>
      </c>
      <c r="L2886" s="12">
        <v>18.331437313693669</v>
      </c>
      <c r="M2886" s="12">
        <v>16.875873845275137</v>
      </c>
      <c r="N2886" s="12"/>
      <c r="O2886" s="12"/>
    </row>
    <row r="2887" spans="1:15" x14ac:dyDescent="0.35">
      <c r="A2887" s="11" t="str">
        <f t="shared" si="45"/>
        <v>DISTRIBUCION VOLUMEN X CRITERIO (kg ó litros)Bebidas Refrescantes30-100MIL</v>
      </c>
      <c r="B2887" s="11" t="s">
        <v>120</v>
      </c>
      <c r="C2887" s="11" t="s">
        <v>158</v>
      </c>
      <c r="D2887" s="11" t="s">
        <v>13</v>
      </c>
      <c r="E2887" s="12">
        <v>20.133977266162528</v>
      </c>
      <c r="F2887" s="12">
        <v>22.626431357947048</v>
      </c>
      <c r="G2887" s="12">
        <v>20.347695992612284</v>
      </c>
      <c r="H2887" s="12">
        <v>20.713446068034369</v>
      </c>
      <c r="I2887" s="12">
        <v>21.116970319147612</v>
      </c>
      <c r="J2887" s="12">
        <v>20.198441326017107</v>
      </c>
      <c r="K2887" s="12">
        <v>21.478966165334356</v>
      </c>
      <c r="L2887" s="12">
        <v>22.011955894428588</v>
      </c>
      <c r="M2887" s="12">
        <v>22.488349192206403</v>
      </c>
      <c r="N2887" s="12"/>
      <c r="O2887" s="12"/>
    </row>
    <row r="2888" spans="1:15" x14ac:dyDescent="0.35">
      <c r="A2888" s="11" t="str">
        <f t="shared" si="45"/>
        <v>DISTRIBUCION VOLUMEN X CRITERIO (kg ó litros)Bebidas Refrescantes100-200MIL</v>
      </c>
      <c r="B2888" s="11" t="s">
        <v>120</v>
      </c>
      <c r="C2888" s="11" t="s">
        <v>158</v>
      </c>
      <c r="D2888" s="11" t="s">
        <v>14</v>
      </c>
      <c r="E2888" s="12">
        <v>10.89243576720899</v>
      </c>
      <c r="F2888" s="12">
        <v>9.8447295246356532</v>
      </c>
      <c r="G2888" s="12">
        <v>9.0146952490053458</v>
      </c>
      <c r="H2888" s="12">
        <v>9.2956026054214878</v>
      </c>
      <c r="I2888" s="12">
        <v>8.5748547805726076</v>
      </c>
      <c r="J2888" s="12">
        <v>8.3645976154865007</v>
      </c>
      <c r="K2888" s="12">
        <v>9.3085933716311597</v>
      </c>
      <c r="L2888" s="12">
        <v>9.4391535326346681</v>
      </c>
      <c r="M2888" s="12">
        <v>9.3599202274776285</v>
      </c>
      <c r="N2888" s="12"/>
      <c r="O2888" s="12"/>
    </row>
    <row r="2889" spans="1:15" x14ac:dyDescent="0.35">
      <c r="A2889" s="11" t="str">
        <f t="shared" si="45"/>
        <v>DISTRIBUCION VOLUMEN X CRITERIO (kg ó litros)Bebidas Refrescantes200-500MIL</v>
      </c>
      <c r="B2889" s="11" t="s">
        <v>120</v>
      </c>
      <c r="C2889" s="11" t="s">
        <v>158</v>
      </c>
      <c r="D2889" s="11" t="s">
        <v>15</v>
      </c>
      <c r="E2889" s="12">
        <v>13.14336802465616</v>
      </c>
      <c r="F2889" s="12">
        <v>14.196423149202944</v>
      </c>
      <c r="G2889" s="12">
        <v>14.483600149799102</v>
      </c>
      <c r="H2889" s="12">
        <v>13.328328681554799</v>
      </c>
      <c r="I2889" s="12">
        <v>14.325376641914255</v>
      </c>
      <c r="J2889" s="12">
        <v>15.65133561741038</v>
      </c>
      <c r="K2889" s="12">
        <v>12.530715939138021</v>
      </c>
      <c r="L2889" s="12">
        <v>12.277473227922188</v>
      </c>
      <c r="M2889" s="12">
        <v>13.303310831521314</v>
      </c>
      <c r="N2889" s="12"/>
      <c r="O2889" s="12"/>
    </row>
    <row r="2890" spans="1:15" x14ac:dyDescent="0.35">
      <c r="A2890" s="11" t="str">
        <f t="shared" si="45"/>
        <v>DISTRIBUCION VOLUMEN X CRITERIO (kg ó litros)Bebidas Refrescantes&gt;500MIL</v>
      </c>
      <c r="B2890" s="11" t="s">
        <v>120</v>
      </c>
      <c r="C2890" s="11" t="s">
        <v>158</v>
      </c>
      <c r="D2890" s="11" t="s">
        <v>16</v>
      </c>
      <c r="E2890" s="12">
        <v>20.039867367495816</v>
      </c>
      <c r="F2890" s="12">
        <v>19.75867525062035</v>
      </c>
      <c r="G2890" s="12">
        <v>19.81018550670332</v>
      </c>
      <c r="H2890" s="12">
        <v>20.334447338591687</v>
      </c>
      <c r="I2890" s="12">
        <v>19.743727573452944</v>
      </c>
      <c r="J2890" s="12">
        <v>22.355287786135449</v>
      </c>
      <c r="K2890" s="12">
        <v>20.943224925963218</v>
      </c>
      <c r="L2890" s="12">
        <v>19.19204905107355</v>
      </c>
      <c r="M2890" s="12">
        <v>18.593341410375331</v>
      </c>
      <c r="N2890" s="12"/>
      <c r="O2890" s="12"/>
    </row>
    <row r="2891" spans="1:15" x14ac:dyDescent="0.35">
      <c r="A2891" s="11" t="str">
        <f t="shared" si="45"/>
        <v>DISTRIBUCION VOLUMEN X CRITERIO (kg ó litros)Bebidas RefrescantesDE 15 A 19 AÑOS</v>
      </c>
      <c r="B2891" s="11" t="s">
        <v>120</v>
      </c>
      <c r="C2891" s="11" t="s">
        <v>158</v>
      </c>
      <c r="D2891" s="11" t="s">
        <v>39</v>
      </c>
      <c r="E2891" s="12">
        <v>4.6867639040623468</v>
      </c>
      <c r="F2891" s="12">
        <v>3.6861763039641753</v>
      </c>
      <c r="G2891" s="12">
        <v>5.2673309139287268</v>
      </c>
      <c r="H2891" s="12">
        <v>3.9589558826349847</v>
      </c>
      <c r="I2891" s="12">
        <v>6.041211672337429</v>
      </c>
      <c r="J2891" s="12">
        <v>8.8147135871591598</v>
      </c>
      <c r="K2891" s="12">
        <v>4.0593484396477999</v>
      </c>
      <c r="L2891" s="12">
        <v>3.2633969441137225</v>
      </c>
      <c r="M2891" s="12">
        <v>4.2445034679305227</v>
      </c>
      <c r="N2891" s="12"/>
      <c r="O2891" s="12"/>
    </row>
    <row r="2892" spans="1:15" x14ac:dyDescent="0.35">
      <c r="A2892" s="11" t="str">
        <f t="shared" si="45"/>
        <v>DISTRIBUCION VOLUMEN X CRITERIO (kg ó litros)Bebidas RefrescantesDE 20 A 24 AÑOS</v>
      </c>
      <c r="B2892" s="11" t="s">
        <v>120</v>
      </c>
      <c r="C2892" s="11" t="s">
        <v>158</v>
      </c>
      <c r="D2892" s="11" t="s">
        <v>40</v>
      </c>
      <c r="E2892" s="12">
        <v>4.6333941319947352</v>
      </c>
      <c r="F2892" s="12">
        <v>5.8997594476859314</v>
      </c>
      <c r="G2892" s="12">
        <v>5.6968639890471078</v>
      </c>
      <c r="H2892" s="12">
        <v>4.1999283259030147</v>
      </c>
      <c r="I2892" s="12">
        <v>4.9688954014233078</v>
      </c>
      <c r="J2892" s="12">
        <v>4.1391133226812187</v>
      </c>
      <c r="K2892" s="12">
        <v>5.2991181053312246</v>
      </c>
      <c r="L2892" s="12">
        <v>5.0304373904827955</v>
      </c>
      <c r="M2892" s="12">
        <v>4.7982563592734717</v>
      </c>
      <c r="N2892" s="12"/>
      <c r="O2892" s="12"/>
    </row>
    <row r="2893" spans="1:15" x14ac:dyDescent="0.35">
      <c r="A2893" s="11" t="str">
        <f t="shared" si="45"/>
        <v>DISTRIBUCION VOLUMEN X CRITERIO (kg ó litros)Bebidas RefrescantesDE 25 A 34 AÑOS</v>
      </c>
      <c r="B2893" s="11" t="s">
        <v>120</v>
      </c>
      <c r="C2893" s="11" t="s">
        <v>158</v>
      </c>
      <c r="D2893" s="11" t="s">
        <v>41</v>
      </c>
      <c r="E2893" s="12">
        <v>10.242477373520895</v>
      </c>
      <c r="F2893" s="12">
        <v>12.791178528857532</v>
      </c>
      <c r="G2893" s="12">
        <v>10.028509316888645</v>
      </c>
      <c r="H2893" s="12">
        <v>10.468430932964663</v>
      </c>
      <c r="I2893" s="12">
        <v>8.9178292505451271</v>
      </c>
      <c r="J2893" s="12">
        <v>12.860137323311458</v>
      </c>
      <c r="K2893" s="12">
        <v>10.511371267084838</v>
      </c>
      <c r="L2893" s="12">
        <v>8.6711174441021353</v>
      </c>
      <c r="M2893" s="12">
        <v>8.7408953648760424</v>
      </c>
      <c r="N2893" s="12"/>
      <c r="O2893" s="12"/>
    </row>
    <row r="2894" spans="1:15" x14ac:dyDescent="0.35">
      <c r="A2894" s="11" t="str">
        <f t="shared" si="45"/>
        <v>DISTRIBUCION VOLUMEN X CRITERIO (kg ó litros)Bebidas RefrescantesDE 35 A 49 AÑOS</v>
      </c>
      <c r="B2894" s="11" t="s">
        <v>120</v>
      </c>
      <c r="C2894" s="11" t="s">
        <v>158</v>
      </c>
      <c r="D2894" s="11" t="s">
        <v>42</v>
      </c>
      <c r="E2894" s="12">
        <v>33.123184481504872</v>
      </c>
      <c r="F2894" s="12">
        <v>32.827552031964856</v>
      </c>
      <c r="G2894" s="12">
        <v>32.161370460203116</v>
      </c>
      <c r="H2894" s="12">
        <v>32.757022642590819</v>
      </c>
      <c r="I2894" s="12">
        <v>31.247642200465748</v>
      </c>
      <c r="J2894" s="12">
        <v>29.016793663449409</v>
      </c>
      <c r="K2894" s="12">
        <v>32.599735727511636</v>
      </c>
      <c r="L2894" s="12">
        <v>31.565941451577583</v>
      </c>
      <c r="M2894" s="12">
        <v>30.76380788284731</v>
      </c>
      <c r="N2894" s="12"/>
      <c r="O2894" s="12"/>
    </row>
    <row r="2895" spans="1:15" x14ac:dyDescent="0.35">
      <c r="A2895" s="11" t="str">
        <f t="shared" si="45"/>
        <v>DISTRIBUCION VOLUMEN X CRITERIO (kg ó litros)Bebidas RefrescantesDE 50 A 59 AÑOS</v>
      </c>
      <c r="B2895" s="11" t="s">
        <v>120</v>
      </c>
      <c r="C2895" s="11" t="s">
        <v>158</v>
      </c>
      <c r="D2895" s="11" t="s">
        <v>43</v>
      </c>
      <c r="E2895" s="12">
        <v>22.93355651254323</v>
      </c>
      <c r="F2895" s="12">
        <v>22.43962691675247</v>
      </c>
      <c r="G2895" s="12">
        <v>23.356081869195702</v>
      </c>
      <c r="H2895" s="12">
        <v>23.581262186805283</v>
      </c>
      <c r="I2895" s="12">
        <v>23.399789343350641</v>
      </c>
      <c r="J2895" s="12">
        <v>21.087984058250427</v>
      </c>
      <c r="K2895" s="12">
        <v>23.024496298249257</v>
      </c>
      <c r="L2895" s="12">
        <v>24.814925945963115</v>
      </c>
      <c r="M2895" s="12">
        <v>24.369270197439459</v>
      </c>
      <c r="N2895" s="12"/>
      <c r="O2895" s="12"/>
    </row>
    <row r="2896" spans="1:15" x14ac:dyDescent="0.35">
      <c r="A2896" s="11" t="str">
        <f t="shared" si="45"/>
        <v>DISTRIBUCION VOLUMEN X CRITERIO (kg ó litros)Bebidas RefrescantesDE 60 A 75 AÑOS</v>
      </c>
      <c r="B2896" s="11" t="s">
        <v>120</v>
      </c>
      <c r="C2896" s="11" t="s">
        <v>158</v>
      </c>
      <c r="D2896" s="11" t="s">
        <v>44</v>
      </c>
      <c r="E2896" s="12">
        <v>24.38063414396629</v>
      </c>
      <c r="F2896" s="12">
        <v>22.355705514646033</v>
      </c>
      <c r="G2896" s="12">
        <v>23.489842412089317</v>
      </c>
      <c r="H2896" s="12">
        <v>25.03439964921732</v>
      </c>
      <c r="I2896" s="12">
        <v>25.424633718698836</v>
      </c>
      <c r="J2896" s="12">
        <v>24.08125831928233</v>
      </c>
      <c r="K2896" s="12">
        <v>24.505928082520157</v>
      </c>
      <c r="L2896" s="12">
        <v>26.654181311513881</v>
      </c>
      <c r="M2896" s="12">
        <v>27.083268912248133</v>
      </c>
      <c r="N2896" s="12"/>
      <c r="O2896" s="12"/>
    </row>
    <row r="2897" spans="1:15" x14ac:dyDescent="0.35">
      <c r="A2897" s="11" t="str">
        <f t="shared" si="45"/>
        <v>DISTRIBUCION VOLUMEN X CRITERIO (kg ó litros)Bebidas RefrescantesNIVEL ALTO</v>
      </c>
      <c r="B2897" s="11" t="s">
        <v>120</v>
      </c>
      <c r="C2897" s="11" t="s">
        <v>158</v>
      </c>
      <c r="D2897" s="11" t="s">
        <v>209</v>
      </c>
      <c r="E2897" s="12">
        <v>20.091123508830634</v>
      </c>
      <c r="F2897" s="12">
        <v>19.656510915685768</v>
      </c>
      <c r="G2897" s="12">
        <v>21.026510109155232</v>
      </c>
      <c r="H2897" s="12">
        <v>21.444405424092857</v>
      </c>
      <c r="I2897" s="12">
        <v>23.387186318569903</v>
      </c>
      <c r="J2897" s="12">
        <v>20.633396941141349</v>
      </c>
      <c r="K2897" s="12">
        <v>21.645689824648308</v>
      </c>
      <c r="L2897" s="12">
        <v>23.370043547554847</v>
      </c>
      <c r="M2897" s="12">
        <v>23.901114789617182</v>
      </c>
      <c r="N2897" s="12"/>
      <c r="O2897" s="12"/>
    </row>
    <row r="2898" spans="1:15" x14ac:dyDescent="0.35">
      <c r="A2898" s="11" t="str">
        <f t="shared" si="45"/>
        <v>DISTRIBUCION VOLUMEN X CRITERIO (kg ó litros)Bebidas RefrescantesNIVEL MEDIO ALTO</v>
      </c>
      <c r="B2898" s="11" t="s">
        <v>120</v>
      </c>
      <c r="C2898" s="11" t="s">
        <v>158</v>
      </c>
      <c r="D2898" s="11" t="s">
        <v>210</v>
      </c>
      <c r="E2898" s="12">
        <v>15.40768150445124</v>
      </c>
      <c r="F2898" s="12">
        <v>14.618021276562313</v>
      </c>
      <c r="G2898" s="12">
        <v>15.437768678308721</v>
      </c>
      <c r="H2898" s="12">
        <v>15.445957963575948</v>
      </c>
      <c r="I2898" s="12">
        <v>14.466619882994165</v>
      </c>
      <c r="J2898" s="12">
        <v>13.918205313469127</v>
      </c>
      <c r="K2898" s="12">
        <v>15.828113991031945</v>
      </c>
      <c r="L2898" s="12">
        <v>15.167743529417677</v>
      </c>
      <c r="M2898" s="12">
        <v>14.109854732723385</v>
      </c>
      <c r="N2898" s="12"/>
      <c r="O2898" s="12"/>
    </row>
    <row r="2899" spans="1:15" x14ac:dyDescent="0.35">
      <c r="A2899" s="11" t="str">
        <f t="shared" si="45"/>
        <v>DISTRIBUCION VOLUMEN X CRITERIO (kg ó litros)Bebidas RefrescantesNIVEL MEDIO</v>
      </c>
      <c r="B2899" s="11" t="s">
        <v>120</v>
      </c>
      <c r="C2899" s="11" t="s">
        <v>158</v>
      </c>
      <c r="D2899" s="11" t="s">
        <v>211</v>
      </c>
      <c r="E2899" s="12">
        <v>28.034140863235613</v>
      </c>
      <c r="F2899" s="12">
        <v>27.606759531343606</v>
      </c>
      <c r="G2899" s="12">
        <v>26.56954873707198</v>
      </c>
      <c r="H2899" s="12">
        <v>26.215571853993396</v>
      </c>
      <c r="I2899" s="12">
        <v>26.319632659544773</v>
      </c>
      <c r="J2899" s="12">
        <v>27.208078909066192</v>
      </c>
      <c r="K2899" s="12">
        <v>26.686024650813088</v>
      </c>
      <c r="L2899" s="12">
        <v>26.130486928819774</v>
      </c>
      <c r="M2899" s="12">
        <v>25.099511121849723</v>
      </c>
      <c r="N2899" s="12"/>
      <c r="O2899" s="12"/>
    </row>
    <row r="2900" spans="1:15" x14ac:dyDescent="0.35">
      <c r="A2900" s="11" t="str">
        <f t="shared" si="45"/>
        <v>DISTRIBUCION VOLUMEN X CRITERIO (kg ó litros)Bebidas RefrescantesNIVEL MEDIO BAJO</v>
      </c>
      <c r="B2900" s="11" t="s">
        <v>120</v>
      </c>
      <c r="C2900" s="11" t="s">
        <v>158</v>
      </c>
      <c r="D2900" s="11" t="s">
        <v>212</v>
      </c>
      <c r="E2900" s="12">
        <v>13.666336959747404</v>
      </c>
      <c r="F2900" s="12">
        <v>13.946955358688085</v>
      </c>
      <c r="G2900" s="12">
        <v>13.370638315185756</v>
      </c>
      <c r="H2900" s="12">
        <v>14.662879455566966</v>
      </c>
      <c r="I2900" s="12">
        <v>14.662958422514416</v>
      </c>
      <c r="J2900" s="12">
        <v>13.637452246734879</v>
      </c>
      <c r="K2900" s="12">
        <v>15.064897951398425</v>
      </c>
      <c r="L2900" s="12">
        <v>12.5664855039653</v>
      </c>
      <c r="M2900" s="12">
        <v>13.419008923739373</v>
      </c>
      <c r="N2900" s="12"/>
      <c r="O2900" s="12"/>
    </row>
    <row r="2901" spans="1:15" x14ac:dyDescent="0.35">
      <c r="A2901" s="11" t="str">
        <f t="shared" si="45"/>
        <v>DISTRIBUCION VOLUMEN X CRITERIO (kg ó litros)Bebidas RefrescantesHOMBRE</v>
      </c>
      <c r="B2901" s="11" t="s">
        <v>120</v>
      </c>
      <c r="C2901" s="11" t="s">
        <v>158</v>
      </c>
      <c r="D2901" s="11" t="s">
        <v>21</v>
      </c>
      <c r="E2901" s="12">
        <v>51.424514366351126</v>
      </c>
      <c r="F2901" s="12">
        <v>53.278375302126577</v>
      </c>
      <c r="G2901" s="12">
        <v>51.427515804688774</v>
      </c>
      <c r="H2901" s="12">
        <v>51.084196178304396</v>
      </c>
      <c r="I2901" s="12">
        <v>50.226747177759457</v>
      </c>
      <c r="J2901" s="12">
        <v>54.516838677267678</v>
      </c>
      <c r="K2901" s="12">
        <v>52.823515335771312</v>
      </c>
      <c r="L2901" s="12">
        <v>52.158302007171798</v>
      </c>
      <c r="M2901" s="12">
        <v>51.681896872299134</v>
      </c>
      <c r="N2901" s="12"/>
      <c r="O2901" s="12"/>
    </row>
    <row r="2902" spans="1:15" x14ac:dyDescent="0.35">
      <c r="A2902" s="11" t="str">
        <f t="shared" si="45"/>
        <v>DISTRIBUCION VOLUMEN X CRITERIO (kg ó litros)Bebidas RefrescantesMUJER</v>
      </c>
      <c r="B2902" s="11" t="s">
        <v>120</v>
      </c>
      <c r="C2902" s="11" t="s">
        <v>158</v>
      </c>
      <c r="D2902" s="11" t="s">
        <v>22</v>
      </c>
      <c r="E2902" s="12">
        <v>48.575489451190954</v>
      </c>
      <c r="F2902" s="12">
        <v>46.721628698874021</v>
      </c>
      <c r="G2902" s="12">
        <v>48.572481816288452</v>
      </c>
      <c r="H2902" s="12">
        <v>48.91580078619738</v>
      </c>
      <c r="I2902" s="12">
        <v>49.773257321795342</v>
      </c>
      <c r="J2902" s="12">
        <v>45.483163521101872</v>
      </c>
      <c r="K2902" s="12">
        <v>47.17648442819597</v>
      </c>
      <c r="L2902" s="12">
        <v>47.841699935681298</v>
      </c>
      <c r="M2902" s="12">
        <v>48.318103920285544</v>
      </c>
      <c r="N2902" s="12"/>
      <c r="O2902" s="12"/>
    </row>
    <row r="2903" spans="1:15" x14ac:dyDescent="0.35">
      <c r="A2903" s="11" t="str">
        <f t="shared" si="45"/>
        <v>DISTRIBUCION VOLUMEN X CRITERIO (kg ó litros)ColasT.ESPAÑA</v>
      </c>
      <c r="B2903" s="11" t="s">
        <v>120</v>
      </c>
      <c r="C2903" s="11" t="s">
        <v>159</v>
      </c>
      <c r="D2903" s="11" t="s">
        <v>36</v>
      </c>
      <c r="E2903" s="12">
        <v>100</v>
      </c>
      <c r="F2903" s="12">
        <v>100</v>
      </c>
      <c r="G2903" s="12">
        <v>100</v>
      </c>
      <c r="H2903" s="12">
        <v>100</v>
      </c>
      <c r="I2903" s="12">
        <v>100</v>
      </c>
      <c r="J2903" s="12">
        <v>100</v>
      </c>
      <c r="K2903" s="12">
        <v>100</v>
      </c>
      <c r="L2903" s="12">
        <v>100</v>
      </c>
      <c r="M2903" s="12">
        <v>100</v>
      </c>
      <c r="N2903" s="12"/>
      <c r="O2903" s="12"/>
    </row>
    <row r="2904" spans="1:15" x14ac:dyDescent="0.35">
      <c r="A2904" s="11" t="str">
        <f t="shared" si="45"/>
        <v>DISTRIBUCION VOLUMEN X CRITERIO (kg ó litros)ColasBCN AM</v>
      </c>
      <c r="B2904" s="11" t="s">
        <v>120</v>
      </c>
      <c r="C2904" s="11" t="s">
        <v>159</v>
      </c>
      <c r="D2904" s="11" t="s">
        <v>1</v>
      </c>
      <c r="E2904" s="12">
        <v>9.7101288937203787</v>
      </c>
      <c r="F2904" s="12">
        <v>9.4974382521799576</v>
      </c>
      <c r="G2904" s="12">
        <v>11.943097925052893</v>
      </c>
      <c r="H2904" s="12">
        <v>9.8537781293606148</v>
      </c>
      <c r="I2904" s="12">
        <v>11.117907411469872</v>
      </c>
      <c r="J2904" s="12">
        <v>10.438618930481278</v>
      </c>
      <c r="K2904" s="12">
        <v>9.6262647609166958</v>
      </c>
      <c r="L2904" s="12">
        <v>11.011218644803476</v>
      </c>
      <c r="M2904" s="12">
        <v>11.078384800439506</v>
      </c>
      <c r="N2904" s="12"/>
      <c r="O2904" s="12"/>
    </row>
    <row r="2905" spans="1:15" x14ac:dyDescent="0.35">
      <c r="A2905" s="11" t="str">
        <f t="shared" si="45"/>
        <v>DISTRIBUCION VOLUMEN X CRITERIO (kg ó litros)ColasREST.CAT ARAGON</v>
      </c>
      <c r="B2905" s="11" t="s">
        <v>120</v>
      </c>
      <c r="C2905" s="11" t="s">
        <v>159</v>
      </c>
      <c r="D2905" s="11" t="s">
        <v>2</v>
      </c>
      <c r="E2905" s="12">
        <v>12.134594711806731</v>
      </c>
      <c r="F2905" s="12">
        <v>11.470191538925585</v>
      </c>
      <c r="G2905" s="12">
        <v>11.784237345229148</v>
      </c>
      <c r="H2905" s="12">
        <v>12.15347329271809</v>
      </c>
      <c r="I2905" s="12">
        <v>13.661530114069597</v>
      </c>
      <c r="J2905" s="12">
        <v>13.303384753557085</v>
      </c>
      <c r="K2905" s="12">
        <v>13.430557978826341</v>
      </c>
      <c r="L2905" s="12">
        <v>15.573819331200895</v>
      </c>
      <c r="M2905" s="12">
        <v>15.091845987691149</v>
      </c>
      <c r="N2905" s="12"/>
      <c r="O2905" s="12"/>
    </row>
    <row r="2906" spans="1:15" x14ac:dyDescent="0.35">
      <c r="A2906" s="11" t="str">
        <f t="shared" si="45"/>
        <v>DISTRIBUCION VOLUMEN X CRITERIO (kg ó litros)ColasLEVANTE</v>
      </c>
      <c r="B2906" s="11" t="s">
        <v>120</v>
      </c>
      <c r="C2906" s="11" t="s">
        <v>159</v>
      </c>
      <c r="D2906" s="11" t="s">
        <v>3</v>
      </c>
      <c r="E2906" s="12">
        <v>16.7739655116156</v>
      </c>
      <c r="F2906" s="12">
        <v>18.053704732032951</v>
      </c>
      <c r="G2906" s="12">
        <v>16.74903714681961</v>
      </c>
      <c r="H2906" s="12">
        <v>16.207133505500732</v>
      </c>
      <c r="I2906" s="12">
        <v>15.508920353935117</v>
      </c>
      <c r="J2906" s="12">
        <v>16.352409024626731</v>
      </c>
      <c r="K2906" s="12">
        <v>16.722496049815391</v>
      </c>
      <c r="L2906" s="12">
        <v>16.473658436439838</v>
      </c>
      <c r="M2906" s="12">
        <v>16.026958848381494</v>
      </c>
      <c r="N2906" s="12"/>
      <c r="O2906" s="12"/>
    </row>
    <row r="2907" spans="1:15" x14ac:dyDescent="0.35">
      <c r="A2907" s="11" t="str">
        <f t="shared" si="45"/>
        <v>DISTRIBUCION VOLUMEN X CRITERIO (kg ó litros)ColasANDALUCIA</v>
      </c>
      <c r="B2907" s="11" t="s">
        <v>120</v>
      </c>
      <c r="C2907" s="11" t="s">
        <v>159</v>
      </c>
      <c r="D2907" s="11" t="s">
        <v>4</v>
      </c>
      <c r="E2907" s="12">
        <v>20.133553219527084</v>
      </c>
      <c r="F2907" s="12">
        <v>21.734280968961439</v>
      </c>
      <c r="G2907" s="12">
        <v>20.884201672377653</v>
      </c>
      <c r="H2907" s="12">
        <v>21.811494121137162</v>
      </c>
      <c r="I2907" s="12">
        <v>21.285711472732732</v>
      </c>
      <c r="J2907" s="12">
        <v>21.614035359492011</v>
      </c>
      <c r="K2907" s="12">
        <v>20.296313715053909</v>
      </c>
      <c r="L2907" s="12">
        <v>18.827363320417483</v>
      </c>
      <c r="M2907" s="12">
        <v>20.097725869006002</v>
      </c>
      <c r="N2907" s="12"/>
      <c r="O2907" s="12"/>
    </row>
    <row r="2908" spans="1:15" x14ac:dyDescent="0.35">
      <c r="A2908" s="11" t="str">
        <f t="shared" si="45"/>
        <v>DISTRIBUCION VOLUMEN X CRITERIO (kg ó litros)ColasMDD AM</v>
      </c>
      <c r="B2908" s="11" t="s">
        <v>120</v>
      </c>
      <c r="C2908" s="11" t="s">
        <v>159</v>
      </c>
      <c r="D2908" s="11" t="s">
        <v>5</v>
      </c>
      <c r="E2908" s="12">
        <v>19.205865841540533</v>
      </c>
      <c r="F2908" s="12">
        <v>17.169453861389265</v>
      </c>
      <c r="G2908" s="12">
        <v>18.308014513424187</v>
      </c>
      <c r="H2908" s="12">
        <v>18.651535399888964</v>
      </c>
      <c r="I2908" s="12">
        <v>16.2758992780049</v>
      </c>
      <c r="J2908" s="12">
        <v>16.48184595150644</v>
      </c>
      <c r="K2908" s="12">
        <v>17.842554303056421</v>
      </c>
      <c r="L2908" s="12">
        <v>16.762397217745782</v>
      </c>
      <c r="M2908" s="12">
        <v>15.897484530087208</v>
      </c>
      <c r="N2908" s="12"/>
      <c r="O2908" s="12"/>
    </row>
    <row r="2909" spans="1:15" x14ac:dyDescent="0.35">
      <c r="A2909" s="11" t="str">
        <f t="shared" si="45"/>
        <v>DISTRIBUCION VOLUMEN X CRITERIO (kg ó litros)ColasRTO CENTRO</v>
      </c>
      <c r="B2909" s="11" t="s">
        <v>120</v>
      </c>
      <c r="C2909" s="11" t="s">
        <v>159</v>
      </c>
      <c r="D2909" s="11" t="s">
        <v>6</v>
      </c>
      <c r="E2909" s="12">
        <v>9.4898462240603081</v>
      </c>
      <c r="F2909" s="12">
        <v>11.335710255266584</v>
      </c>
      <c r="G2909" s="12">
        <v>9.7324804107065486</v>
      </c>
      <c r="H2909" s="12">
        <v>9.714226506355029</v>
      </c>
      <c r="I2909" s="12">
        <v>9.4120646400132397</v>
      </c>
      <c r="J2909" s="12">
        <v>9.9599343809633876</v>
      </c>
      <c r="K2909" s="12">
        <v>10.36196241534974</v>
      </c>
      <c r="L2909" s="12">
        <v>9.8858120869140063</v>
      </c>
      <c r="M2909" s="12">
        <v>9.4697926540421395</v>
      </c>
      <c r="N2909" s="12"/>
      <c r="O2909" s="12"/>
    </row>
    <row r="2910" spans="1:15" x14ac:dyDescent="0.35">
      <c r="A2910" s="11" t="str">
        <f t="shared" si="45"/>
        <v>DISTRIBUCION VOLUMEN X CRITERIO (kg ó litros)ColasNORTE-CENTRO</v>
      </c>
      <c r="B2910" s="11" t="s">
        <v>120</v>
      </c>
      <c r="C2910" s="11" t="s">
        <v>159</v>
      </c>
      <c r="D2910" s="11" t="s">
        <v>7</v>
      </c>
      <c r="E2910" s="12">
        <v>6.3612831337862952</v>
      </c>
      <c r="F2910" s="12">
        <v>5.677523884492115</v>
      </c>
      <c r="G2910" s="12">
        <v>5.293184374349301</v>
      </c>
      <c r="H2910" s="12">
        <v>5.1639926919832453</v>
      </c>
      <c r="I2910" s="12">
        <v>5.8205037795770593</v>
      </c>
      <c r="J2910" s="12">
        <v>5.9716941624246438</v>
      </c>
      <c r="K2910" s="12">
        <v>6.1492148050471203</v>
      </c>
      <c r="L2910" s="12">
        <v>6.1903962944677327</v>
      </c>
      <c r="M2910" s="12">
        <v>7.5648108357009765</v>
      </c>
      <c r="N2910" s="12"/>
      <c r="O2910" s="12"/>
    </row>
    <row r="2911" spans="1:15" x14ac:dyDescent="0.35">
      <c r="A2911" s="11" t="str">
        <f t="shared" si="45"/>
        <v>DISTRIBUCION VOLUMEN X CRITERIO (kg ó litros)ColasNOROESTE</v>
      </c>
      <c r="B2911" s="11" t="s">
        <v>120</v>
      </c>
      <c r="C2911" s="11" t="s">
        <v>159</v>
      </c>
      <c r="D2911" s="11" t="s">
        <v>8</v>
      </c>
      <c r="E2911" s="12">
        <v>6.1907714371767026</v>
      </c>
      <c r="F2911" s="12">
        <v>5.0617012527846112</v>
      </c>
      <c r="G2911" s="12">
        <v>5.3057463068788131</v>
      </c>
      <c r="H2911" s="12">
        <v>6.4443702894116148</v>
      </c>
      <c r="I2911" s="12">
        <v>6.917465586354135</v>
      </c>
      <c r="J2911" s="12">
        <v>5.8780813033093349</v>
      </c>
      <c r="K2911" s="12">
        <v>5.5706318136348774</v>
      </c>
      <c r="L2911" s="12">
        <v>5.2753353736308046</v>
      </c>
      <c r="M2911" s="12">
        <v>4.7729973701153288</v>
      </c>
      <c r="N2911" s="12"/>
      <c r="O2911" s="12"/>
    </row>
    <row r="2912" spans="1:15" x14ac:dyDescent="0.35">
      <c r="A2912" s="11" t="str">
        <f t="shared" si="45"/>
        <v>DISTRIBUCION VOLUMEN X CRITERIO (kg ó litros)Colas&lt;2MIL</v>
      </c>
      <c r="B2912" s="11" t="s">
        <v>120</v>
      </c>
      <c r="C2912" s="11" t="s">
        <v>159</v>
      </c>
      <c r="D2912" s="11" t="s">
        <v>9</v>
      </c>
      <c r="E2912" s="12">
        <v>5.9585215946960837</v>
      </c>
      <c r="F2912" s="12">
        <v>5.6913187117513537</v>
      </c>
      <c r="G2912" s="12">
        <v>5.8197812267769624</v>
      </c>
      <c r="H2912" s="12">
        <v>6.1240884522115104</v>
      </c>
      <c r="I2912" s="12">
        <v>5.6525772062461357</v>
      </c>
      <c r="J2912" s="12">
        <v>5.5751519365548958</v>
      </c>
      <c r="K2912" s="12">
        <v>5.6546938342841404</v>
      </c>
      <c r="L2912" s="12">
        <v>6.4773113947162813</v>
      </c>
      <c r="M2912" s="12">
        <v>6.9186419712257088</v>
      </c>
      <c r="N2912" s="12"/>
      <c r="O2912" s="12"/>
    </row>
    <row r="2913" spans="1:15" x14ac:dyDescent="0.35">
      <c r="A2913" s="11" t="str">
        <f t="shared" si="45"/>
        <v>DISTRIBUCION VOLUMEN X CRITERIO (kg ó litros)Colas2-5MIL</v>
      </c>
      <c r="B2913" s="11" t="s">
        <v>120</v>
      </c>
      <c r="C2913" s="11" t="s">
        <v>159</v>
      </c>
      <c r="D2913" s="11" t="s">
        <v>10</v>
      </c>
      <c r="E2913" s="12">
        <v>5.1091416722289358</v>
      </c>
      <c r="F2913" s="12">
        <v>5.3095038612916596</v>
      </c>
      <c r="G2913" s="12">
        <v>5.0232484007835296</v>
      </c>
      <c r="H2913" s="12">
        <v>4.7279429913938777</v>
      </c>
      <c r="I2913" s="12">
        <v>5.3940973693283656</v>
      </c>
      <c r="J2913" s="12">
        <v>5.2336741442459767</v>
      </c>
      <c r="K2913" s="12">
        <v>5.4941526935234677</v>
      </c>
      <c r="L2913" s="12">
        <v>6.0444309049964895</v>
      </c>
      <c r="M2913" s="12">
        <v>5.4276349556656411</v>
      </c>
      <c r="N2913" s="12"/>
      <c r="O2913" s="12"/>
    </row>
    <row r="2914" spans="1:15" x14ac:dyDescent="0.35">
      <c r="A2914" s="11" t="str">
        <f t="shared" si="45"/>
        <v>DISTRIBUCION VOLUMEN X CRITERIO (kg ó litros)Colas5-10MIL</v>
      </c>
      <c r="B2914" s="11" t="s">
        <v>120</v>
      </c>
      <c r="C2914" s="11" t="s">
        <v>159</v>
      </c>
      <c r="D2914" s="11" t="s">
        <v>11</v>
      </c>
      <c r="E2914" s="12">
        <v>7.412394550750129</v>
      </c>
      <c r="F2914" s="12">
        <v>7.627735585189706</v>
      </c>
      <c r="G2914" s="12">
        <v>7.8686362441267992</v>
      </c>
      <c r="H2914" s="12">
        <v>7.4878830729683985</v>
      </c>
      <c r="I2914" s="12">
        <v>8.9234021074813565</v>
      </c>
      <c r="J2914" s="12">
        <v>8.3723485149119625</v>
      </c>
      <c r="K2914" s="12">
        <v>7.8923154305134178</v>
      </c>
      <c r="L2914" s="12">
        <v>7.4813625716115713</v>
      </c>
      <c r="M2914" s="12">
        <v>6.9396419527651858</v>
      </c>
      <c r="N2914" s="12"/>
      <c r="O2914" s="12"/>
    </row>
    <row r="2915" spans="1:15" x14ac:dyDescent="0.35">
      <c r="A2915" s="11" t="str">
        <f t="shared" si="45"/>
        <v>DISTRIBUCION VOLUMEN X CRITERIO (kg ó litros)Colas10-30MIL</v>
      </c>
      <c r="B2915" s="11" t="s">
        <v>120</v>
      </c>
      <c r="C2915" s="11" t="s">
        <v>159</v>
      </c>
      <c r="D2915" s="11" t="s">
        <v>12</v>
      </c>
      <c r="E2915" s="12">
        <v>15.395539437413772</v>
      </c>
      <c r="F2915" s="12">
        <v>15.298077937834922</v>
      </c>
      <c r="G2915" s="12">
        <v>14.796673260530172</v>
      </c>
      <c r="H2915" s="12">
        <v>17.13436991389808</v>
      </c>
      <c r="I2915" s="12">
        <v>14.584565114741869</v>
      </c>
      <c r="J2915" s="12">
        <v>13.716091192869783</v>
      </c>
      <c r="K2915" s="12">
        <v>14.522271224692082</v>
      </c>
      <c r="L2915" s="12">
        <v>14.833995397602456</v>
      </c>
      <c r="M2915" s="12">
        <v>15.081035889721022</v>
      </c>
      <c r="N2915" s="12"/>
      <c r="O2915" s="12"/>
    </row>
    <row r="2916" spans="1:15" x14ac:dyDescent="0.35">
      <c r="A2916" s="11" t="str">
        <f t="shared" si="45"/>
        <v>DISTRIBUCION VOLUMEN X CRITERIO (kg ó litros)Colas30-100MIL</v>
      </c>
      <c r="B2916" s="11" t="s">
        <v>120</v>
      </c>
      <c r="C2916" s="11" t="s">
        <v>159</v>
      </c>
      <c r="D2916" s="11" t="s">
        <v>13</v>
      </c>
      <c r="E2916" s="12">
        <v>22.04361461805853</v>
      </c>
      <c r="F2916" s="12">
        <v>22.813719695951335</v>
      </c>
      <c r="G2916" s="12">
        <v>20.044281771543616</v>
      </c>
      <c r="H2916" s="12">
        <v>21.536269520460127</v>
      </c>
      <c r="I2916" s="12">
        <v>22.088591227938277</v>
      </c>
      <c r="J2916" s="12">
        <v>24.185948051847639</v>
      </c>
      <c r="K2916" s="12">
        <v>23.162910254685805</v>
      </c>
      <c r="L2916" s="12">
        <v>23.314531008287251</v>
      </c>
      <c r="M2916" s="12">
        <v>24.888861731134838</v>
      </c>
      <c r="N2916" s="12"/>
      <c r="O2916" s="12"/>
    </row>
    <row r="2917" spans="1:15" x14ac:dyDescent="0.35">
      <c r="A2917" s="11" t="str">
        <f t="shared" si="45"/>
        <v>DISTRIBUCION VOLUMEN X CRITERIO (kg ó litros)Colas100-200MIL</v>
      </c>
      <c r="B2917" s="11" t="s">
        <v>120</v>
      </c>
      <c r="C2917" s="11" t="s">
        <v>159</v>
      </c>
      <c r="D2917" s="11" t="s">
        <v>14</v>
      </c>
      <c r="E2917" s="12">
        <v>9.744547917807358</v>
      </c>
      <c r="F2917" s="12">
        <v>8.6714498006530896</v>
      </c>
      <c r="G2917" s="12">
        <v>9.0401308347003777</v>
      </c>
      <c r="H2917" s="12">
        <v>8.7585953163047119</v>
      </c>
      <c r="I2917" s="12">
        <v>8.4510599021108934</v>
      </c>
      <c r="J2917" s="12">
        <v>8.5941870393019606</v>
      </c>
      <c r="K2917" s="12">
        <v>8.8081658447318141</v>
      </c>
      <c r="L2917" s="12">
        <v>9.3240741566762342</v>
      </c>
      <c r="M2917" s="12">
        <v>8.9758288316585695</v>
      </c>
      <c r="N2917" s="12"/>
      <c r="O2917" s="12"/>
    </row>
    <row r="2918" spans="1:15" x14ac:dyDescent="0.35">
      <c r="A2918" s="11" t="str">
        <f t="shared" si="45"/>
        <v>DISTRIBUCION VOLUMEN X CRITERIO (kg ó litros)Colas200-500MIL</v>
      </c>
      <c r="B2918" s="11" t="s">
        <v>120</v>
      </c>
      <c r="C2918" s="11" t="s">
        <v>159</v>
      </c>
      <c r="D2918" s="11" t="s">
        <v>15</v>
      </c>
      <c r="E2918" s="12">
        <v>12.065944387074376</v>
      </c>
      <c r="F2918" s="12">
        <v>13.452905940189819</v>
      </c>
      <c r="G2918" s="12">
        <v>14.3863730358611</v>
      </c>
      <c r="H2918" s="12">
        <v>12.076272227268916</v>
      </c>
      <c r="I2918" s="12">
        <v>13.844485588110084</v>
      </c>
      <c r="J2918" s="12">
        <v>12.440620145828273</v>
      </c>
      <c r="K2918" s="12">
        <v>12.276076392418352</v>
      </c>
      <c r="L2918" s="12">
        <v>11.868572295591246</v>
      </c>
      <c r="M2918" s="12">
        <v>12.225768454910117</v>
      </c>
      <c r="N2918" s="12"/>
      <c r="O2918" s="12"/>
    </row>
    <row r="2919" spans="1:15" x14ac:dyDescent="0.35">
      <c r="A2919" s="11" t="str">
        <f t="shared" si="45"/>
        <v>DISTRIBUCION VOLUMEN X CRITERIO (kg ó litros)Colas&gt;500MIL</v>
      </c>
      <c r="B2919" s="11" t="s">
        <v>120</v>
      </c>
      <c r="C2919" s="11" t="s">
        <v>159</v>
      </c>
      <c r="D2919" s="11" t="s">
        <v>16</v>
      </c>
      <c r="E2919" s="12">
        <v>22.270305427757275</v>
      </c>
      <c r="F2919" s="12">
        <v>21.135292041751644</v>
      </c>
      <c r="G2919" s="12">
        <v>23.020874429418893</v>
      </c>
      <c r="H2919" s="12">
        <v>22.154583690292327</v>
      </c>
      <c r="I2919" s="12">
        <v>21.061225347636022</v>
      </c>
      <c r="J2919" s="12">
        <v>21.881979632822677</v>
      </c>
      <c r="K2919" s="12">
        <v>22.189411919068313</v>
      </c>
      <c r="L2919" s="12">
        <v>20.65572361226587</v>
      </c>
      <c r="M2919" s="12">
        <v>19.542588538425242</v>
      </c>
      <c r="N2919" s="12"/>
      <c r="O2919" s="12"/>
    </row>
    <row r="2920" spans="1:15" x14ac:dyDescent="0.35">
      <c r="A2920" s="11" t="str">
        <f t="shared" si="45"/>
        <v>DISTRIBUCION VOLUMEN X CRITERIO (kg ó litros)ColasDE 15 A 19 AÑOS</v>
      </c>
      <c r="B2920" s="11" t="s">
        <v>120</v>
      </c>
      <c r="C2920" s="11" t="s">
        <v>159</v>
      </c>
      <c r="D2920" s="11" t="s">
        <v>39</v>
      </c>
      <c r="E2920" s="12">
        <v>3.3013937321144984</v>
      </c>
      <c r="F2920" s="12">
        <v>3.4055192383197728</v>
      </c>
      <c r="G2920" s="12">
        <v>4.7882732988549881</v>
      </c>
      <c r="H2920" s="12">
        <v>3.1452593133066657</v>
      </c>
      <c r="I2920" s="12">
        <v>4.4418742427159312</v>
      </c>
      <c r="J2920" s="12">
        <v>3.4672272443809895</v>
      </c>
      <c r="K2920" s="12">
        <v>2.6605846085664409</v>
      </c>
      <c r="L2920" s="12">
        <v>2.5243502814404786</v>
      </c>
      <c r="M2920" s="12">
        <v>1.7585318377418775</v>
      </c>
      <c r="N2920" s="12"/>
      <c r="O2920" s="12"/>
    </row>
    <row r="2921" spans="1:15" x14ac:dyDescent="0.35">
      <c r="A2921" s="11" t="str">
        <f t="shared" si="45"/>
        <v>DISTRIBUCION VOLUMEN X CRITERIO (kg ó litros)ColasDE 20 A 24 AÑOS</v>
      </c>
      <c r="B2921" s="11" t="s">
        <v>120</v>
      </c>
      <c r="C2921" s="11" t="s">
        <v>159</v>
      </c>
      <c r="D2921" s="11" t="s">
        <v>40</v>
      </c>
      <c r="E2921" s="12">
        <v>4.268437064994119</v>
      </c>
      <c r="F2921" s="12">
        <v>4.7889676208644749</v>
      </c>
      <c r="G2921" s="12">
        <v>4.0175624370067453</v>
      </c>
      <c r="H2921" s="12">
        <v>3.7131483391139608</v>
      </c>
      <c r="I2921" s="12">
        <v>5.9117133351616555</v>
      </c>
      <c r="J2921" s="12">
        <v>4.6525242998688094</v>
      </c>
      <c r="K2921" s="12">
        <v>6.1320305974662421</v>
      </c>
      <c r="L2921" s="12">
        <v>5.7860730078130054</v>
      </c>
      <c r="M2921" s="12">
        <v>5.2137185243872928</v>
      </c>
      <c r="N2921" s="12"/>
      <c r="O2921" s="12"/>
    </row>
    <row r="2922" spans="1:15" x14ac:dyDescent="0.35">
      <c r="A2922" s="11" t="str">
        <f t="shared" si="45"/>
        <v>DISTRIBUCION VOLUMEN X CRITERIO (kg ó litros)ColasDE 25 A 34 AÑOS</v>
      </c>
      <c r="B2922" s="11" t="s">
        <v>120</v>
      </c>
      <c r="C2922" s="11" t="s">
        <v>159</v>
      </c>
      <c r="D2922" s="11" t="s">
        <v>41</v>
      </c>
      <c r="E2922" s="12">
        <v>11.250216376880109</v>
      </c>
      <c r="F2922" s="12">
        <v>14.168152324913837</v>
      </c>
      <c r="G2922" s="12">
        <v>10.609192420190434</v>
      </c>
      <c r="H2922" s="12">
        <v>10.655051838100469</v>
      </c>
      <c r="I2922" s="12">
        <v>9.0941093764739644</v>
      </c>
      <c r="J2922" s="12">
        <v>11.084707306872833</v>
      </c>
      <c r="K2922" s="12">
        <v>10.341285478970484</v>
      </c>
      <c r="L2922" s="12">
        <v>8.2286241523349535</v>
      </c>
      <c r="M2922" s="12">
        <v>9.3125633646278025</v>
      </c>
      <c r="N2922" s="12"/>
      <c r="O2922" s="12"/>
    </row>
    <row r="2923" spans="1:15" x14ac:dyDescent="0.35">
      <c r="A2923" s="11" t="str">
        <f t="shared" si="45"/>
        <v>DISTRIBUCION VOLUMEN X CRITERIO (kg ó litros)ColasDE 35 A 49 AÑOS</v>
      </c>
      <c r="B2923" s="11" t="s">
        <v>120</v>
      </c>
      <c r="C2923" s="11" t="s">
        <v>159</v>
      </c>
      <c r="D2923" s="11" t="s">
        <v>42</v>
      </c>
      <c r="E2923" s="12">
        <v>35.416363980871516</v>
      </c>
      <c r="F2923" s="12">
        <v>33.482787016279104</v>
      </c>
      <c r="G2923" s="12">
        <v>32.494898476184645</v>
      </c>
      <c r="H2923" s="12">
        <v>34.332221313739275</v>
      </c>
      <c r="I2923" s="12">
        <v>33.026824461496879</v>
      </c>
      <c r="J2923" s="12">
        <v>32.446402043113395</v>
      </c>
      <c r="K2923" s="12">
        <v>33.817597748871172</v>
      </c>
      <c r="L2923" s="12">
        <v>32.42090590576678</v>
      </c>
      <c r="M2923" s="12">
        <v>32.444933644788385</v>
      </c>
      <c r="N2923" s="12"/>
      <c r="O2923" s="12"/>
    </row>
    <row r="2924" spans="1:15" x14ac:dyDescent="0.35">
      <c r="A2924" s="11" t="str">
        <f t="shared" si="45"/>
        <v>DISTRIBUCION VOLUMEN X CRITERIO (kg ó litros)ColasDE 50 A 59 AÑOS</v>
      </c>
      <c r="B2924" s="11" t="s">
        <v>120</v>
      </c>
      <c r="C2924" s="11" t="s">
        <v>159</v>
      </c>
      <c r="D2924" s="11" t="s">
        <v>43</v>
      </c>
      <c r="E2924" s="12">
        <v>25.538320093783895</v>
      </c>
      <c r="F2924" s="12">
        <v>24.867450041420049</v>
      </c>
      <c r="G2924" s="12">
        <v>23.967774925050712</v>
      </c>
      <c r="H2924" s="12">
        <v>25.289091026876264</v>
      </c>
      <c r="I2924" s="12">
        <v>25.728041761000693</v>
      </c>
      <c r="J2924" s="12">
        <v>24.622368487740999</v>
      </c>
      <c r="K2924" s="12">
        <v>25.98402826230042</v>
      </c>
      <c r="L2924" s="12">
        <v>27.093032877793544</v>
      </c>
      <c r="M2924" s="12">
        <v>26.901193371432193</v>
      </c>
      <c r="N2924" s="12"/>
      <c r="O2924" s="12"/>
    </row>
    <row r="2925" spans="1:15" x14ac:dyDescent="0.35">
      <c r="A2925" s="11" t="str">
        <f t="shared" si="45"/>
        <v>DISTRIBUCION VOLUMEN X CRITERIO (kg ó litros)ColasDE 60 A 75 AÑOS</v>
      </c>
      <c r="B2925" s="11" t="s">
        <v>120</v>
      </c>
      <c r="C2925" s="11" t="s">
        <v>159</v>
      </c>
      <c r="D2925" s="11" t="s">
        <v>44</v>
      </c>
      <c r="E2925" s="12">
        <v>20.225283870265066</v>
      </c>
      <c r="F2925" s="12">
        <v>19.28712825786857</v>
      </c>
      <c r="G2925" s="12">
        <v>24.122296727226296</v>
      </c>
      <c r="H2925" s="12">
        <v>22.86523087256619</v>
      </c>
      <c r="I2925" s="12">
        <v>21.797437786149089</v>
      </c>
      <c r="J2925" s="12">
        <v>23.726774192937903</v>
      </c>
      <c r="K2925" s="12">
        <v>21.064470489144639</v>
      </c>
      <c r="L2925" s="12">
        <v>23.947015620873088</v>
      </c>
      <c r="M2925" s="12">
        <v>24.369064969189115</v>
      </c>
      <c r="N2925" s="12"/>
      <c r="O2925" s="12"/>
    </row>
    <row r="2926" spans="1:15" x14ac:dyDescent="0.35">
      <c r="A2926" s="11" t="str">
        <f t="shared" si="45"/>
        <v>DISTRIBUCION VOLUMEN X CRITERIO (kg ó litros)ColasNIVEL ALTO</v>
      </c>
      <c r="B2926" s="11" t="s">
        <v>120</v>
      </c>
      <c r="C2926" s="11" t="s">
        <v>159</v>
      </c>
      <c r="D2926" s="11" t="s">
        <v>209</v>
      </c>
      <c r="E2926" s="12">
        <v>21.711379791313558</v>
      </c>
      <c r="F2926" s="12">
        <v>19.961056265380535</v>
      </c>
      <c r="G2926" s="12">
        <v>21.231025837452993</v>
      </c>
      <c r="H2926" s="12">
        <v>22.01334567496092</v>
      </c>
      <c r="I2926" s="12">
        <v>22.043272557122322</v>
      </c>
      <c r="J2926" s="12">
        <v>20.518581857116164</v>
      </c>
      <c r="K2926" s="12">
        <v>21.239143407251447</v>
      </c>
      <c r="L2926" s="12">
        <v>23.472133095643393</v>
      </c>
      <c r="M2926" s="12">
        <v>24.238953540001869</v>
      </c>
      <c r="N2926" s="12"/>
      <c r="O2926" s="12"/>
    </row>
    <row r="2927" spans="1:15" x14ac:dyDescent="0.35">
      <c r="A2927" s="11" t="str">
        <f t="shared" si="45"/>
        <v>DISTRIBUCION VOLUMEN X CRITERIO (kg ó litros)ColasNIVEL MEDIO ALTO</v>
      </c>
      <c r="B2927" s="11" t="s">
        <v>120</v>
      </c>
      <c r="C2927" s="11" t="s">
        <v>159</v>
      </c>
      <c r="D2927" s="11" t="s">
        <v>210</v>
      </c>
      <c r="E2927" s="12">
        <v>18.172000233844031</v>
      </c>
      <c r="F2927" s="12">
        <v>16.913021239407946</v>
      </c>
      <c r="G2927" s="12">
        <v>17.282061670556942</v>
      </c>
      <c r="H2927" s="12">
        <v>17.427809651897959</v>
      </c>
      <c r="I2927" s="12">
        <v>15.908286995379987</v>
      </c>
      <c r="J2927" s="12">
        <v>16.89905663679296</v>
      </c>
      <c r="K2927" s="12">
        <v>18.093588568205753</v>
      </c>
      <c r="L2927" s="12">
        <v>17.164461916783335</v>
      </c>
      <c r="M2927" s="12">
        <v>15.811512240270496</v>
      </c>
      <c r="N2927" s="12"/>
      <c r="O2927" s="12"/>
    </row>
    <row r="2928" spans="1:15" x14ac:dyDescent="0.35">
      <c r="A2928" s="11" t="str">
        <f t="shared" si="45"/>
        <v>DISTRIBUCION VOLUMEN X CRITERIO (kg ó litros)ColasNIVEL MEDIO</v>
      </c>
      <c r="B2928" s="11" t="s">
        <v>120</v>
      </c>
      <c r="C2928" s="11" t="s">
        <v>159</v>
      </c>
      <c r="D2928" s="11" t="s">
        <v>211</v>
      </c>
      <c r="E2928" s="12">
        <v>27.651327034803558</v>
      </c>
      <c r="F2928" s="12">
        <v>27.523208777898027</v>
      </c>
      <c r="G2928" s="12">
        <v>29.083933869931727</v>
      </c>
      <c r="H2928" s="12">
        <v>26.313107078777897</v>
      </c>
      <c r="I2928" s="12">
        <v>27.265468740136029</v>
      </c>
      <c r="J2928" s="12">
        <v>30.572619747654954</v>
      </c>
      <c r="K2928" s="12">
        <v>25.288328002268607</v>
      </c>
      <c r="L2928" s="12">
        <v>25.460334929940032</v>
      </c>
      <c r="M2928" s="12">
        <v>24.618068549890495</v>
      </c>
      <c r="N2928" s="12"/>
      <c r="O2928" s="12"/>
    </row>
    <row r="2929" spans="1:15" x14ac:dyDescent="0.35">
      <c r="A2929" s="11" t="str">
        <f t="shared" si="45"/>
        <v>DISTRIBUCION VOLUMEN X CRITERIO (kg ó litros)ColasNIVEL MEDIO BAJO</v>
      </c>
      <c r="B2929" s="11" t="s">
        <v>120</v>
      </c>
      <c r="C2929" s="11" t="s">
        <v>159</v>
      </c>
      <c r="D2929" s="11" t="s">
        <v>212</v>
      </c>
      <c r="E2929" s="12">
        <v>13.202146284452779</v>
      </c>
      <c r="F2929" s="12">
        <v>14.603326695017888</v>
      </c>
      <c r="G2929" s="12">
        <v>13.045229924411469</v>
      </c>
      <c r="H2929" s="12">
        <v>15.251101652565241</v>
      </c>
      <c r="I2929" s="12">
        <v>14.472025829963741</v>
      </c>
      <c r="J2929" s="12">
        <v>13.990568677609827</v>
      </c>
      <c r="K2929" s="12">
        <v>13.815831722422356</v>
      </c>
      <c r="L2929" s="12">
        <v>12.724428024951017</v>
      </c>
      <c r="M2929" s="12">
        <v>13.323603618066656</v>
      </c>
      <c r="N2929" s="12"/>
      <c r="O2929" s="12"/>
    </row>
    <row r="2930" spans="1:15" x14ac:dyDescent="0.35">
      <c r="A2930" s="11" t="str">
        <f t="shared" si="45"/>
        <v>DISTRIBUCION VOLUMEN X CRITERIO (kg ó litros)ColasHOMBRE</v>
      </c>
      <c r="B2930" s="11" t="s">
        <v>120</v>
      </c>
      <c r="C2930" s="11" t="s">
        <v>159</v>
      </c>
      <c r="D2930" s="11" t="s">
        <v>21</v>
      </c>
      <c r="E2930" s="12">
        <v>52.001109206175222</v>
      </c>
      <c r="F2930" s="12">
        <v>51.680312400404972</v>
      </c>
      <c r="G2930" s="12">
        <v>52.335999371594056</v>
      </c>
      <c r="H2930" s="12">
        <v>52.738586066683702</v>
      </c>
      <c r="I2930" s="12">
        <v>51.032231159664676</v>
      </c>
      <c r="J2930" s="12">
        <v>51.962446559349786</v>
      </c>
      <c r="K2930" s="12">
        <v>51.307371134931913</v>
      </c>
      <c r="L2930" s="12">
        <v>52.157891503409317</v>
      </c>
      <c r="M2930" s="12">
        <v>52.095917115782953</v>
      </c>
      <c r="N2930" s="12"/>
      <c r="O2930" s="12"/>
    </row>
    <row r="2931" spans="1:15" x14ac:dyDescent="0.35">
      <c r="A2931" s="11" t="str">
        <f t="shared" si="45"/>
        <v>DISTRIBUCION VOLUMEN X CRITERIO (kg ó litros)ColasMUJER</v>
      </c>
      <c r="B2931" s="11" t="s">
        <v>120</v>
      </c>
      <c r="C2931" s="11" t="s">
        <v>159</v>
      </c>
      <c r="D2931" s="11" t="s">
        <v>22</v>
      </c>
      <c r="E2931" s="12">
        <v>47.998893877467864</v>
      </c>
      <c r="F2931" s="12">
        <v>48.319699411683516</v>
      </c>
      <c r="G2931" s="12">
        <v>47.663996504316245</v>
      </c>
      <c r="H2931" s="12">
        <v>47.261414314828215</v>
      </c>
      <c r="I2931" s="12">
        <v>48.967773652121735</v>
      </c>
      <c r="J2931" s="12">
        <v>48.037557591603942</v>
      </c>
      <c r="K2931" s="12">
        <v>48.692628583963163</v>
      </c>
      <c r="L2931" s="12">
        <v>47.84211275026891</v>
      </c>
      <c r="M2931" s="12">
        <v>47.904084369775454</v>
      </c>
      <c r="N2931" s="12"/>
      <c r="O2931" s="12"/>
    </row>
    <row r="2932" spans="1:15" x14ac:dyDescent="0.35">
      <c r="A2932" s="11" t="str">
        <f t="shared" si="45"/>
        <v>DISTRIBUCION VOLUMEN X CRITERIO (kg ó litros)Cola RegularT.ESPAÑA</v>
      </c>
      <c r="B2932" s="11" t="s">
        <v>120</v>
      </c>
      <c r="C2932" s="11" t="s">
        <v>160</v>
      </c>
      <c r="D2932" s="11" t="s">
        <v>36</v>
      </c>
      <c r="E2932" s="12">
        <v>100</v>
      </c>
      <c r="F2932" s="12">
        <v>100</v>
      </c>
      <c r="G2932" s="12">
        <v>100</v>
      </c>
      <c r="H2932" s="12">
        <v>100</v>
      </c>
      <c r="I2932" s="12">
        <v>100</v>
      </c>
      <c r="J2932" s="12">
        <v>100</v>
      </c>
      <c r="K2932" s="12">
        <v>100</v>
      </c>
      <c r="L2932" s="12">
        <v>100</v>
      </c>
      <c r="M2932" s="12">
        <v>100</v>
      </c>
      <c r="N2932" s="12"/>
      <c r="O2932" s="12"/>
    </row>
    <row r="2933" spans="1:15" x14ac:dyDescent="0.35">
      <c r="A2933" s="11" t="str">
        <f t="shared" si="45"/>
        <v>DISTRIBUCION VOLUMEN X CRITERIO (kg ó litros)Cola RegularBCN AM</v>
      </c>
      <c r="B2933" s="11" t="s">
        <v>120</v>
      </c>
      <c r="C2933" s="11" t="s">
        <v>160</v>
      </c>
      <c r="D2933" s="11" t="s">
        <v>1</v>
      </c>
      <c r="E2933" s="12">
        <v>7.1660047789129671</v>
      </c>
      <c r="F2933" s="12">
        <v>7.1114406405049087</v>
      </c>
      <c r="G2933" s="12">
        <v>7.4926703935993046</v>
      </c>
      <c r="H2933" s="12">
        <v>6.9214104532100942</v>
      </c>
      <c r="I2933" s="12">
        <v>5.8574850056174261</v>
      </c>
      <c r="J2933" s="12">
        <v>7.7243840170298741</v>
      </c>
      <c r="K2933" s="12">
        <v>7.0050075088181254</v>
      </c>
      <c r="L2933" s="12">
        <v>7.3923973596141179</v>
      </c>
      <c r="M2933" s="12">
        <v>7.6930782224854113</v>
      </c>
      <c r="N2933" s="12"/>
      <c r="O2933" s="12"/>
    </row>
    <row r="2934" spans="1:15" x14ac:dyDescent="0.35">
      <c r="A2934" s="11" t="str">
        <f t="shared" si="45"/>
        <v>DISTRIBUCION VOLUMEN X CRITERIO (kg ó litros)Cola RegularREST.CAT ARAGON</v>
      </c>
      <c r="B2934" s="11" t="s">
        <v>120</v>
      </c>
      <c r="C2934" s="11" t="s">
        <v>160</v>
      </c>
      <c r="D2934" s="11" t="s">
        <v>2</v>
      </c>
      <c r="E2934" s="12">
        <v>13.598637071372815</v>
      </c>
      <c r="F2934" s="12">
        <v>13.094459555675797</v>
      </c>
      <c r="G2934" s="12">
        <v>14.658527574034599</v>
      </c>
      <c r="H2934" s="12">
        <v>13.987457089903859</v>
      </c>
      <c r="I2934" s="12">
        <v>16.658156292688989</v>
      </c>
      <c r="J2934" s="12">
        <v>14.56434400689017</v>
      </c>
      <c r="K2934" s="12">
        <v>15.923013572534275</v>
      </c>
      <c r="L2934" s="12">
        <v>20.050019012763112</v>
      </c>
      <c r="M2934" s="12">
        <v>16.030801591333262</v>
      </c>
      <c r="N2934" s="12"/>
      <c r="O2934" s="12"/>
    </row>
    <row r="2935" spans="1:15" x14ac:dyDescent="0.35">
      <c r="A2935" s="11" t="str">
        <f t="shared" si="45"/>
        <v>DISTRIBUCION VOLUMEN X CRITERIO (kg ó litros)Cola RegularLEVANTE</v>
      </c>
      <c r="B2935" s="11" t="s">
        <v>120</v>
      </c>
      <c r="C2935" s="11" t="s">
        <v>160</v>
      </c>
      <c r="D2935" s="11" t="s">
        <v>3</v>
      </c>
      <c r="E2935" s="12">
        <v>16.537894393090596</v>
      </c>
      <c r="F2935" s="12">
        <v>17.069900403384704</v>
      </c>
      <c r="G2935" s="12">
        <v>16.489753566599614</v>
      </c>
      <c r="H2935" s="12">
        <v>15.967852727485003</v>
      </c>
      <c r="I2935" s="12">
        <v>15.894884787242752</v>
      </c>
      <c r="J2935" s="12">
        <v>16.750074447967979</v>
      </c>
      <c r="K2935" s="12">
        <v>16.209003226203027</v>
      </c>
      <c r="L2935" s="12">
        <v>15.370519078139964</v>
      </c>
      <c r="M2935" s="12">
        <v>15.175323464542837</v>
      </c>
      <c r="N2935" s="12"/>
      <c r="O2935" s="12"/>
    </row>
    <row r="2936" spans="1:15" x14ac:dyDescent="0.35">
      <c r="A2936" s="11" t="str">
        <f t="shared" si="45"/>
        <v>DISTRIBUCION VOLUMEN X CRITERIO (kg ó litros)Cola RegularANDALUCIA</v>
      </c>
      <c r="B2936" s="11" t="s">
        <v>120</v>
      </c>
      <c r="C2936" s="11" t="s">
        <v>160</v>
      </c>
      <c r="D2936" s="11" t="s">
        <v>4</v>
      </c>
      <c r="E2936" s="12">
        <v>20.56166938174275</v>
      </c>
      <c r="F2936" s="12">
        <v>24.759348977800823</v>
      </c>
      <c r="G2936" s="12">
        <v>21.361603530803379</v>
      </c>
      <c r="H2936" s="12">
        <v>21.66460149507073</v>
      </c>
      <c r="I2936" s="12">
        <v>22.185549367051443</v>
      </c>
      <c r="J2936" s="12">
        <v>19.461265510496265</v>
      </c>
      <c r="K2936" s="12">
        <v>21.554155623343892</v>
      </c>
      <c r="L2936" s="12">
        <v>20.738489019653951</v>
      </c>
      <c r="M2936" s="12">
        <v>21.224172299374853</v>
      </c>
      <c r="N2936" s="12"/>
      <c r="O2936" s="12"/>
    </row>
    <row r="2937" spans="1:15" x14ac:dyDescent="0.35">
      <c r="A2937" s="11" t="str">
        <f t="shared" si="45"/>
        <v>DISTRIBUCION VOLUMEN X CRITERIO (kg ó litros)Cola RegularMDD AM</v>
      </c>
      <c r="B2937" s="11" t="s">
        <v>120</v>
      </c>
      <c r="C2937" s="11" t="s">
        <v>160</v>
      </c>
      <c r="D2937" s="11" t="s">
        <v>5</v>
      </c>
      <c r="E2937" s="12">
        <v>16.616933827445042</v>
      </c>
      <c r="F2937" s="12">
        <v>15.078893366636525</v>
      </c>
      <c r="G2937" s="12">
        <v>16.302004535414437</v>
      </c>
      <c r="H2937" s="12">
        <v>16.472427263079279</v>
      </c>
      <c r="I2937" s="12">
        <v>13.854349596657745</v>
      </c>
      <c r="J2937" s="12">
        <v>15.632414960417581</v>
      </c>
      <c r="K2937" s="12">
        <v>13.007611622904841</v>
      </c>
      <c r="L2937" s="12">
        <v>11.401037215515119</v>
      </c>
      <c r="M2937" s="12">
        <v>13.724417093354029</v>
      </c>
      <c r="N2937" s="12"/>
      <c r="O2937" s="12"/>
    </row>
    <row r="2938" spans="1:15" x14ac:dyDescent="0.35">
      <c r="A2938" s="11" t="str">
        <f t="shared" si="45"/>
        <v>DISTRIBUCION VOLUMEN X CRITERIO (kg ó litros)Cola RegularRTO CENTRO</v>
      </c>
      <c r="B2938" s="11" t="s">
        <v>120</v>
      </c>
      <c r="C2938" s="11" t="s">
        <v>160</v>
      </c>
      <c r="D2938" s="11" t="s">
        <v>6</v>
      </c>
      <c r="E2938" s="12">
        <v>9.3657117554586513</v>
      </c>
      <c r="F2938" s="12">
        <v>11.189119115677531</v>
      </c>
      <c r="G2938" s="12">
        <v>12.179993040158083</v>
      </c>
      <c r="H2938" s="12">
        <v>11.993851230543417</v>
      </c>
      <c r="I2938" s="12">
        <v>10.249011690490072</v>
      </c>
      <c r="J2938" s="12">
        <v>11.245474656501479</v>
      </c>
      <c r="K2938" s="12">
        <v>11.949819971988852</v>
      </c>
      <c r="L2938" s="12">
        <v>10.416644810686046</v>
      </c>
      <c r="M2938" s="12">
        <v>9.7067904975201955</v>
      </c>
      <c r="N2938" s="12"/>
      <c r="O2938" s="12"/>
    </row>
    <row r="2939" spans="1:15" x14ac:dyDescent="0.35">
      <c r="A2939" s="11" t="str">
        <f t="shared" si="45"/>
        <v>DISTRIBUCION VOLUMEN X CRITERIO (kg ó litros)Cola RegularNORTE-CENTRO</v>
      </c>
      <c r="B2939" s="11" t="s">
        <v>120</v>
      </c>
      <c r="C2939" s="11" t="s">
        <v>160</v>
      </c>
      <c r="D2939" s="11" t="s">
        <v>7</v>
      </c>
      <c r="E2939" s="12">
        <v>9.2900283427326737</v>
      </c>
      <c r="F2939" s="12">
        <v>6.8893149685617328</v>
      </c>
      <c r="G2939" s="12">
        <v>5.7648918818629156</v>
      </c>
      <c r="H2939" s="12">
        <v>6.6524452030976091</v>
      </c>
      <c r="I2939" s="12">
        <v>6.3309753176719159</v>
      </c>
      <c r="J2939" s="12">
        <v>7.1433106744793511</v>
      </c>
      <c r="K2939" s="12">
        <v>7.6939003649568738</v>
      </c>
      <c r="L2939" s="12">
        <v>7.7567051352995717</v>
      </c>
      <c r="M2939" s="12">
        <v>10.011967182646037</v>
      </c>
      <c r="N2939" s="12"/>
      <c r="O2939" s="12"/>
    </row>
    <row r="2940" spans="1:15" x14ac:dyDescent="0.35">
      <c r="A2940" s="11" t="str">
        <f t="shared" si="45"/>
        <v>DISTRIBUCION VOLUMEN X CRITERIO (kg ó litros)Cola RegularNOROESTE</v>
      </c>
      <c r="B2940" s="11" t="s">
        <v>120</v>
      </c>
      <c r="C2940" s="11" t="s">
        <v>160</v>
      </c>
      <c r="D2940" s="11" t="s">
        <v>8</v>
      </c>
      <c r="E2940" s="12">
        <v>6.8631243685933079</v>
      </c>
      <c r="F2940" s="12">
        <v>4.8075221455073205</v>
      </c>
      <c r="G2940" s="12">
        <v>5.7505460942986648</v>
      </c>
      <c r="H2940" s="12">
        <v>6.3399561235620006</v>
      </c>
      <c r="I2940" s="12">
        <v>8.9695864664001483</v>
      </c>
      <c r="J2940" s="12">
        <v>7.4787361464338744</v>
      </c>
      <c r="K2940" s="12">
        <v>6.6574898597422552</v>
      </c>
      <c r="L2940" s="12">
        <v>6.874188578663885</v>
      </c>
      <c r="M2940" s="12">
        <v>6.4334533897225628</v>
      </c>
      <c r="N2940" s="12"/>
      <c r="O2940" s="12"/>
    </row>
    <row r="2941" spans="1:15" x14ac:dyDescent="0.35">
      <c r="A2941" s="11" t="str">
        <f t="shared" si="45"/>
        <v>DISTRIBUCION VOLUMEN X CRITERIO (kg ó litros)Cola Regular&lt;2MIL</v>
      </c>
      <c r="B2941" s="11" t="s">
        <v>120</v>
      </c>
      <c r="C2941" s="11" t="s">
        <v>160</v>
      </c>
      <c r="D2941" s="11" t="s">
        <v>9</v>
      </c>
      <c r="E2941" s="12">
        <v>8.4690487300353468</v>
      </c>
      <c r="F2941" s="12">
        <v>8.3687514933393654</v>
      </c>
      <c r="G2941" s="12">
        <v>8.0756747097115582</v>
      </c>
      <c r="H2941" s="12">
        <v>9.2058655195634405</v>
      </c>
      <c r="I2941" s="12">
        <v>9.0079166823722119</v>
      </c>
      <c r="J2941" s="12">
        <v>8.3051547898139315</v>
      </c>
      <c r="K2941" s="12">
        <v>7.9265824241085987</v>
      </c>
      <c r="L2941" s="12">
        <v>9.8234608894708284</v>
      </c>
      <c r="M2941" s="12">
        <v>9.8143463285125563</v>
      </c>
      <c r="N2941" s="12"/>
      <c r="O2941" s="12"/>
    </row>
    <row r="2942" spans="1:15" x14ac:dyDescent="0.35">
      <c r="A2942" s="11" t="str">
        <f t="shared" si="45"/>
        <v>DISTRIBUCION VOLUMEN X CRITERIO (kg ó litros)Cola Regular2-5MIL</v>
      </c>
      <c r="B2942" s="11" t="s">
        <v>120</v>
      </c>
      <c r="C2942" s="11" t="s">
        <v>160</v>
      </c>
      <c r="D2942" s="11" t="s">
        <v>10</v>
      </c>
      <c r="E2942" s="12">
        <v>6.7617058316999366</v>
      </c>
      <c r="F2942" s="12">
        <v>6.164557864304399</v>
      </c>
      <c r="G2942" s="12">
        <v>5.9223422448033842</v>
      </c>
      <c r="H2942" s="12">
        <v>5.5366140805175155</v>
      </c>
      <c r="I2942" s="12">
        <v>6.4790954740112126</v>
      </c>
      <c r="J2942" s="12">
        <v>5.5527497783845368</v>
      </c>
      <c r="K2942" s="12">
        <v>7.0585841225661232</v>
      </c>
      <c r="L2942" s="12">
        <v>8.0580759187565505</v>
      </c>
      <c r="M2942" s="12">
        <v>6.6339150136602747</v>
      </c>
      <c r="N2942" s="12"/>
      <c r="O2942" s="12"/>
    </row>
    <row r="2943" spans="1:15" x14ac:dyDescent="0.35">
      <c r="A2943" s="11" t="str">
        <f t="shared" si="45"/>
        <v>DISTRIBUCION VOLUMEN X CRITERIO (kg ó litros)Cola Regular5-10MIL</v>
      </c>
      <c r="B2943" s="11" t="s">
        <v>120</v>
      </c>
      <c r="C2943" s="11" t="s">
        <v>160</v>
      </c>
      <c r="D2943" s="11" t="s">
        <v>11</v>
      </c>
      <c r="E2943" s="12">
        <v>8.5093312906724883</v>
      </c>
      <c r="F2943" s="12">
        <v>9.2200873719633272</v>
      </c>
      <c r="G2943" s="12">
        <v>9.6928297172029598</v>
      </c>
      <c r="H2943" s="12">
        <v>8.8972768351681477</v>
      </c>
      <c r="I2943" s="12">
        <v>11.450137573764408</v>
      </c>
      <c r="J2943" s="12">
        <v>9.2387389838471776</v>
      </c>
      <c r="K2943" s="12">
        <v>8.9803192876716569</v>
      </c>
      <c r="L2943" s="12">
        <v>9.3258977714913946</v>
      </c>
      <c r="M2943" s="12">
        <v>8.2684251940168476</v>
      </c>
      <c r="N2943" s="12"/>
      <c r="O2943" s="12"/>
    </row>
    <row r="2944" spans="1:15" x14ac:dyDescent="0.35">
      <c r="A2944" s="11" t="str">
        <f t="shared" si="45"/>
        <v>DISTRIBUCION VOLUMEN X CRITERIO (kg ó litros)Cola Regular10-30MIL</v>
      </c>
      <c r="B2944" s="11" t="s">
        <v>120</v>
      </c>
      <c r="C2944" s="11" t="s">
        <v>160</v>
      </c>
      <c r="D2944" s="11" t="s">
        <v>12</v>
      </c>
      <c r="E2944" s="12">
        <v>14.448845544021369</v>
      </c>
      <c r="F2944" s="12">
        <v>16.034146186495434</v>
      </c>
      <c r="G2944" s="12">
        <v>13.54298151852972</v>
      </c>
      <c r="H2944" s="12">
        <v>16.162743189844537</v>
      </c>
      <c r="I2944" s="12">
        <v>14.299656825971452</v>
      </c>
      <c r="J2944" s="12">
        <v>13.842223304823589</v>
      </c>
      <c r="K2944" s="12">
        <v>13.057256993299159</v>
      </c>
      <c r="L2944" s="12">
        <v>14.737063545229775</v>
      </c>
      <c r="M2944" s="12">
        <v>14.913941102779027</v>
      </c>
      <c r="N2944" s="12"/>
      <c r="O2944" s="12"/>
    </row>
    <row r="2945" spans="1:15" x14ac:dyDescent="0.35">
      <c r="A2945" s="11" t="str">
        <f t="shared" si="45"/>
        <v>DISTRIBUCION VOLUMEN X CRITERIO (kg ó litros)Cola Regular30-100MIL</v>
      </c>
      <c r="B2945" s="11" t="s">
        <v>120</v>
      </c>
      <c r="C2945" s="11" t="s">
        <v>160</v>
      </c>
      <c r="D2945" s="11" t="s">
        <v>13</v>
      </c>
      <c r="E2945" s="12">
        <v>20.856139356948368</v>
      </c>
      <c r="F2945" s="12">
        <v>19.922940005964183</v>
      </c>
      <c r="G2945" s="12">
        <v>17.145641806199034</v>
      </c>
      <c r="H2945" s="12">
        <v>21.099252392587339</v>
      </c>
      <c r="I2945" s="12">
        <v>18.68787518493124</v>
      </c>
      <c r="J2945" s="12">
        <v>19.224312815484581</v>
      </c>
      <c r="K2945" s="12">
        <v>22.002661789129672</v>
      </c>
      <c r="L2945" s="12">
        <v>19.06241378176259</v>
      </c>
      <c r="M2945" s="12">
        <v>20.517905178681804</v>
      </c>
      <c r="N2945" s="12"/>
      <c r="O2945" s="12"/>
    </row>
    <row r="2946" spans="1:15" x14ac:dyDescent="0.35">
      <c r="A2946" s="11" t="str">
        <f t="shared" si="45"/>
        <v>DISTRIBUCION VOLUMEN X CRITERIO (kg ó litros)Cola Regular100-200MIL</v>
      </c>
      <c r="B2946" s="11" t="s">
        <v>120</v>
      </c>
      <c r="C2946" s="11" t="s">
        <v>160</v>
      </c>
      <c r="D2946" s="11" t="s">
        <v>14</v>
      </c>
      <c r="E2946" s="12">
        <v>9.7220817150302956</v>
      </c>
      <c r="F2946" s="12">
        <v>8.5947172187458936</v>
      </c>
      <c r="G2946" s="12">
        <v>9.6107228322054699</v>
      </c>
      <c r="H2946" s="12">
        <v>8.9331619026520261</v>
      </c>
      <c r="I2946" s="12">
        <v>8.6341161061098326</v>
      </c>
      <c r="J2946" s="12">
        <v>7.7854312344922807</v>
      </c>
      <c r="K2946" s="12">
        <v>7.7501656571707187</v>
      </c>
      <c r="L2946" s="12">
        <v>7.8638439498166388</v>
      </c>
      <c r="M2946" s="12">
        <v>9.388084642502994</v>
      </c>
      <c r="N2946" s="12"/>
      <c r="O2946" s="12"/>
    </row>
    <row r="2947" spans="1:15" x14ac:dyDescent="0.35">
      <c r="A2947" s="11" t="str">
        <f t="shared" si="45"/>
        <v>DISTRIBUCION VOLUMEN X CRITERIO (kg ó litros)Cola Regular200-500MIL</v>
      </c>
      <c r="B2947" s="11" t="s">
        <v>120</v>
      </c>
      <c r="C2947" s="11" t="s">
        <v>160</v>
      </c>
      <c r="D2947" s="11" t="s">
        <v>15</v>
      </c>
      <c r="E2947" s="12">
        <v>11.621805399414118</v>
      </c>
      <c r="F2947" s="12">
        <v>12.939008560922224</v>
      </c>
      <c r="G2947" s="12">
        <v>15.347346394412137</v>
      </c>
      <c r="H2947" s="12">
        <v>11.299789065051085</v>
      </c>
      <c r="I2947" s="12">
        <v>12.227615556647772</v>
      </c>
      <c r="J2947" s="12">
        <v>14.067536942219345</v>
      </c>
      <c r="K2947" s="12">
        <v>13.88078544794576</v>
      </c>
      <c r="L2947" s="12">
        <v>12.863773672310632</v>
      </c>
      <c r="M2947" s="12">
        <v>13.961076592241756</v>
      </c>
      <c r="N2947" s="12"/>
      <c r="O2947" s="12"/>
    </row>
    <row r="2948" spans="1:15" x14ac:dyDescent="0.35">
      <c r="A2948" s="11" t="str">
        <f t="shared" ref="A2948:A3011" si="46">B2948&amp;C2948&amp;D2948</f>
        <v>DISTRIBUCION VOLUMEN X CRITERIO (kg ó litros)Cola Regular&gt;500MIL</v>
      </c>
      <c r="B2948" s="11" t="s">
        <v>120</v>
      </c>
      <c r="C2948" s="11" t="s">
        <v>160</v>
      </c>
      <c r="D2948" s="11" t="s">
        <v>16</v>
      </c>
      <c r="E2948" s="12">
        <v>19.611044116307156</v>
      </c>
      <c r="F2948" s="12">
        <v>18.755788569593044</v>
      </c>
      <c r="G2948" s="12">
        <v>20.662455425769959</v>
      </c>
      <c r="H2948" s="12">
        <v>18.865299621712513</v>
      </c>
      <c r="I2948" s="12">
        <v>19.21358785203152</v>
      </c>
      <c r="J2948" s="12">
        <v>21.983857873900632</v>
      </c>
      <c r="K2948" s="12">
        <v>19.343645162705219</v>
      </c>
      <c r="L2948" s="12">
        <v>18.265473367097897</v>
      </c>
      <c r="M2948" s="12">
        <v>16.502312190666466</v>
      </c>
      <c r="N2948" s="12"/>
      <c r="O2948" s="12"/>
    </row>
    <row r="2949" spans="1:15" x14ac:dyDescent="0.35">
      <c r="A2949" s="11" t="str">
        <f t="shared" si="46"/>
        <v>DISTRIBUCION VOLUMEN X CRITERIO (kg ó litros)Cola RegularDE 15 A 19 AÑOS</v>
      </c>
      <c r="B2949" s="11" t="s">
        <v>120</v>
      </c>
      <c r="C2949" s="11" t="s">
        <v>160</v>
      </c>
      <c r="D2949" s="11" t="s">
        <v>39</v>
      </c>
      <c r="E2949" s="12">
        <v>5.628050924324099</v>
      </c>
      <c r="F2949" s="12">
        <v>6.5881113954909711</v>
      </c>
      <c r="G2949" s="12">
        <v>7.8821191978524396</v>
      </c>
      <c r="H2949" s="12">
        <v>4.709354358689696</v>
      </c>
      <c r="I2949" s="12">
        <v>7.7610440057009598</v>
      </c>
      <c r="J2949" s="12">
        <v>5.2389585845403008</v>
      </c>
      <c r="K2949" s="12">
        <v>4.3786020982244223</v>
      </c>
      <c r="L2949" s="12">
        <v>3.7506131236878919</v>
      </c>
      <c r="M2949" s="12">
        <v>2.127348542228817</v>
      </c>
      <c r="N2949" s="12"/>
      <c r="O2949" s="12"/>
    </row>
    <row r="2950" spans="1:15" x14ac:dyDescent="0.35">
      <c r="A2950" s="11" t="str">
        <f t="shared" si="46"/>
        <v>DISTRIBUCION VOLUMEN X CRITERIO (kg ó litros)Cola RegularDE 20 A 24 AÑOS</v>
      </c>
      <c r="B2950" s="11" t="s">
        <v>120</v>
      </c>
      <c r="C2950" s="11" t="s">
        <v>160</v>
      </c>
      <c r="D2950" s="11" t="s">
        <v>40</v>
      </c>
      <c r="E2950" s="12">
        <v>5.0834138388734429</v>
      </c>
      <c r="F2950" s="12">
        <v>3.8189723128813657</v>
      </c>
      <c r="G2950" s="12">
        <v>4.5414933344683908</v>
      </c>
      <c r="H2950" s="12">
        <v>4.743996682101808</v>
      </c>
      <c r="I2950" s="12">
        <v>5.762050680940221</v>
      </c>
      <c r="J2950" s="12">
        <v>6.5696800488934528</v>
      </c>
      <c r="K2950" s="12">
        <v>10.428276564237475</v>
      </c>
      <c r="L2950" s="12">
        <v>7.8743538790618937</v>
      </c>
      <c r="M2950" s="12">
        <v>8.1145796389681184</v>
      </c>
      <c r="N2950" s="12"/>
      <c r="O2950" s="12"/>
    </row>
    <row r="2951" spans="1:15" x14ac:dyDescent="0.35">
      <c r="A2951" s="11" t="str">
        <f t="shared" si="46"/>
        <v>DISTRIBUCION VOLUMEN X CRITERIO (kg ó litros)Cola RegularDE 25 A 34 AÑOS</v>
      </c>
      <c r="B2951" s="11" t="s">
        <v>120</v>
      </c>
      <c r="C2951" s="11" t="s">
        <v>160</v>
      </c>
      <c r="D2951" s="11" t="s">
        <v>41</v>
      </c>
      <c r="E2951" s="12">
        <v>9.9212978784807291</v>
      </c>
      <c r="F2951" s="12">
        <v>12.510345358680999</v>
      </c>
      <c r="G2951" s="12">
        <v>10.061184504964826</v>
      </c>
      <c r="H2951" s="12">
        <v>11.147042231673682</v>
      </c>
      <c r="I2951" s="12">
        <v>9.70367348603701</v>
      </c>
      <c r="J2951" s="12">
        <v>10.852836162470105</v>
      </c>
      <c r="K2951" s="12">
        <v>10.4550733764085</v>
      </c>
      <c r="L2951" s="12">
        <v>8.4091554418389407</v>
      </c>
      <c r="M2951" s="12">
        <v>10.562753773724543</v>
      </c>
      <c r="N2951" s="12"/>
      <c r="O2951" s="12"/>
    </row>
    <row r="2952" spans="1:15" x14ac:dyDescent="0.35">
      <c r="A2952" s="11" t="str">
        <f t="shared" si="46"/>
        <v>DISTRIBUCION VOLUMEN X CRITERIO (kg ó litros)Cola RegularDE 35 A 49 AÑOS</v>
      </c>
      <c r="B2952" s="11" t="s">
        <v>120</v>
      </c>
      <c r="C2952" s="11" t="s">
        <v>160</v>
      </c>
      <c r="D2952" s="11" t="s">
        <v>42</v>
      </c>
      <c r="E2952" s="12">
        <v>33.051271643551139</v>
      </c>
      <c r="F2952" s="12">
        <v>32.671916934234972</v>
      </c>
      <c r="G2952" s="12">
        <v>30.71958838485126</v>
      </c>
      <c r="H2952" s="12">
        <v>32.70626534162254</v>
      </c>
      <c r="I2952" s="12">
        <v>30.236426736513124</v>
      </c>
      <c r="J2952" s="12">
        <v>29.372527191155097</v>
      </c>
      <c r="K2952" s="12">
        <v>29.732231408785236</v>
      </c>
      <c r="L2952" s="12">
        <v>31.683345561180264</v>
      </c>
      <c r="M2952" s="12">
        <v>30.66656071788389</v>
      </c>
      <c r="N2952" s="12"/>
      <c r="O2952" s="12"/>
    </row>
    <row r="2953" spans="1:15" x14ac:dyDescent="0.35">
      <c r="A2953" s="11" t="str">
        <f t="shared" si="46"/>
        <v>DISTRIBUCION VOLUMEN X CRITERIO (kg ó litros)Cola RegularDE 50 A 59 AÑOS</v>
      </c>
      <c r="B2953" s="11" t="s">
        <v>120</v>
      </c>
      <c r="C2953" s="11" t="s">
        <v>160</v>
      </c>
      <c r="D2953" s="11" t="s">
        <v>43</v>
      </c>
      <c r="E2953" s="12">
        <v>24.592803255706613</v>
      </c>
      <c r="F2953" s="12">
        <v>24.221165634710353</v>
      </c>
      <c r="G2953" s="12">
        <v>25.036776492060355</v>
      </c>
      <c r="H2953" s="12">
        <v>24.028383603602073</v>
      </c>
      <c r="I2953" s="12">
        <v>26.77862347452799</v>
      </c>
      <c r="J2953" s="12">
        <v>24.101978699794714</v>
      </c>
      <c r="K2953" s="12">
        <v>26.870203416033483</v>
      </c>
      <c r="L2953" s="12">
        <v>28.457106541286965</v>
      </c>
      <c r="M2953" s="12">
        <v>27.376853121505455</v>
      </c>
      <c r="N2953" s="12"/>
      <c r="O2953" s="12"/>
    </row>
    <row r="2954" spans="1:15" x14ac:dyDescent="0.35">
      <c r="A2954" s="11" t="str">
        <f t="shared" si="46"/>
        <v>DISTRIBUCION VOLUMEN X CRITERIO (kg ó litros)Cola RegularDE 60 A 75 AÑOS</v>
      </c>
      <c r="B2954" s="11" t="s">
        <v>120</v>
      </c>
      <c r="C2954" s="11" t="s">
        <v>160</v>
      </c>
      <c r="D2954" s="11" t="s">
        <v>44</v>
      </c>
      <c r="E2954" s="12">
        <v>21.723168938101345</v>
      </c>
      <c r="F2954" s="12">
        <v>20.18948835676856</v>
      </c>
      <c r="G2954" s="12">
        <v>21.758831937701242</v>
      </c>
      <c r="H2954" s="12">
        <v>22.664957254858447</v>
      </c>
      <c r="I2954" s="12">
        <v>19.758179748894417</v>
      </c>
      <c r="J2954" s="12">
        <v>23.864027176072643</v>
      </c>
      <c r="K2954" s="12">
        <v>18.135613305734736</v>
      </c>
      <c r="L2954" s="12">
        <v>19.825426898863935</v>
      </c>
      <c r="M2954" s="12">
        <v>21.151916508070514</v>
      </c>
      <c r="N2954" s="12"/>
      <c r="O2954" s="12"/>
    </row>
    <row r="2955" spans="1:15" x14ac:dyDescent="0.35">
      <c r="A2955" s="11" t="str">
        <f t="shared" si="46"/>
        <v>DISTRIBUCION VOLUMEN X CRITERIO (kg ó litros)Cola RegularNIVEL ALTO</v>
      </c>
      <c r="B2955" s="11" t="s">
        <v>120</v>
      </c>
      <c r="C2955" s="11" t="s">
        <v>160</v>
      </c>
      <c r="D2955" s="11" t="s">
        <v>209</v>
      </c>
      <c r="E2955" s="12">
        <v>19.715300895716233</v>
      </c>
      <c r="F2955" s="12">
        <v>18.34471718089442</v>
      </c>
      <c r="G2955" s="12">
        <v>16.703547338441485</v>
      </c>
      <c r="H2955" s="12">
        <v>17.630498590921235</v>
      </c>
      <c r="I2955" s="12">
        <v>18.674673167521764</v>
      </c>
      <c r="J2955" s="12">
        <v>17.72693261604682</v>
      </c>
      <c r="K2955" s="12">
        <v>22.534087929480286</v>
      </c>
      <c r="L2955" s="12">
        <v>23.863335090111423</v>
      </c>
      <c r="M2955" s="12">
        <v>23.192736699458635</v>
      </c>
      <c r="N2955" s="12"/>
      <c r="O2955" s="12"/>
    </row>
    <row r="2956" spans="1:15" x14ac:dyDescent="0.35">
      <c r="A2956" s="11" t="str">
        <f t="shared" si="46"/>
        <v>DISTRIBUCION VOLUMEN X CRITERIO (kg ó litros)Cola RegularNIVEL MEDIO ALTO</v>
      </c>
      <c r="B2956" s="11" t="s">
        <v>120</v>
      </c>
      <c r="C2956" s="11" t="s">
        <v>160</v>
      </c>
      <c r="D2956" s="11" t="s">
        <v>210</v>
      </c>
      <c r="E2956" s="12">
        <v>16.362840051749952</v>
      </c>
      <c r="F2956" s="12">
        <v>16.051183527514702</v>
      </c>
      <c r="G2956" s="12">
        <v>14.440722770034133</v>
      </c>
      <c r="H2956" s="12">
        <v>14.714603981660742</v>
      </c>
      <c r="I2956" s="12">
        <v>13.903390496019293</v>
      </c>
      <c r="J2956" s="12">
        <v>14.120156258602909</v>
      </c>
      <c r="K2956" s="12">
        <v>15.484831807555659</v>
      </c>
      <c r="L2956" s="12">
        <v>16.674527076963145</v>
      </c>
      <c r="M2956" s="12">
        <v>14.732023087485269</v>
      </c>
      <c r="N2956" s="12"/>
      <c r="O2956" s="12"/>
    </row>
    <row r="2957" spans="1:15" x14ac:dyDescent="0.35">
      <c r="A2957" s="11" t="str">
        <f t="shared" si="46"/>
        <v>DISTRIBUCION VOLUMEN X CRITERIO (kg ó litros)Cola RegularNIVEL MEDIO</v>
      </c>
      <c r="B2957" s="11" t="s">
        <v>120</v>
      </c>
      <c r="C2957" s="11" t="s">
        <v>160</v>
      </c>
      <c r="D2957" s="11" t="s">
        <v>211</v>
      </c>
      <c r="E2957" s="12">
        <v>28.145603414306571</v>
      </c>
      <c r="F2957" s="12">
        <v>26.74725356144706</v>
      </c>
      <c r="G2957" s="12">
        <v>34.336112699294048</v>
      </c>
      <c r="H2957" s="12">
        <v>31.18908213507768</v>
      </c>
      <c r="I2957" s="12">
        <v>31.556695270023695</v>
      </c>
      <c r="J2957" s="12">
        <v>34.939273104089288</v>
      </c>
      <c r="K2957" s="12">
        <v>25.367434645470098</v>
      </c>
      <c r="L2957" s="12">
        <v>25.929653133798457</v>
      </c>
      <c r="M2957" s="12">
        <v>26.240085705890337</v>
      </c>
      <c r="N2957" s="12"/>
      <c r="O2957" s="12"/>
    </row>
    <row r="2958" spans="1:15" x14ac:dyDescent="0.35">
      <c r="A2958" s="11" t="str">
        <f t="shared" si="46"/>
        <v>DISTRIBUCION VOLUMEN X CRITERIO (kg ó litros)Cola RegularNIVEL MEDIO BAJO</v>
      </c>
      <c r="B2958" s="11" t="s">
        <v>120</v>
      </c>
      <c r="C2958" s="11" t="s">
        <v>160</v>
      </c>
      <c r="D2958" s="11" t="s">
        <v>212</v>
      </c>
      <c r="E2958" s="12">
        <v>14.32076479327457</v>
      </c>
      <c r="F2958" s="12">
        <v>18.430259193740127</v>
      </c>
      <c r="G2958" s="12">
        <v>15.051074536616676</v>
      </c>
      <c r="H2958" s="12">
        <v>15.760747918743629</v>
      </c>
      <c r="I2958" s="12">
        <v>15.479554383076621</v>
      </c>
      <c r="J2958" s="12">
        <v>15.314158355614635</v>
      </c>
      <c r="K2958" s="12">
        <v>14.419786608588373</v>
      </c>
      <c r="L2958" s="12">
        <v>12.875512364573998</v>
      </c>
      <c r="M2958" s="12">
        <v>12.365204973568925</v>
      </c>
      <c r="N2958" s="12"/>
      <c r="O2958" s="12"/>
    </row>
    <row r="2959" spans="1:15" x14ac:dyDescent="0.35">
      <c r="A2959" s="11" t="str">
        <f t="shared" si="46"/>
        <v>DISTRIBUCION VOLUMEN X CRITERIO (kg ó litros)Cola RegularHOMBRE</v>
      </c>
      <c r="B2959" s="11" t="s">
        <v>120</v>
      </c>
      <c r="C2959" s="11" t="s">
        <v>160</v>
      </c>
      <c r="D2959" s="11" t="s">
        <v>21</v>
      </c>
      <c r="E2959" s="12">
        <v>52.426503186400652</v>
      </c>
      <c r="F2959" s="12">
        <v>51.54977328090645</v>
      </c>
      <c r="G2959" s="12">
        <v>57.100503181294101</v>
      </c>
      <c r="H2959" s="12">
        <v>53.544439357394168</v>
      </c>
      <c r="I2959" s="12">
        <v>50.13620342913628</v>
      </c>
      <c r="J2959" s="12">
        <v>52.43192027105831</v>
      </c>
      <c r="K2959" s="12">
        <v>52.233526098898764</v>
      </c>
      <c r="L2959" s="12">
        <v>51.90419416209825</v>
      </c>
      <c r="M2959" s="12">
        <v>51.636630708327523</v>
      </c>
      <c r="N2959" s="12"/>
      <c r="O2959" s="12"/>
    </row>
    <row r="2960" spans="1:15" x14ac:dyDescent="0.35">
      <c r="A2960" s="11" t="str">
        <f t="shared" si="46"/>
        <v>DISTRIBUCION VOLUMEN X CRITERIO (kg ó litros)Cola RegularMUJER</v>
      </c>
      <c r="B2960" s="11" t="s">
        <v>120</v>
      </c>
      <c r="C2960" s="11" t="s">
        <v>160</v>
      </c>
      <c r="D2960" s="11" t="s">
        <v>22</v>
      </c>
      <c r="E2960" s="12">
        <v>47.573487918829279</v>
      </c>
      <c r="F2960" s="12">
        <v>48.450235581215459</v>
      </c>
      <c r="G2960" s="12">
        <v>42.899479555090799</v>
      </c>
      <c r="H2960" s="12">
        <v>46.45555662192578</v>
      </c>
      <c r="I2960" s="12">
        <v>49.863801012325823</v>
      </c>
      <c r="J2960" s="12">
        <v>47.568094442836063</v>
      </c>
      <c r="K2960" s="12">
        <v>47.766479420539916</v>
      </c>
      <c r="L2960" s="12">
        <v>48.095801284229637</v>
      </c>
      <c r="M2960" s="12">
        <v>48.363371262245366</v>
      </c>
      <c r="N2960" s="12"/>
      <c r="O2960" s="12"/>
    </row>
    <row r="2961" spans="1:15" x14ac:dyDescent="0.35">
      <c r="A2961" s="11" t="str">
        <f t="shared" si="46"/>
        <v>DISTRIBUCION VOLUMEN X CRITERIO (kg ó litros)Light/ZeroT.ESPAÑA</v>
      </c>
      <c r="B2961" s="11" t="s">
        <v>120</v>
      </c>
      <c r="C2961" s="11" t="s">
        <v>161</v>
      </c>
      <c r="D2961" s="11" t="s">
        <v>36</v>
      </c>
      <c r="E2961" s="12">
        <v>100</v>
      </c>
      <c r="F2961" s="12">
        <v>100</v>
      </c>
      <c r="G2961" s="12">
        <v>100</v>
      </c>
      <c r="H2961" s="12">
        <v>100</v>
      </c>
      <c r="I2961" s="12">
        <v>100</v>
      </c>
      <c r="J2961" s="12">
        <v>100</v>
      </c>
      <c r="K2961" s="12">
        <v>100</v>
      </c>
      <c r="L2961" s="12">
        <v>100</v>
      </c>
      <c r="M2961" s="12">
        <v>100</v>
      </c>
      <c r="N2961" s="12"/>
      <c r="O2961" s="12"/>
    </row>
    <row r="2962" spans="1:15" x14ac:dyDescent="0.35">
      <c r="A2962" s="11" t="str">
        <f t="shared" si="46"/>
        <v>DISTRIBUCION VOLUMEN X CRITERIO (kg ó litros)Light/ZeroBCN AM</v>
      </c>
      <c r="B2962" s="11" t="s">
        <v>120</v>
      </c>
      <c r="C2962" s="11" t="s">
        <v>161</v>
      </c>
      <c r="D2962" s="11" t="s">
        <v>1</v>
      </c>
      <c r="E2962" s="12">
        <v>11.790018373894897</v>
      </c>
      <c r="F2962" s="12">
        <v>11.208462505587653</v>
      </c>
      <c r="G2962" s="12">
        <v>15.123706321669875</v>
      </c>
      <c r="H2962" s="12">
        <v>12.036494866720465</v>
      </c>
      <c r="I2962" s="12">
        <v>15.407135620937479</v>
      </c>
      <c r="J2962" s="12">
        <v>12.641140063363402</v>
      </c>
      <c r="K2962" s="12">
        <v>11.779134193666057</v>
      </c>
      <c r="L2962" s="12">
        <v>13.722466924033213</v>
      </c>
      <c r="M2962" s="12">
        <v>13.675354479390322</v>
      </c>
      <c r="N2962" s="12"/>
      <c r="O2962" s="12"/>
    </row>
    <row r="2963" spans="1:15" x14ac:dyDescent="0.35">
      <c r="A2963" s="11" t="str">
        <f t="shared" si="46"/>
        <v>DISTRIBUCION VOLUMEN X CRITERIO (kg ó litros)Light/ZeroREST.CAT ARAGON</v>
      </c>
      <c r="B2963" s="11" t="s">
        <v>120</v>
      </c>
      <c r="C2963" s="11" t="s">
        <v>161</v>
      </c>
      <c r="D2963" s="11" t="s">
        <v>2</v>
      </c>
      <c r="E2963" s="12">
        <v>10.937700942171642</v>
      </c>
      <c r="F2963" s="12">
        <v>10.305411676156588</v>
      </c>
      <c r="G2963" s="12">
        <v>9.7300545568472803</v>
      </c>
      <c r="H2963" s="12">
        <v>10.788341913484226</v>
      </c>
      <c r="I2963" s="12">
        <v>11.218149612103886</v>
      </c>
      <c r="J2963" s="12">
        <v>12.280153717287714</v>
      </c>
      <c r="K2963" s="12">
        <v>11.383474864079389</v>
      </c>
      <c r="L2963" s="12">
        <v>12.220216672292789</v>
      </c>
      <c r="M2963" s="12">
        <v>14.371545129736591</v>
      </c>
      <c r="N2963" s="12"/>
      <c r="O2963" s="12"/>
    </row>
    <row r="2964" spans="1:15" x14ac:dyDescent="0.35">
      <c r="A2964" s="11" t="str">
        <f t="shared" si="46"/>
        <v>DISTRIBUCION VOLUMEN X CRITERIO (kg ó litros)Light/ZeroLEVANTE</v>
      </c>
      <c r="B2964" s="11" t="s">
        <v>120</v>
      </c>
      <c r="C2964" s="11" t="s">
        <v>161</v>
      </c>
      <c r="D2964" s="11" t="s">
        <v>3</v>
      </c>
      <c r="E2964" s="12">
        <v>16.96695996229332</v>
      </c>
      <c r="F2964" s="12">
        <v>18.759201275150989</v>
      </c>
      <c r="G2964" s="12">
        <v>16.934340587112516</v>
      </c>
      <c r="H2964" s="12">
        <v>16.385242875397026</v>
      </c>
      <c r="I2964" s="12">
        <v>15.194213775742371</v>
      </c>
      <c r="J2964" s="12">
        <v>16.029715327635021</v>
      </c>
      <c r="K2964" s="12">
        <v>17.144233749541801</v>
      </c>
      <c r="L2964" s="12">
        <v>17.300138787702789</v>
      </c>
      <c r="M2964" s="12">
        <v>16.680273760464654</v>
      </c>
      <c r="N2964" s="12"/>
      <c r="O2964" s="12"/>
    </row>
    <row r="2965" spans="1:15" x14ac:dyDescent="0.35">
      <c r="A2965" s="11" t="str">
        <f t="shared" si="46"/>
        <v>DISTRIBUCION VOLUMEN X CRITERIO (kg ó litros)Light/ZeroANDALUCIA</v>
      </c>
      <c r="B2965" s="11" t="s">
        <v>120</v>
      </c>
      <c r="C2965" s="11" t="s">
        <v>161</v>
      </c>
      <c r="D2965" s="11" t="s">
        <v>4</v>
      </c>
      <c r="E2965" s="12">
        <v>19.783556811371316</v>
      </c>
      <c r="F2965" s="12">
        <v>19.564972539646533</v>
      </c>
      <c r="G2965" s="12">
        <v>20.543014595689442</v>
      </c>
      <c r="H2965" s="12">
        <v>21.920834091058961</v>
      </c>
      <c r="I2965" s="12">
        <v>20.552004218356018</v>
      </c>
      <c r="J2965" s="12">
        <v>23.360944244624328</v>
      </c>
      <c r="K2965" s="12">
        <v>19.263233351262596</v>
      </c>
      <c r="L2965" s="12">
        <v>17.395533491005089</v>
      </c>
      <c r="M2965" s="12">
        <v>19.23359520394872</v>
      </c>
      <c r="N2965" s="12"/>
      <c r="O2965" s="12"/>
    </row>
    <row r="2966" spans="1:15" x14ac:dyDescent="0.35">
      <c r="A2966" s="11" t="str">
        <f t="shared" si="46"/>
        <v>DISTRIBUCION VOLUMEN X CRITERIO (kg ó litros)Light/ZeroMDD AM</v>
      </c>
      <c r="B2966" s="11" t="s">
        <v>120</v>
      </c>
      <c r="C2966" s="11" t="s">
        <v>161</v>
      </c>
      <c r="D2966" s="11" t="s">
        <v>5</v>
      </c>
      <c r="E2966" s="12">
        <v>21.32238697730747</v>
      </c>
      <c r="F2966" s="12">
        <v>18.668617017393746</v>
      </c>
      <c r="G2966" s="12">
        <v>19.741659289046755</v>
      </c>
      <c r="H2966" s="12">
        <v>20.2735611238171</v>
      </c>
      <c r="I2966" s="12">
        <v>18.250375546736862</v>
      </c>
      <c r="J2966" s="12">
        <v>17.171134008161491</v>
      </c>
      <c r="K2966" s="12">
        <v>21.813549632438999</v>
      </c>
      <c r="L2966" s="12">
        <v>20.779168684153916</v>
      </c>
      <c r="M2966" s="12">
        <v>17.564509395800261</v>
      </c>
      <c r="N2966" s="12"/>
      <c r="O2966" s="12"/>
    </row>
    <row r="2967" spans="1:15" x14ac:dyDescent="0.35">
      <c r="A2967" s="11" t="str">
        <f t="shared" si="46"/>
        <v>DISTRIBUCION VOLUMEN X CRITERIO (kg ó litros)Light/ZeroRTO CENTRO</v>
      </c>
      <c r="B2967" s="11" t="s">
        <v>120</v>
      </c>
      <c r="C2967" s="11" t="s">
        <v>161</v>
      </c>
      <c r="D2967" s="11" t="s">
        <v>6</v>
      </c>
      <c r="E2967" s="12">
        <v>9.5913294708362553</v>
      </c>
      <c r="F2967" s="12">
        <v>11.440832319909159</v>
      </c>
      <c r="G2967" s="12">
        <v>7.9833048168918381</v>
      </c>
      <c r="H2967" s="12">
        <v>8.017380956987461</v>
      </c>
      <c r="I2967" s="12">
        <v>8.729637142414937</v>
      </c>
      <c r="J2967" s="12">
        <v>8.9167565742040882</v>
      </c>
      <c r="K2967" s="12">
        <v>9.0578363153602659</v>
      </c>
      <c r="L2967" s="12">
        <v>9.4881081951037025</v>
      </c>
      <c r="M2967" s="12">
        <v>9.2879845373128109</v>
      </c>
      <c r="N2967" s="12"/>
      <c r="O2967" s="12"/>
    </row>
    <row r="2968" spans="1:15" x14ac:dyDescent="0.35">
      <c r="A2968" s="11" t="str">
        <f t="shared" si="46"/>
        <v>DISTRIBUCION VOLUMEN X CRITERIO (kg ó litros)Light/ZeroNORTE-CENTRO</v>
      </c>
      <c r="B2968" s="11" t="s">
        <v>120</v>
      </c>
      <c r="C2968" s="11" t="s">
        <v>161</v>
      </c>
      <c r="D2968" s="11" t="s">
        <v>7</v>
      </c>
      <c r="E2968" s="12">
        <v>3.9669556264350176</v>
      </c>
      <c r="F2968" s="12">
        <v>4.8085356152831098</v>
      </c>
      <c r="G2968" s="12">
        <v>4.9560669067483749</v>
      </c>
      <c r="H2968" s="12">
        <v>4.0560585692610909</v>
      </c>
      <c r="I2968" s="12">
        <v>5.4042769535923556</v>
      </c>
      <c r="J2968" s="12">
        <v>5.0209621109557538</v>
      </c>
      <c r="K2968" s="12">
        <v>4.8805463740960358</v>
      </c>
      <c r="L2968" s="12">
        <v>5.0169058635288515</v>
      </c>
      <c r="M2968" s="12">
        <v>5.687524189329018</v>
      </c>
      <c r="N2968" s="12"/>
      <c r="O2968" s="12"/>
    </row>
    <row r="2969" spans="1:15" x14ac:dyDescent="0.35">
      <c r="A2969" s="11" t="str">
        <f t="shared" si="46"/>
        <v>DISTRIBUCION VOLUMEN X CRITERIO (kg ó litros)Light/ZeroNOROESTE</v>
      </c>
      <c r="B2969" s="11" t="s">
        <v>120</v>
      </c>
      <c r="C2969" s="11" t="s">
        <v>161</v>
      </c>
      <c r="D2969" s="11" t="s">
        <v>8</v>
      </c>
      <c r="E2969" s="12">
        <v>5.6411049406096652</v>
      </c>
      <c r="F2969" s="12">
        <v>5.2439757928482296</v>
      </c>
      <c r="G2969" s="12">
        <v>4.9878591086978892</v>
      </c>
      <c r="H2969" s="12">
        <v>6.522091289159027</v>
      </c>
      <c r="I2969" s="12">
        <v>5.2442131193776724</v>
      </c>
      <c r="J2969" s="12">
        <v>4.5791973706916735</v>
      </c>
      <c r="K2969" s="12">
        <v>4.6779825082952415</v>
      </c>
      <c r="L2969" s="12">
        <v>4.0774624588703636</v>
      </c>
      <c r="M2969" s="12">
        <v>3.4992120166016765</v>
      </c>
      <c r="N2969" s="12"/>
      <c r="O2969" s="12"/>
    </row>
    <row r="2970" spans="1:15" x14ac:dyDescent="0.35">
      <c r="A2970" s="11" t="str">
        <f t="shared" si="46"/>
        <v>DISTRIBUCION VOLUMEN X CRITERIO (kg ó litros)Light/Zero&lt;2MIL</v>
      </c>
      <c r="B2970" s="11" t="s">
        <v>120</v>
      </c>
      <c r="C2970" s="11" t="s">
        <v>161</v>
      </c>
      <c r="D2970" s="11" t="s">
        <v>9</v>
      </c>
      <c r="E2970" s="12">
        <v>3.9060985434409448</v>
      </c>
      <c r="F2970" s="12">
        <v>3.7713031996864439</v>
      </c>
      <c r="G2970" s="12">
        <v>4.2075510077733078</v>
      </c>
      <c r="H2970" s="12">
        <v>3.8301583831994055</v>
      </c>
      <c r="I2970" s="12">
        <v>2.9167100794297145</v>
      </c>
      <c r="J2970" s="12">
        <v>3.3598355881679476</v>
      </c>
      <c r="K2970" s="12">
        <v>3.7887649958500873</v>
      </c>
      <c r="L2970" s="12">
        <v>3.9703508833397128</v>
      </c>
      <c r="M2970" s="12">
        <v>4.6972607633752679</v>
      </c>
      <c r="N2970" s="12"/>
      <c r="O2970" s="12"/>
    </row>
    <row r="2971" spans="1:15" x14ac:dyDescent="0.35">
      <c r="A2971" s="11" t="str">
        <f t="shared" si="46"/>
        <v>DISTRIBUCION VOLUMEN X CRITERIO (kg ó litros)Light/Zero2-5MIL</v>
      </c>
      <c r="B2971" s="11" t="s">
        <v>120</v>
      </c>
      <c r="C2971" s="11" t="s">
        <v>161</v>
      </c>
      <c r="D2971" s="11" t="s">
        <v>10</v>
      </c>
      <c r="E2971" s="12">
        <v>3.7581262911034066</v>
      </c>
      <c r="F2971" s="12">
        <v>4.6963355454604292</v>
      </c>
      <c r="G2971" s="12">
        <v>4.380688689514133</v>
      </c>
      <c r="H2971" s="12">
        <v>4.1260062235031851</v>
      </c>
      <c r="I2971" s="12">
        <v>4.5094147110218765</v>
      </c>
      <c r="J2971" s="12">
        <v>4.9747537303587723</v>
      </c>
      <c r="K2971" s="12">
        <v>4.209266747849151</v>
      </c>
      <c r="L2971" s="12">
        <v>4.5357928296982122</v>
      </c>
      <c r="M2971" s="12">
        <v>4.5022615329641962</v>
      </c>
      <c r="N2971" s="12"/>
      <c r="O2971" s="12"/>
    </row>
    <row r="2972" spans="1:15" x14ac:dyDescent="0.35">
      <c r="A2972" s="11" t="str">
        <f t="shared" si="46"/>
        <v>DISTRIBUCION VOLUMEN X CRITERIO (kg ó litros)Light/Zero5-10MIL</v>
      </c>
      <c r="B2972" s="11" t="s">
        <v>120</v>
      </c>
      <c r="C2972" s="11" t="s">
        <v>161</v>
      </c>
      <c r="D2972" s="11" t="s">
        <v>11</v>
      </c>
      <c r="E2972" s="12">
        <v>6.5156194396214939</v>
      </c>
      <c r="F2972" s="12">
        <v>6.4858431902455145</v>
      </c>
      <c r="G2972" s="12">
        <v>6.5649311424228127</v>
      </c>
      <c r="H2972" s="12">
        <v>6.4387965688085931</v>
      </c>
      <c r="I2972" s="12">
        <v>6.8631597536000228</v>
      </c>
      <c r="J2972" s="12">
        <v>7.6692983449725638</v>
      </c>
      <c r="K2972" s="12">
        <v>6.9987250570717734</v>
      </c>
      <c r="L2972" s="12">
        <v>6.0994228480003851</v>
      </c>
      <c r="M2972" s="12">
        <v>5.9202926832186575</v>
      </c>
      <c r="N2972" s="12"/>
      <c r="O2972" s="12"/>
    </row>
    <row r="2973" spans="1:15" x14ac:dyDescent="0.35">
      <c r="A2973" s="11" t="str">
        <f t="shared" si="46"/>
        <v>DISTRIBUCION VOLUMEN X CRITERIO (kg ó litros)Light/Zero10-30MIL</v>
      </c>
      <c r="B2973" s="11" t="s">
        <v>120</v>
      </c>
      <c r="C2973" s="11" t="s">
        <v>161</v>
      </c>
      <c r="D2973" s="11" t="s">
        <v>12</v>
      </c>
      <c r="E2973" s="12">
        <v>16.169487004811199</v>
      </c>
      <c r="F2973" s="12">
        <v>14.770235571413902</v>
      </c>
      <c r="G2973" s="12">
        <v>15.692655152875162</v>
      </c>
      <c r="H2973" s="12">
        <v>17.857603200878604</v>
      </c>
      <c r="I2973" s="12">
        <v>14.816872822188639</v>
      </c>
      <c r="J2973" s="12">
        <v>13.613738724873548</v>
      </c>
      <c r="K2973" s="12">
        <v>15.7255046558189</v>
      </c>
      <c r="L2973" s="12">
        <v>14.906617474581928</v>
      </c>
      <c r="M2973" s="12">
        <v>15.209219286174697</v>
      </c>
      <c r="N2973" s="12"/>
      <c r="O2973" s="12"/>
    </row>
    <row r="2974" spans="1:15" x14ac:dyDescent="0.35">
      <c r="A2974" s="11" t="str">
        <f t="shared" si="46"/>
        <v>DISTRIBUCION VOLUMEN X CRITERIO (kg ó litros)Light/Zero30-100MIL</v>
      </c>
      <c r="B2974" s="11" t="s">
        <v>120</v>
      </c>
      <c r="C2974" s="11" t="s">
        <v>161</v>
      </c>
      <c r="D2974" s="11" t="s">
        <v>13</v>
      </c>
      <c r="E2974" s="12">
        <v>23.014407390775705</v>
      </c>
      <c r="F2974" s="12">
        <v>24.886728544168083</v>
      </c>
      <c r="G2974" s="12">
        <v>22.115866702965544</v>
      </c>
      <c r="H2974" s="12">
        <v>21.861564539662183</v>
      </c>
      <c r="I2974" s="12">
        <v>24.861457370365692</v>
      </c>
      <c r="J2974" s="12">
        <v>28.212167892873165</v>
      </c>
      <c r="K2974" s="12">
        <v>24.115835975307217</v>
      </c>
      <c r="L2974" s="12">
        <v>26.500249396946192</v>
      </c>
      <c r="M2974" s="12">
        <v>28.241952913083875</v>
      </c>
      <c r="N2974" s="12"/>
      <c r="O2974" s="12"/>
    </row>
    <row r="2975" spans="1:15" x14ac:dyDescent="0.35">
      <c r="A2975" s="11" t="str">
        <f t="shared" si="46"/>
        <v>DISTRIBUCION VOLUMEN X CRITERIO (kg ó litros)Light/Zero100-200MIL</v>
      </c>
      <c r="B2975" s="11" t="s">
        <v>120</v>
      </c>
      <c r="C2975" s="11" t="s">
        <v>161</v>
      </c>
      <c r="D2975" s="11" t="s">
        <v>14</v>
      </c>
      <c r="E2975" s="12">
        <v>9.7629146392041282</v>
      </c>
      <c r="F2975" s="12">
        <v>8.7264755509000214</v>
      </c>
      <c r="G2975" s="12">
        <v>8.6323431141991946</v>
      </c>
      <c r="H2975" s="12">
        <v>8.6286561504548676</v>
      </c>
      <c r="I2975" s="12">
        <v>8.301800056886913</v>
      </c>
      <c r="J2975" s="12">
        <v>9.2504683886451993</v>
      </c>
      <c r="K2975" s="12">
        <v>9.6771138511969639</v>
      </c>
      <c r="L2975" s="12">
        <v>10.418089672675995</v>
      </c>
      <c r="M2975" s="12">
        <v>8.6595750992178075</v>
      </c>
      <c r="N2975" s="12"/>
      <c r="O2975" s="12"/>
    </row>
    <row r="2976" spans="1:15" x14ac:dyDescent="0.35">
      <c r="A2976" s="11" t="str">
        <f t="shared" si="46"/>
        <v>DISTRIBUCION VOLUMEN X CRITERIO (kg ó litros)Light/Zero200-500MIL</v>
      </c>
      <c r="B2976" s="11" t="s">
        <v>120</v>
      </c>
      <c r="C2976" s="11" t="s">
        <v>161</v>
      </c>
      <c r="D2976" s="11" t="s">
        <v>15</v>
      </c>
      <c r="E2976" s="12">
        <v>12.429039883396046</v>
      </c>
      <c r="F2976" s="12">
        <v>13.821427214220853</v>
      </c>
      <c r="G2976" s="12">
        <v>13.699589595049883</v>
      </c>
      <c r="H2976" s="12">
        <v>12.65424981453924</v>
      </c>
      <c r="I2976" s="12">
        <v>15.162844460256045</v>
      </c>
      <c r="J2976" s="12">
        <v>11.12042541701768</v>
      </c>
      <c r="K2976" s="12">
        <v>10.958109958053615</v>
      </c>
      <c r="L2976" s="12">
        <v>11.122959896559406</v>
      </c>
      <c r="M2976" s="12">
        <v>10.894561808624506</v>
      </c>
      <c r="N2976" s="12"/>
      <c r="O2976" s="12"/>
    </row>
    <row r="2977" spans="1:15" x14ac:dyDescent="0.35">
      <c r="A2977" s="11" t="str">
        <f t="shared" si="46"/>
        <v>DISTRIBUCION VOLUMEN X CRITERIO (kg ó litros)Light/Zero&gt;500MIL</v>
      </c>
      <c r="B2977" s="11" t="s">
        <v>120</v>
      </c>
      <c r="C2977" s="11" t="s">
        <v>161</v>
      </c>
      <c r="D2977" s="11" t="s">
        <v>16</v>
      </c>
      <c r="E2977" s="12">
        <v>24.444322644342204</v>
      </c>
      <c r="F2977" s="12">
        <v>22.841659278671443</v>
      </c>
      <c r="G2977" s="12">
        <v>24.706377054218819</v>
      </c>
      <c r="H2977" s="12">
        <v>24.602972222471656</v>
      </c>
      <c r="I2977" s="12">
        <v>22.567746736146578</v>
      </c>
      <c r="J2977" s="12">
        <v>21.799308461715491</v>
      </c>
      <c r="K2977" s="12">
        <v>24.526673650095866</v>
      </c>
      <c r="L2977" s="12">
        <v>22.446517175535465</v>
      </c>
      <c r="M2977" s="12">
        <v>21.874875233573697</v>
      </c>
      <c r="N2977" s="12"/>
      <c r="O2977" s="12"/>
    </row>
    <row r="2978" spans="1:15" x14ac:dyDescent="0.35">
      <c r="A2978" s="11" t="str">
        <f t="shared" si="46"/>
        <v>DISTRIBUCION VOLUMEN X CRITERIO (kg ó litros)Light/ZeroDE 15 A 19 AÑOS</v>
      </c>
      <c r="B2978" s="11" t="s">
        <v>120</v>
      </c>
      <c r="C2978" s="11" t="s">
        <v>161</v>
      </c>
      <c r="D2978" s="11" t="s">
        <v>39</v>
      </c>
      <c r="E2978" s="12">
        <v>1.3992892750701695</v>
      </c>
      <c r="F2978" s="12">
        <v>1.1232485675615913</v>
      </c>
      <c r="G2978" s="12">
        <v>2.5771796062505197</v>
      </c>
      <c r="H2978" s="12">
        <v>1.9810204417130197</v>
      </c>
      <c r="I2978" s="12">
        <v>1.7354990733819253</v>
      </c>
      <c r="J2978" s="12">
        <v>2.0295198082444665</v>
      </c>
      <c r="K2978" s="12">
        <v>1.249556623635806</v>
      </c>
      <c r="L2978" s="12">
        <v>1.6056248847115544</v>
      </c>
      <c r="M2978" s="12">
        <v>1.4756015398242233</v>
      </c>
      <c r="N2978" s="12"/>
      <c r="O2978" s="12"/>
    </row>
    <row r="2979" spans="1:15" x14ac:dyDescent="0.35">
      <c r="A2979" s="11" t="str">
        <f t="shared" si="46"/>
        <v>DISTRIBUCION VOLUMEN X CRITERIO (kg ó litros)Light/ZeroDE 20 A 24 AÑOS</v>
      </c>
      <c r="B2979" s="11" t="s">
        <v>120</v>
      </c>
      <c r="C2979" s="11" t="s">
        <v>161</v>
      </c>
      <c r="D2979" s="11" t="s">
        <v>40</v>
      </c>
      <c r="E2979" s="12">
        <v>3.6021717642124029</v>
      </c>
      <c r="F2979" s="12">
        <v>5.4845615684567415</v>
      </c>
      <c r="G2979" s="12">
        <v>3.643122228748978</v>
      </c>
      <c r="H2979" s="12">
        <v>2.9458332611926923</v>
      </c>
      <c r="I2979" s="12">
        <v>6.0337448430641727</v>
      </c>
      <c r="J2979" s="12">
        <v>3.0968092689675819</v>
      </c>
      <c r="K2979" s="12">
        <v>2.6034732191205698</v>
      </c>
      <c r="L2979" s="12">
        <v>4.2215171835466876</v>
      </c>
      <c r="M2979" s="12">
        <v>2.9883814141611627</v>
      </c>
      <c r="N2979" s="12"/>
      <c r="O2979" s="12"/>
    </row>
    <row r="2980" spans="1:15" x14ac:dyDescent="0.35">
      <c r="A2980" s="11" t="str">
        <f t="shared" si="46"/>
        <v>DISTRIBUCION VOLUMEN X CRITERIO (kg ó litros)Light/ZeroDE 25 A 34 AÑOS</v>
      </c>
      <c r="B2980" s="11" t="s">
        <v>120</v>
      </c>
      <c r="C2980" s="11" t="s">
        <v>161</v>
      </c>
      <c r="D2980" s="11" t="s">
        <v>41</v>
      </c>
      <c r="E2980" s="12">
        <v>12.33664277751954</v>
      </c>
      <c r="F2980" s="12">
        <v>15.35698332491692</v>
      </c>
      <c r="G2980" s="12">
        <v>11.000839866252734</v>
      </c>
      <c r="H2980" s="12">
        <v>10.288837302520045</v>
      </c>
      <c r="I2980" s="12">
        <v>8.5970847323488044</v>
      </c>
      <c r="J2980" s="12">
        <v>11.272863863669595</v>
      </c>
      <c r="K2980" s="12">
        <v>10.247830139547009</v>
      </c>
      <c r="L2980" s="12">
        <v>8.0933687447197595</v>
      </c>
      <c r="M2980" s="12">
        <v>8.3535050014997303</v>
      </c>
      <c r="N2980" s="12"/>
      <c r="O2980" s="12"/>
    </row>
    <row r="2981" spans="1:15" x14ac:dyDescent="0.35">
      <c r="A2981" s="11" t="str">
        <f t="shared" si="46"/>
        <v>DISTRIBUCION VOLUMEN X CRITERIO (kg ó litros)Light/ZeroDE 35 A 49 AÑOS</v>
      </c>
      <c r="B2981" s="11" t="s">
        <v>120</v>
      </c>
      <c r="C2981" s="11" t="s">
        <v>161</v>
      </c>
      <c r="D2981" s="11" t="s">
        <v>42</v>
      </c>
      <c r="E2981" s="12">
        <v>37.349890196594835</v>
      </c>
      <c r="F2981" s="12">
        <v>34.064270572654578</v>
      </c>
      <c r="G2981" s="12">
        <v>33.763667856920868</v>
      </c>
      <c r="H2981" s="12">
        <v>35.542506553006547</v>
      </c>
      <c r="I2981" s="12">
        <v>35.302050995457144</v>
      </c>
      <c r="J2981" s="12">
        <v>34.940760319812462</v>
      </c>
      <c r="K2981" s="12">
        <v>37.172957207815038</v>
      </c>
      <c r="L2981" s="12">
        <v>32.973491694756241</v>
      </c>
      <c r="M2981" s="12">
        <v>33.80917657602361</v>
      </c>
      <c r="N2981" s="12"/>
      <c r="O2981" s="12"/>
    </row>
    <row r="2982" spans="1:15" x14ac:dyDescent="0.35">
      <c r="A2982" s="11" t="str">
        <f t="shared" si="46"/>
        <v>DISTRIBUCION VOLUMEN X CRITERIO (kg ó litros)Light/ZeroDE 50 A 59 AÑOS</v>
      </c>
      <c r="B2982" s="11" t="s">
        <v>120</v>
      </c>
      <c r="C2982" s="11" t="s">
        <v>161</v>
      </c>
      <c r="D2982" s="11" t="s">
        <v>43</v>
      </c>
      <c r="E2982" s="12">
        <v>26.311305386993027</v>
      </c>
      <c r="F2982" s="12">
        <v>25.330907460265983</v>
      </c>
      <c r="G2982" s="12">
        <v>23.203786446191678</v>
      </c>
      <c r="H2982" s="12">
        <v>26.227502405529428</v>
      </c>
      <c r="I2982" s="12">
        <v>24.871421441499574</v>
      </c>
      <c r="J2982" s="12">
        <v>25.044649366823151</v>
      </c>
      <c r="K2982" s="12">
        <v>25.256202178459741</v>
      </c>
      <c r="L2982" s="12">
        <v>26.071058571401228</v>
      </c>
      <c r="M2982" s="12">
        <v>26.536300585507867</v>
      </c>
      <c r="N2982" s="12"/>
      <c r="O2982" s="12"/>
    </row>
    <row r="2983" spans="1:15" x14ac:dyDescent="0.35">
      <c r="A2983" s="11" t="str">
        <f t="shared" si="46"/>
        <v>DISTRIBUCION VOLUMEN X CRITERIO (kg ó litros)Light/ZeroDE 60 A 75 AÑOS</v>
      </c>
      <c r="B2983" s="11" t="s">
        <v>120</v>
      </c>
      <c r="C2983" s="11" t="s">
        <v>161</v>
      </c>
      <c r="D2983" s="11" t="s">
        <v>44</v>
      </c>
      <c r="E2983" s="12">
        <v>19.000722781845443</v>
      </c>
      <c r="F2983" s="12">
        <v>18.640036237754877</v>
      </c>
      <c r="G2983" s="12">
        <v>25.811405448027493</v>
      </c>
      <c r="H2983" s="12">
        <v>23.014305144860774</v>
      </c>
      <c r="I2983" s="12">
        <v>23.46020218507741</v>
      </c>
      <c r="J2983" s="12">
        <v>23.615397467803607</v>
      </c>
      <c r="K2983" s="12">
        <v>23.469975365861128</v>
      </c>
      <c r="L2983" s="12">
        <v>27.034941066645775</v>
      </c>
      <c r="M2983" s="12">
        <v>26.837035539599764</v>
      </c>
      <c r="N2983" s="12"/>
      <c r="O2983" s="12"/>
    </row>
    <row r="2984" spans="1:15" x14ac:dyDescent="0.35">
      <c r="A2984" s="11" t="str">
        <f t="shared" si="46"/>
        <v>DISTRIBUCION VOLUMEN X CRITERIO (kg ó litros)Light/ZeroNIVEL ALTO</v>
      </c>
      <c r="B2984" s="11" t="s">
        <v>120</v>
      </c>
      <c r="C2984" s="11" t="s">
        <v>161</v>
      </c>
      <c r="D2984" s="11" t="s">
        <v>209</v>
      </c>
      <c r="E2984" s="12">
        <v>23.343227652975575</v>
      </c>
      <c r="F2984" s="12">
        <v>21.120150206528692</v>
      </c>
      <c r="G2984" s="12">
        <v>24.466700618737555</v>
      </c>
      <c r="H2984" s="12">
        <v>25.275731140954299</v>
      </c>
      <c r="I2984" s="12">
        <v>24.789951514347365</v>
      </c>
      <c r="J2984" s="12">
        <v>22.783922420888871</v>
      </c>
      <c r="K2984" s="12">
        <v>20.175590229942834</v>
      </c>
      <c r="L2984" s="12">
        <v>23.179041602379115</v>
      </c>
      <c r="M2984" s="12">
        <v>25.0415376929977</v>
      </c>
      <c r="N2984" s="12"/>
      <c r="O2984" s="12"/>
    </row>
    <row r="2985" spans="1:15" x14ac:dyDescent="0.35">
      <c r="A2985" s="11" t="str">
        <f t="shared" si="46"/>
        <v>DISTRIBUCION VOLUMEN X CRITERIO (kg ó litros)Light/ZeroNIVEL MEDIO ALTO</v>
      </c>
      <c r="B2985" s="11" t="s">
        <v>120</v>
      </c>
      <c r="C2985" s="11" t="s">
        <v>161</v>
      </c>
      <c r="D2985" s="11" t="s">
        <v>210</v>
      </c>
      <c r="E2985" s="12">
        <v>19.651037050006956</v>
      </c>
      <c r="F2985" s="12">
        <v>17.53105422499652</v>
      </c>
      <c r="G2985" s="12">
        <v>19.312694975057827</v>
      </c>
      <c r="H2985" s="12">
        <v>19.447392488147468</v>
      </c>
      <c r="I2985" s="12">
        <v>17.543033781598805</v>
      </c>
      <c r="J2985" s="12">
        <v>19.154051876447738</v>
      </c>
      <c r="K2985" s="12">
        <v>20.236191200200544</v>
      </c>
      <c r="L2985" s="12">
        <v>17.531524804589825</v>
      </c>
      <c r="M2985" s="12">
        <v>16.639620576689985</v>
      </c>
      <c r="N2985" s="12"/>
      <c r="O2985" s="12"/>
    </row>
    <row r="2986" spans="1:15" x14ac:dyDescent="0.35">
      <c r="A2986" s="11" t="str">
        <f t="shared" si="46"/>
        <v>DISTRIBUCION VOLUMEN X CRITERIO (kg ó litros)Light/ZeroNIVEL MEDIO</v>
      </c>
      <c r="B2986" s="11" t="s">
        <v>120</v>
      </c>
      <c r="C2986" s="11" t="s">
        <v>161</v>
      </c>
      <c r="D2986" s="11" t="s">
        <v>211</v>
      </c>
      <c r="E2986" s="12">
        <v>27.247242880243789</v>
      </c>
      <c r="F2986" s="12">
        <v>28.079654512968876</v>
      </c>
      <c r="G2986" s="12">
        <v>25.330334026514546</v>
      </c>
      <c r="H2986" s="12">
        <v>22.683660317072292</v>
      </c>
      <c r="I2986" s="12">
        <v>23.76650069819086</v>
      </c>
      <c r="J2986" s="12">
        <v>27.029210056086466</v>
      </c>
      <c r="K2986" s="12">
        <v>25.223356785140048</v>
      </c>
      <c r="L2986" s="12">
        <v>25.108718181738059</v>
      </c>
      <c r="M2986" s="12">
        <v>23.373770795500601</v>
      </c>
      <c r="N2986" s="12"/>
      <c r="O2986" s="12"/>
    </row>
    <row r="2987" spans="1:15" x14ac:dyDescent="0.35">
      <c r="A2987" s="11" t="str">
        <f t="shared" si="46"/>
        <v>DISTRIBUCION VOLUMEN X CRITERIO (kg ó litros)Light/ZeroNIVEL MEDIO BAJO</v>
      </c>
      <c r="B2987" s="11" t="s">
        <v>120</v>
      </c>
      <c r="C2987" s="11" t="s">
        <v>161</v>
      </c>
      <c r="D2987" s="11" t="s">
        <v>212</v>
      </c>
      <c r="E2987" s="12">
        <v>12.287645747593915</v>
      </c>
      <c r="F2987" s="12">
        <v>11.85899271520683</v>
      </c>
      <c r="G2987" s="12">
        <v>11.611703331561847</v>
      </c>
      <c r="H2987" s="12">
        <v>14.871744914879178</v>
      </c>
      <c r="I2987" s="12">
        <v>13.650510073539316</v>
      </c>
      <c r="J2987" s="12">
        <v>12.916514909226434</v>
      </c>
      <c r="K2987" s="12">
        <v>13.319796466002757</v>
      </c>
      <c r="L2987" s="12">
        <v>12.611234494920161</v>
      </c>
      <c r="M2987" s="12">
        <v>14.058819812758349</v>
      </c>
      <c r="N2987" s="12"/>
      <c r="O2987" s="12"/>
    </row>
    <row r="2988" spans="1:15" x14ac:dyDescent="0.35">
      <c r="A2988" s="11" t="str">
        <f t="shared" si="46"/>
        <v>DISTRIBUCION VOLUMEN X CRITERIO (kg ó litros)Light/ZeroHOMBRE</v>
      </c>
      <c r="B2988" s="11" t="s">
        <v>120</v>
      </c>
      <c r="C2988" s="11" t="s">
        <v>161</v>
      </c>
      <c r="D2988" s="11" t="s">
        <v>21</v>
      </c>
      <c r="E2988" s="12">
        <v>51.6533382545731</v>
      </c>
      <c r="F2988" s="12">
        <v>51.773923390787992</v>
      </c>
      <c r="G2988" s="12">
        <v>48.930928574295613</v>
      </c>
      <c r="H2988" s="12">
        <v>52.13874673555339</v>
      </c>
      <c r="I2988" s="12">
        <v>51.762831693563193</v>
      </c>
      <c r="J2988" s="12">
        <v>51.581482566054234</v>
      </c>
      <c r="K2988" s="12">
        <v>50.546709162392979</v>
      </c>
      <c r="L2988" s="12">
        <v>52.347963470458325</v>
      </c>
      <c r="M2988" s="12">
        <v>52.448249422074952</v>
      </c>
      <c r="N2988" s="12"/>
      <c r="O2988" s="12"/>
    </row>
    <row r="2989" spans="1:15" x14ac:dyDescent="0.35">
      <c r="A2989" s="11" t="str">
        <f t="shared" si="46"/>
        <v>DISTRIBUCION VOLUMEN X CRITERIO (kg ó litros)Light/ZeroMUJER</v>
      </c>
      <c r="B2989" s="11" t="s">
        <v>120</v>
      </c>
      <c r="C2989" s="11" t="s">
        <v>161</v>
      </c>
      <c r="D2989" s="11" t="s">
        <v>22</v>
      </c>
      <c r="E2989" s="12">
        <v>48.346674621742956</v>
      </c>
      <c r="F2989" s="12">
        <v>48.226090536752878</v>
      </c>
      <c r="G2989" s="12">
        <v>51.069076692102342</v>
      </c>
      <c r="H2989" s="12">
        <v>47.861256922743415</v>
      </c>
      <c r="I2989" s="12">
        <v>48.237173420177179</v>
      </c>
      <c r="J2989" s="12">
        <v>48.418513013386431</v>
      </c>
      <c r="K2989" s="12">
        <v>49.453285792447403</v>
      </c>
      <c r="L2989" s="12">
        <v>47.652047381753391</v>
      </c>
      <c r="M2989" s="12">
        <v>47.551751691414388</v>
      </c>
      <c r="N2989" s="12"/>
      <c r="O2989" s="12"/>
    </row>
    <row r="2990" spans="1:15" x14ac:dyDescent="0.35">
      <c r="A2990" s="11" t="str">
        <f t="shared" si="46"/>
        <v>DISTRIBUCION VOLUMEN X CRITERIO (kg ó litros)Otra Variedad ColaT.ESPAÑA</v>
      </c>
      <c r="B2990" s="11" t="s">
        <v>120</v>
      </c>
      <c r="C2990" s="11" t="s">
        <v>162</v>
      </c>
      <c r="D2990" s="11" t="s">
        <v>36</v>
      </c>
      <c r="E2990" s="12" t="s">
        <v>223</v>
      </c>
      <c r="F2990" s="12" t="s">
        <v>223</v>
      </c>
      <c r="G2990" s="12" t="s">
        <v>223</v>
      </c>
      <c r="H2990" s="12" t="s">
        <v>223</v>
      </c>
      <c r="I2990" s="12" t="s">
        <v>223</v>
      </c>
      <c r="J2990" s="12" t="s">
        <v>223</v>
      </c>
      <c r="K2990" s="12" t="s">
        <v>223</v>
      </c>
      <c r="L2990" s="12" t="s">
        <v>223</v>
      </c>
      <c r="M2990" s="12" t="s">
        <v>223</v>
      </c>
      <c r="N2990" s="12"/>
      <c r="O2990" s="12"/>
    </row>
    <row r="2991" spans="1:15" x14ac:dyDescent="0.35">
      <c r="A2991" s="11" t="str">
        <f t="shared" si="46"/>
        <v>DISTRIBUCION VOLUMEN X CRITERIO (kg ó litros)Otra Variedad ColaBCN AM</v>
      </c>
      <c r="B2991" s="11" t="s">
        <v>120</v>
      </c>
      <c r="C2991" s="11" t="s">
        <v>162</v>
      </c>
      <c r="D2991" s="11" t="s">
        <v>1</v>
      </c>
      <c r="E2991" s="12" t="s">
        <v>223</v>
      </c>
      <c r="F2991" s="12" t="s">
        <v>223</v>
      </c>
      <c r="G2991" s="12" t="s">
        <v>223</v>
      </c>
      <c r="H2991" s="12" t="s">
        <v>223</v>
      </c>
      <c r="I2991" s="12" t="s">
        <v>223</v>
      </c>
      <c r="J2991" s="12" t="s">
        <v>223</v>
      </c>
      <c r="K2991" s="12" t="s">
        <v>223</v>
      </c>
      <c r="L2991" s="12" t="s">
        <v>223</v>
      </c>
      <c r="M2991" s="12" t="s">
        <v>223</v>
      </c>
      <c r="N2991" s="12"/>
      <c r="O2991" s="12"/>
    </row>
    <row r="2992" spans="1:15" x14ac:dyDescent="0.35">
      <c r="A2992" s="11" t="str">
        <f t="shared" si="46"/>
        <v>DISTRIBUCION VOLUMEN X CRITERIO (kg ó litros)Otra Variedad ColaREST.CAT ARAGON</v>
      </c>
      <c r="B2992" s="11" t="s">
        <v>120</v>
      </c>
      <c r="C2992" s="11" t="s">
        <v>162</v>
      </c>
      <c r="D2992" s="11" t="s">
        <v>2</v>
      </c>
      <c r="E2992" s="12" t="s">
        <v>223</v>
      </c>
      <c r="F2992" s="12" t="s">
        <v>223</v>
      </c>
      <c r="G2992" s="12" t="s">
        <v>223</v>
      </c>
      <c r="H2992" s="12" t="s">
        <v>223</v>
      </c>
      <c r="I2992" s="12" t="s">
        <v>223</v>
      </c>
      <c r="J2992" s="12" t="s">
        <v>223</v>
      </c>
      <c r="K2992" s="12" t="s">
        <v>223</v>
      </c>
      <c r="L2992" s="12" t="s">
        <v>223</v>
      </c>
      <c r="M2992" s="12" t="s">
        <v>223</v>
      </c>
      <c r="N2992" s="12"/>
      <c r="O2992" s="12"/>
    </row>
    <row r="2993" spans="1:15" x14ac:dyDescent="0.35">
      <c r="A2993" s="11" t="str">
        <f t="shared" si="46"/>
        <v>DISTRIBUCION VOLUMEN X CRITERIO (kg ó litros)Otra Variedad ColaLEVANTE</v>
      </c>
      <c r="B2993" s="11" t="s">
        <v>120</v>
      </c>
      <c r="C2993" s="11" t="s">
        <v>162</v>
      </c>
      <c r="D2993" s="11" t="s">
        <v>3</v>
      </c>
      <c r="E2993" s="12" t="s">
        <v>223</v>
      </c>
      <c r="F2993" s="12" t="s">
        <v>223</v>
      </c>
      <c r="G2993" s="12" t="s">
        <v>223</v>
      </c>
      <c r="H2993" s="12" t="s">
        <v>223</v>
      </c>
      <c r="I2993" s="12" t="s">
        <v>223</v>
      </c>
      <c r="J2993" s="12" t="s">
        <v>223</v>
      </c>
      <c r="K2993" s="12" t="s">
        <v>223</v>
      </c>
      <c r="L2993" s="12" t="s">
        <v>223</v>
      </c>
      <c r="M2993" s="12" t="s">
        <v>223</v>
      </c>
      <c r="N2993" s="12"/>
      <c r="O2993" s="12"/>
    </row>
    <row r="2994" spans="1:15" x14ac:dyDescent="0.35">
      <c r="A2994" s="11" t="str">
        <f t="shared" si="46"/>
        <v>DISTRIBUCION VOLUMEN X CRITERIO (kg ó litros)Otra Variedad ColaANDALUCIA</v>
      </c>
      <c r="B2994" s="11" t="s">
        <v>120</v>
      </c>
      <c r="C2994" s="11" t="s">
        <v>162</v>
      </c>
      <c r="D2994" s="11" t="s">
        <v>4</v>
      </c>
      <c r="E2994" s="12" t="s">
        <v>223</v>
      </c>
      <c r="F2994" s="12" t="s">
        <v>223</v>
      </c>
      <c r="G2994" s="12" t="s">
        <v>223</v>
      </c>
      <c r="H2994" s="12" t="s">
        <v>223</v>
      </c>
      <c r="I2994" s="12" t="s">
        <v>223</v>
      </c>
      <c r="J2994" s="12" t="s">
        <v>223</v>
      </c>
      <c r="K2994" s="12" t="s">
        <v>223</v>
      </c>
      <c r="L2994" s="12" t="s">
        <v>223</v>
      </c>
      <c r="M2994" s="12" t="s">
        <v>223</v>
      </c>
      <c r="N2994" s="12"/>
      <c r="O2994" s="12"/>
    </row>
    <row r="2995" spans="1:15" x14ac:dyDescent="0.35">
      <c r="A2995" s="11" t="str">
        <f t="shared" si="46"/>
        <v>DISTRIBUCION VOLUMEN X CRITERIO (kg ó litros)Otra Variedad ColaMDD AM</v>
      </c>
      <c r="B2995" s="11" t="s">
        <v>120</v>
      </c>
      <c r="C2995" s="11" t="s">
        <v>162</v>
      </c>
      <c r="D2995" s="11" t="s">
        <v>5</v>
      </c>
      <c r="E2995" s="12" t="s">
        <v>223</v>
      </c>
      <c r="F2995" s="12" t="s">
        <v>223</v>
      </c>
      <c r="G2995" s="12" t="s">
        <v>223</v>
      </c>
      <c r="H2995" s="12" t="s">
        <v>223</v>
      </c>
      <c r="I2995" s="12" t="s">
        <v>223</v>
      </c>
      <c r="J2995" s="12" t="s">
        <v>223</v>
      </c>
      <c r="K2995" s="12" t="s">
        <v>223</v>
      </c>
      <c r="L2995" s="12" t="s">
        <v>223</v>
      </c>
      <c r="M2995" s="12" t="s">
        <v>223</v>
      </c>
      <c r="N2995" s="12"/>
      <c r="O2995" s="12"/>
    </row>
    <row r="2996" spans="1:15" x14ac:dyDescent="0.35">
      <c r="A2996" s="11" t="str">
        <f t="shared" si="46"/>
        <v>DISTRIBUCION VOLUMEN X CRITERIO (kg ó litros)Otra Variedad ColaRTO CENTRO</v>
      </c>
      <c r="B2996" s="11" t="s">
        <v>120</v>
      </c>
      <c r="C2996" s="11" t="s">
        <v>162</v>
      </c>
      <c r="D2996" s="11" t="s">
        <v>6</v>
      </c>
      <c r="E2996" s="12" t="s">
        <v>223</v>
      </c>
      <c r="F2996" s="12" t="s">
        <v>223</v>
      </c>
      <c r="G2996" s="12" t="s">
        <v>223</v>
      </c>
      <c r="H2996" s="12" t="s">
        <v>223</v>
      </c>
      <c r="I2996" s="12" t="s">
        <v>223</v>
      </c>
      <c r="J2996" s="12" t="s">
        <v>223</v>
      </c>
      <c r="K2996" s="12" t="s">
        <v>223</v>
      </c>
      <c r="L2996" s="12" t="s">
        <v>223</v>
      </c>
      <c r="M2996" s="12" t="s">
        <v>223</v>
      </c>
      <c r="N2996" s="12"/>
      <c r="O2996" s="12"/>
    </row>
    <row r="2997" spans="1:15" x14ac:dyDescent="0.35">
      <c r="A2997" s="11" t="str">
        <f t="shared" si="46"/>
        <v>DISTRIBUCION VOLUMEN X CRITERIO (kg ó litros)Otra Variedad ColaNORTE-CENTRO</v>
      </c>
      <c r="B2997" s="11" t="s">
        <v>120</v>
      </c>
      <c r="C2997" s="11" t="s">
        <v>162</v>
      </c>
      <c r="D2997" s="11" t="s">
        <v>7</v>
      </c>
      <c r="E2997" s="12" t="s">
        <v>223</v>
      </c>
      <c r="F2997" s="12" t="s">
        <v>223</v>
      </c>
      <c r="G2997" s="12" t="s">
        <v>223</v>
      </c>
      <c r="H2997" s="12" t="s">
        <v>223</v>
      </c>
      <c r="I2997" s="12" t="s">
        <v>223</v>
      </c>
      <c r="J2997" s="12" t="s">
        <v>223</v>
      </c>
      <c r="K2997" s="12" t="s">
        <v>223</v>
      </c>
      <c r="L2997" s="12" t="s">
        <v>223</v>
      </c>
      <c r="M2997" s="12" t="s">
        <v>223</v>
      </c>
      <c r="N2997" s="12"/>
      <c r="O2997" s="12"/>
    </row>
    <row r="2998" spans="1:15" x14ac:dyDescent="0.35">
      <c r="A2998" s="11" t="str">
        <f t="shared" si="46"/>
        <v>DISTRIBUCION VOLUMEN X CRITERIO (kg ó litros)Otra Variedad ColaNOROESTE</v>
      </c>
      <c r="B2998" s="11" t="s">
        <v>120</v>
      </c>
      <c r="C2998" s="11" t="s">
        <v>162</v>
      </c>
      <c r="D2998" s="11" t="s">
        <v>8</v>
      </c>
      <c r="E2998" s="12" t="s">
        <v>223</v>
      </c>
      <c r="F2998" s="12" t="s">
        <v>223</v>
      </c>
      <c r="G2998" s="12" t="s">
        <v>223</v>
      </c>
      <c r="H2998" s="12" t="s">
        <v>223</v>
      </c>
      <c r="I2998" s="12" t="s">
        <v>223</v>
      </c>
      <c r="J2998" s="12" t="s">
        <v>223</v>
      </c>
      <c r="K2998" s="12" t="s">
        <v>223</v>
      </c>
      <c r="L2998" s="12" t="s">
        <v>223</v>
      </c>
      <c r="M2998" s="12" t="s">
        <v>223</v>
      </c>
      <c r="N2998" s="12"/>
      <c r="O2998" s="12"/>
    </row>
    <row r="2999" spans="1:15" x14ac:dyDescent="0.35">
      <c r="A2999" s="11" t="str">
        <f t="shared" si="46"/>
        <v>DISTRIBUCION VOLUMEN X CRITERIO (kg ó litros)Otra Variedad Cola&lt;2MIL</v>
      </c>
      <c r="B2999" s="11" t="s">
        <v>120</v>
      </c>
      <c r="C2999" s="11" t="s">
        <v>162</v>
      </c>
      <c r="D2999" s="11" t="s">
        <v>9</v>
      </c>
      <c r="E2999" s="12" t="s">
        <v>223</v>
      </c>
      <c r="F2999" s="12" t="s">
        <v>223</v>
      </c>
      <c r="G2999" s="12" t="s">
        <v>223</v>
      </c>
      <c r="H2999" s="12" t="s">
        <v>223</v>
      </c>
      <c r="I2999" s="12" t="s">
        <v>223</v>
      </c>
      <c r="J2999" s="12" t="s">
        <v>223</v>
      </c>
      <c r="K2999" s="12" t="s">
        <v>223</v>
      </c>
      <c r="L2999" s="12" t="s">
        <v>223</v>
      </c>
      <c r="M2999" s="12" t="s">
        <v>223</v>
      </c>
      <c r="N2999" s="12"/>
      <c r="O2999" s="12"/>
    </row>
    <row r="3000" spans="1:15" x14ac:dyDescent="0.35">
      <c r="A3000" s="11" t="str">
        <f t="shared" si="46"/>
        <v>DISTRIBUCION VOLUMEN X CRITERIO (kg ó litros)Otra Variedad Cola2-5MIL</v>
      </c>
      <c r="B3000" s="11" t="s">
        <v>120</v>
      </c>
      <c r="C3000" s="11" t="s">
        <v>162</v>
      </c>
      <c r="D3000" s="11" t="s">
        <v>10</v>
      </c>
      <c r="E3000" s="12" t="s">
        <v>223</v>
      </c>
      <c r="F3000" s="12" t="s">
        <v>223</v>
      </c>
      <c r="G3000" s="12" t="s">
        <v>223</v>
      </c>
      <c r="H3000" s="12" t="s">
        <v>223</v>
      </c>
      <c r="I3000" s="12" t="s">
        <v>223</v>
      </c>
      <c r="J3000" s="12" t="s">
        <v>223</v>
      </c>
      <c r="K3000" s="12" t="s">
        <v>223</v>
      </c>
      <c r="L3000" s="12" t="s">
        <v>223</v>
      </c>
      <c r="M3000" s="12" t="s">
        <v>223</v>
      </c>
      <c r="N3000" s="12"/>
      <c r="O3000" s="12"/>
    </row>
    <row r="3001" spans="1:15" x14ac:dyDescent="0.35">
      <c r="A3001" s="11" t="str">
        <f t="shared" si="46"/>
        <v>DISTRIBUCION VOLUMEN X CRITERIO (kg ó litros)Otra Variedad Cola5-10MIL</v>
      </c>
      <c r="B3001" s="11" t="s">
        <v>120</v>
      </c>
      <c r="C3001" s="11" t="s">
        <v>162</v>
      </c>
      <c r="D3001" s="11" t="s">
        <v>11</v>
      </c>
      <c r="E3001" s="12" t="s">
        <v>223</v>
      </c>
      <c r="F3001" s="12" t="s">
        <v>223</v>
      </c>
      <c r="G3001" s="12" t="s">
        <v>223</v>
      </c>
      <c r="H3001" s="12" t="s">
        <v>223</v>
      </c>
      <c r="I3001" s="12" t="s">
        <v>223</v>
      </c>
      <c r="J3001" s="12" t="s">
        <v>223</v>
      </c>
      <c r="K3001" s="12" t="s">
        <v>223</v>
      </c>
      <c r="L3001" s="12" t="s">
        <v>223</v>
      </c>
      <c r="M3001" s="12" t="s">
        <v>223</v>
      </c>
      <c r="N3001" s="12"/>
      <c r="O3001" s="12"/>
    </row>
    <row r="3002" spans="1:15" x14ac:dyDescent="0.35">
      <c r="A3002" s="11" t="str">
        <f t="shared" si="46"/>
        <v>DISTRIBUCION VOLUMEN X CRITERIO (kg ó litros)Otra Variedad Cola10-30MIL</v>
      </c>
      <c r="B3002" s="11" t="s">
        <v>120</v>
      </c>
      <c r="C3002" s="11" t="s">
        <v>162</v>
      </c>
      <c r="D3002" s="11" t="s">
        <v>12</v>
      </c>
      <c r="E3002" s="12" t="s">
        <v>223</v>
      </c>
      <c r="F3002" s="12" t="s">
        <v>223</v>
      </c>
      <c r="G3002" s="12" t="s">
        <v>223</v>
      </c>
      <c r="H3002" s="12" t="s">
        <v>223</v>
      </c>
      <c r="I3002" s="12" t="s">
        <v>223</v>
      </c>
      <c r="J3002" s="12" t="s">
        <v>223</v>
      </c>
      <c r="K3002" s="12" t="s">
        <v>223</v>
      </c>
      <c r="L3002" s="12" t="s">
        <v>223</v>
      </c>
      <c r="M3002" s="12" t="s">
        <v>223</v>
      </c>
      <c r="N3002" s="12"/>
      <c r="O3002" s="12"/>
    </row>
    <row r="3003" spans="1:15" x14ac:dyDescent="0.35">
      <c r="A3003" s="11" t="str">
        <f t="shared" si="46"/>
        <v>DISTRIBUCION VOLUMEN X CRITERIO (kg ó litros)Otra Variedad Cola30-100MIL</v>
      </c>
      <c r="B3003" s="11" t="s">
        <v>120</v>
      </c>
      <c r="C3003" s="11" t="s">
        <v>162</v>
      </c>
      <c r="D3003" s="11" t="s">
        <v>13</v>
      </c>
      <c r="E3003" s="12" t="s">
        <v>223</v>
      </c>
      <c r="F3003" s="12" t="s">
        <v>223</v>
      </c>
      <c r="G3003" s="12" t="s">
        <v>223</v>
      </c>
      <c r="H3003" s="12" t="s">
        <v>223</v>
      </c>
      <c r="I3003" s="12" t="s">
        <v>223</v>
      </c>
      <c r="J3003" s="12" t="s">
        <v>223</v>
      </c>
      <c r="K3003" s="12" t="s">
        <v>223</v>
      </c>
      <c r="L3003" s="12" t="s">
        <v>223</v>
      </c>
      <c r="M3003" s="12" t="s">
        <v>223</v>
      </c>
      <c r="N3003" s="12"/>
      <c r="O3003" s="12"/>
    </row>
    <row r="3004" spans="1:15" x14ac:dyDescent="0.35">
      <c r="A3004" s="11" t="str">
        <f t="shared" si="46"/>
        <v>DISTRIBUCION VOLUMEN X CRITERIO (kg ó litros)Otra Variedad Cola100-200MIL</v>
      </c>
      <c r="B3004" s="11" t="s">
        <v>120</v>
      </c>
      <c r="C3004" s="11" t="s">
        <v>162</v>
      </c>
      <c r="D3004" s="11" t="s">
        <v>14</v>
      </c>
      <c r="E3004" s="12" t="s">
        <v>223</v>
      </c>
      <c r="F3004" s="12" t="s">
        <v>223</v>
      </c>
      <c r="G3004" s="12" t="s">
        <v>223</v>
      </c>
      <c r="H3004" s="12" t="s">
        <v>223</v>
      </c>
      <c r="I3004" s="12" t="s">
        <v>223</v>
      </c>
      <c r="J3004" s="12" t="s">
        <v>223</v>
      </c>
      <c r="K3004" s="12" t="s">
        <v>223</v>
      </c>
      <c r="L3004" s="12" t="s">
        <v>223</v>
      </c>
      <c r="M3004" s="12" t="s">
        <v>223</v>
      </c>
      <c r="N3004" s="12"/>
      <c r="O3004" s="12"/>
    </row>
    <row r="3005" spans="1:15" x14ac:dyDescent="0.35">
      <c r="A3005" s="11" t="str">
        <f t="shared" si="46"/>
        <v>DISTRIBUCION VOLUMEN X CRITERIO (kg ó litros)Otra Variedad Cola200-500MIL</v>
      </c>
      <c r="B3005" s="11" t="s">
        <v>120</v>
      </c>
      <c r="C3005" s="11" t="s">
        <v>162</v>
      </c>
      <c r="D3005" s="11" t="s">
        <v>15</v>
      </c>
      <c r="E3005" s="12" t="s">
        <v>223</v>
      </c>
      <c r="F3005" s="12" t="s">
        <v>223</v>
      </c>
      <c r="G3005" s="12" t="s">
        <v>223</v>
      </c>
      <c r="H3005" s="12" t="s">
        <v>223</v>
      </c>
      <c r="I3005" s="12" t="s">
        <v>223</v>
      </c>
      <c r="J3005" s="12" t="s">
        <v>223</v>
      </c>
      <c r="K3005" s="12" t="s">
        <v>223</v>
      </c>
      <c r="L3005" s="12" t="s">
        <v>223</v>
      </c>
      <c r="M3005" s="12" t="s">
        <v>223</v>
      </c>
      <c r="N3005" s="12"/>
      <c r="O3005" s="12"/>
    </row>
    <row r="3006" spans="1:15" x14ac:dyDescent="0.35">
      <c r="A3006" s="11" t="str">
        <f t="shared" si="46"/>
        <v>DISTRIBUCION VOLUMEN X CRITERIO (kg ó litros)Otra Variedad Cola&gt;500MIL</v>
      </c>
      <c r="B3006" s="11" t="s">
        <v>120</v>
      </c>
      <c r="C3006" s="11" t="s">
        <v>162</v>
      </c>
      <c r="D3006" s="11" t="s">
        <v>16</v>
      </c>
      <c r="E3006" s="12" t="s">
        <v>223</v>
      </c>
      <c r="F3006" s="12" t="s">
        <v>223</v>
      </c>
      <c r="G3006" s="12" t="s">
        <v>223</v>
      </c>
      <c r="H3006" s="12" t="s">
        <v>223</v>
      </c>
      <c r="I3006" s="12" t="s">
        <v>223</v>
      </c>
      <c r="J3006" s="12" t="s">
        <v>223</v>
      </c>
      <c r="K3006" s="12" t="s">
        <v>223</v>
      </c>
      <c r="L3006" s="12" t="s">
        <v>223</v>
      </c>
      <c r="M3006" s="12" t="s">
        <v>223</v>
      </c>
      <c r="N3006" s="12"/>
      <c r="O3006" s="12"/>
    </row>
    <row r="3007" spans="1:15" x14ac:dyDescent="0.35">
      <c r="A3007" s="11" t="str">
        <f t="shared" si="46"/>
        <v>DISTRIBUCION VOLUMEN X CRITERIO (kg ó litros)Otra Variedad ColaDE 15 A 19 AÑOS</v>
      </c>
      <c r="B3007" s="11" t="s">
        <v>120</v>
      </c>
      <c r="C3007" s="11" t="s">
        <v>162</v>
      </c>
      <c r="D3007" s="11" t="s">
        <v>39</v>
      </c>
      <c r="E3007" s="12" t="s">
        <v>223</v>
      </c>
      <c r="F3007" s="12" t="s">
        <v>223</v>
      </c>
      <c r="G3007" s="12" t="s">
        <v>223</v>
      </c>
      <c r="H3007" s="12" t="s">
        <v>223</v>
      </c>
      <c r="I3007" s="12" t="s">
        <v>223</v>
      </c>
      <c r="J3007" s="12" t="s">
        <v>223</v>
      </c>
      <c r="K3007" s="12" t="s">
        <v>223</v>
      </c>
      <c r="L3007" s="12" t="s">
        <v>223</v>
      </c>
      <c r="M3007" s="12" t="s">
        <v>223</v>
      </c>
      <c r="N3007" s="12"/>
      <c r="O3007" s="12"/>
    </row>
    <row r="3008" spans="1:15" x14ac:dyDescent="0.35">
      <c r="A3008" s="11" t="str">
        <f t="shared" si="46"/>
        <v>DISTRIBUCION VOLUMEN X CRITERIO (kg ó litros)Otra Variedad ColaDE 20 A 24 AÑOS</v>
      </c>
      <c r="B3008" s="11" t="s">
        <v>120</v>
      </c>
      <c r="C3008" s="11" t="s">
        <v>162</v>
      </c>
      <c r="D3008" s="11" t="s">
        <v>40</v>
      </c>
      <c r="E3008" s="12" t="s">
        <v>223</v>
      </c>
      <c r="F3008" s="12" t="s">
        <v>223</v>
      </c>
      <c r="G3008" s="12" t="s">
        <v>223</v>
      </c>
      <c r="H3008" s="12" t="s">
        <v>223</v>
      </c>
      <c r="I3008" s="12" t="s">
        <v>223</v>
      </c>
      <c r="J3008" s="12" t="s">
        <v>223</v>
      </c>
      <c r="K3008" s="12" t="s">
        <v>223</v>
      </c>
      <c r="L3008" s="12" t="s">
        <v>223</v>
      </c>
      <c r="M3008" s="12" t="s">
        <v>223</v>
      </c>
      <c r="N3008" s="12"/>
      <c r="O3008" s="12"/>
    </row>
    <row r="3009" spans="1:15" x14ac:dyDescent="0.35">
      <c r="A3009" s="11" t="str">
        <f t="shared" si="46"/>
        <v>DISTRIBUCION VOLUMEN X CRITERIO (kg ó litros)Otra Variedad ColaDE 25 A 34 AÑOS</v>
      </c>
      <c r="B3009" s="11" t="s">
        <v>120</v>
      </c>
      <c r="C3009" s="11" t="s">
        <v>162</v>
      </c>
      <c r="D3009" s="11" t="s">
        <v>41</v>
      </c>
      <c r="E3009" s="12" t="s">
        <v>223</v>
      </c>
      <c r="F3009" s="12" t="s">
        <v>223</v>
      </c>
      <c r="G3009" s="12" t="s">
        <v>223</v>
      </c>
      <c r="H3009" s="12" t="s">
        <v>223</v>
      </c>
      <c r="I3009" s="12" t="s">
        <v>223</v>
      </c>
      <c r="J3009" s="12" t="s">
        <v>223</v>
      </c>
      <c r="K3009" s="12" t="s">
        <v>223</v>
      </c>
      <c r="L3009" s="12" t="s">
        <v>223</v>
      </c>
      <c r="M3009" s="12" t="s">
        <v>223</v>
      </c>
      <c r="N3009" s="12"/>
      <c r="O3009" s="12"/>
    </row>
    <row r="3010" spans="1:15" x14ac:dyDescent="0.35">
      <c r="A3010" s="11" t="str">
        <f t="shared" si="46"/>
        <v>DISTRIBUCION VOLUMEN X CRITERIO (kg ó litros)Otra Variedad ColaDE 35 A 49 AÑOS</v>
      </c>
      <c r="B3010" s="11" t="s">
        <v>120</v>
      </c>
      <c r="C3010" s="11" t="s">
        <v>162</v>
      </c>
      <c r="D3010" s="11" t="s">
        <v>42</v>
      </c>
      <c r="E3010" s="12" t="s">
        <v>223</v>
      </c>
      <c r="F3010" s="12" t="s">
        <v>223</v>
      </c>
      <c r="G3010" s="12" t="s">
        <v>223</v>
      </c>
      <c r="H3010" s="12" t="s">
        <v>223</v>
      </c>
      <c r="I3010" s="12" t="s">
        <v>223</v>
      </c>
      <c r="J3010" s="12" t="s">
        <v>223</v>
      </c>
      <c r="K3010" s="12" t="s">
        <v>223</v>
      </c>
      <c r="L3010" s="12" t="s">
        <v>223</v>
      </c>
      <c r="M3010" s="12" t="s">
        <v>223</v>
      </c>
      <c r="N3010" s="12"/>
      <c r="O3010" s="12"/>
    </row>
    <row r="3011" spans="1:15" x14ac:dyDescent="0.35">
      <c r="A3011" s="11" t="str">
        <f t="shared" si="46"/>
        <v>DISTRIBUCION VOLUMEN X CRITERIO (kg ó litros)Otra Variedad ColaDE 50 A 59 AÑOS</v>
      </c>
      <c r="B3011" s="11" t="s">
        <v>120</v>
      </c>
      <c r="C3011" s="11" t="s">
        <v>162</v>
      </c>
      <c r="D3011" s="11" t="s">
        <v>43</v>
      </c>
      <c r="E3011" s="12" t="s">
        <v>223</v>
      </c>
      <c r="F3011" s="12" t="s">
        <v>223</v>
      </c>
      <c r="G3011" s="12" t="s">
        <v>223</v>
      </c>
      <c r="H3011" s="12" t="s">
        <v>223</v>
      </c>
      <c r="I3011" s="12" t="s">
        <v>223</v>
      </c>
      <c r="J3011" s="12" t="s">
        <v>223</v>
      </c>
      <c r="K3011" s="12" t="s">
        <v>223</v>
      </c>
      <c r="L3011" s="12" t="s">
        <v>223</v>
      </c>
      <c r="M3011" s="12" t="s">
        <v>223</v>
      </c>
      <c r="N3011" s="12"/>
      <c r="O3011" s="12"/>
    </row>
    <row r="3012" spans="1:15" x14ac:dyDescent="0.35">
      <c r="A3012" s="11" t="str">
        <f t="shared" ref="A3012:A3075" si="47">B3012&amp;C3012&amp;D3012</f>
        <v>DISTRIBUCION VOLUMEN X CRITERIO (kg ó litros)Otra Variedad ColaDE 60 A 75 AÑOS</v>
      </c>
      <c r="B3012" s="11" t="s">
        <v>120</v>
      </c>
      <c r="C3012" s="11" t="s">
        <v>162</v>
      </c>
      <c r="D3012" s="11" t="s">
        <v>44</v>
      </c>
      <c r="E3012" s="12" t="s">
        <v>223</v>
      </c>
      <c r="F3012" s="12" t="s">
        <v>223</v>
      </c>
      <c r="G3012" s="12" t="s">
        <v>223</v>
      </c>
      <c r="H3012" s="12" t="s">
        <v>223</v>
      </c>
      <c r="I3012" s="12" t="s">
        <v>223</v>
      </c>
      <c r="J3012" s="12" t="s">
        <v>223</v>
      </c>
      <c r="K3012" s="12" t="s">
        <v>223</v>
      </c>
      <c r="L3012" s="12" t="s">
        <v>223</v>
      </c>
      <c r="M3012" s="12" t="s">
        <v>223</v>
      </c>
      <c r="N3012" s="12"/>
      <c r="O3012" s="12"/>
    </row>
    <row r="3013" spans="1:15" x14ac:dyDescent="0.35">
      <c r="A3013" s="11" t="str">
        <f t="shared" si="47"/>
        <v>DISTRIBUCION VOLUMEN X CRITERIO (kg ó litros)Otra Variedad ColaNIVEL ALTO</v>
      </c>
      <c r="B3013" s="11" t="s">
        <v>120</v>
      </c>
      <c r="C3013" s="11" t="s">
        <v>162</v>
      </c>
      <c r="D3013" s="11" t="s">
        <v>209</v>
      </c>
      <c r="E3013" s="12" t="s">
        <v>223</v>
      </c>
      <c r="F3013" s="12" t="s">
        <v>223</v>
      </c>
      <c r="G3013" s="12" t="s">
        <v>223</v>
      </c>
      <c r="H3013" s="12" t="s">
        <v>223</v>
      </c>
      <c r="I3013" s="12" t="s">
        <v>223</v>
      </c>
      <c r="J3013" s="12" t="s">
        <v>223</v>
      </c>
      <c r="K3013" s="12" t="s">
        <v>223</v>
      </c>
      <c r="L3013" s="12" t="s">
        <v>223</v>
      </c>
      <c r="M3013" s="12" t="s">
        <v>223</v>
      </c>
      <c r="N3013" s="12"/>
      <c r="O3013" s="12"/>
    </row>
    <row r="3014" spans="1:15" x14ac:dyDescent="0.35">
      <c r="A3014" s="11" t="str">
        <f t="shared" si="47"/>
        <v>DISTRIBUCION VOLUMEN X CRITERIO (kg ó litros)Otra Variedad ColaNIVEL MEDIO ALTO</v>
      </c>
      <c r="B3014" s="11" t="s">
        <v>120</v>
      </c>
      <c r="C3014" s="11" t="s">
        <v>162</v>
      </c>
      <c r="D3014" s="11" t="s">
        <v>210</v>
      </c>
      <c r="E3014" s="12" t="s">
        <v>223</v>
      </c>
      <c r="F3014" s="12" t="s">
        <v>223</v>
      </c>
      <c r="G3014" s="12" t="s">
        <v>223</v>
      </c>
      <c r="H3014" s="12" t="s">
        <v>223</v>
      </c>
      <c r="I3014" s="12" t="s">
        <v>223</v>
      </c>
      <c r="J3014" s="12" t="s">
        <v>223</v>
      </c>
      <c r="K3014" s="12" t="s">
        <v>223</v>
      </c>
      <c r="L3014" s="12" t="s">
        <v>223</v>
      </c>
      <c r="M3014" s="12" t="s">
        <v>223</v>
      </c>
      <c r="N3014" s="12"/>
      <c r="O3014" s="12"/>
    </row>
    <row r="3015" spans="1:15" x14ac:dyDescent="0.35">
      <c r="A3015" s="11" t="str">
        <f t="shared" si="47"/>
        <v>DISTRIBUCION VOLUMEN X CRITERIO (kg ó litros)Otra Variedad ColaNIVEL MEDIO</v>
      </c>
      <c r="B3015" s="11" t="s">
        <v>120</v>
      </c>
      <c r="C3015" s="11" t="s">
        <v>162</v>
      </c>
      <c r="D3015" s="11" t="s">
        <v>211</v>
      </c>
      <c r="E3015" s="12" t="s">
        <v>223</v>
      </c>
      <c r="F3015" s="12" t="s">
        <v>223</v>
      </c>
      <c r="G3015" s="12" t="s">
        <v>223</v>
      </c>
      <c r="H3015" s="12" t="s">
        <v>223</v>
      </c>
      <c r="I3015" s="12" t="s">
        <v>223</v>
      </c>
      <c r="J3015" s="12" t="s">
        <v>223</v>
      </c>
      <c r="K3015" s="12" t="s">
        <v>223</v>
      </c>
      <c r="L3015" s="12" t="s">
        <v>223</v>
      </c>
      <c r="M3015" s="12" t="s">
        <v>223</v>
      </c>
      <c r="N3015" s="12"/>
      <c r="O3015" s="12"/>
    </row>
    <row r="3016" spans="1:15" x14ac:dyDescent="0.35">
      <c r="A3016" s="11" t="str">
        <f t="shared" si="47"/>
        <v>DISTRIBUCION VOLUMEN X CRITERIO (kg ó litros)Otra Variedad ColaNIVEL MEDIO BAJO</v>
      </c>
      <c r="B3016" s="11" t="s">
        <v>120</v>
      </c>
      <c r="C3016" s="11" t="s">
        <v>162</v>
      </c>
      <c r="D3016" s="11" t="s">
        <v>212</v>
      </c>
      <c r="E3016" s="12" t="s">
        <v>223</v>
      </c>
      <c r="F3016" s="12" t="s">
        <v>223</v>
      </c>
      <c r="G3016" s="12" t="s">
        <v>223</v>
      </c>
      <c r="H3016" s="12" t="s">
        <v>223</v>
      </c>
      <c r="I3016" s="12" t="s">
        <v>223</v>
      </c>
      <c r="J3016" s="12" t="s">
        <v>223</v>
      </c>
      <c r="K3016" s="12" t="s">
        <v>223</v>
      </c>
      <c r="L3016" s="12" t="s">
        <v>223</v>
      </c>
      <c r="M3016" s="12" t="s">
        <v>223</v>
      </c>
      <c r="N3016" s="12"/>
      <c r="O3016" s="12"/>
    </row>
    <row r="3017" spans="1:15" x14ac:dyDescent="0.35">
      <c r="A3017" s="11" t="str">
        <f t="shared" si="47"/>
        <v>DISTRIBUCION VOLUMEN X CRITERIO (kg ó litros)Otra Variedad ColaHOMBRE</v>
      </c>
      <c r="B3017" s="11" t="s">
        <v>120</v>
      </c>
      <c r="C3017" s="11" t="s">
        <v>162</v>
      </c>
      <c r="D3017" s="11" t="s">
        <v>21</v>
      </c>
      <c r="E3017" s="12" t="s">
        <v>223</v>
      </c>
      <c r="F3017" s="12" t="s">
        <v>223</v>
      </c>
      <c r="G3017" s="12" t="s">
        <v>223</v>
      </c>
      <c r="H3017" s="12" t="s">
        <v>223</v>
      </c>
      <c r="I3017" s="12" t="s">
        <v>223</v>
      </c>
      <c r="J3017" s="12" t="s">
        <v>223</v>
      </c>
      <c r="K3017" s="12" t="s">
        <v>223</v>
      </c>
      <c r="L3017" s="12" t="s">
        <v>223</v>
      </c>
      <c r="M3017" s="12" t="s">
        <v>223</v>
      </c>
      <c r="N3017" s="12"/>
      <c r="O3017" s="12"/>
    </row>
    <row r="3018" spans="1:15" x14ac:dyDescent="0.35">
      <c r="A3018" s="11" t="str">
        <f t="shared" si="47"/>
        <v>DISTRIBUCION VOLUMEN X CRITERIO (kg ó litros)Otra Variedad ColaMUJER</v>
      </c>
      <c r="B3018" s="11" t="s">
        <v>120</v>
      </c>
      <c r="C3018" s="11" t="s">
        <v>162</v>
      </c>
      <c r="D3018" s="11" t="s">
        <v>22</v>
      </c>
      <c r="E3018" s="12" t="s">
        <v>223</v>
      </c>
      <c r="F3018" s="12" t="s">
        <v>223</v>
      </c>
      <c r="G3018" s="12" t="s">
        <v>223</v>
      </c>
      <c r="H3018" s="12" t="s">
        <v>223</v>
      </c>
      <c r="I3018" s="12" t="s">
        <v>223</v>
      </c>
      <c r="J3018" s="12" t="s">
        <v>223</v>
      </c>
      <c r="K3018" s="12" t="s">
        <v>223</v>
      </c>
      <c r="L3018" s="12" t="s">
        <v>223</v>
      </c>
      <c r="M3018" s="12" t="s">
        <v>223</v>
      </c>
      <c r="N3018" s="12"/>
      <c r="O3018" s="12"/>
    </row>
    <row r="3019" spans="1:15" x14ac:dyDescent="0.35">
      <c r="A3019" s="11" t="str">
        <f t="shared" si="47"/>
        <v>DISTRIBUCION VOLUMEN X CRITERIO (kg ó litros)Con CafeinaT.ESPAÑA</v>
      </c>
      <c r="B3019" s="11" t="s">
        <v>120</v>
      </c>
      <c r="C3019" s="11" t="s">
        <v>163</v>
      </c>
      <c r="D3019" s="11" t="s">
        <v>36</v>
      </c>
      <c r="E3019" s="12">
        <v>100</v>
      </c>
      <c r="F3019" s="12">
        <v>100</v>
      </c>
      <c r="G3019" s="12">
        <v>100</v>
      </c>
      <c r="H3019" s="12">
        <v>100</v>
      </c>
      <c r="I3019" s="12">
        <v>100</v>
      </c>
      <c r="J3019" s="12">
        <v>100</v>
      </c>
      <c r="K3019" s="12">
        <v>100</v>
      </c>
      <c r="L3019" s="12">
        <v>100</v>
      </c>
      <c r="M3019" s="12">
        <v>100</v>
      </c>
      <c r="N3019" s="12"/>
      <c r="O3019" s="12"/>
    </row>
    <row r="3020" spans="1:15" x14ac:dyDescent="0.35">
      <c r="A3020" s="11" t="str">
        <f t="shared" si="47"/>
        <v>DISTRIBUCION VOLUMEN X CRITERIO (kg ó litros)Con CafeinaBCN AM</v>
      </c>
      <c r="B3020" s="11" t="s">
        <v>120</v>
      </c>
      <c r="C3020" s="11" t="s">
        <v>163</v>
      </c>
      <c r="D3020" s="11" t="s">
        <v>1</v>
      </c>
      <c r="E3020" s="12">
        <v>10.367694900538153</v>
      </c>
      <c r="F3020" s="12">
        <v>9.781691920168301</v>
      </c>
      <c r="G3020" s="12">
        <v>12.922570885532345</v>
      </c>
      <c r="H3020" s="12">
        <v>10.310388148941643</v>
      </c>
      <c r="I3020" s="12">
        <v>10.074128926584558</v>
      </c>
      <c r="J3020" s="12">
        <v>10.213064473687625</v>
      </c>
      <c r="K3020" s="12">
        <v>9.2328221801899986</v>
      </c>
      <c r="L3020" s="12">
        <v>10.397071407098524</v>
      </c>
      <c r="M3020" s="12">
        <v>9.7956535520327694</v>
      </c>
      <c r="N3020" s="12"/>
      <c r="O3020" s="12"/>
    </row>
    <row r="3021" spans="1:15" x14ac:dyDescent="0.35">
      <c r="A3021" s="11" t="str">
        <f t="shared" si="47"/>
        <v>DISTRIBUCION VOLUMEN X CRITERIO (kg ó litros)Con CafeinaREST.CAT ARAGON</v>
      </c>
      <c r="B3021" s="11" t="s">
        <v>120</v>
      </c>
      <c r="C3021" s="11" t="s">
        <v>163</v>
      </c>
      <c r="D3021" s="11" t="s">
        <v>2</v>
      </c>
      <c r="E3021" s="12">
        <v>12.20565794956052</v>
      </c>
      <c r="F3021" s="12">
        <v>11.321322905664411</v>
      </c>
      <c r="G3021" s="12">
        <v>12.73990642487578</v>
      </c>
      <c r="H3021" s="12">
        <v>11.8997754972831</v>
      </c>
      <c r="I3021" s="12">
        <v>14.862889241577912</v>
      </c>
      <c r="J3021" s="12">
        <v>13.645383179112978</v>
      </c>
      <c r="K3021" s="12">
        <v>14.972166928208278</v>
      </c>
      <c r="L3021" s="12">
        <v>17.113158679579364</v>
      </c>
      <c r="M3021" s="12">
        <v>16.836467819273395</v>
      </c>
      <c r="N3021" s="12"/>
      <c r="O3021" s="12"/>
    </row>
    <row r="3022" spans="1:15" x14ac:dyDescent="0.35">
      <c r="A3022" s="11" t="str">
        <f t="shared" si="47"/>
        <v>DISTRIBUCION VOLUMEN X CRITERIO (kg ó litros)Con CafeinaLEVANTE</v>
      </c>
      <c r="B3022" s="11" t="s">
        <v>120</v>
      </c>
      <c r="C3022" s="11" t="s">
        <v>163</v>
      </c>
      <c r="D3022" s="11" t="s">
        <v>3</v>
      </c>
      <c r="E3022" s="12">
        <v>15.40978277822064</v>
      </c>
      <c r="F3022" s="12">
        <v>16.617008386978604</v>
      </c>
      <c r="G3022" s="12">
        <v>17.209737572962847</v>
      </c>
      <c r="H3022" s="12">
        <v>16.22334738589392</v>
      </c>
      <c r="I3022" s="12">
        <v>16.024489683135101</v>
      </c>
      <c r="J3022" s="12">
        <v>18.280769213323456</v>
      </c>
      <c r="K3022" s="12">
        <v>19.59542844896766</v>
      </c>
      <c r="L3022" s="12">
        <v>16.569066485661502</v>
      </c>
      <c r="M3022" s="12">
        <v>16.436463862774481</v>
      </c>
      <c r="N3022" s="12"/>
      <c r="O3022" s="12"/>
    </row>
    <row r="3023" spans="1:15" x14ac:dyDescent="0.35">
      <c r="A3023" s="11" t="str">
        <f t="shared" si="47"/>
        <v>DISTRIBUCION VOLUMEN X CRITERIO (kg ó litros)Con CafeinaANDALUCIA</v>
      </c>
      <c r="B3023" s="11" t="s">
        <v>120</v>
      </c>
      <c r="C3023" s="11" t="s">
        <v>163</v>
      </c>
      <c r="D3023" s="11" t="s">
        <v>4</v>
      </c>
      <c r="E3023" s="12">
        <v>19.832921421788573</v>
      </c>
      <c r="F3023" s="12">
        <v>22.713414115975024</v>
      </c>
      <c r="G3023" s="12">
        <v>19.230558288474793</v>
      </c>
      <c r="H3023" s="12">
        <v>22.78272776144405</v>
      </c>
      <c r="I3023" s="12">
        <v>22.831308267444474</v>
      </c>
      <c r="J3023" s="12">
        <v>19.473936018194106</v>
      </c>
      <c r="K3023" s="12">
        <v>20.556354296008976</v>
      </c>
      <c r="L3023" s="12">
        <v>18.147435388870516</v>
      </c>
      <c r="M3023" s="12">
        <v>19.052440636484778</v>
      </c>
      <c r="N3023" s="12"/>
      <c r="O3023" s="12"/>
    </row>
    <row r="3024" spans="1:15" x14ac:dyDescent="0.35">
      <c r="A3024" s="11" t="str">
        <f t="shared" si="47"/>
        <v>DISTRIBUCION VOLUMEN X CRITERIO (kg ó litros)Con CafeinaMDD AM</v>
      </c>
      <c r="B3024" s="11" t="s">
        <v>120</v>
      </c>
      <c r="C3024" s="11" t="s">
        <v>163</v>
      </c>
      <c r="D3024" s="11" t="s">
        <v>5</v>
      </c>
      <c r="E3024" s="12">
        <v>17.448400600669423</v>
      </c>
      <c r="F3024" s="12">
        <v>15.904636635376249</v>
      </c>
      <c r="G3024" s="12">
        <v>15.869033670608029</v>
      </c>
      <c r="H3024" s="12">
        <v>16.281145787355459</v>
      </c>
      <c r="I3024" s="12">
        <v>14.181696636239183</v>
      </c>
      <c r="J3024" s="12">
        <v>15.0547264625989</v>
      </c>
      <c r="K3024" s="12">
        <v>15.358373370934544</v>
      </c>
      <c r="L3024" s="12">
        <v>16.695037975650038</v>
      </c>
      <c r="M3024" s="12">
        <v>15.736207777618194</v>
      </c>
      <c r="N3024" s="12"/>
      <c r="O3024" s="12"/>
    </row>
    <row r="3025" spans="1:15" x14ac:dyDescent="0.35">
      <c r="A3025" s="11" t="str">
        <f t="shared" si="47"/>
        <v>DISTRIBUCION VOLUMEN X CRITERIO (kg ó litros)Con CafeinaRTO CENTRO</v>
      </c>
      <c r="B3025" s="11" t="s">
        <v>120</v>
      </c>
      <c r="C3025" s="11" t="s">
        <v>163</v>
      </c>
      <c r="D3025" s="11" t="s">
        <v>6</v>
      </c>
      <c r="E3025" s="12">
        <v>11.659181928234279</v>
      </c>
      <c r="F3025" s="12">
        <v>13.675540232843373</v>
      </c>
      <c r="G3025" s="12">
        <v>12.054821834058286</v>
      </c>
      <c r="H3025" s="12">
        <v>10.967638040287095</v>
      </c>
      <c r="I3025" s="12">
        <v>9.7228630522376047</v>
      </c>
      <c r="J3025" s="12">
        <v>10.307291379189985</v>
      </c>
      <c r="K3025" s="12">
        <v>9.9603192488124925</v>
      </c>
      <c r="L3025" s="12">
        <v>9.7310161823802428</v>
      </c>
      <c r="M3025" s="12">
        <v>9.097211576436969</v>
      </c>
      <c r="N3025" s="12"/>
      <c r="O3025" s="12"/>
    </row>
    <row r="3026" spans="1:15" x14ac:dyDescent="0.35">
      <c r="A3026" s="11" t="str">
        <f t="shared" si="47"/>
        <v>DISTRIBUCION VOLUMEN X CRITERIO (kg ó litros)Con CafeinaNORTE-CENTRO</v>
      </c>
      <c r="B3026" s="11" t="s">
        <v>120</v>
      </c>
      <c r="C3026" s="11" t="s">
        <v>163</v>
      </c>
      <c r="D3026" s="11" t="s">
        <v>7</v>
      </c>
      <c r="E3026" s="12">
        <v>7.3629905272576623</v>
      </c>
      <c r="F3026" s="12">
        <v>5.3625327696791123</v>
      </c>
      <c r="G3026" s="12">
        <v>5.0169742590790118</v>
      </c>
      <c r="H3026" s="12">
        <v>4.7557257039402741</v>
      </c>
      <c r="I3026" s="12">
        <v>5.736985342531959</v>
      </c>
      <c r="J3026" s="12">
        <v>7.4747988995346031</v>
      </c>
      <c r="K3026" s="12">
        <v>5.4548473662466286</v>
      </c>
      <c r="L3026" s="12">
        <v>6.2066618671974485</v>
      </c>
      <c r="M3026" s="12">
        <v>8.7027551998945221</v>
      </c>
      <c r="N3026" s="12"/>
      <c r="O3026" s="12"/>
    </row>
    <row r="3027" spans="1:15" x14ac:dyDescent="0.35">
      <c r="A3027" s="11" t="str">
        <f t="shared" si="47"/>
        <v>DISTRIBUCION VOLUMEN X CRITERIO (kg ó litros)Con CafeinaNOROESTE</v>
      </c>
      <c r="B3027" s="11" t="s">
        <v>120</v>
      </c>
      <c r="C3027" s="11" t="s">
        <v>163</v>
      </c>
      <c r="D3027" s="11" t="s">
        <v>8</v>
      </c>
      <c r="E3027" s="12">
        <v>5.7133711542496277</v>
      </c>
      <c r="F3027" s="12">
        <v>4.623846184552292</v>
      </c>
      <c r="G3027" s="12">
        <v>4.9563945121597941</v>
      </c>
      <c r="H3027" s="12">
        <v>6.7792490893638462</v>
      </c>
      <c r="I3027" s="12">
        <v>6.5656431295934903</v>
      </c>
      <c r="J3027" s="12">
        <v>5.5500394223521345</v>
      </c>
      <c r="K3027" s="12">
        <v>4.8696905280963296</v>
      </c>
      <c r="L3027" s="12">
        <v>5.1405559695497729</v>
      </c>
      <c r="M3027" s="12">
        <v>4.342790213742064</v>
      </c>
      <c r="N3027" s="12"/>
      <c r="O3027" s="12"/>
    </row>
    <row r="3028" spans="1:15" x14ac:dyDescent="0.35">
      <c r="A3028" s="11" t="str">
        <f t="shared" si="47"/>
        <v>DISTRIBUCION VOLUMEN X CRITERIO (kg ó litros)Con Cafeina&lt;2MIL</v>
      </c>
      <c r="B3028" s="11" t="s">
        <v>120</v>
      </c>
      <c r="C3028" s="11" t="s">
        <v>163</v>
      </c>
      <c r="D3028" s="11" t="s">
        <v>9</v>
      </c>
      <c r="E3028" s="12">
        <v>6.662010254503886</v>
      </c>
      <c r="F3028" s="12">
        <v>5.4390377308809175</v>
      </c>
      <c r="G3028" s="12">
        <v>6.158829963858075</v>
      </c>
      <c r="H3028" s="12">
        <v>6.8656859998416833</v>
      </c>
      <c r="I3028" s="12">
        <v>6.2266654961238146</v>
      </c>
      <c r="J3028" s="12">
        <v>5.896945805470617</v>
      </c>
      <c r="K3028" s="12">
        <v>5.3567428053522397</v>
      </c>
      <c r="L3028" s="12">
        <v>6.6379204461932</v>
      </c>
      <c r="M3028" s="12">
        <v>6.9562713545308119</v>
      </c>
      <c r="N3028" s="12"/>
      <c r="O3028" s="12"/>
    </row>
    <row r="3029" spans="1:15" x14ac:dyDescent="0.35">
      <c r="A3029" s="11" t="str">
        <f t="shared" si="47"/>
        <v>DISTRIBUCION VOLUMEN X CRITERIO (kg ó litros)Con Cafeina2-5MIL</v>
      </c>
      <c r="B3029" s="11" t="s">
        <v>120</v>
      </c>
      <c r="C3029" s="11" t="s">
        <v>163</v>
      </c>
      <c r="D3029" s="11" t="s">
        <v>10</v>
      </c>
      <c r="E3029" s="12">
        <v>5.0415893323033938</v>
      </c>
      <c r="F3029" s="12">
        <v>6.0538161639298487</v>
      </c>
      <c r="G3029" s="12">
        <v>4.5189602285821309</v>
      </c>
      <c r="H3029" s="12">
        <v>4.1588067489904263</v>
      </c>
      <c r="I3029" s="12">
        <v>4.6423201634316582</v>
      </c>
      <c r="J3029" s="12">
        <v>4.2718363515834472</v>
      </c>
      <c r="K3029" s="12">
        <v>4.5485404269163823</v>
      </c>
      <c r="L3029" s="12">
        <v>6.0281773174812789</v>
      </c>
      <c r="M3029" s="12">
        <v>5.8782297279859712</v>
      </c>
      <c r="N3029" s="12"/>
      <c r="O3029" s="12"/>
    </row>
    <row r="3030" spans="1:15" x14ac:dyDescent="0.35">
      <c r="A3030" s="11" t="str">
        <f t="shared" si="47"/>
        <v>DISTRIBUCION VOLUMEN X CRITERIO (kg ó litros)Con Cafeina5-10MIL</v>
      </c>
      <c r="B3030" s="11" t="s">
        <v>120</v>
      </c>
      <c r="C3030" s="11" t="s">
        <v>163</v>
      </c>
      <c r="D3030" s="11" t="s">
        <v>11</v>
      </c>
      <c r="E3030" s="12">
        <v>9.5373765962732282</v>
      </c>
      <c r="F3030" s="12">
        <v>10.395631220086081</v>
      </c>
      <c r="G3030" s="12">
        <v>9.3633765869425645</v>
      </c>
      <c r="H3030" s="12">
        <v>9.9004712397814441</v>
      </c>
      <c r="I3030" s="12">
        <v>9.8982313064288974</v>
      </c>
      <c r="J3030" s="12">
        <v>9.2561056290861483</v>
      </c>
      <c r="K3030" s="12">
        <v>8.7911410226466522</v>
      </c>
      <c r="L3030" s="12">
        <v>8.3708220024645943</v>
      </c>
      <c r="M3030" s="12">
        <v>7.3483951371710532</v>
      </c>
      <c r="N3030" s="12"/>
      <c r="O3030" s="12"/>
    </row>
    <row r="3031" spans="1:15" x14ac:dyDescent="0.35">
      <c r="A3031" s="11" t="str">
        <f t="shared" si="47"/>
        <v>DISTRIBUCION VOLUMEN X CRITERIO (kg ó litros)Con Cafeina10-30MIL</v>
      </c>
      <c r="B3031" s="11" t="s">
        <v>120</v>
      </c>
      <c r="C3031" s="11" t="s">
        <v>163</v>
      </c>
      <c r="D3031" s="11" t="s">
        <v>12</v>
      </c>
      <c r="E3031" s="12">
        <v>15.646841422932168</v>
      </c>
      <c r="F3031" s="12">
        <v>15.818956107312143</v>
      </c>
      <c r="G3031" s="12">
        <v>15.524861547690566</v>
      </c>
      <c r="H3031" s="12">
        <v>17.440386013937243</v>
      </c>
      <c r="I3031" s="12">
        <v>14.985735460882232</v>
      </c>
      <c r="J3031" s="12">
        <v>13.701241902239513</v>
      </c>
      <c r="K3031" s="12">
        <v>15.281769442440549</v>
      </c>
      <c r="L3031" s="12">
        <v>15.334185104878978</v>
      </c>
      <c r="M3031" s="12">
        <v>14.747895093555524</v>
      </c>
      <c r="N3031" s="12"/>
      <c r="O3031" s="12"/>
    </row>
    <row r="3032" spans="1:15" x14ac:dyDescent="0.35">
      <c r="A3032" s="11" t="str">
        <f t="shared" si="47"/>
        <v>DISTRIBUCION VOLUMEN X CRITERIO (kg ó litros)Con Cafeina30-100MIL</v>
      </c>
      <c r="B3032" s="11" t="s">
        <v>120</v>
      </c>
      <c r="C3032" s="11" t="s">
        <v>163</v>
      </c>
      <c r="D3032" s="11" t="s">
        <v>13</v>
      </c>
      <c r="E3032" s="12">
        <v>20.420318396571325</v>
      </c>
      <c r="F3032" s="12">
        <v>20.92131889725777</v>
      </c>
      <c r="G3032" s="12">
        <v>18.757528359534479</v>
      </c>
      <c r="H3032" s="12">
        <v>21.792250135073573</v>
      </c>
      <c r="I3032" s="12">
        <v>21.621462310377037</v>
      </c>
      <c r="J3032" s="12">
        <v>21.338192524923961</v>
      </c>
      <c r="K3032" s="12">
        <v>23.302120329479894</v>
      </c>
      <c r="L3032" s="12">
        <v>22.172416673600154</v>
      </c>
      <c r="M3032" s="12">
        <v>24.407755622100044</v>
      </c>
      <c r="N3032" s="12"/>
      <c r="O3032" s="12"/>
    </row>
    <row r="3033" spans="1:15" x14ac:dyDescent="0.35">
      <c r="A3033" s="11" t="str">
        <f t="shared" si="47"/>
        <v>DISTRIBUCION VOLUMEN X CRITERIO (kg ó litros)Con Cafeina100-200MIL</v>
      </c>
      <c r="B3033" s="11" t="s">
        <v>120</v>
      </c>
      <c r="C3033" s="11" t="s">
        <v>163</v>
      </c>
      <c r="D3033" s="11" t="s">
        <v>14</v>
      </c>
      <c r="E3033" s="12">
        <v>9.8790640464043893</v>
      </c>
      <c r="F3033" s="12">
        <v>8.9686234054581053</v>
      </c>
      <c r="G3033" s="12">
        <v>8.8993117527120642</v>
      </c>
      <c r="H3033" s="12">
        <v>8.2143163840592273</v>
      </c>
      <c r="I3033" s="12">
        <v>9.1836933423781559</v>
      </c>
      <c r="J3033" s="12">
        <v>9.5345761647770644</v>
      </c>
      <c r="K3033" s="12">
        <v>9.2289251174391964</v>
      </c>
      <c r="L3033" s="12">
        <v>9.9243411768947549</v>
      </c>
      <c r="M3033" s="12">
        <v>9.8845199372403663</v>
      </c>
      <c r="N3033" s="12"/>
      <c r="O3033" s="12"/>
    </row>
    <row r="3034" spans="1:15" x14ac:dyDescent="0.35">
      <c r="A3034" s="11" t="str">
        <f t="shared" si="47"/>
        <v>DISTRIBUCION VOLUMEN X CRITERIO (kg ó litros)Con Cafeina200-500MIL</v>
      </c>
      <c r="B3034" s="11" t="s">
        <v>120</v>
      </c>
      <c r="C3034" s="11" t="s">
        <v>163</v>
      </c>
      <c r="D3034" s="11" t="s">
        <v>15</v>
      </c>
      <c r="E3034" s="12">
        <v>12.970262872594656</v>
      </c>
      <c r="F3034" s="12">
        <v>13.631551091487657</v>
      </c>
      <c r="G3034" s="12">
        <v>16.556310934420726</v>
      </c>
      <c r="H3034" s="12">
        <v>11.849657141926516</v>
      </c>
      <c r="I3034" s="12">
        <v>13.855289994422805</v>
      </c>
      <c r="J3034" s="12">
        <v>15.690792964496703</v>
      </c>
      <c r="K3034" s="12">
        <v>12.621059143372159</v>
      </c>
      <c r="L3034" s="12">
        <v>11.328639626491892</v>
      </c>
      <c r="M3034" s="12">
        <v>11.688104214815189</v>
      </c>
      <c r="N3034" s="12"/>
      <c r="O3034" s="12"/>
    </row>
    <row r="3035" spans="1:15" x14ac:dyDescent="0.35">
      <c r="A3035" s="11" t="str">
        <f t="shared" si="47"/>
        <v>DISTRIBUCION VOLUMEN X CRITERIO (kg ó litros)Con Cafeina&gt;500MIL</v>
      </c>
      <c r="B3035" s="11" t="s">
        <v>120</v>
      </c>
      <c r="C3035" s="11" t="s">
        <v>163</v>
      </c>
      <c r="D3035" s="11" t="s">
        <v>16</v>
      </c>
      <c r="E3035" s="12">
        <v>19.842530042337103</v>
      </c>
      <c r="F3035" s="12">
        <v>18.771059300323294</v>
      </c>
      <c r="G3035" s="12">
        <v>20.220818307882553</v>
      </c>
      <c r="H3035" s="12">
        <v>19.778427769820158</v>
      </c>
      <c r="I3035" s="12">
        <v>19.586609165977904</v>
      </c>
      <c r="J3035" s="12">
        <v>20.310318962883038</v>
      </c>
      <c r="K3035" s="12">
        <v>20.869703051914801</v>
      </c>
      <c r="L3035" s="12">
        <v>20.20349273826622</v>
      </c>
      <c r="M3035" s="12">
        <v>19.088821110369086</v>
      </c>
      <c r="N3035" s="12"/>
      <c r="O3035" s="12"/>
    </row>
    <row r="3036" spans="1:15" x14ac:dyDescent="0.35">
      <c r="A3036" s="11" t="str">
        <f t="shared" si="47"/>
        <v>DISTRIBUCION VOLUMEN X CRITERIO (kg ó litros)Con CafeinaDE 15 A 19 AÑOS</v>
      </c>
      <c r="B3036" s="11" t="s">
        <v>120</v>
      </c>
      <c r="C3036" s="11" t="s">
        <v>163</v>
      </c>
      <c r="D3036" s="11" t="s">
        <v>39</v>
      </c>
      <c r="E3036" s="12">
        <v>4.0723674441910847</v>
      </c>
      <c r="F3036" s="12">
        <v>3.5874066219462861</v>
      </c>
      <c r="G3036" s="12">
        <v>3.7332056633253132</v>
      </c>
      <c r="H3036" s="12">
        <v>4.110186068129515</v>
      </c>
      <c r="I3036" s="12">
        <v>4.9546210789929992</v>
      </c>
      <c r="J3036" s="12">
        <v>4.051138408263574</v>
      </c>
      <c r="K3036" s="12">
        <v>2.7535536652684489</v>
      </c>
      <c r="L3036" s="12">
        <v>2.214598131412115</v>
      </c>
      <c r="M3036" s="12">
        <v>2.0687931902782455</v>
      </c>
      <c r="N3036" s="12"/>
      <c r="O3036" s="12"/>
    </row>
    <row r="3037" spans="1:15" x14ac:dyDescent="0.35">
      <c r="A3037" s="11" t="str">
        <f t="shared" si="47"/>
        <v>DISTRIBUCION VOLUMEN X CRITERIO (kg ó litros)Con CafeinaDE 20 A 24 AÑOS</v>
      </c>
      <c r="B3037" s="11" t="s">
        <v>120</v>
      </c>
      <c r="C3037" s="11" t="s">
        <v>163</v>
      </c>
      <c r="D3037" s="11" t="s">
        <v>40</v>
      </c>
      <c r="E3037" s="12">
        <v>3.5828818715495503</v>
      </c>
      <c r="F3037" s="12">
        <v>3.8245242087417419</v>
      </c>
      <c r="G3037" s="12">
        <v>3.5516559218853869</v>
      </c>
      <c r="H3037" s="12">
        <v>3.35970884386664</v>
      </c>
      <c r="I3037" s="12">
        <v>4.3974251855610955</v>
      </c>
      <c r="J3037" s="12">
        <v>4.3184631634053385</v>
      </c>
      <c r="K3037" s="12">
        <v>5.7247660543382981</v>
      </c>
      <c r="L3037" s="12">
        <v>4.6413643253118453</v>
      </c>
      <c r="M3037" s="12">
        <v>4.5577601574371425</v>
      </c>
      <c r="N3037" s="12"/>
      <c r="O3037" s="12"/>
    </row>
    <row r="3038" spans="1:15" x14ac:dyDescent="0.35">
      <c r="A3038" s="11" t="str">
        <f t="shared" si="47"/>
        <v>DISTRIBUCION VOLUMEN X CRITERIO (kg ó litros)Con CafeinaDE 25 A 34 AÑOS</v>
      </c>
      <c r="B3038" s="11" t="s">
        <v>120</v>
      </c>
      <c r="C3038" s="11" t="s">
        <v>163</v>
      </c>
      <c r="D3038" s="11" t="s">
        <v>41</v>
      </c>
      <c r="E3038" s="12">
        <v>12.274431245524489</v>
      </c>
      <c r="F3038" s="12">
        <v>14.706553115907422</v>
      </c>
      <c r="G3038" s="12">
        <v>14.155769491529915</v>
      </c>
      <c r="H3038" s="12">
        <v>11.234765060653796</v>
      </c>
      <c r="I3038" s="12">
        <v>10.662084560099524</v>
      </c>
      <c r="J3038" s="12">
        <v>13.380297418605885</v>
      </c>
      <c r="K3038" s="12">
        <v>11.421573883596844</v>
      </c>
      <c r="L3038" s="12">
        <v>9.4485335369534873</v>
      </c>
      <c r="M3038" s="12">
        <v>10.910093938722577</v>
      </c>
      <c r="N3038" s="12"/>
      <c r="O3038" s="12"/>
    </row>
    <row r="3039" spans="1:15" x14ac:dyDescent="0.35">
      <c r="A3039" s="11" t="str">
        <f t="shared" si="47"/>
        <v>DISTRIBUCION VOLUMEN X CRITERIO (kg ó litros)Con CafeinaDE 35 A 49 AÑOS</v>
      </c>
      <c r="B3039" s="11" t="s">
        <v>120</v>
      </c>
      <c r="C3039" s="11" t="s">
        <v>163</v>
      </c>
      <c r="D3039" s="11" t="s">
        <v>42</v>
      </c>
      <c r="E3039" s="12">
        <v>34.135229465261531</v>
      </c>
      <c r="F3039" s="12">
        <v>34.293037311453034</v>
      </c>
      <c r="G3039" s="12">
        <v>32.586938985831615</v>
      </c>
      <c r="H3039" s="12">
        <v>33.552068867533052</v>
      </c>
      <c r="I3039" s="12">
        <v>33.210838206287754</v>
      </c>
      <c r="J3039" s="12">
        <v>31.252673644849931</v>
      </c>
      <c r="K3039" s="12">
        <v>31.735707654442191</v>
      </c>
      <c r="L3039" s="12">
        <v>30.934345420612736</v>
      </c>
      <c r="M3039" s="12">
        <v>31.10059449048893</v>
      </c>
      <c r="N3039" s="12"/>
      <c r="O3039" s="12"/>
    </row>
    <row r="3040" spans="1:15" x14ac:dyDescent="0.35">
      <c r="A3040" s="11" t="str">
        <f t="shared" si="47"/>
        <v>DISTRIBUCION VOLUMEN X CRITERIO (kg ó litros)Con CafeinaDE 50 A 59 AÑOS</v>
      </c>
      <c r="B3040" s="11" t="s">
        <v>120</v>
      </c>
      <c r="C3040" s="11" t="s">
        <v>163</v>
      </c>
      <c r="D3040" s="11" t="s">
        <v>43</v>
      </c>
      <c r="E3040" s="12">
        <v>28.069199251289177</v>
      </c>
      <c r="F3040" s="12">
        <v>26.314377352088997</v>
      </c>
      <c r="G3040" s="12">
        <v>25.007554841784124</v>
      </c>
      <c r="H3040" s="12">
        <v>26.648029927552621</v>
      </c>
      <c r="I3040" s="12">
        <v>26.976378457651844</v>
      </c>
      <c r="J3040" s="12">
        <v>23.916698163552741</v>
      </c>
      <c r="K3040" s="12">
        <v>27.753644523636101</v>
      </c>
      <c r="L3040" s="12">
        <v>28.929837501586704</v>
      </c>
      <c r="M3040" s="12">
        <v>26.946989158854951</v>
      </c>
      <c r="N3040" s="12"/>
      <c r="O3040" s="12"/>
    </row>
    <row r="3041" spans="1:15" x14ac:dyDescent="0.35">
      <c r="A3041" s="11" t="str">
        <f t="shared" si="47"/>
        <v>DISTRIBUCION VOLUMEN X CRITERIO (kg ó litros)Con CafeinaDE 60 A 75 AÑOS</v>
      </c>
      <c r="B3041" s="11" t="s">
        <v>120</v>
      </c>
      <c r="C3041" s="11" t="s">
        <v>163</v>
      </c>
      <c r="D3041" s="11" t="s">
        <v>44</v>
      </c>
      <c r="E3041" s="12">
        <v>17.865887031839154</v>
      </c>
      <c r="F3041" s="12">
        <v>17.274096561767134</v>
      </c>
      <c r="G3041" s="12">
        <v>20.964879049149786</v>
      </c>
      <c r="H3041" s="12">
        <v>21.095244185818661</v>
      </c>
      <c r="I3041" s="12">
        <v>19.798657307134146</v>
      </c>
      <c r="J3041" s="12">
        <v>23.080733201702412</v>
      </c>
      <c r="K3041" s="12">
        <v>20.610760062962623</v>
      </c>
      <c r="L3041" s="12">
        <v>23.831321447190735</v>
      </c>
      <c r="M3041" s="12">
        <v>24.415759856972855</v>
      </c>
      <c r="N3041" s="12"/>
      <c r="O3041" s="12"/>
    </row>
    <row r="3042" spans="1:15" x14ac:dyDescent="0.35">
      <c r="A3042" s="11" t="str">
        <f t="shared" si="47"/>
        <v>DISTRIBUCION VOLUMEN X CRITERIO (kg ó litros)Con CafeinaNIVEL ALTO</v>
      </c>
      <c r="B3042" s="11" t="s">
        <v>120</v>
      </c>
      <c r="C3042" s="11" t="s">
        <v>163</v>
      </c>
      <c r="D3042" s="11" t="s">
        <v>209</v>
      </c>
      <c r="E3042" s="12">
        <v>19.881139223162183</v>
      </c>
      <c r="F3042" s="12">
        <v>18.556304271031699</v>
      </c>
      <c r="G3042" s="12">
        <v>18.93105236202139</v>
      </c>
      <c r="H3042" s="12">
        <v>21.003321293751114</v>
      </c>
      <c r="I3042" s="12">
        <v>21.131040502220547</v>
      </c>
      <c r="J3042" s="12">
        <v>20.204020788960495</v>
      </c>
      <c r="K3042" s="12">
        <v>19.718005814919962</v>
      </c>
      <c r="L3042" s="12">
        <v>21.584756383580469</v>
      </c>
      <c r="M3042" s="12">
        <v>20.860783896187247</v>
      </c>
      <c r="N3042" s="12"/>
      <c r="O3042" s="12"/>
    </row>
    <row r="3043" spans="1:15" x14ac:dyDescent="0.35">
      <c r="A3043" s="11" t="str">
        <f t="shared" si="47"/>
        <v>DISTRIBUCION VOLUMEN X CRITERIO (kg ó litros)Con CafeinaNIVEL MEDIO ALTO</v>
      </c>
      <c r="B3043" s="11" t="s">
        <v>120</v>
      </c>
      <c r="C3043" s="11" t="s">
        <v>163</v>
      </c>
      <c r="D3043" s="11" t="s">
        <v>210</v>
      </c>
      <c r="E3043" s="12">
        <v>17.977813423935235</v>
      </c>
      <c r="F3043" s="12">
        <v>17.279116630836459</v>
      </c>
      <c r="G3043" s="12">
        <v>17.970766224377925</v>
      </c>
      <c r="H3043" s="12">
        <v>16.84133644819639</v>
      </c>
      <c r="I3043" s="12">
        <v>15.829954015179096</v>
      </c>
      <c r="J3043" s="12">
        <v>16.118741319378564</v>
      </c>
      <c r="K3043" s="12">
        <v>17.895750838397063</v>
      </c>
      <c r="L3043" s="12">
        <v>16.532797851490233</v>
      </c>
      <c r="M3043" s="12">
        <v>14.868292509945485</v>
      </c>
      <c r="N3043" s="12"/>
      <c r="O3043" s="12"/>
    </row>
    <row r="3044" spans="1:15" x14ac:dyDescent="0.35">
      <c r="A3044" s="11" t="str">
        <f t="shared" si="47"/>
        <v>DISTRIBUCION VOLUMEN X CRITERIO (kg ó litros)Con CafeinaNIVEL MEDIO</v>
      </c>
      <c r="B3044" s="11" t="s">
        <v>120</v>
      </c>
      <c r="C3044" s="11" t="s">
        <v>163</v>
      </c>
      <c r="D3044" s="11" t="s">
        <v>211</v>
      </c>
      <c r="E3044" s="12">
        <v>27.411200252647038</v>
      </c>
      <c r="F3044" s="12">
        <v>27.613349791217605</v>
      </c>
      <c r="G3044" s="12">
        <v>29.231825878431433</v>
      </c>
      <c r="H3044" s="12">
        <v>26.304561630782768</v>
      </c>
      <c r="I3044" s="12">
        <v>26.716028556300998</v>
      </c>
      <c r="J3044" s="12">
        <v>28.302084465410442</v>
      </c>
      <c r="K3044" s="12">
        <v>25.844411075108294</v>
      </c>
      <c r="L3044" s="12">
        <v>26.331017179670813</v>
      </c>
      <c r="M3044" s="12">
        <v>26.457018640005675</v>
      </c>
      <c r="N3044" s="12"/>
      <c r="O3044" s="12"/>
    </row>
    <row r="3045" spans="1:15" x14ac:dyDescent="0.35">
      <c r="A3045" s="11" t="str">
        <f t="shared" si="47"/>
        <v>DISTRIBUCION VOLUMEN X CRITERIO (kg ó litros)Con CafeinaNIVEL MEDIO BAJO</v>
      </c>
      <c r="B3045" s="11" t="s">
        <v>120</v>
      </c>
      <c r="C3045" s="11" t="s">
        <v>163</v>
      </c>
      <c r="D3045" s="11" t="s">
        <v>212</v>
      </c>
      <c r="E3045" s="12">
        <v>14.257022994494625</v>
      </c>
      <c r="F3045" s="12">
        <v>15.12641577146114</v>
      </c>
      <c r="G3045" s="12">
        <v>14.080235035315164</v>
      </c>
      <c r="H3045" s="12">
        <v>15.970066498783432</v>
      </c>
      <c r="I3045" s="12">
        <v>15.602918035070948</v>
      </c>
      <c r="J3045" s="12">
        <v>13.710022392364712</v>
      </c>
      <c r="K3045" s="12">
        <v>14.599513604168845</v>
      </c>
      <c r="L3045" s="12">
        <v>14.426190705217696</v>
      </c>
      <c r="M3045" s="12">
        <v>14.269968785248786</v>
      </c>
      <c r="N3045" s="12"/>
      <c r="O3045" s="12"/>
    </row>
    <row r="3046" spans="1:15" x14ac:dyDescent="0.35">
      <c r="A3046" s="11" t="str">
        <f t="shared" si="47"/>
        <v>DISTRIBUCION VOLUMEN X CRITERIO (kg ó litros)Con CafeinaHOMBRE</v>
      </c>
      <c r="B3046" s="11" t="s">
        <v>120</v>
      </c>
      <c r="C3046" s="11" t="s">
        <v>163</v>
      </c>
      <c r="D3046" s="11" t="s">
        <v>21</v>
      </c>
      <c r="E3046" s="12">
        <v>51.206697151438554</v>
      </c>
      <c r="F3046" s="12">
        <v>48.668887500616478</v>
      </c>
      <c r="G3046" s="12">
        <v>51.490403983855984</v>
      </c>
      <c r="H3046" s="12">
        <v>49.041279907670557</v>
      </c>
      <c r="I3046" s="12">
        <v>48.885091649924121</v>
      </c>
      <c r="J3046" s="12">
        <v>49.975923761083443</v>
      </c>
      <c r="K3046" s="12">
        <v>51.73351256222147</v>
      </c>
      <c r="L3046" s="12">
        <v>52.883412833643781</v>
      </c>
      <c r="M3046" s="12">
        <v>52.049159462736206</v>
      </c>
      <c r="N3046" s="12"/>
      <c r="O3046" s="12"/>
    </row>
    <row r="3047" spans="1:15" x14ac:dyDescent="0.35">
      <c r="A3047" s="11" t="str">
        <f t="shared" si="47"/>
        <v>DISTRIBUCION VOLUMEN X CRITERIO (kg ó litros)Con CafeinaMUJER</v>
      </c>
      <c r="B3047" s="11" t="s">
        <v>120</v>
      </c>
      <c r="C3047" s="11" t="s">
        <v>163</v>
      </c>
      <c r="D3047" s="11" t="s">
        <v>22</v>
      </c>
      <c r="E3047" s="12">
        <v>48.793304116072683</v>
      </c>
      <c r="F3047" s="12">
        <v>51.331109497777071</v>
      </c>
      <c r="G3047" s="12">
        <v>48.509590888822565</v>
      </c>
      <c r="H3047" s="12">
        <v>50.95872202015893</v>
      </c>
      <c r="I3047" s="12">
        <v>51.114914016927059</v>
      </c>
      <c r="J3047" s="12">
        <v>50.024092078838734</v>
      </c>
      <c r="K3047" s="12">
        <v>48.266484042472264</v>
      </c>
      <c r="L3047" s="12">
        <v>47.116590231332545</v>
      </c>
      <c r="M3047" s="12">
        <v>47.950834968191565</v>
      </c>
      <c r="N3047" s="12"/>
      <c r="O3047" s="12"/>
    </row>
    <row r="3048" spans="1:15" x14ac:dyDescent="0.35">
      <c r="A3048" s="11" t="str">
        <f t="shared" si="47"/>
        <v>DISTRIBUCION VOLUMEN X CRITERIO (kg ó litros)Sin CafeinaT.ESPAÑA</v>
      </c>
      <c r="B3048" s="11" t="s">
        <v>120</v>
      </c>
      <c r="C3048" s="11" t="s">
        <v>164</v>
      </c>
      <c r="D3048" s="11" t="s">
        <v>36</v>
      </c>
      <c r="E3048" s="12">
        <v>100</v>
      </c>
      <c r="F3048" s="12">
        <v>100</v>
      </c>
      <c r="G3048" s="12">
        <v>100</v>
      </c>
      <c r="H3048" s="12">
        <v>100</v>
      </c>
      <c r="I3048" s="12">
        <v>100</v>
      </c>
      <c r="J3048" s="12">
        <v>100</v>
      </c>
      <c r="K3048" s="12">
        <v>100</v>
      </c>
      <c r="L3048" s="12">
        <v>100</v>
      </c>
      <c r="M3048" s="12">
        <v>100</v>
      </c>
      <c r="N3048" s="12"/>
      <c r="O3048" s="12"/>
    </row>
    <row r="3049" spans="1:15" x14ac:dyDescent="0.35">
      <c r="A3049" s="11" t="str">
        <f t="shared" si="47"/>
        <v>DISTRIBUCION VOLUMEN X CRITERIO (kg ó litros)Sin CafeinaBCN AM</v>
      </c>
      <c r="B3049" s="11" t="s">
        <v>120</v>
      </c>
      <c r="C3049" s="11" t="s">
        <v>164</v>
      </c>
      <c r="D3049" s="11" t="s">
        <v>1</v>
      </c>
      <c r="E3049" s="12">
        <v>5.8540055075766251</v>
      </c>
      <c r="F3049" s="12">
        <v>9.0328479363723435</v>
      </c>
      <c r="G3049" s="12">
        <v>5.0020403550988686</v>
      </c>
      <c r="H3049" s="12">
        <v>5.7919449416972055</v>
      </c>
      <c r="I3049" s="12">
        <v>12.848377145688621</v>
      </c>
      <c r="J3049" s="12">
        <v>5.613041671047422</v>
      </c>
      <c r="K3049" s="12">
        <v>4.1662275318566184</v>
      </c>
      <c r="L3049" s="12">
        <v>7.46034904996396</v>
      </c>
      <c r="M3049" s="12">
        <v>7.2973970498291445</v>
      </c>
      <c r="N3049" s="12"/>
      <c r="O3049" s="12"/>
    </row>
    <row r="3050" spans="1:15" x14ac:dyDescent="0.35">
      <c r="A3050" s="11" t="str">
        <f t="shared" si="47"/>
        <v>DISTRIBUCION VOLUMEN X CRITERIO (kg ó litros)Sin CafeinaREST.CAT ARAGON</v>
      </c>
      <c r="B3050" s="11" t="s">
        <v>120</v>
      </c>
      <c r="C3050" s="11" t="s">
        <v>164</v>
      </c>
      <c r="D3050" s="11" t="s">
        <v>2</v>
      </c>
      <c r="E3050" s="12">
        <v>9.2775249696543334</v>
      </c>
      <c r="F3050" s="12">
        <v>9.1025194118186263</v>
      </c>
      <c r="G3050" s="12">
        <v>5.9643970365964236</v>
      </c>
      <c r="H3050" s="12">
        <v>7.4855931458132909</v>
      </c>
      <c r="I3050" s="12">
        <v>5.645728830719456</v>
      </c>
      <c r="J3050" s="12">
        <v>7.6123569195877288</v>
      </c>
      <c r="K3050" s="12">
        <v>8.0679586493971982</v>
      </c>
      <c r="L3050" s="12">
        <v>8.8656869461655727</v>
      </c>
      <c r="M3050" s="12">
        <v>8.8091807000882199</v>
      </c>
      <c r="N3050" s="12"/>
      <c r="O3050" s="12"/>
    </row>
    <row r="3051" spans="1:15" x14ac:dyDescent="0.35">
      <c r="A3051" s="11" t="str">
        <f t="shared" si="47"/>
        <v>DISTRIBUCION VOLUMEN X CRITERIO (kg ó litros)Sin CafeinaLEVANTE</v>
      </c>
      <c r="B3051" s="11" t="s">
        <v>120</v>
      </c>
      <c r="C3051" s="11" t="s">
        <v>164</v>
      </c>
      <c r="D3051" s="11" t="s">
        <v>3</v>
      </c>
      <c r="E3051" s="12">
        <v>16.368378022076527</v>
      </c>
      <c r="F3051" s="12">
        <v>23.081359886129484</v>
      </c>
      <c r="G3051" s="12">
        <v>18.480313008467736</v>
      </c>
      <c r="H3051" s="12">
        <v>17.305763661579732</v>
      </c>
      <c r="I3051" s="12">
        <v>16.381563758581837</v>
      </c>
      <c r="J3051" s="12">
        <v>16.951703015519641</v>
      </c>
      <c r="K3051" s="12">
        <v>18.349358961604612</v>
      </c>
      <c r="L3051" s="12">
        <v>15.073857492743839</v>
      </c>
      <c r="M3051" s="12">
        <v>14.991809251835075</v>
      </c>
      <c r="N3051" s="12"/>
      <c r="O3051" s="12"/>
    </row>
    <row r="3052" spans="1:15" x14ac:dyDescent="0.35">
      <c r="A3052" s="11" t="str">
        <f t="shared" si="47"/>
        <v>DISTRIBUCION VOLUMEN X CRITERIO (kg ó litros)Sin CafeinaANDALUCIA</v>
      </c>
      <c r="B3052" s="11" t="s">
        <v>120</v>
      </c>
      <c r="C3052" s="11" t="s">
        <v>164</v>
      </c>
      <c r="D3052" s="11" t="s">
        <v>4</v>
      </c>
      <c r="E3052" s="12">
        <v>24.057687264193429</v>
      </c>
      <c r="F3052" s="12">
        <v>17.46865705422778</v>
      </c>
      <c r="G3052" s="12">
        <v>20.035359258345274</v>
      </c>
      <c r="H3052" s="12">
        <v>21.981921478766484</v>
      </c>
      <c r="I3052" s="12">
        <v>21.066245438362152</v>
      </c>
      <c r="J3052" s="12">
        <v>25.066975221049283</v>
      </c>
      <c r="K3052" s="12">
        <v>21.191889772675889</v>
      </c>
      <c r="L3052" s="12">
        <v>23.981408051541482</v>
      </c>
      <c r="M3052" s="12">
        <v>29.504415925620354</v>
      </c>
      <c r="N3052" s="12"/>
      <c r="O3052" s="12"/>
    </row>
    <row r="3053" spans="1:15" x14ac:dyDescent="0.35">
      <c r="A3053" s="11" t="str">
        <f t="shared" si="47"/>
        <v>DISTRIBUCION VOLUMEN X CRITERIO (kg ó litros)Sin CafeinaMDD AM</v>
      </c>
      <c r="B3053" s="11" t="s">
        <v>120</v>
      </c>
      <c r="C3053" s="11" t="s">
        <v>164</v>
      </c>
      <c r="D3053" s="11" t="s">
        <v>5</v>
      </c>
      <c r="E3053" s="12">
        <v>24.686156091042811</v>
      </c>
      <c r="F3053" s="12">
        <v>21.608712742817492</v>
      </c>
      <c r="G3053" s="12">
        <v>24.44897081041951</v>
      </c>
      <c r="H3053" s="12">
        <v>25.400309253034596</v>
      </c>
      <c r="I3053" s="12">
        <v>21.759593930777669</v>
      </c>
      <c r="J3053" s="12">
        <v>19.825152818684817</v>
      </c>
      <c r="K3053" s="12">
        <v>21.107453082101294</v>
      </c>
      <c r="L3053" s="12">
        <v>17.154650071764895</v>
      </c>
      <c r="M3053" s="12">
        <v>14.403496364059002</v>
      </c>
      <c r="N3053" s="12"/>
      <c r="O3053" s="12"/>
    </row>
    <row r="3054" spans="1:15" x14ac:dyDescent="0.35">
      <c r="A3054" s="11" t="str">
        <f t="shared" si="47"/>
        <v>DISTRIBUCION VOLUMEN X CRITERIO (kg ó litros)Sin CafeinaRTO CENTRO</v>
      </c>
      <c r="B3054" s="11" t="s">
        <v>120</v>
      </c>
      <c r="C3054" s="11" t="s">
        <v>164</v>
      </c>
      <c r="D3054" s="11" t="s">
        <v>6</v>
      </c>
      <c r="E3054" s="12">
        <v>8.1929349282480981</v>
      </c>
      <c r="F3054" s="12">
        <v>8.2919400188544898</v>
      </c>
      <c r="G3054" s="12">
        <v>16.05830354709968</v>
      </c>
      <c r="H3054" s="12">
        <v>11.315879982483009</v>
      </c>
      <c r="I3054" s="12">
        <v>9.5386693369591402</v>
      </c>
      <c r="J3054" s="12">
        <v>13.162581431744277</v>
      </c>
      <c r="K3054" s="12">
        <v>14.724693229682117</v>
      </c>
      <c r="L3054" s="12">
        <v>15.30819798948116</v>
      </c>
      <c r="M3054" s="12">
        <v>11.588074423563169</v>
      </c>
      <c r="N3054" s="12"/>
      <c r="O3054" s="12"/>
    </row>
    <row r="3055" spans="1:15" x14ac:dyDescent="0.35">
      <c r="A3055" s="11" t="str">
        <f t="shared" si="47"/>
        <v>DISTRIBUCION VOLUMEN X CRITERIO (kg ó litros)Sin CafeinaNORTE-CENTRO</v>
      </c>
      <c r="B3055" s="11" t="s">
        <v>120</v>
      </c>
      <c r="C3055" s="11" t="s">
        <v>164</v>
      </c>
      <c r="D3055" s="11" t="s">
        <v>7</v>
      </c>
      <c r="E3055" s="12">
        <v>4.453062537937976</v>
      </c>
      <c r="F3055" s="12">
        <v>6.375975244688564</v>
      </c>
      <c r="G3055" s="12">
        <v>5.6169494508664979</v>
      </c>
      <c r="H3055" s="12">
        <v>5.148296999644896</v>
      </c>
      <c r="I3055" s="12">
        <v>7.2453462164587217</v>
      </c>
      <c r="J3055" s="12">
        <v>7.0774778845289141</v>
      </c>
      <c r="K3055" s="12">
        <v>6.199059421442275</v>
      </c>
      <c r="L3055" s="12">
        <v>5.8227753614125817</v>
      </c>
      <c r="M3055" s="12">
        <v>8.139744528537971</v>
      </c>
      <c r="N3055" s="12"/>
      <c r="O3055" s="12"/>
    </row>
    <row r="3056" spans="1:15" x14ac:dyDescent="0.35">
      <c r="A3056" s="11" t="str">
        <f t="shared" si="47"/>
        <v>DISTRIBUCION VOLUMEN X CRITERIO (kg ó litros)Sin CafeinaNOROESTE</v>
      </c>
      <c r="B3056" s="11" t="s">
        <v>120</v>
      </c>
      <c r="C3056" s="11" t="s">
        <v>164</v>
      </c>
      <c r="D3056" s="11" t="s">
        <v>8</v>
      </c>
      <c r="E3056" s="12">
        <v>7.1102557064971981</v>
      </c>
      <c r="F3056" s="12">
        <v>5.0379834028534338</v>
      </c>
      <c r="G3056" s="12">
        <v>4.3936728434491785</v>
      </c>
      <c r="H3056" s="12">
        <v>5.5702918238702654</v>
      </c>
      <c r="I3056" s="12">
        <v>5.5144758216781709</v>
      </c>
      <c r="J3056" s="12">
        <v>4.6907000914036905</v>
      </c>
      <c r="K3056" s="12">
        <v>6.1933603433874609</v>
      </c>
      <c r="L3056" s="12">
        <v>6.3330765780349507</v>
      </c>
      <c r="M3056" s="12">
        <v>5.2658733566121221</v>
      </c>
      <c r="N3056" s="12"/>
      <c r="O3056" s="12"/>
    </row>
    <row r="3057" spans="1:15" x14ac:dyDescent="0.35">
      <c r="A3057" s="11" t="str">
        <f t="shared" si="47"/>
        <v>DISTRIBUCION VOLUMEN X CRITERIO (kg ó litros)Sin Cafeina&lt;2MIL</v>
      </c>
      <c r="B3057" s="11" t="s">
        <v>120</v>
      </c>
      <c r="C3057" s="11" t="s">
        <v>164</v>
      </c>
      <c r="D3057" s="11" t="s">
        <v>9</v>
      </c>
      <c r="E3057" s="12">
        <v>2.4899662682113037</v>
      </c>
      <c r="F3057" s="12">
        <v>3.1546226721720596</v>
      </c>
      <c r="G3057" s="12">
        <v>4.5057196870532215</v>
      </c>
      <c r="H3057" s="12">
        <v>3.5798439208317321</v>
      </c>
      <c r="I3057" s="12">
        <v>2.3697551795348866</v>
      </c>
      <c r="J3057" s="12">
        <v>5.6074769016319141</v>
      </c>
      <c r="K3057" s="12">
        <v>7.8547338465151366</v>
      </c>
      <c r="L3057" s="12">
        <v>6.1563559691852268</v>
      </c>
      <c r="M3057" s="12">
        <v>3.8532482771965424</v>
      </c>
      <c r="N3057" s="12"/>
      <c r="O3057" s="12"/>
    </row>
    <row r="3058" spans="1:15" x14ac:dyDescent="0.35">
      <c r="A3058" s="11" t="str">
        <f t="shared" si="47"/>
        <v>DISTRIBUCION VOLUMEN X CRITERIO (kg ó litros)Sin Cafeina2-5MIL</v>
      </c>
      <c r="B3058" s="11" t="s">
        <v>120</v>
      </c>
      <c r="C3058" s="11" t="s">
        <v>164</v>
      </c>
      <c r="D3058" s="11" t="s">
        <v>10</v>
      </c>
      <c r="E3058" s="12">
        <v>6.2523467075543193</v>
      </c>
      <c r="F3058" s="12">
        <v>5.3565746042043285</v>
      </c>
      <c r="G3058" s="12">
        <v>5.9387932851600391</v>
      </c>
      <c r="H3058" s="12">
        <v>6.1502387775869263</v>
      </c>
      <c r="I3058" s="12">
        <v>8.1992760456678262</v>
      </c>
      <c r="J3058" s="12">
        <v>8.1801086902680762</v>
      </c>
      <c r="K3058" s="12">
        <v>7.2039904016924723</v>
      </c>
      <c r="L3058" s="12">
        <v>8.1052113870892928</v>
      </c>
      <c r="M3058" s="12">
        <v>5.316908699190968</v>
      </c>
      <c r="N3058" s="12"/>
      <c r="O3058" s="12"/>
    </row>
    <row r="3059" spans="1:15" x14ac:dyDescent="0.35">
      <c r="A3059" s="11" t="str">
        <f t="shared" si="47"/>
        <v>DISTRIBUCION VOLUMEN X CRITERIO (kg ó litros)Sin Cafeina5-10MIL</v>
      </c>
      <c r="B3059" s="11" t="s">
        <v>120</v>
      </c>
      <c r="C3059" s="11" t="s">
        <v>164</v>
      </c>
      <c r="D3059" s="11" t="s">
        <v>11</v>
      </c>
      <c r="E3059" s="12">
        <v>7.2298266749665832</v>
      </c>
      <c r="F3059" s="12">
        <v>5.6000769800124486</v>
      </c>
      <c r="G3059" s="12">
        <v>3.8945576862723339</v>
      </c>
      <c r="H3059" s="12">
        <v>5.3333430388149736</v>
      </c>
      <c r="I3059" s="12">
        <v>6.3794393192809373</v>
      </c>
      <c r="J3059" s="12">
        <v>2.6299321599036989</v>
      </c>
      <c r="K3059" s="12">
        <v>3.4232391487559051</v>
      </c>
      <c r="L3059" s="12">
        <v>3.2905348529688849</v>
      </c>
      <c r="M3059" s="12">
        <v>7.4359917239100559</v>
      </c>
      <c r="N3059" s="12"/>
      <c r="O3059" s="12"/>
    </row>
    <row r="3060" spans="1:15" x14ac:dyDescent="0.35">
      <c r="A3060" s="11" t="str">
        <f t="shared" si="47"/>
        <v>DISTRIBUCION VOLUMEN X CRITERIO (kg ó litros)Sin Cafeina10-30MIL</v>
      </c>
      <c r="B3060" s="11" t="s">
        <v>120</v>
      </c>
      <c r="C3060" s="11" t="s">
        <v>164</v>
      </c>
      <c r="D3060" s="11" t="s">
        <v>12</v>
      </c>
      <c r="E3060" s="12">
        <v>15.0285707126258</v>
      </c>
      <c r="F3060" s="12">
        <v>11.487561124620784</v>
      </c>
      <c r="G3060" s="12">
        <v>20.002947492038274</v>
      </c>
      <c r="H3060" s="12">
        <v>17.123724431682135</v>
      </c>
      <c r="I3060" s="12">
        <v>15.622606126084943</v>
      </c>
      <c r="J3060" s="12">
        <v>17.323000851521655</v>
      </c>
      <c r="K3060" s="12">
        <v>13.242225236207183</v>
      </c>
      <c r="L3060" s="12">
        <v>22.481886961286282</v>
      </c>
      <c r="M3060" s="12">
        <v>18.446960238884969</v>
      </c>
      <c r="N3060" s="12"/>
      <c r="O3060" s="12"/>
    </row>
    <row r="3061" spans="1:15" x14ac:dyDescent="0.35">
      <c r="A3061" s="11" t="str">
        <f t="shared" si="47"/>
        <v>DISTRIBUCION VOLUMEN X CRITERIO (kg ó litros)Sin Cafeina30-100MIL</v>
      </c>
      <c r="B3061" s="11" t="s">
        <v>120</v>
      </c>
      <c r="C3061" s="11" t="s">
        <v>164</v>
      </c>
      <c r="D3061" s="11" t="s">
        <v>13</v>
      </c>
      <c r="E3061" s="12">
        <v>21.34641124158653</v>
      </c>
      <c r="F3061" s="12">
        <v>25.744107479866209</v>
      </c>
      <c r="G3061" s="12">
        <v>18.926528848213113</v>
      </c>
      <c r="H3061" s="12">
        <v>15.639752849913712</v>
      </c>
      <c r="I3061" s="12">
        <v>21.636059950155953</v>
      </c>
      <c r="J3061" s="12">
        <v>22.399229505530187</v>
      </c>
      <c r="K3061" s="12">
        <v>22.8808948969296</v>
      </c>
      <c r="L3061" s="12">
        <v>17.593556274641774</v>
      </c>
      <c r="M3061" s="12">
        <v>23.527994347642139</v>
      </c>
      <c r="N3061" s="12"/>
      <c r="O3061" s="12"/>
    </row>
    <row r="3062" spans="1:15" x14ac:dyDescent="0.35">
      <c r="A3062" s="11" t="str">
        <f t="shared" si="47"/>
        <v>DISTRIBUCION VOLUMEN X CRITERIO (kg ó litros)Sin Cafeina100-200MIL</v>
      </c>
      <c r="B3062" s="11" t="s">
        <v>120</v>
      </c>
      <c r="C3062" s="11" t="s">
        <v>164</v>
      </c>
      <c r="D3062" s="11" t="s">
        <v>14</v>
      </c>
      <c r="E3062" s="12">
        <v>9.3113630447023326</v>
      </c>
      <c r="F3062" s="12">
        <v>10.112989047945588</v>
      </c>
      <c r="G3062" s="12">
        <v>9.1971499706732427</v>
      </c>
      <c r="H3062" s="12">
        <v>8.592918728326767</v>
      </c>
      <c r="I3062" s="12">
        <v>7.6297403677854012</v>
      </c>
      <c r="J3062" s="12">
        <v>4.7564388357668443</v>
      </c>
      <c r="K3062" s="12">
        <v>6.8310703119324439</v>
      </c>
      <c r="L3062" s="12">
        <v>7.7106486987014016</v>
      </c>
      <c r="M3062" s="12">
        <v>9.4922396961198832</v>
      </c>
      <c r="N3062" s="12"/>
      <c r="O3062" s="12"/>
    </row>
    <row r="3063" spans="1:15" x14ac:dyDescent="0.35">
      <c r="A3063" s="11" t="str">
        <f t="shared" si="47"/>
        <v>DISTRIBUCION VOLUMEN X CRITERIO (kg ó litros)Sin Cafeina200-500MIL</v>
      </c>
      <c r="B3063" s="11" t="s">
        <v>120</v>
      </c>
      <c r="C3063" s="11" t="s">
        <v>164</v>
      </c>
      <c r="D3063" s="11" t="s">
        <v>15</v>
      </c>
      <c r="E3063" s="12">
        <v>8.6394951139258485</v>
      </c>
      <c r="F3063" s="12">
        <v>7.3604550844312513</v>
      </c>
      <c r="G3063" s="12">
        <v>11.130306866577527</v>
      </c>
      <c r="H3063" s="12">
        <v>11.494585135562831</v>
      </c>
      <c r="I3063" s="12">
        <v>15.961055525951611</v>
      </c>
      <c r="J3063" s="12">
        <v>9.522384622494501</v>
      </c>
      <c r="K3063" s="12">
        <v>13.867966522818588</v>
      </c>
      <c r="L3063" s="12">
        <v>12.322885755709443</v>
      </c>
      <c r="M3063" s="12">
        <v>12.916956662147893</v>
      </c>
      <c r="N3063" s="12"/>
      <c r="O3063" s="12"/>
    </row>
    <row r="3064" spans="1:15" x14ac:dyDescent="0.35">
      <c r="A3064" s="11" t="str">
        <f t="shared" si="47"/>
        <v>DISTRIBUCION VOLUMEN X CRITERIO (kg ó litros)Sin Cafeina&gt;500MIL</v>
      </c>
      <c r="B3064" s="11" t="s">
        <v>120</v>
      </c>
      <c r="C3064" s="11" t="s">
        <v>164</v>
      </c>
      <c r="D3064" s="11" t="s">
        <v>16</v>
      </c>
      <c r="E3064" s="12">
        <v>29.702023554880018</v>
      </c>
      <c r="F3064" s="12">
        <v>31.183611073755319</v>
      </c>
      <c r="G3064" s="12">
        <v>26.404003543793557</v>
      </c>
      <c r="H3064" s="12">
        <v>32.085597675487016</v>
      </c>
      <c r="I3064" s="12">
        <v>22.202072220701467</v>
      </c>
      <c r="J3064" s="12">
        <v>29.581419941836156</v>
      </c>
      <c r="K3064" s="12">
        <v>24.695880634184011</v>
      </c>
      <c r="L3064" s="12">
        <v>22.338922316441923</v>
      </c>
      <c r="M3064" s="12">
        <v>19.009695260358143</v>
      </c>
      <c r="N3064" s="12"/>
      <c r="O3064" s="12"/>
    </row>
    <row r="3065" spans="1:15" x14ac:dyDescent="0.35">
      <c r="A3065" s="11" t="str">
        <f t="shared" si="47"/>
        <v>DISTRIBUCION VOLUMEN X CRITERIO (kg ó litros)Sin CafeinaDE 15 A 19 AÑOS</v>
      </c>
      <c r="B3065" s="11" t="s">
        <v>120</v>
      </c>
      <c r="C3065" s="11" t="s">
        <v>164</v>
      </c>
      <c r="D3065" s="11" t="s">
        <v>39</v>
      </c>
      <c r="E3065" s="12">
        <v>1.7925088008449181</v>
      </c>
      <c r="F3065" s="12">
        <v>0.81338236572767553</v>
      </c>
      <c r="G3065" s="12">
        <v>2.3201427280555835</v>
      </c>
      <c r="H3065" s="12">
        <v>0.24393457528973597</v>
      </c>
      <c r="I3065" s="12">
        <v>1.954217226663751</v>
      </c>
      <c r="J3065" s="12">
        <v>4.0981950367700879</v>
      </c>
      <c r="K3065" s="12">
        <v>1.5539912955711712</v>
      </c>
      <c r="L3065" s="12">
        <v>2.5435807214156818</v>
      </c>
      <c r="M3065" s="12">
        <v>0.70001374901503599</v>
      </c>
      <c r="N3065" s="12"/>
      <c r="O3065" s="12"/>
    </row>
    <row r="3066" spans="1:15" x14ac:dyDescent="0.35">
      <c r="A3066" s="11" t="str">
        <f t="shared" si="47"/>
        <v>DISTRIBUCION VOLUMEN X CRITERIO (kg ó litros)Sin CafeinaDE 20 A 24 AÑOS</v>
      </c>
      <c r="B3066" s="11" t="s">
        <v>120</v>
      </c>
      <c r="C3066" s="11" t="s">
        <v>164</v>
      </c>
      <c r="D3066" s="11" t="s">
        <v>40</v>
      </c>
      <c r="E3066" s="12">
        <v>3.0281885009420457</v>
      </c>
      <c r="F3066" s="12">
        <v>2.8544764203878392</v>
      </c>
      <c r="G3066" s="12">
        <v>0.85369286659466059</v>
      </c>
      <c r="H3066" s="12">
        <v>2.355082467236711</v>
      </c>
      <c r="I3066" s="12">
        <v>9.01390686056485</v>
      </c>
      <c r="J3066" s="12">
        <v>2.2661416365744445</v>
      </c>
      <c r="K3066" s="12">
        <v>2.2947807508933451</v>
      </c>
      <c r="L3066" s="12">
        <v>3.6797504988997818</v>
      </c>
      <c r="M3066" s="12">
        <v>3.4904724403253664</v>
      </c>
      <c r="N3066" s="12"/>
      <c r="O3066" s="12"/>
    </row>
    <row r="3067" spans="1:15" x14ac:dyDescent="0.35">
      <c r="A3067" s="11" t="str">
        <f t="shared" si="47"/>
        <v>DISTRIBUCION VOLUMEN X CRITERIO (kg ó litros)Sin CafeinaDE 25 A 34 AÑOS</v>
      </c>
      <c r="B3067" s="11" t="s">
        <v>120</v>
      </c>
      <c r="C3067" s="11" t="s">
        <v>164</v>
      </c>
      <c r="D3067" s="11" t="s">
        <v>41</v>
      </c>
      <c r="E3067" s="12">
        <v>8.0796727436843288</v>
      </c>
      <c r="F3067" s="12">
        <v>7.6434664581355838</v>
      </c>
      <c r="G3067" s="12">
        <v>6.5174339029567134</v>
      </c>
      <c r="H3067" s="12">
        <v>5.9709025478099429</v>
      </c>
      <c r="I3067" s="12">
        <v>6.0123816850541356</v>
      </c>
      <c r="J3067" s="12">
        <v>9.401334222083193</v>
      </c>
      <c r="K3067" s="12">
        <v>8.0438820970602141</v>
      </c>
      <c r="L3067" s="12">
        <v>6.6195224567032547</v>
      </c>
      <c r="M3067" s="12">
        <v>4.1541711958356764</v>
      </c>
      <c r="N3067" s="12"/>
      <c r="O3067" s="12"/>
    </row>
    <row r="3068" spans="1:15" x14ac:dyDescent="0.35">
      <c r="A3068" s="11" t="str">
        <f t="shared" si="47"/>
        <v>DISTRIBUCION VOLUMEN X CRITERIO (kg ó litros)Sin CafeinaDE 35 A 49 AÑOS</v>
      </c>
      <c r="B3068" s="11" t="s">
        <v>120</v>
      </c>
      <c r="C3068" s="11" t="s">
        <v>164</v>
      </c>
      <c r="D3068" s="11" t="s">
        <v>42</v>
      </c>
      <c r="E3068" s="12">
        <v>35.938005404720712</v>
      </c>
      <c r="F3068" s="12">
        <v>28.224725545268349</v>
      </c>
      <c r="G3068" s="12">
        <v>29.01656997124471</v>
      </c>
      <c r="H3068" s="12">
        <v>31.930327368553023</v>
      </c>
      <c r="I3068" s="12">
        <v>25.940181669923057</v>
      </c>
      <c r="J3068" s="12">
        <v>24.368295917655043</v>
      </c>
      <c r="K3068" s="12">
        <v>34.565122913668965</v>
      </c>
      <c r="L3068" s="12">
        <v>31.950744932290515</v>
      </c>
      <c r="M3068" s="12">
        <v>28.330213914936238</v>
      </c>
      <c r="N3068" s="12"/>
      <c r="O3068" s="12"/>
    </row>
    <row r="3069" spans="1:15" x14ac:dyDescent="0.35">
      <c r="A3069" s="11" t="str">
        <f t="shared" si="47"/>
        <v>DISTRIBUCION VOLUMEN X CRITERIO (kg ó litros)Sin CafeinaDE 50 A 59 AÑOS</v>
      </c>
      <c r="B3069" s="11" t="s">
        <v>120</v>
      </c>
      <c r="C3069" s="11" t="s">
        <v>164</v>
      </c>
      <c r="D3069" s="11" t="s">
        <v>43</v>
      </c>
      <c r="E3069" s="12">
        <v>22.809492978096966</v>
      </c>
      <c r="F3069" s="12">
        <v>21.024317302859799</v>
      </c>
      <c r="G3069" s="12">
        <v>21.538886269985149</v>
      </c>
      <c r="H3069" s="12">
        <v>26.560611424952292</v>
      </c>
      <c r="I3069" s="12">
        <v>25.033571117671411</v>
      </c>
      <c r="J3069" s="12">
        <v>27.945650368984541</v>
      </c>
      <c r="K3069" s="12">
        <v>21.441105173279063</v>
      </c>
      <c r="L3069" s="12">
        <v>20.260480481928798</v>
      </c>
      <c r="M3069" s="12">
        <v>30.388009709436346</v>
      </c>
      <c r="N3069" s="12"/>
      <c r="O3069" s="12"/>
    </row>
    <row r="3070" spans="1:15" x14ac:dyDescent="0.35">
      <c r="A3070" s="11" t="str">
        <f t="shared" si="47"/>
        <v>DISTRIBUCION VOLUMEN X CRITERIO (kg ó litros)Sin CafeinaDE 60 A 75 AÑOS</v>
      </c>
      <c r="B3070" s="11" t="s">
        <v>120</v>
      </c>
      <c r="C3070" s="11" t="s">
        <v>164</v>
      </c>
      <c r="D3070" s="11" t="s">
        <v>44</v>
      </c>
      <c r="E3070" s="12">
        <v>28.352134711360467</v>
      </c>
      <c r="F3070" s="12">
        <v>39.439623461834771</v>
      </c>
      <c r="G3070" s="12">
        <v>39.753282346915036</v>
      </c>
      <c r="H3070" s="12">
        <v>32.9391418364402</v>
      </c>
      <c r="I3070" s="12">
        <v>32.045745130254986</v>
      </c>
      <c r="J3070" s="12">
        <v>31.920376834878905</v>
      </c>
      <c r="K3070" s="12">
        <v>32.1011199135623</v>
      </c>
      <c r="L3070" s="12">
        <v>34.945919185875184</v>
      </c>
      <c r="M3070" s="12">
        <v>32.937117430343079</v>
      </c>
      <c r="N3070" s="12"/>
      <c r="O3070" s="12"/>
    </row>
    <row r="3071" spans="1:15" x14ac:dyDescent="0.35">
      <c r="A3071" s="11" t="str">
        <f t="shared" si="47"/>
        <v>DISTRIBUCION VOLUMEN X CRITERIO (kg ó litros)Sin CafeinaNIVEL ALTO</v>
      </c>
      <c r="B3071" s="11" t="s">
        <v>120</v>
      </c>
      <c r="C3071" s="11" t="s">
        <v>164</v>
      </c>
      <c r="D3071" s="11" t="s">
        <v>209</v>
      </c>
      <c r="E3071" s="12">
        <v>25.722983433909334</v>
      </c>
      <c r="F3071" s="12">
        <v>18.351336749011811</v>
      </c>
      <c r="G3071" s="12">
        <v>28.378698499347486</v>
      </c>
      <c r="H3071" s="12">
        <v>28.938210476209552</v>
      </c>
      <c r="I3071" s="12">
        <v>22.296386113071499</v>
      </c>
      <c r="J3071" s="12">
        <v>25.158144221400118</v>
      </c>
      <c r="K3071" s="12">
        <v>20.514968764778317</v>
      </c>
      <c r="L3071" s="12">
        <v>21.336721399257527</v>
      </c>
      <c r="M3071" s="12">
        <v>22.894807118630514</v>
      </c>
      <c r="N3071" s="12"/>
      <c r="O3071" s="12"/>
    </row>
    <row r="3072" spans="1:15" x14ac:dyDescent="0.35">
      <c r="A3072" s="11" t="str">
        <f t="shared" si="47"/>
        <v>DISTRIBUCION VOLUMEN X CRITERIO (kg ó litros)Sin CafeinaNIVEL MEDIO ALTO</v>
      </c>
      <c r="B3072" s="11" t="s">
        <v>120</v>
      </c>
      <c r="C3072" s="11" t="s">
        <v>164</v>
      </c>
      <c r="D3072" s="11" t="s">
        <v>210</v>
      </c>
      <c r="E3072" s="12">
        <v>14.254847767856829</v>
      </c>
      <c r="F3072" s="12">
        <v>14.455650854339478</v>
      </c>
      <c r="G3072" s="12">
        <v>11.41703673852872</v>
      </c>
      <c r="H3072" s="12">
        <v>13.200496466297073</v>
      </c>
      <c r="I3072" s="12">
        <v>10.134821381455707</v>
      </c>
      <c r="J3072" s="12">
        <v>8.6401159079108751</v>
      </c>
      <c r="K3072" s="12">
        <v>10.9089785127992</v>
      </c>
      <c r="L3072" s="12">
        <v>16.261961139177224</v>
      </c>
      <c r="M3072" s="12">
        <v>16.100078807144218</v>
      </c>
      <c r="N3072" s="12"/>
      <c r="O3072" s="12"/>
    </row>
    <row r="3073" spans="1:15" x14ac:dyDescent="0.35">
      <c r="A3073" s="11" t="str">
        <f t="shared" si="47"/>
        <v>DISTRIBUCION VOLUMEN X CRITERIO (kg ó litros)Sin CafeinaNIVEL MEDIO</v>
      </c>
      <c r="B3073" s="11" t="s">
        <v>120</v>
      </c>
      <c r="C3073" s="11" t="s">
        <v>164</v>
      </c>
      <c r="D3073" s="11" t="s">
        <v>211</v>
      </c>
      <c r="E3073" s="12">
        <v>35.316922371219889</v>
      </c>
      <c r="F3073" s="12">
        <v>44.197414746071942</v>
      </c>
      <c r="G3073" s="12">
        <v>35.478259065288348</v>
      </c>
      <c r="H3073" s="12">
        <v>30.402180088081632</v>
      </c>
      <c r="I3073" s="12">
        <v>35.106763087635962</v>
      </c>
      <c r="J3073" s="12">
        <v>35.499779686164487</v>
      </c>
      <c r="K3073" s="12">
        <v>34.861204834653556</v>
      </c>
      <c r="L3073" s="12">
        <v>29.058329796020455</v>
      </c>
      <c r="M3073" s="12">
        <v>30.821284820532142</v>
      </c>
      <c r="N3073" s="12"/>
      <c r="O3073" s="12"/>
    </row>
    <row r="3074" spans="1:15" x14ac:dyDescent="0.35">
      <c r="A3074" s="11" t="str">
        <f t="shared" si="47"/>
        <v>DISTRIBUCION VOLUMEN X CRITERIO (kg ó litros)Sin CafeinaNIVEL MEDIO BAJO</v>
      </c>
      <c r="B3074" s="11" t="s">
        <v>120</v>
      </c>
      <c r="C3074" s="11" t="s">
        <v>164</v>
      </c>
      <c r="D3074" s="11" t="s">
        <v>212</v>
      </c>
      <c r="E3074" s="12">
        <v>11.09180001061662</v>
      </c>
      <c r="F3074" s="12">
        <v>10.171560926325727</v>
      </c>
      <c r="G3074" s="12">
        <v>10.596646791504899</v>
      </c>
      <c r="H3074" s="12">
        <v>13.707733873535954</v>
      </c>
      <c r="I3074" s="12">
        <v>12.188189189162541</v>
      </c>
      <c r="J3074" s="12">
        <v>15.245514597713763</v>
      </c>
      <c r="K3074" s="12">
        <v>16.187218800832245</v>
      </c>
      <c r="L3074" s="12">
        <v>11.012786259163974</v>
      </c>
      <c r="M3074" s="12">
        <v>14.636445055141595</v>
      </c>
      <c r="N3074" s="12"/>
      <c r="O3074" s="12"/>
    </row>
    <row r="3075" spans="1:15" x14ac:dyDescent="0.35">
      <c r="A3075" s="11" t="str">
        <f t="shared" si="47"/>
        <v>DISTRIBUCION VOLUMEN X CRITERIO (kg ó litros)Sin CafeinaHOMBRE</v>
      </c>
      <c r="B3075" s="11" t="s">
        <v>120</v>
      </c>
      <c r="C3075" s="11" t="s">
        <v>164</v>
      </c>
      <c r="D3075" s="11" t="s">
        <v>21</v>
      </c>
      <c r="E3075" s="12">
        <v>58.73748233581486</v>
      </c>
      <c r="F3075" s="12">
        <v>48.618307987566986</v>
      </c>
      <c r="G3075" s="12">
        <v>55.123318163759805</v>
      </c>
      <c r="H3075" s="12">
        <v>59.919782555160438</v>
      </c>
      <c r="I3075" s="12">
        <v>54.410866499242694</v>
      </c>
      <c r="J3075" s="12">
        <v>55.681017477364279</v>
      </c>
      <c r="K3075" s="12">
        <v>49.95946808439728</v>
      </c>
      <c r="L3075" s="12">
        <v>47.408107608243363</v>
      </c>
      <c r="M3075" s="12">
        <v>46.855096210531336</v>
      </c>
      <c r="N3075" s="12"/>
      <c r="O3075" s="12"/>
    </row>
    <row r="3076" spans="1:15" x14ac:dyDescent="0.35">
      <c r="A3076" s="11" t="str">
        <f t="shared" ref="A3076:A3139" si="48">B3076&amp;C3076&amp;D3076</f>
        <v>DISTRIBUCION VOLUMEN X CRITERIO (kg ó litros)Sin CafeinaMUJER</v>
      </c>
      <c r="B3076" s="11" t="s">
        <v>120</v>
      </c>
      <c r="C3076" s="11" t="s">
        <v>164</v>
      </c>
      <c r="D3076" s="11" t="s">
        <v>22</v>
      </c>
      <c r="E3076" s="12">
        <v>41.262518696433077</v>
      </c>
      <c r="F3076" s="12">
        <v>51.381692896351197</v>
      </c>
      <c r="G3076" s="12">
        <v>44.876682008101128</v>
      </c>
      <c r="H3076" s="12">
        <v>40.080214329610278</v>
      </c>
      <c r="I3076" s="12">
        <v>45.589136512446352</v>
      </c>
      <c r="J3076" s="12">
        <v>44.318975855972212</v>
      </c>
      <c r="K3076" s="12">
        <v>50.040531330426241</v>
      </c>
      <c r="L3076" s="12">
        <v>52.591892147001374</v>
      </c>
      <c r="M3076" s="12">
        <v>53.144900072367342</v>
      </c>
      <c r="N3076" s="12"/>
      <c r="O3076" s="12"/>
    </row>
    <row r="3077" spans="1:15" x14ac:dyDescent="0.35">
      <c r="A3077" s="11" t="str">
        <f t="shared" si="48"/>
        <v>DISTRIBUCION VOLUMEN X CRITERIO (kg ó litros)Frutas con gasT.ESPAÑA</v>
      </c>
      <c r="B3077" s="11" t="s">
        <v>120</v>
      </c>
      <c r="C3077" s="11" t="s">
        <v>165</v>
      </c>
      <c r="D3077" s="11" t="s">
        <v>36</v>
      </c>
      <c r="E3077" s="12">
        <v>100</v>
      </c>
      <c r="F3077" s="12">
        <v>100</v>
      </c>
      <c r="G3077" s="12">
        <v>100</v>
      </c>
      <c r="H3077" s="12">
        <v>100</v>
      </c>
      <c r="I3077" s="12">
        <v>100</v>
      </c>
      <c r="J3077" s="12">
        <v>100</v>
      </c>
      <c r="K3077" s="12">
        <v>100</v>
      </c>
      <c r="L3077" s="12">
        <v>100</v>
      </c>
      <c r="M3077" s="12">
        <v>100</v>
      </c>
      <c r="N3077" s="12"/>
      <c r="O3077" s="12"/>
    </row>
    <row r="3078" spans="1:15" x14ac:dyDescent="0.35">
      <c r="A3078" s="11" t="str">
        <f t="shared" si="48"/>
        <v>DISTRIBUCION VOLUMEN X CRITERIO (kg ó litros)Frutas con gasBCN AM</v>
      </c>
      <c r="B3078" s="11" t="s">
        <v>120</v>
      </c>
      <c r="C3078" s="11" t="s">
        <v>165</v>
      </c>
      <c r="D3078" s="11" t="s">
        <v>1</v>
      </c>
      <c r="E3078" s="12">
        <v>5.5627448763585701</v>
      </c>
      <c r="F3078" s="12">
        <v>9.5644915448999495</v>
      </c>
      <c r="G3078" s="12">
        <v>9.5603930889302973</v>
      </c>
      <c r="H3078" s="12">
        <v>10.667194134817107</v>
      </c>
      <c r="I3078" s="12">
        <v>8.5280439623718305</v>
      </c>
      <c r="J3078" s="12">
        <v>5.9994872403558528</v>
      </c>
      <c r="K3078" s="12">
        <v>7.1556752771081502</v>
      </c>
      <c r="L3078" s="12">
        <v>4.5991319932301895</v>
      </c>
      <c r="M3078" s="12">
        <v>6.1602580732819998</v>
      </c>
      <c r="N3078" s="12"/>
      <c r="O3078" s="12"/>
    </row>
    <row r="3079" spans="1:15" x14ac:dyDescent="0.35">
      <c r="A3079" s="11" t="str">
        <f t="shared" si="48"/>
        <v>DISTRIBUCION VOLUMEN X CRITERIO (kg ó litros)Frutas con gasREST.CAT ARAGON</v>
      </c>
      <c r="B3079" s="11" t="s">
        <v>120</v>
      </c>
      <c r="C3079" s="11" t="s">
        <v>165</v>
      </c>
      <c r="D3079" s="11" t="s">
        <v>2</v>
      </c>
      <c r="E3079" s="12">
        <v>8.9463780034559548</v>
      </c>
      <c r="F3079" s="12">
        <v>6.6206811232113489</v>
      </c>
      <c r="G3079" s="12">
        <v>7.1179316746006789</v>
      </c>
      <c r="H3079" s="12">
        <v>10.807504704513605</v>
      </c>
      <c r="I3079" s="12">
        <v>11.813938738546783</v>
      </c>
      <c r="J3079" s="12">
        <v>7.2919943701858561</v>
      </c>
      <c r="K3079" s="12">
        <v>13.012563372953423</v>
      </c>
      <c r="L3079" s="12">
        <v>13.897827434252941</v>
      </c>
      <c r="M3079" s="12">
        <v>13.425037414853058</v>
      </c>
      <c r="N3079" s="12"/>
      <c r="O3079" s="12"/>
    </row>
    <row r="3080" spans="1:15" x14ac:dyDescent="0.35">
      <c r="A3080" s="11" t="str">
        <f t="shared" si="48"/>
        <v>DISTRIBUCION VOLUMEN X CRITERIO (kg ó litros)Frutas con gasLEVANTE</v>
      </c>
      <c r="B3080" s="11" t="s">
        <v>120</v>
      </c>
      <c r="C3080" s="11" t="s">
        <v>165</v>
      </c>
      <c r="D3080" s="11" t="s">
        <v>3</v>
      </c>
      <c r="E3080" s="12">
        <v>17.937687469202437</v>
      </c>
      <c r="F3080" s="12">
        <v>26.522330896251507</v>
      </c>
      <c r="G3080" s="12">
        <v>17.261808572467743</v>
      </c>
      <c r="H3080" s="12">
        <v>16.281022284974799</v>
      </c>
      <c r="I3080" s="12">
        <v>18.555820992084477</v>
      </c>
      <c r="J3080" s="12">
        <v>30.114341955206434</v>
      </c>
      <c r="K3080" s="12">
        <v>15.961112741062175</v>
      </c>
      <c r="L3080" s="12">
        <v>15.83867735615183</v>
      </c>
      <c r="M3080" s="12">
        <v>16.696276598510334</v>
      </c>
      <c r="N3080" s="12"/>
      <c r="O3080" s="12"/>
    </row>
    <row r="3081" spans="1:15" x14ac:dyDescent="0.35">
      <c r="A3081" s="11" t="str">
        <f t="shared" si="48"/>
        <v>DISTRIBUCION VOLUMEN X CRITERIO (kg ó litros)Frutas con gasANDALUCIA</v>
      </c>
      <c r="B3081" s="11" t="s">
        <v>120</v>
      </c>
      <c r="C3081" s="11" t="s">
        <v>165</v>
      </c>
      <c r="D3081" s="11" t="s">
        <v>4</v>
      </c>
      <c r="E3081" s="12">
        <v>34.738407648877619</v>
      </c>
      <c r="F3081" s="12">
        <v>28.712320187490675</v>
      </c>
      <c r="G3081" s="12">
        <v>24.926113829099165</v>
      </c>
      <c r="H3081" s="12">
        <v>25.329032767726968</v>
      </c>
      <c r="I3081" s="12">
        <v>22.956288302890606</v>
      </c>
      <c r="J3081" s="12">
        <v>17.848383004152033</v>
      </c>
      <c r="K3081" s="12">
        <v>23.933332788750882</v>
      </c>
      <c r="L3081" s="12">
        <v>24.473917871879472</v>
      </c>
      <c r="M3081" s="12">
        <v>23.819022854027381</v>
      </c>
      <c r="N3081" s="12"/>
      <c r="O3081" s="12"/>
    </row>
    <row r="3082" spans="1:15" x14ac:dyDescent="0.35">
      <c r="A3082" s="11" t="str">
        <f t="shared" si="48"/>
        <v>DISTRIBUCION VOLUMEN X CRITERIO (kg ó litros)Frutas con gasMDD AM</v>
      </c>
      <c r="B3082" s="11" t="s">
        <v>120</v>
      </c>
      <c r="C3082" s="11" t="s">
        <v>165</v>
      </c>
      <c r="D3082" s="11" t="s">
        <v>5</v>
      </c>
      <c r="E3082" s="12">
        <v>11.055365002237831</v>
      </c>
      <c r="F3082" s="12">
        <v>8.1789668363528154</v>
      </c>
      <c r="G3082" s="12">
        <v>9.5790442564755871</v>
      </c>
      <c r="H3082" s="12">
        <v>10.377809004425401</v>
      </c>
      <c r="I3082" s="12">
        <v>14.131545486237593</v>
      </c>
      <c r="J3082" s="12">
        <v>10.214384300210719</v>
      </c>
      <c r="K3082" s="12">
        <v>11.439584718399495</v>
      </c>
      <c r="L3082" s="12">
        <v>13.165262638309411</v>
      </c>
      <c r="M3082" s="12">
        <v>15.515700700212578</v>
      </c>
      <c r="N3082" s="12"/>
      <c r="O3082" s="12"/>
    </row>
    <row r="3083" spans="1:15" x14ac:dyDescent="0.35">
      <c r="A3083" s="11" t="str">
        <f t="shared" si="48"/>
        <v>DISTRIBUCION VOLUMEN X CRITERIO (kg ó litros)Frutas con gasRTO CENTRO</v>
      </c>
      <c r="B3083" s="11" t="s">
        <v>120</v>
      </c>
      <c r="C3083" s="11" t="s">
        <v>165</v>
      </c>
      <c r="D3083" s="11" t="s">
        <v>6</v>
      </c>
      <c r="E3083" s="12">
        <v>7.2121230387509394</v>
      </c>
      <c r="F3083" s="12">
        <v>7.5828367990234362</v>
      </c>
      <c r="G3083" s="12">
        <v>15.624940649516464</v>
      </c>
      <c r="H3083" s="12">
        <v>12.398363657987014</v>
      </c>
      <c r="I3083" s="12">
        <v>10.499060127558437</v>
      </c>
      <c r="J3083" s="12">
        <v>16.227781896690892</v>
      </c>
      <c r="K3083" s="12">
        <v>15.202404470991212</v>
      </c>
      <c r="L3083" s="12">
        <v>14.579528114593169</v>
      </c>
      <c r="M3083" s="12">
        <v>11.494016701356632</v>
      </c>
      <c r="N3083" s="12"/>
      <c r="O3083" s="12"/>
    </row>
    <row r="3084" spans="1:15" x14ac:dyDescent="0.35">
      <c r="A3084" s="11" t="str">
        <f t="shared" si="48"/>
        <v>DISTRIBUCION VOLUMEN X CRITERIO (kg ó litros)Frutas con gasNORTE-CENTRO</v>
      </c>
      <c r="B3084" s="11" t="s">
        <v>120</v>
      </c>
      <c r="C3084" s="11" t="s">
        <v>165</v>
      </c>
      <c r="D3084" s="11" t="s">
        <v>7</v>
      </c>
      <c r="E3084" s="12">
        <v>9.2984819152508855</v>
      </c>
      <c r="F3084" s="12">
        <v>6.3463988916578717</v>
      </c>
      <c r="G3084" s="12">
        <v>8.8403989727821681</v>
      </c>
      <c r="H3084" s="12">
        <v>7.8333061118281408</v>
      </c>
      <c r="I3084" s="12">
        <v>7.5361523154372208</v>
      </c>
      <c r="J3084" s="12">
        <v>6.0701512503533497</v>
      </c>
      <c r="K3084" s="12">
        <v>6.0582558365156842</v>
      </c>
      <c r="L3084" s="12">
        <v>5.8965425435200691</v>
      </c>
      <c r="M3084" s="12">
        <v>6.5032963840294666</v>
      </c>
      <c r="N3084" s="12"/>
      <c r="O3084" s="12"/>
    </row>
    <row r="3085" spans="1:15" x14ac:dyDescent="0.35">
      <c r="A3085" s="11" t="str">
        <f t="shared" si="48"/>
        <v>DISTRIBUCION VOLUMEN X CRITERIO (kg ó litros)Frutas con gasNOROESTE</v>
      </c>
      <c r="B3085" s="11" t="s">
        <v>120</v>
      </c>
      <c r="C3085" s="11" t="s">
        <v>165</v>
      </c>
      <c r="D3085" s="11" t="s">
        <v>8</v>
      </c>
      <c r="E3085" s="12">
        <v>5.2488179523562231</v>
      </c>
      <c r="F3085" s="12">
        <v>6.4719724416188962</v>
      </c>
      <c r="G3085" s="12">
        <v>7.089365815848037</v>
      </c>
      <c r="H3085" s="12">
        <v>6.3057564278987481</v>
      </c>
      <c r="I3085" s="12">
        <v>5.9791524617343033</v>
      </c>
      <c r="J3085" s="12">
        <v>6.2334650966256806</v>
      </c>
      <c r="K3085" s="12">
        <v>7.2370685038709857</v>
      </c>
      <c r="L3085" s="12">
        <v>7.5491059997256391</v>
      </c>
      <c r="M3085" s="12">
        <v>6.3863812673456266</v>
      </c>
      <c r="N3085" s="12"/>
      <c r="O3085" s="12"/>
    </row>
    <row r="3086" spans="1:15" x14ac:dyDescent="0.35">
      <c r="A3086" s="11" t="str">
        <f t="shared" si="48"/>
        <v>DISTRIBUCION VOLUMEN X CRITERIO (kg ó litros)Frutas con gas&lt;2MIL</v>
      </c>
      <c r="B3086" s="11" t="s">
        <v>120</v>
      </c>
      <c r="C3086" s="11" t="s">
        <v>165</v>
      </c>
      <c r="D3086" s="11" t="s">
        <v>9</v>
      </c>
      <c r="E3086" s="12">
        <v>3.8282296219819858</v>
      </c>
      <c r="F3086" s="12">
        <v>3.8644646129217781</v>
      </c>
      <c r="G3086" s="12">
        <v>7.6160917832211146</v>
      </c>
      <c r="H3086" s="12">
        <v>5.6459640035322858</v>
      </c>
      <c r="I3086" s="12">
        <v>6.3916478905814893</v>
      </c>
      <c r="J3086" s="12">
        <v>3.3394467168204831</v>
      </c>
      <c r="K3086" s="12">
        <v>3.7545311988121242</v>
      </c>
      <c r="L3086" s="12">
        <v>4.3816267940034477</v>
      </c>
      <c r="M3086" s="12">
        <v>3.8709849083617387</v>
      </c>
      <c r="N3086" s="12"/>
      <c r="O3086" s="12"/>
    </row>
    <row r="3087" spans="1:15" x14ac:dyDescent="0.35">
      <c r="A3087" s="11" t="str">
        <f t="shared" si="48"/>
        <v>DISTRIBUCION VOLUMEN X CRITERIO (kg ó litros)Frutas con gas2-5MIL</v>
      </c>
      <c r="B3087" s="11" t="s">
        <v>120</v>
      </c>
      <c r="C3087" s="11" t="s">
        <v>165</v>
      </c>
      <c r="D3087" s="11" t="s">
        <v>10</v>
      </c>
      <c r="E3087" s="12">
        <v>7.1493997557052342</v>
      </c>
      <c r="F3087" s="12">
        <v>5.516819726894175</v>
      </c>
      <c r="G3087" s="12">
        <v>7.3981189183035481</v>
      </c>
      <c r="H3087" s="12">
        <v>5.295945319452029</v>
      </c>
      <c r="I3087" s="12">
        <v>4.4320373580383565</v>
      </c>
      <c r="J3087" s="12">
        <v>4.2024287345196525</v>
      </c>
      <c r="K3087" s="12">
        <v>5.8452566633176275</v>
      </c>
      <c r="L3087" s="12">
        <v>5.6158301485181559</v>
      </c>
      <c r="M3087" s="12">
        <v>3.8367827514360742</v>
      </c>
      <c r="N3087" s="12"/>
      <c r="O3087" s="12"/>
    </row>
    <row r="3088" spans="1:15" x14ac:dyDescent="0.35">
      <c r="A3088" s="11" t="str">
        <f t="shared" si="48"/>
        <v>DISTRIBUCION VOLUMEN X CRITERIO (kg ó litros)Frutas con gas5-10MIL</v>
      </c>
      <c r="B3088" s="11" t="s">
        <v>120</v>
      </c>
      <c r="C3088" s="11" t="s">
        <v>165</v>
      </c>
      <c r="D3088" s="11" t="s">
        <v>11</v>
      </c>
      <c r="E3088" s="12">
        <v>10.991143356377293</v>
      </c>
      <c r="F3088" s="12">
        <v>7.432718976878407</v>
      </c>
      <c r="G3088" s="12">
        <v>9.0113343999895381</v>
      </c>
      <c r="H3088" s="12">
        <v>9.00276932846036</v>
      </c>
      <c r="I3088" s="12">
        <v>8.4447298394139523</v>
      </c>
      <c r="J3088" s="12">
        <v>2.8962188696063196</v>
      </c>
      <c r="K3088" s="12">
        <v>6.0808115486900984</v>
      </c>
      <c r="L3088" s="12">
        <v>7.3018806378462173</v>
      </c>
      <c r="M3088" s="12">
        <v>8.0081475084924989</v>
      </c>
      <c r="N3088" s="12"/>
      <c r="O3088" s="12"/>
    </row>
    <row r="3089" spans="1:15" x14ac:dyDescent="0.35">
      <c r="A3089" s="11" t="str">
        <f t="shared" si="48"/>
        <v>DISTRIBUCION VOLUMEN X CRITERIO (kg ó litros)Frutas con gas10-30MIL</v>
      </c>
      <c r="B3089" s="11" t="s">
        <v>120</v>
      </c>
      <c r="C3089" s="11" t="s">
        <v>165</v>
      </c>
      <c r="D3089" s="11" t="s">
        <v>12</v>
      </c>
      <c r="E3089" s="12">
        <v>16.813194166992172</v>
      </c>
      <c r="F3089" s="12">
        <v>15.089523268975213</v>
      </c>
      <c r="G3089" s="12">
        <v>20.211140383092584</v>
      </c>
      <c r="H3089" s="12">
        <v>18.262479907618271</v>
      </c>
      <c r="I3089" s="12">
        <v>16.69691366412021</v>
      </c>
      <c r="J3089" s="12">
        <v>21.971904860154311</v>
      </c>
      <c r="K3089" s="12">
        <v>22.90752362093458</v>
      </c>
      <c r="L3089" s="12">
        <v>24.891296185443082</v>
      </c>
      <c r="M3089" s="12">
        <v>21.91062926286633</v>
      </c>
      <c r="N3089" s="12"/>
      <c r="O3089" s="12"/>
    </row>
    <row r="3090" spans="1:15" x14ac:dyDescent="0.35">
      <c r="A3090" s="11" t="str">
        <f t="shared" si="48"/>
        <v>DISTRIBUCION VOLUMEN X CRITERIO (kg ó litros)Frutas con gas30-100MIL</v>
      </c>
      <c r="B3090" s="11" t="s">
        <v>120</v>
      </c>
      <c r="C3090" s="11" t="s">
        <v>165</v>
      </c>
      <c r="D3090" s="11" t="s">
        <v>13</v>
      </c>
      <c r="E3090" s="12">
        <v>18.808231488535256</v>
      </c>
      <c r="F3090" s="12">
        <v>30.923970425555652</v>
      </c>
      <c r="G3090" s="12">
        <v>18.250952050989838</v>
      </c>
      <c r="H3090" s="12">
        <v>21.564418247075448</v>
      </c>
      <c r="I3090" s="12">
        <v>22.900388397620603</v>
      </c>
      <c r="J3090" s="12">
        <v>17.631431544206734</v>
      </c>
      <c r="K3090" s="12">
        <v>22.864107634553427</v>
      </c>
      <c r="L3090" s="12">
        <v>21.766925819446936</v>
      </c>
      <c r="M3090" s="12">
        <v>22.259163062556674</v>
      </c>
      <c r="N3090" s="12"/>
      <c r="O3090" s="12"/>
    </row>
    <row r="3091" spans="1:15" x14ac:dyDescent="0.35">
      <c r="A3091" s="11" t="str">
        <f t="shared" si="48"/>
        <v>DISTRIBUCION VOLUMEN X CRITERIO (kg ó litros)Frutas con gas100-200MIL</v>
      </c>
      <c r="B3091" s="11" t="s">
        <v>120</v>
      </c>
      <c r="C3091" s="11" t="s">
        <v>165</v>
      </c>
      <c r="D3091" s="11" t="s">
        <v>14</v>
      </c>
      <c r="E3091" s="12">
        <v>15.913638743593692</v>
      </c>
      <c r="F3091" s="12">
        <v>8.4855279385830489</v>
      </c>
      <c r="G3091" s="12">
        <v>7.13503155053799</v>
      </c>
      <c r="H3091" s="12">
        <v>7.0673394140943504</v>
      </c>
      <c r="I3091" s="12">
        <v>8.4299684624903577</v>
      </c>
      <c r="J3091" s="12">
        <v>7.9960525230092454</v>
      </c>
      <c r="K3091" s="12">
        <v>8.7072022693243909</v>
      </c>
      <c r="L3091" s="12">
        <v>6.843514567890538</v>
      </c>
      <c r="M3091" s="12">
        <v>8.2067313668264976</v>
      </c>
      <c r="N3091" s="12"/>
      <c r="O3091" s="12"/>
    </row>
    <row r="3092" spans="1:15" x14ac:dyDescent="0.35">
      <c r="A3092" s="11" t="str">
        <f t="shared" si="48"/>
        <v>DISTRIBUCION VOLUMEN X CRITERIO (kg ó litros)Frutas con gas200-500MIL</v>
      </c>
      <c r="B3092" s="11" t="s">
        <v>120</v>
      </c>
      <c r="C3092" s="11" t="s">
        <v>165</v>
      </c>
      <c r="D3092" s="11" t="s">
        <v>15</v>
      </c>
      <c r="E3092" s="12">
        <v>11.503465281185813</v>
      </c>
      <c r="F3092" s="12">
        <v>13.990969165392226</v>
      </c>
      <c r="G3092" s="12">
        <v>17.301246867985299</v>
      </c>
      <c r="H3092" s="12">
        <v>14.831039147013369</v>
      </c>
      <c r="I3092" s="12">
        <v>13.409747745765191</v>
      </c>
      <c r="J3092" s="12">
        <v>26.587864103088705</v>
      </c>
      <c r="K3092" s="12">
        <v>14.461542913080336</v>
      </c>
      <c r="L3092" s="12">
        <v>12.265394242235264</v>
      </c>
      <c r="M3092" s="12">
        <v>12.855681984092481</v>
      </c>
      <c r="N3092" s="12"/>
      <c r="O3092" s="12"/>
    </row>
    <row r="3093" spans="1:15" x14ac:dyDescent="0.35">
      <c r="A3093" s="11" t="str">
        <f t="shared" si="48"/>
        <v>DISTRIBUCION VOLUMEN X CRITERIO (kg ó litros)Frutas con gas&gt;500MIL</v>
      </c>
      <c r="B3093" s="11" t="s">
        <v>120</v>
      </c>
      <c r="C3093" s="11" t="s">
        <v>165</v>
      </c>
      <c r="D3093" s="11" t="s">
        <v>16</v>
      </c>
      <c r="E3093" s="12">
        <v>14.992706313360063</v>
      </c>
      <c r="F3093" s="12">
        <v>14.696001421983615</v>
      </c>
      <c r="G3093" s="12">
        <v>13.076083062808683</v>
      </c>
      <c r="H3093" s="12">
        <v>18.330028506411612</v>
      </c>
      <c r="I3093" s="12">
        <v>19.294571802659668</v>
      </c>
      <c r="J3093" s="12">
        <v>15.374642389332413</v>
      </c>
      <c r="K3093" s="12">
        <v>15.37901912243624</v>
      </c>
      <c r="L3093" s="12">
        <v>16.933530750670077</v>
      </c>
      <c r="M3093" s="12">
        <v>19.051875169290263</v>
      </c>
      <c r="N3093" s="12"/>
      <c r="O3093" s="12"/>
    </row>
    <row r="3094" spans="1:15" x14ac:dyDescent="0.35">
      <c r="A3094" s="11" t="str">
        <f t="shared" si="48"/>
        <v>DISTRIBUCION VOLUMEN X CRITERIO (kg ó litros)Frutas con gasDE 15 A 19 AÑOS</v>
      </c>
      <c r="B3094" s="11" t="s">
        <v>120</v>
      </c>
      <c r="C3094" s="11" t="s">
        <v>165</v>
      </c>
      <c r="D3094" s="11" t="s">
        <v>39</v>
      </c>
      <c r="E3094" s="12">
        <v>8.5976787148482927</v>
      </c>
      <c r="F3094" s="12">
        <v>5.3659876205669876</v>
      </c>
      <c r="G3094" s="12">
        <v>4.8336101086072443</v>
      </c>
      <c r="H3094" s="12">
        <v>3.5585520176422878</v>
      </c>
      <c r="I3094" s="12">
        <v>6.9992223428636073</v>
      </c>
      <c r="J3094" s="12">
        <v>7.1846709046452517</v>
      </c>
      <c r="K3094" s="12">
        <v>4.5499365350646919</v>
      </c>
      <c r="L3094" s="12">
        <v>3.5376706378957747</v>
      </c>
      <c r="M3094" s="12">
        <v>3.2851770664183197</v>
      </c>
      <c r="N3094" s="12"/>
      <c r="O3094" s="12"/>
    </row>
    <row r="3095" spans="1:15" x14ac:dyDescent="0.35">
      <c r="A3095" s="11" t="str">
        <f t="shared" si="48"/>
        <v>DISTRIBUCION VOLUMEN X CRITERIO (kg ó litros)Frutas con gasDE 20 A 24 AÑOS</v>
      </c>
      <c r="B3095" s="11" t="s">
        <v>120</v>
      </c>
      <c r="C3095" s="11" t="s">
        <v>165</v>
      </c>
      <c r="D3095" s="11" t="s">
        <v>40</v>
      </c>
      <c r="E3095" s="12">
        <v>3.9829593486815793</v>
      </c>
      <c r="F3095" s="12">
        <v>8.7500083782863793</v>
      </c>
      <c r="G3095" s="12">
        <v>5.8052215267696914</v>
      </c>
      <c r="H3095" s="12">
        <v>3.1992500679422706</v>
      </c>
      <c r="I3095" s="12">
        <v>3.6308687681139831</v>
      </c>
      <c r="J3095" s="12">
        <v>3.8619195874400609</v>
      </c>
      <c r="K3095" s="12">
        <v>3.8716202137168683</v>
      </c>
      <c r="L3095" s="12">
        <v>2.2551186559272152</v>
      </c>
      <c r="M3095" s="12">
        <v>2.7138753473601502</v>
      </c>
      <c r="N3095" s="12"/>
      <c r="O3095" s="12"/>
    </row>
    <row r="3096" spans="1:15" x14ac:dyDescent="0.35">
      <c r="A3096" s="11" t="str">
        <f t="shared" si="48"/>
        <v>DISTRIBUCION VOLUMEN X CRITERIO (kg ó litros)Frutas con gasDE 25 A 34 AÑOS</v>
      </c>
      <c r="B3096" s="11" t="s">
        <v>120</v>
      </c>
      <c r="C3096" s="11" t="s">
        <v>165</v>
      </c>
      <c r="D3096" s="11" t="s">
        <v>41</v>
      </c>
      <c r="E3096" s="12">
        <v>7.8942732046182158</v>
      </c>
      <c r="F3096" s="12">
        <v>7.1791900580518959</v>
      </c>
      <c r="G3096" s="12">
        <v>6.793643567808429</v>
      </c>
      <c r="H3096" s="12">
        <v>9.7626261461845765</v>
      </c>
      <c r="I3096" s="12">
        <v>6.7511983280165024</v>
      </c>
      <c r="J3096" s="12">
        <v>21.868980408478549</v>
      </c>
      <c r="K3096" s="12">
        <v>9.5181746949417345</v>
      </c>
      <c r="L3096" s="12">
        <v>6.8089059187068255</v>
      </c>
      <c r="M3096" s="12">
        <v>7.6944006316564462</v>
      </c>
      <c r="N3096" s="12"/>
      <c r="O3096" s="12"/>
    </row>
    <row r="3097" spans="1:15" x14ac:dyDescent="0.35">
      <c r="A3097" s="11" t="str">
        <f t="shared" si="48"/>
        <v>DISTRIBUCION VOLUMEN X CRITERIO (kg ó litros)Frutas con gasDE 35 A 49 AÑOS</v>
      </c>
      <c r="B3097" s="11" t="s">
        <v>120</v>
      </c>
      <c r="C3097" s="11" t="s">
        <v>165</v>
      </c>
      <c r="D3097" s="11" t="s">
        <v>42</v>
      </c>
      <c r="E3097" s="12">
        <v>33.596546177280153</v>
      </c>
      <c r="F3097" s="12">
        <v>36.560231655724209</v>
      </c>
      <c r="G3097" s="12">
        <v>37.814048194942259</v>
      </c>
      <c r="H3097" s="12">
        <v>31.906705441877449</v>
      </c>
      <c r="I3097" s="12">
        <v>30.903929434044215</v>
      </c>
      <c r="J3097" s="12">
        <v>24.465621981356765</v>
      </c>
      <c r="K3097" s="12">
        <v>31.340460355681483</v>
      </c>
      <c r="L3097" s="12">
        <v>31.069837381560966</v>
      </c>
      <c r="M3097" s="12">
        <v>30.356433945479761</v>
      </c>
      <c r="N3097" s="12"/>
      <c r="O3097" s="12"/>
    </row>
    <row r="3098" spans="1:15" x14ac:dyDescent="0.35">
      <c r="A3098" s="11" t="str">
        <f t="shared" si="48"/>
        <v>DISTRIBUCION VOLUMEN X CRITERIO (kg ó litros)Frutas con gasDE 50 A 59 AÑOS</v>
      </c>
      <c r="B3098" s="11" t="s">
        <v>120</v>
      </c>
      <c r="C3098" s="11" t="s">
        <v>165</v>
      </c>
      <c r="D3098" s="11" t="s">
        <v>43</v>
      </c>
      <c r="E3098" s="12">
        <v>16.687533359074237</v>
      </c>
      <c r="F3098" s="12">
        <v>18.586865558162774</v>
      </c>
      <c r="G3098" s="12">
        <v>23.528987173472309</v>
      </c>
      <c r="H3098" s="12">
        <v>23.653054663472687</v>
      </c>
      <c r="I3098" s="12">
        <v>22.0020283744172</v>
      </c>
      <c r="J3098" s="12">
        <v>15.847028562215881</v>
      </c>
      <c r="K3098" s="12">
        <v>16.999945443652457</v>
      </c>
      <c r="L3098" s="12">
        <v>21.669886379009476</v>
      </c>
      <c r="M3098" s="12">
        <v>20.750581788045725</v>
      </c>
      <c r="N3098" s="12"/>
      <c r="O3098" s="12"/>
    </row>
    <row r="3099" spans="1:15" x14ac:dyDescent="0.35">
      <c r="A3099" s="11" t="str">
        <f t="shared" si="48"/>
        <v>DISTRIBUCION VOLUMEN X CRITERIO (kg ó litros)Frutas con gasDE 60 A 75 AÑOS</v>
      </c>
      <c r="B3099" s="11" t="s">
        <v>120</v>
      </c>
      <c r="C3099" s="11" t="s">
        <v>165</v>
      </c>
      <c r="D3099" s="11" t="s">
        <v>44</v>
      </c>
      <c r="E3099" s="12">
        <v>29.24102314429064</v>
      </c>
      <c r="F3099" s="12">
        <v>23.557712370094546</v>
      </c>
      <c r="G3099" s="12">
        <v>21.224489593875447</v>
      </c>
      <c r="H3099" s="12">
        <v>27.919799870648159</v>
      </c>
      <c r="I3099" s="12">
        <v>29.712756652344126</v>
      </c>
      <c r="J3099" s="12">
        <v>26.771770900928711</v>
      </c>
      <c r="K3099" s="12">
        <v>33.719860730555652</v>
      </c>
      <c r="L3099" s="12">
        <v>34.658578940263304</v>
      </c>
      <c r="M3099" s="12">
        <v>35.199525835209258</v>
      </c>
      <c r="N3099" s="12"/>
      <c r="O3099" s="12"/>
    </row>
    <row r="3100" spans="1:15" x14ac:dyDescent="0.35">
      <c r="A3100" s="11" t="str">
        <f t="shared" si="48"/>
        <v>DISTRIBUCION VOLUMEN X CRITERIO (kg ó litros)Frutas con gasNIVEL ALTO</v>
      </c>
      <c r="B3100" s="11" t="s">
        <v>120</v>
      </c>
      <c r="C3100" s="11" t="s">
        <v>165</v>
      </c>
      <c r="D3100" s="11" t="s">
        <v>209</v>
      </c>
      <c r="E3100" s="12">
        <v>18.316935310268335</v>
      </c>
      <c r="F3100" s="12">
        <v>20.133905168148964</v>
      </c>
      <c r="G3100" s="12">
        <v>19.046663635648127</v>
      </c>
      <c r="H3100" s="12">
        <v>20.582228338998245</v>
      </c>
      <c r="I3100" s="12">
        <v>22.431632765337888</v>
      </c>
      <c r="J3100" s="12">
        <v>23.402228596033392</v>
      </c>
      <c r="K3100" s="12">
        <v>28.333843840973444</v>
      </c>
      <c r="L3100" s="12">
        <v>22.785357885139458</v>
      </c>
      <c r="M3100" s="12">
        <v>23.325062287509532</v>
      </c>
      <c r="N3100" s="12"/>
      <c r="O3100" s="12"/>
    </row>
    <row r="3101" spans="1:15" x14ac:dyDescent="0.35">
      <c r="A3101" s="11" t="str">
        <f t="shared" si="48"/>
        <v>DISTRIBUCION VOLUMEN X CRITERIO (kg ó litros)Frutas con gasNIVEL MEDIO ALTO</v>
      </c>
      <c r="B3101" s="11" t="s">
        <v>120</v>
      </c>
      <c r="C3101" s="11" t="s">
        <v>165</v>
      </c>
      <c r="D3101" s="11" t="s">
        <v>210</v>
      </c>
      <c r="E3101" s="12">
        <v>12.504577504226036</v>
      </c>
      <c r="F3101" s="12">
        <v>10.964683082904534</v>
      </c>
      <c r="G3101" s="12">
        <v>14.210808200303887</v>
      </c>
      <c r="H3101" s="12">
        <v>10.924762471640122</v>
      </c>
      <c r="I3101" s="12">
        <v>12.819797159428987</v>
      </c>
      <c r="J3101" s="12">
        <v>7.5693253724435205</v>
      </c>
      <c r="K3101" s="12">
        <v>9.3157164811306288</v>
      </c>
      <c r="L3101" s="12">
        <v>12.236663910759681</v>
      </c>
      <c r="M3101" s="12">
        <v>11.572329692126532</v>
      </c>
      <c r="N3101" s="12"/>
      <c r="O3101" s="12"/>
    </row>
    <row r="3102" spans="1:15" x14ac:dyDescent="0.35">
      <c r="A3102" s="11" t="str">
        <f t="shared" si="48"/>
        <v>DISTRIBUCION VOLUMEN X CRITERIO (kg ó litros)Frutas con gasNIVEL MEDIO</v>
      </c>
      <c r="B3102" s="11" t="s">
        <v>120</v>
      </c>
      <c r="C3102" s="11" t="s">
        <v>165</v>
      </c>
      <c r="D3102" s="11" t="s">
        <v>211</v>
      </c>
      <c r="E3102" s="12">
        <v>22.189343367097816</v>
      </c>
      <c r="F3102" s="12">
        <v>25.818200994202183</v>
      </c>
      <c r="G3102" s="12">
        <v>26.54731600948903</v>
      </c>
      <c r="H3102" s="12">
        <v>29.100174860426176</v>
      </c>
      <c r="I3102" s="12">
        <v>28.564245968219058</v>
      </c>
      <c r="J3102" s="12">
        <v>24.130638910978242</v>
      </c>
      <c r="K3102" s="12">
        <v>31.37878525138894</v>
      </c>
      <c r="L3102" s="12">
        <v>33.558412298476355</v>
      </c>
      <c r="M3102" s="12">
        <v>32.375651751064581</v>
      </c>
      <c r="N3102" s="12"/>
      <c r="O3102" s="12"/>
    </row>
    <row r="3103" spans="1:15" x14ac:dyDescent="0.35">
      <c r="A3103" s="11" t="str">
        <f t="shared" si="48"/>
        <v>DISTRIBUCION VOLUMEN X CRITERIO (kg ó litros)Frutas con gasNIVEL MEDIO BAJO</v>
      </c>
      <c r="B3103" s="11" t="s">
        <v>120</v>
      </c>
      <c r="C3103" s="11" t="s">
        <v>165</v>
      </c>
      <c r="D3103" s="11" t="s">
        <v>212</v>
      </c>
      <c r="E3103" s="12">
        <v>16.629573762094829</v>
      </c>
      <c r="F3103" s="12">
        <v>14.636221537495755</v>
      </c>
      <c r="G3103" s="12">
        <v>15.685887323545517</v>
      </c>
      <c r="H3103" s="12">
        <v>14.546975455189139</v>
      </c>
      <c r="I3103" s="12">
        <v>13.288474818313997</v>
      </c>
      <c r="J3103" s="12">
        <v>13.333241776467389</v>
      </c>
      <c r="K3103" s="12">
        <v>15.608660213665242</v>
      </c>
      <c r="L3103" s="12">
        <v>10.381455674482297</v>
      </c>
      <c r="M3103" s="12">
        <v>9.9309372920607242</v>
      </c>
      <c r="N3103" s="12"/>
      <c r="O3103" s="12"/>
    </row>
    <row r="3104" spans="1:15" x14ac:dyDescent="0.35">
      <c r="A3104" s="11" t="str">
        <f t="shared" si="48"/>
        <v>DISTRIBUCION VOLUMEN X CRITERIO (kg ó litros)Frutas con gasHOMBRE</v>
      </c>
      <c r="B3104" s="11" t="s">
        <v>120</v>
      </c>
      <c r="C3104" s="11" t="s">
        <v>165</v>
      </c>
      <c r="D3104" s="11" t="s">
        <v>21</v>
      </c>
      <c r="E3104" s="12">
        <v>47.783414042015202</v>
      </c>
      <c r="F3104" s="12">
        <v>52.378362609467679</v>
      </c>
      <c r="G3104" s="12">
        <v>43.69756850051435</v>
      </c>
      <c r="H3104" s="12">
        <v>45.74464244428146</v>
      </c>
      <c r="I3104" s="12">
        <v>45.867034467904006</v>
      </c>
      <c r="J3104" s="12">
        <v>58.229575575384665</v>
      </c>
      <c r="K3104" s="12">
        <v>58.818064245768568</v>
      </c>
      <c r="L3104" s="12">
        <v>57.125885893282224</v>
      </c>
      <c r="M3104" s="12">
        <v>53.057249274678384</v>
      </c>
      <c r="N3104" s="12"/>
      <c r="O3104" s="12"/>
    </row>
    <row r="3105" spans="1:15" x14ac:dyDescent="0.35">
      <c r="A3105" s="11" t="str">
        <f t="shared" si="48"/>
        <v>DISTRIBUCION VOLUMEN X CRITERIO (kg ó litros)Frutas con gasMUJER</v>
      </c>
      <c r="B3105" s="11" t="s">
        <v>120</v>
      </c>
      <c r="C3105" s="11" t="s">
        <v>165</v>
      </c>
      <c r="D3105" s="11" t="s">
        <v>22</v>
      </c>
      <c r="E3105" s="12">
        <v>52.216600304546766</v>
      </c>
      <c r="F3105" s="12">
        <v>47.621635579850668</v>
      </c>
      <c r="G3105" s="12">
        <v>56.302430033582915</v>
      </c>
      <c r="H3105" s="12">
        <v>54.255343581242833</v>
      </c>
      <c r="I3105" s="12">
        <v>54.132970027150073</v>
      </c>
      <c r="J3105" s="12">
        <v>41.770422139190551</v>
      </c>
      <c r="K3105" s="12">
        <v>41.181935286394996</v>
      </c>
      <c r="L3105" s="12">
        <v>42.874114415195777</v>
      </c>
      <c r="M3105" s="12">
        <v>46.942746110360559</v>
      </c>
      <c r="N3105" s="12"/>
      <c r="O3105" s="12"/>
    </row>
    <row r="3106" spans="1:15" x14ac:dyDescent="0.35">
      <c r="A3106" s="11" t="str">
        <f t="shared" si="48"/>
        <v>DISTRIBUCION VOLUMEN X CRITERIO (kg ó litros)Frutas sin gasT.ESPAÑA</v>
      </c>
      <c r="B3106" s="11" t="s">
        <v>120</v>
      </c>
      <c r="C3106" s="11" t="s">
        <v>166</v>
      </c>
      <c r="D3106" s="11" t="s">
        <v>36</v>
      </c>
      <c r="E3106" s="12">
        <v>100</v>
      </c>
      <c r="F3106" s="12">
        <v>100</v>
      </c>
      <c r="G3106" s="12">
        <v>100</v>
      </c>
      <c r="H3106" s="12">
        <v>100</v>
      </c>
      <c r="I3106" s="12">
        <v>100</v>
      </c>
      <c r="J3106" s="12">
        <v>100</v>
      </c>
      <c r="K3106" s="12">
        <v>100</v>
      </c>
      <c r="L3106" s="12">
        <v>100</v>
      </c>
      <c r="M3106" s="12">
        <v>100</v>
      </c>
      <c r="N3106" s="12"/>
      <c r="O3106" s="12"/>
    </row>
    <row r="3107" spans="1:15" x14ac:dyDescent="0.35">
      <c r="A3107" s="11" t="str">
        <f t="shared" si="48"/>
        <v>DISTRIBUCION VOLUMEN X CRITERIO (kg ó litros)Frutas sin gasBCN AM</v>
      </c>
      <c r="B3107" s="11" t="s">
        <v>120</v>
      </c>
      <c r="C3107" s="11" t="s">
        <v>166</v>
      </c>
      <c r="D3107" s="11" t="s">
        <v>1</v>
      </c>
      <c r="E3107" s="12">
        <v>9.0275083115283543</v>
      </c>
      <c r="F3107" s="12">
        <v>11.490159846402829</v>
      </c>
      <c r="G3107" s="12">
        <v>10.283254203449673</v>
      </c>
      <c r="H3107" s="12">
        <v>9.0354815146157854</v>
      </c>
      <c r="I3107" s="12">
        <v>8.8756323473542711</v>
      </c>
      <c r="J3107" s="12">
        <v>9.4360566341232381</v>
      </c>
      <c r="K3107" s="12">
        <v>15.225082689894432</v>
      </c>
      <c r="L3107" s="12">
        <v>5.4184393681874505</v>
      </c>
      <c r="M3107" s="12">
        <v>9.0487799884621776</v>
      </c>
      <c r="N3107" s="12"/>
      <c r="O3107" s="12"/>
    </row>
    <row r="3108" spans="1:15" x14ac:dyDescent="0.35">
      <c r="A3108" s="11" t="str">
        <f t="shared" si="48"/>
        <v>DISTRIBUCION VOLUMEN X CRITERIO (kg ó litros)Frutas sin gasREST.CAT ARAGON</v>
      </c>
      <c r="B3108" s="11" t="s">
        <v>120</v>
      </c>
      <c r="C3108" s="11" t="s">
        <v>166</v>
      </c>
      <c r="D3108" s="11" t="s">
        <v>2</v>
      </c>
      <c r="E3108" s="12">
        <v>13.75644748668425</v>
      </c>
      <c r="F3108" s="12">
        <v>8.6518213294541546</v>
      </c>
      <c r="G3108" s="12">
        <v>7.1565727653712417</v>
      </c>
      <c r="H3108" s="12">
        <v>8.5079149503788045</v>
      </c>
      <c r="I3108" s="12">
        <v>9.7676047814414453</v>
      </c>
      <c r="J3108" s="12">
        <v>8.1213728628744963</v>
      </c>
      <c r="K3108" s="12">
        <v>9.9805118295393456</v>
      </c>
      <c r="L3108" s="12">
        <v>8.497457678884631</v>
      </c>
      <c r="M3108" s="12">
        <v>10.040401438734209</v>
      </c>
      <c r="N3108" s="12"/>
      <c r="O3108" s="12"/>
    </row>
    <row r="3109" spans="1:15" x14ac:dyDescent="0.35">
      <c r="A3109" s="11" t="str">
        <f t="shared" si="48"/>
        <v>DISTRIBUCION VOLUMEN X CRITERIO (kg ó litros)Frutas sin gasLEVANTE</v>
      </c>
      <c r="B3109" s="11" t="s">
        <v>120</v>
      </c>
      <c r="C3109" s="11" t="s">
        <v>166</v>
      </c>
      <c r="D3109" s="11" t="s">
        <v>3</v>
      </c>
      <c r="E3109" s="12">
        <v>16.226137003947834</v>
      </c>
      <c r="F3109" s="12">
        <v>13.442542669957518</v>
      </c>
      <c r="G3109" s="12">
        <v>12.895237332273949</v>
      </c>
      <c r="H3109" s="12">
        <v>10.019423186957829</v>
      </c>
      <c r="I3109" s="12">
        <v>15.848756605356176</v>
      </c>
      <c r="J3109" s="12">
        <v>21.2234248324418</v>
      </c>
      <c r="K3109" s="12">
        <v>12.353465383058602</v>
      </c>
      <c r="L3109" s="12">
        <v>23.111974840492099</v>
      </c>
      <c r="M3109" s="12">
        <v>10.659134328800755</v>
      </c>
      <c r="N3109" s="12"/>
      <c r="O3109" s="12"/>
    </row>
    <row r="3110" spans="1:15" x14ac:dyDescent="0.35">
      <c r="A3110" s="11" t="str">
        <f t="shared" si="48"/>
        <v>DISTRIBUCION VOLUMEN X CRITERIO (kg ó litros)Frutas sin gasANDALUCIA</v>
      </c>
      <c r="B3110" s="11" t="s">
        <v>120</v>
      </c>
      <c r="C3110" s="11" t="s">
        <v>166</v>
      </c>
      <c r="D3110" s="11" t="s">
        <v>4</v>
      </c>
      <c r="E3110" s="12">
        <v>18.921766399585209</v>
      </c>
      <c r="F3110" s="12">
        <v>15.272690441237499</v>
      </c>
      <c r="G3110" s="12">
        <v>14.824156069911526</v>
      </c>
      <c r="H3110" s="12">
        <v>13.002236400735354</v>
      </c>
      <c r="I3110" s="12">
        <v>8.1464744493661083</v>
      </c>
      <c r="J3110" s="12">
        <v>6.7725168988730458</v>
      </c>
      <c r="K3110" s="12">
        <v>11.054439962185931</v>
      </c>
      <c r="L3110" s="12">
        <v>14.074249700999342</v>
      </c>
      <c r="M3110" s="12">
        <v>24.081122827429549</v>
      </c>
      <c r="N3110" s="12"/>
      <c r="O3110" s="12"/>
    </row>
    <row r="3111" spans="1:15" x14ac:dyDescent="0.35">
      <c r="A3111" s="11" t="str">
        <f t="shared" si="48"/>
        <v>DISTRIBUCION VOLUMEN X CRITERIO (kg ó litros)Frutas sin gasMDD AM</v>
      </c>
      <c r="B3111" s="11" t="s">
        <v>120</v>
      </c>
      <c r="C3111" s="11" t="s">
        <v>166</v>
      </c>
      <c r="D3111" s="11" t="s">
        <v>5</v>
      </c>
      <c r="E3111" s="12">
        <v>10.961890700494795</v>
      </c>
      <c r="F3111" s="12">
        <v>15.085954073536515</v>
      </c>
      <c r="G3111" s="12">
        <v>14.276590909147849</v>
      </c>
      <c r="H3111" s="12">
        <v>15.999478097645417</v>
      </c>
      <c r="I3111" s="12">
        <v>22.437339601885743</v>
      </c>
      <c r="J3111" s="12">
        <v>15.341804796618359</v>
      </c>
      <c r="K3111" s="12">
        <v>20.418253537685274</v>
      </c>
      <c r="L3111" s="12">
        <v>17.925455260362718</v>
      </c>
      <c r="M3111" s="12">
        <v>13.412746115413668</v>
      </c>
      <c r="N3111" s="12"/>
      <c r="O3111" s="12"/>
    </row>
    <row r="3112" spans="1:15" x14ac:dyDescent="0.35">
      <c r="A3112" s="11" t="str">
        <f t="shared" si="48"/>
        <v>DISTRIBUCION VOLUMEN X CRITERIO (kg ó litros)Frutas sin gasRTO CENTRO</v>
      </c>
      <c r="B3112" s="11" t="s">
        <v>120</v>
      </c>
      <c r="C3112" s="11" t="s">
        <v>166</v>
      </c>
      <c r="D3112" s="11" t="s">
        <v>6</v>
      </c>
      <c r="E3112" s="12">
        <v>12.797327918209891</v>
      </c>
      <c r="F3112" s="12">
        <v>10.253310804582689</v>
      </c>
      <c r="G3112" s="12">
        <v>18.726668328202152</v>
      </c>
      <c r="H3112" s="12">
        <v>28.99910898945468</v>
      </c>
      <c r="I3112" s="12">
        <v>16.411679999971192</v>
      </c>
      <c r="J3112" s="12">
        <v>17.089756534812693</v>
      </c>
      <c r="K3112" s="12">
        <v>8.838150007763204</v>
      </c>
      <c r="L3112" s="12">
        <v>9.6111604570844467</v>
      </c>
      <c r="M3112" s="12">
        <v>11.617194200609331</v>
      </c>
      <c r="N3112" s="12"/>
      <c r="O3112" s="12"/>
    </row>
    <row r="3113" spans="1:15" x14ac:dyDescent="0.35">
      <c r="A3113" s="11" t="str">
        <f t="shared" si="48"/>
        <v>DISTRIBUCION VOLUMEN X CRITERIO (kg ó litros)Frutas sin gasNORTE-CENTRO</v>
      </c>
      <c r="B3113" s="11" t="s">
        <v>120</v>
      </c>
      <c r="C3113" s="11" t="s">
        <v>166</v>
      </c>
      <c r="D3113" s="11" t="s">
        <v>7</v>
      </c>
      <c r="E3113" s="12">
        <v>11.225963517936261</v>
      </c>
      <c r="F3113" s="12">
        <v>9.5671422310440253</v>
      </c>
      <c r="G3113" s="12">
        <v>10.105370875281402</v>
      </c>
      <c r="H3113" s="12">
        <v>5.4236403468505703</v>
      </c>
      <c r="I3113" s="12">
        <v>6.1105065636681548</v>
      </c>
      <c r="J3113" s="12">
        <v>7.3129900886396912</v>
      </c>
      <c r="K3113" s="12">
        <v>10.377598067673423</v>
      </c>
      <c r="L3113" s="12">
        <v>7.706869635549535</v>
      </c>
      <c r="M3113" s="12">
        <v>6.666998600308788</v>
      </c>
      <c r="N3113" s="12"/>
      <c r="O3113" s="12"/>
    </row>
    <row r="3114" spans="1:15" x14ac:dyDescent="0.35">
      <c r="A3114" s="11" t="str">
        <f t="shared" si="48"/>
        <v>DISTRIBUCION VOLUMEN X CRITERIO (kg ó litros)Frutas sin gasNOROESTE</v>
      </c>
      <c r="B3114" s="11" t="s">
        <v>120</v>
      </c>
      <c r="C3114" s="11" t="s">
        <v>166</v>
      </c>
      <c r="D3114" s="11" t="s">
        <v>8</v>
      </c>
      <c r="E3114" s="12">
        <v>7.0829594233748034</v>
      </c>
      <c r="F3114" s="12">
        <v>16.236371327889788</v>
      </c>
      <c r="G3114" s="12">
        <v>11.732145598527257</v>
      </c>
      <c r="H3114" s="12">
        <v>9.0127083527911012</v>
      </c>
      <c r="I3114" s="12">
        <v>12.402002165332018</v>
      </c>
      <c r="J3114" s="12">
        <v>14.702062046888242</v>
      </c>
      <c r="K3114" s="12">
        <v>11.752496595335762</v>
      </c>
      <c r="L3114" s="12">
        <v>13.654396800962306</v>
      </c>
      <c r="M3114" s="12">
        <v>14.473624257081191</v>
      </c>
      <c r="N3114" s="12"/>
      <c r="O3114" s="12"/>
    </row>
    <row r="3115" spans="1:15" x14ac:dyDescent="0.35">
      <c r="A3115" s="11" t="str">
        <f t="shared" si="48"/>
        <v>DISTRIBUCION VOLUMEN X CRITERIO (kg ó litros)Frutas sin gas&lt;2MIL</v>
      </c>
      <c r="B3115" s="11" t="s">
        <v>120</v>
      </c>
      <c r="C3115" s="11" t="s">
        <v>166</v>
      </c>
      <c r="D3115" s="11" t="s">
        <v>9</v>
      </c>
      <c r="E3115" s="12">
        <v>3.6721867549509173</v>
      </c>
      <c r="F3115" s="12">
        <v>4.3303356350739843</v>
      </c>
      <c r="G3115" s="12">
        <v>0.87498287033185107</v>
      </c>
      <c r="H3115" s="12">
        <v>1.685147068693811</v>
      </c>
      <c r="I3115" s="12">
        <v>5.8033761208232368</v>
      </c>
      <c r="J3115" s="12">
        <v>1.9255191926268782</v>
      </c>
      <c r="K3115" s="12">
        <v>2.6189304016191173</v>
      </c>
      <c r="L3115" s="12">
        <v>4.7819275823767429</v>
      </c>
      <c r="M3115" s="12">
        <v>5.8105733717739732</v>
      </c>
      <c r="N3115" s="12"/>
      <c r="O3115" s="12"/>
    </row>
    <row r="3116" spans="1:15" x14ac:dyDescent="0.35">
      <c r="A3116" s="11" t="str">
        <f t="shared" si="48"/>
        <v>DISTRIBUCION VOLUMEN X CRITERIO (kg ó litros)Frutas sin gas2-5MIL</v>
      </c>
      <c r="B3116" s="11" t="s">
        <v>120</v>
      </c>
      <c r="C3116" s="11" t="s">
        <v>166</v>
      </c>
      <c r="D3116" s="11" t="s">
        <v>10</v>
      </c>
      <c r="E3116" s="12">
        <v>4.2392120078763789</v>
      </c>
      <c r="F3116" s="12">
        <v>5.6666499066093667</v>
      </c>
      <c r="G3116" s="12">
        <v>2.6558759028031167</v>
      </c>
      <c r="H3116" s="12">
        <v>9.1319739689071309</v>
      </c>
      <c r="I3116" s="12">
        <v>6.5462354745226188</v>
      </c>
      <c r="J3116" s="12">
        <v>12.267475986547455</v>
      </c>
      <c r="K3116" s="12">
        <v>4.986464765963988</v>
      </c>
      <c r="L3116" s="12">
        <v>5.7939087874162984</v>
      </c>
      <c r="M3116" s="12">
        <v>4.5082601303083454</v>
      </c>
      <c r="N3116" s="12"/>
      <c r="O3116" s="12"/>
    </row>
    <row r="3117" spans="1:15" x14ac:dyDescent="0.35">
      <c r="A3117" s="11" t="str">
        <f t="shared" si="48"/>
        <v>DISTRIBUCION VOLUMEN X CRITERIO (kg ó litros)Frutas sin gas5-10MIL</v>
      </c>
      <c r="B3117" s="11" t="s">
        <v>120</v>
      </c>
      <c r="C3117" s="11" t="s">
        <v>166</v>
      </c>
      <c r="D3117" s="11" t="s">
        <v>11</v>
      </c>
      <c r="E3117" s="12">
        <v>10.918619558317392</v>
      </c>
      <c r="F3117" s="12">
        <v>8.5954827086893406</v>
      </c>
      <c r="G3117" s="12">
        <v>2.7328267619110833</v>
      </c>
      <c r="H3117" s="12">
        <v>8.250945380147833</v>
      </c>
      <c r="I3117" s="12">
        <v>7.356377804352805</v>
      </c>
      <c r="J3117" s="12">
        <v>3.299168968850648</v>
      </c>
      <c r="K3117" s="12">
        <v>6.7810348146166435</v>
      </c>
      <c r="L3117" s="12">
        <v>4.7491996783093366</v>
      </c>
      <c r="M3117" s="12">
        <v>5.700541448394552</v>
      </c>
      <c r="N3117" s="12"/>
      <c r="O3117" s="12"/>
    </row>
    <row r="3118" spans="1:15" x14ac:dyDescent="0.35">
      <c r="A3118" s="11" t="str">
        <f t="shared" si="48"/>
        <v>DISTRIBUCION VOLUMEN X CRITERIO (kg ó litros)Frutas sin gas10-30MIL</v>
      </c>
      <c r="B3118" s="11" t="s">
        <v>120</v>
      </c>
      <c r="C3118" s="11" t="s">
        <v>166</v>
      </c>
      <c r="D3118" s="11" t="s">
        <v>12</v>
      </c>
      <c r="E3118" s="12">
        <v>21.247397029560855</v>
      </c>
      <c r="F3118" s="12">
        <v>13.488653715156252</v>
      </c>
      <c r="G3118" s="12">
        <v>31.708413054623264</v>
      </c>
      <c r="H3118" s="12">
        <v>24.418869416243485</v>
      </c>
      <c r="I3118" s="12">
        <v>17.108668350940039</v>
      </c>
      <c r="J3118" s="12">
        <v>14.705317193992276</v>
      </c>
      <c r="K3118" s="12">
        <v>14.911693857398966</v>
      </c>
      <c r="L3118" s="12">
        <v>20.134818788201326</v>
      </c>
      <c r="M3118" s="12">
        <v>17.256985575709642</v>
      </c>
      <c r="N3118" s="12"/>
      <c r="O3118" s="12"/>
    </row>
    <row r="3119" spans="1:15" x14ac:dyDescent="0.35">
      <c r="A3119" s="11" t="str">
        <f t="shared" si="48"/>
        <v>DISTRIBUCION VOLUMEN X CRITERIO (kg ó litros)Frutas sin gas30-100MIL</v>
      </c>
      <c r="B3119" s="11" t="s">
        <v>120</v>
      </c>
      <c r="C3119" s="11" t="s">
        <v>166</v>
      </c>
      <c r="D3119" s="11" t="s">
        <v>13</v>
      </c>
      <c r="E3119" s="12">
        <v>19.643086781652709</v>
      </c>
      <c r="F3119" s="12">
        <v>26.83850178665811</v>
      </c>
      <c r="G3119" s="12">
        <v>27.197985090939518</v>
      </c>
      <c r="H3119" s="12">
        <v>20.169951909750544</v>
      </c>
      <c r="I3119" s="12">
        <v>25.95748412308096</v>
      </c>
      <c r="J3119" s="12">
        <v>18.429175733416088</v>
      </c>
      <c r="K3119" s="12">
        <v>28.425044843450316</v>
      </c>
      <c r="L3119" s="12">
        <v>27.713439725482512</v>
      </c>
      <c r="M3119" s="12">
        <v>28.983586697442625</v>
      </c>
      <c r="N3119" s="12"/>
      <c r="O3119" s="12"/>
    </row>
    <row r="3120" spans="1:15" x14ac:dyDescent="0.35">
      <c r="A3120" s="11" t="str">
        <f t="shared" si="48"/>
        <v>DISTRIBUCION VOLUMEN X CRITERIO (kg ó litros)Frutas sin gas100-200MIL</v>
      </c>
      <c r="B3120" s="11" t="s">
        <v>120</v>
      </c>
      <c r="C3120" s="11" t="s">
        <v>166</v>
      </c>
      <c r="D3120" s="11" t="s">
        <v>14</v>
      </c>
      <c r="E3120" s="12">
        <v>6.3989038905505362</v>
      </c>
      <c r="F3120" s="12">
        <v>8.3012880685785273</v>
      </c>
      <c r="G3120" s="12">
        <v>7.0420065328715378</v>
      </c>
      <c r="H3120" s="12">
        <v>6.9420788550561525</v>
      </c>
      <c r="I3120" s="12">
        <v>5.0029336250893213</v>
      </c>
      <c r="J3120" s="12">
        <v>3.3844170933869697</v>
      </c>
      <c r="K3120" s="12">
        <v>4.7594387407061101</v>
      </c>
      <c r="L3120" s="12">
        <v>9.9290766700989845</v>
      </c>
      <c r="M3120" s="12">
        <v>5.6053470597476629</v>
      </c>
      <c r="N3120" s="12"/>
      <c r="O3120" s="12"/>
    </row>
    <row r="3121" spans="1:15" x14ac:dyDescent="0.35">
      <c r="A3121" s="11" t="str">
        <f t="shared" si="48"/>
        <v>DISTRIBUCION VOLUMEN X CRITERIO (kg ó litros)Frutas sin gas200-500MIL</v>
      </c>
      <c r="B3121" s="11" t="s">
        <v>120</v>
      </c>
      <c r="C3121" s="11" t="s">
        <v>166</v>
      </c>
      <c r="D3121" s="11" t="s">
        <v>15</v>
      </c>
      <c r="E3121" s="12">
        <v>15.142816519623597</v>
      </c>
      <c r="F3121" s="12">
        <v>16.593515849804728</v>
      </c>
      <c r="G3121" s="12">
        <v>14.563752562225108</v>
      </c>
      <c r="H3121" s="12">
        <v>14.096953601458202</v>
      </c>
      <c r="I3121" s="12">
        <v>14.692223290906426</v>
      </c>
      <c r="J3121" s="12">
        <v>30.019858847410337</v>
      </c>
      <c r="K3121" s="12">
        <v>19.315800526056886</v>
      </c>
      <c r="L3121" s="12">
        <v>11.611574319809097</v>
      </c>
      <c r="M3121" s="12">
        <v>16.344202492248161</v>
      </c>
      <c r="N3121" s="12"/>
      <c r="O3121" s="12"/>
    </row>
    <row r="3122" spans="1:15" x14ac:dyDescent="0.35">
      <c r="A3122" s="11" t="str">
        <f t="shared" si="48"/>
        <v>DISTRIBUCION VOLUMEN X CRITERIO (kg ó litros)Frutas sin gas&gt;500MIL</v>
      </c>
      <c r="B3122" s="11" t="s">
        <v>120</v>
      </c>
      <c r="C3122" s="11" t="s">
        <v>166</v>
      </c>
      <c r="D3122" s="11" t="s">
        <v>16</v>
      </c>
      <c r="E3122" s="12">
        <v>18.737773080089347</v>
      </c>
      <c r="F3122" s="12">
        <v>16.185560286032029</v>
      </c>
      <c r="G3122" s="12">
        <v>13.224158917416565</v>
      </c>
      <c r="H3122" s="12">
        <v>15.304073269370477</v>
      </c>
      <c r="I3122" s="12">
        <v>17.532693142066648</v>
      </c>
      <c r="J3122" s="12">
        <v>15.969054499455456</v>
      </c>
      <c r="K3122" s="12">
        <v>18.201588226558911</v>
      </c>
      <c r="L3122" s="12">
        <v>15.286055191995175</v>
      </c>
      <c r="M3122" s="12">
        <v>15.790506596402636</v>
      </c>
      <c r="N3122" s="12"/>
      <c r="O3122" s="12"/>
    </row>
    <row r="3123" spans="1:15" x14ac:dyDescent="0.35">
      <c r="A3123" s="11" t="str">
        <f t="shared" si="48"/>
        <v>DISTRIBUCION VOLUMEN X CRITERIO (kg ó litros)Frutas sin gasDE 15 A 19 AÑOS</v>
      </c>
      <c r="B3123" s="11" t="s">
        <v>120</v>
      </c>
      <c r="C3123" s="11" t="s">
        <v>166</v>
      </c>
      <c r="D3123" s="11" t="s">
        <v>39</v>
      </c>
      <c r="E3123" s="12">
        <v>5.6951595955164356</v>
      </c>
      <c r="F3123" s="12">
        <v>2.6727251047427907</v>
      </c>
      <c r="G3123" s="12">
        <v>6.7019771885062394</v>
      </c>
      <c r="H3123" s="12">
        <v>1.1852805981199193</v>
      </c>
      <c r="I3123" s="12">
        <v>0.64100690272771266</v>
      </c>
      <c r="J3123" s="12" t="s">
        <v>223</v>
      </c>
      <c r="K3123" s="12" t="s">
        <v>223</v>
      </c>
      <c r="L3123" s="12">
        <v>4.9601089035400125</v>
      </c>
      <c r="M3123" s="12">
        <v>6.9834642901584516</v>
      </c>
      <c r="N3123" s="12"/>
      <c r="O3123" s="12"/>
    </row>
    <row r="3124" spans="1:15" x14ac:dyDescent="0.35">
      <c r="A3124" s="11" t="str">
        <f t="shared" si="48"/>
        <v>DISTRIBUCION VOLUMEN X CRITERIO (kg ó litros)Frutas sin gasDE 20 A 24 AÑOS</v>
      </c>
      <c r="B3124" s="11" t="s">
        <v>120</v>
      </c>
      <c r="C3124" s="11" t="s">
        <v>166</v>
      </c>
      <c r="D3124" s="11" t="s">
        <v>40</v>
      </c>
      <c r="E3124" s="12">
        <v>5.1249203206063854</v>
      </c>
      <c r="F3124" s="12">
        <v>5.5268729057925752</v>
      </c>
      <c r="G3124" s="12">
        <v>3.9383257121597604</v>
      </c>
      <c r="H3124" s="12">
        <v>0.30443230289022416</v>
      </c>
      <c r="I3124" s="12">
        <v>1.743096552968074</v>
      </c>
      <c r="J3124" s="12">
        <v>2.5615606442800911</v>
      </c>
      <c r="K3124" s="12">
        <v>0.67019196833224071</v>
      </c>
      <c r="L3124" s="12">
        <v>1.8721824734330732</v>
      </c>
      <c r="M3124" s="12">
        <v>3.4853998379162121</v>
      </c>
      <c r="N3124" s="12"/>
      <c r="O3124" s="12"/>
    </row>
    <row r="3125" spans="1:15" x14ac:dyDescent="0.35">
      <c r="A3125" s="11" t="str">
        <f t="shared" si="48"/>
        <v>DISTRIBUCION VOLUMEN X CRITERIO (kg ó litros)Frutas sin gasDE 25 A 34 AÑOS</v>
      </c>
      <c r="B3125" s="11" t="s">
        <v>120</v>
      </c>
      <c r="C3125" s="11" t="s">
        <v>166</v>
      </c>
      <c r="D3125" s="11" t="s">
        <v>41</v>
      </c>
      <c r="E3125" s="12">
        <v>4.8196579175403578</v>
      </c>
      <c r="F3125" s="12">
        <v>5.8572521236718949</v>
      </c>
      <c r="G3125" s="12">
        <v>3.5526779086634273</v>
      </c>
      <c r="H3125" s="12">
        <v>6.5910217486774707</v>
      </c>
      <c r="I3125" s="12">
        <v>4.1439695986704566</v>
      </c>
      <c r="J3125" s="12">
        <v>14.512675877482398</v>
      </c>
      <c r="K3125" s="12">
        <v>4.2605528029108743</v>
      </c>
      <c r="L3125" s="12">
        <v>7.2370381426416248</v>
      </c>
      <c r="M3125" s="12">
        <v>8.2862030369138289</v>
      </c>
      <c r="N3125" s="12"/>
      <c r="O3125" s="12"/>
    </row>
    <row r="3126" spans="1:15" x14ac:dyDescent="0.35">
      <c r="A3126" s="11" t="str">
        <f t="shared" si="48"/>
        <v>DISTRIBUCION VOLUMEN X CRITERIO (kg ó litros)Frutas sin gasDE 35 A 49 AÑOS</v>
      </c>
      <c r="B3126" s="11" t="s">
        <v>120</v>
      </c>
      <c r="C3126" s="11" t="s">
        <v>166</v>
      </c>
      <c r="D3126" s="11" t="s">
        <v>42</v>
      </c>
      <c r="E3126" s="12">
        <v>20.795813329615676</v>
      </c>
      <c r="F3126" s="12">
        <v>30.390300701129309</v>
      </c>
      <c r="G3126" s="12">
        <v>19.957348421232179</v>
      </c>
      <c r="H3126" s="12">
        <v>23.521156248147637</v>
      </c>
      <c r="I3126" s="12">
        <v>26.494052208119061</v>
      </c>
      <c r="J3126" s="12">
        <v>24.274247317429911</v>
      </c>
      <c r="K3126" s="12">
        <v>41.703336956291061</v>
      </c>
      <c r="L3126" s="12">
        <v>25.186901499751123</v>
      </c>
      <c r="M3126" s="12">
        <v>30.0584185126548</v>
      </c>
      <c r="N3126" s="12"/>
      <c r="O3126" s="12"/>
    </row>
    <row r="3127" spans="1:15" x14ac:dyDescent="0.35">
      <c r="A3127" s="11" t="str">
        <f t="shared" si="48"/>
        <v>DISTRIBUCION VOLUMEN X CRITERIO (kg ó litros)Frutas sin gasDE 50 A 59 AÑOS</v>
      </c>
      <c r="B3127" s="11" t="s">
        <v>120</v>
      </c>
      <c r="C3127" s="11" t="s">
        <v>166</v>
      </c>
      <c r="D3127" s="11" t="s">
        <v>43</v>
      </c>
      <c r="E3127" s="12">
        <v>22.216018057911779</v>
      </c>
      <c r="F3127" s="12">
        <v>16.912548860154136</v>
      </c>
      <c r="G3127" s="12">
        <v>15.790771591408737</v>
      </c>
      <c r="H3127" s="12">
        <v>21.152067140500836</v>
      </c>
      <c r="I3127" s="12">
        <v>12.952854524263207</v>
      </c>
      <c r="J3127" s="12">
        <v>17.214383864145251</v>
      </c>
      <c r="K3127" s="12">
        <v>17.664661324315354</v>
      </c>
      <c r="L3127" s="12">
        <v>20.561187765023281</v>
      </c>
      <c r="M3127" s="12">
        <v>23.385433845889359</v>
      </c>
      <c r="N3127" s="12"/>
      <c r="O3127" s="12"/>
    </row>
    <row r="3128" spans="1:15" x14ac:dyDescent="0.35">
      <c r="A3128" s="11" t="str">
        <f t="shared" si="48"/>
        <v>DISTRIBUCION VOLUMEN X CRITERIO (kg ó litros)Frutas sin gasDE 60 A 75 AÑOS</v>
      </c>
      <c r="B3128" s="11" t="s">
        <v>120</v>
      </c>
      <c r="C3128" s="11" t="s">
        <v>166</v>
      </c>
      <c r="D3128" s="11" t="s">
        <v>44</v>
      </c>
      <c r="E3128" s="12">
        <v>41.348436511918919</v>
      </c>
      <c r="F3128" s="12">
        <v>38.640290546840077</v>
      </c>
      <c r="G3128" s="12">
        <v>50.058888191649785</v>
      </c>
      <c r="H3128" s="12">
        <v>47.246032004767628</v>
      </c>
      <c r="I3128" s="12">
        <v>54.025024051663415</v>
      </c>
      <c r="J3128" s="12">
        <v>41.43712382442552</v>
      </c>
      <c r="K3128" s="12">
        <v>35.701255953299324</v>
      </c>
      <c r="L3128" s="12">
        <v>40.182584096627771</v>
      </c>
      <c r="M3128" s="12">
        <v>27.801081620645313</v>
      </c>
      <c r="N3128" s="12"/>
      <c r="O3128" s="12"/>
    </row>
    <row r="3129" spans="1:15" x14ac:dyDescent="0.35">
      <c r="A3129" s="11" t="str">
        <f t="shared" si="48"/>
        <v>DISTRIBUCION VOLUMEN X CRITERIO (kg ó litros)Frutas sin gasNIVEL ALTO</v>
      </c>
      <c r="B3129" s="11" t="s">
        <v>120</v>
      </c>
      <c r="C3129" s="11" t="s">
        <v>166</v>
      </c>
      <c r="D3129" s="11" t="s">
        <v>209</v>
      </c>
      <c r="E3129" s="12">
        <v>14.612167661948524</v>
      </c>
      <c r="F3129" s="12">
        <v>19.092437466431686</v>
      </c>
      <c r="G3129" s="12">
        <v>28.016637353565127</v>
      </c>
      <c r="H3129" s="12">
        <v>27.97466281670825</v>
      </c>
      <c r="I3129" s="12">
        <v>26.399531521000224</v>
      </c>
      <c r="J3129" s="12">
        <v>15.411049668284591</v>
      </c>
      <c r="K3129" s="12">
        <v>26.331633138857679</v>
      </c>
      <c r="L3129" s="12">
        <v>22.480358527106976</v>
      </c>
      <c r="M3129" s="12">
        <v>19.290293956479374</v>
      </c>
      <c r="N3129" s="12"/>
      <c r="O3129" s="12"/>
    </row>
    <row r="3130" spans="1:15" x14ac:dyDescent="0.35">
      <c r="A3130" s="11" t="str">
        <f t="shared" si="48"/>
        <v>DISTRIBUCION VOLUMEN X CRITERIO (kg ó litros)Frutas sin gasNIVEL MEDIO ALTO</v>
      </c>
      <c r="B3130" s="11" t="s">
        <v>120</v>
      </c>
      <c r="C3130" s="11" t="s">
        <v>166</v>
      </c>
      <c r="D3130" s="11" t="s">
        <v>210</v>
      </c>
      <c r="E3130" s="12">
        <v>11.532155227525628</v>
      </c>
      <c r="F3130" s="12">
        <v>10.83216048533412</v>
      </c>
      <c r="G3130" s="12">
        <v>11.894714619249015</v>
      </c>
      <c r="H3130" s="12">
        <v>17.493961777100182</v>
      </c>
      <c r="I3130" s="12">
        <v>12.415337587533632</v>
      </c>
      <c r="J3130" s="12">
        <v>13.582868194569611</v>
      </c>
      <c r="K3130" s="12">
        <v>14.285960363140946</v>
      </c>
      <c r="L3130" s="12">
        <v>12.90398740854789</v>
      </c>
      <c r="M3130" s="12">
        <v>16.086975294066551</v>
      </c>
      <c r="N3130" s="12"/>
      <c r="O3130" s="12"/>
    </row>
    <row r="3131" spans="1:15" x14ac:dyDescent="0.35">
      <c r="A3131" s="11" t="str">
        <f t="shared" si="48"/>
        <v>DISTRIBUCION VOLUMEN X CRITERIO (kg ó litros)Frutas sin gasNIVEL MEDIO</v>
      </c>
      <c r="B3131" s="11" t="s">
        <v>120</v>
      </c>
      <c r="C3131" s="11" t="s">
        <v>166</v>
      </c>
      <c r="D3131" s="11" t="s">
        <v>211</v>
      </c>
      <c r="E3131" s="12">
        <v>31.201300705501062</v>
      </c>
      <c r="F3131" s="12">
        <v>23.616501028628161</v>
      </c>
      <c r="G3131" s="12">
        <v>24.390498698785244</v>
      </c>
      <c r="H3131" s="12">
        <v>23.163501722334743</v>
      </c>
      <c r="I3131" s="12">
        <v>21.265673336214189</v>
      </c>
      <c r="J3131" s="12">
        <v>24.402104726299935</v>
      </c>
      <c r="K3131" s="12">
        <v>28.350097987961821</v>
      </c>
      <c r="L3131" s="12">
        <v>27.233269437085148</v>
      </c>
      <c r="M3131" s="12">
        <v>22.26825097349667</v>
      </c>
      <c r="N3131" s="12"/>
      <c r="O3131" s="12"/>
    </row>
    <row r="3132" spans="1:15" x14ac:dyDescent="0.35">
      <c r="A3132" s="11" t="str">
        <f t="shared" si="48"/>
        <v>DISTRIBUCION VOLUMEN X CRITERIO (kg ó litros)Frutas sin gasNIVEL MEDIO BAJO</v>
      </c>
      <c r="B3132" s="11" t="s">
        <v>120</v>
      </c>
      <c r="C3132" s="11" t="s">
        <v>166</v>
      </c>
      <c r="D3132" s="11" t="s">
        <v>212</v>
      </c>
      <c r="E3132" s="12">
        <v>14.426892922966609</v>
      </c>
      <c r="F3132" s="12">
        <v>14.451427357037058</v>
      </c>
      <c r="G3132" s="12">
        <v>12.468412327353498</v>
      </c>
      <c r="H3132" s="12">
        <v>9.9917285045141941</v>
      </c>
      <c r="I3132" s="12">
        <v>17.423673714029817</v>
      </c>
      <c r="J3132" s="12">
        <v>11.966266002364554</v>
      </c>
      <c r="K3132" s="12">
        <v>9.6585766775831683</v>
      </c>
      <c r="L3132" s="12">
        <v>7.2274637144487883</v>
      </c>
      <c r="M3132" s="12">
        <v>12.761627021193899</v>
      </c>
      <c r="N3132" s="12"/>
      <c r="O3132" s="12"/>
    </row>
    <row r="3133" spans="1:15" x14ac:dyDescent="0.35">
      <c r="A3133" s="11" t="str">
        <f t="shared" si="48"/>
        <v>DISTRIBUCION VOLUMEN X CRITERIO (kg ó litros)Frutas sin gasHOMBRE</v>
      </c>
      <c r="B3133" s="11" t="s">
        <v>120</v>
      </c>
      <c r="C3133" s="11" t="s">
        <v>166</v>
      </c>
      <c r="D3133" s="11" t="s">
        <v>21</v>
      </c>
      <c r="E3133" s="12">
        <v>42.784001006122466</v>
      </c>
      <c r="F3133" s="12">
        <v>44.389719025598453</v>
      </c>
      <c r="G3133" s="12">
        <v>51.110587368693537</v>
      </c>
      <c r="H3133" s="12">
        <v>47.76697313213041</v>
      </c>
      <c r="I3133" s="12">
        <v>45.569714654336565</v>
      </c>
      <c r="J3133" s="12">
        <v>50.693451821236238</v>
      </c>
      <c r="K3133" s="12">
        <v>41.117589834662581</v>
      </c>
      <c r="L3133" s="12">
        <v>45.645829959447937</v>
      </c>
      <c r="M3133" s="12">
        <v>42.353745598404025</v>
      </c>
      <c r="N3133" s="12"/>
      <c r="O3133" s="12"/>
    </row>
    <row r="3134" spans="1:15" x14ac:dyDescent="0.35">
      <c r="A3134" s="11" t="str">
        <f t="shared" si="48"/>
        <v>DISTRIBUCION VOLUMEN X CRITERIO (kg ó litros)Frutas sin gasMUJER</v>
      </c>
      <c r="B3134" s="11" t="s">
        <v>120</v>
      </c>
      <c r="C3134" s="11" t="s">
        <v>166</v>
      </c>
      <c r="D3134" s="11" t="s">
        <v>22</v>
      </c>
      <c r="E3134" s="12">
        <v>57.216010384500478</v>
      </c>
      <c r="F3134" s="12">
        <v>55.610265379095658</v>
      </c>
      <c r="G3134" s="12">
        <v>48.889409781696848</v>
      </c>
      <c r="H3134" s="12">
        <v>52.233022523818519</v>
      </c>
      <c r="I3134" s="12">
        <v>54.430283384862975</v>
      </c>
      <c r="J3134" s="12">
        <v>49.306532589971127</v>
      </c>
      <c r="K3134" s="12">
        <v>58.88240772045377</v>
      </c>
      <c r="L3134" s="12">
        <v>54.354168520859638</v>
      </c>
      <c r="M3134" s="12">
        <v>57.646259892483201</v>
      </c>
      <c r="N3134" s="12"/>
      <c r="O3134" s="12"/>
    </row>
    <row r="3135" spans="1:15" x14ac:dyDescent="0.35">
      <c r="A3135" s="11" t="str">
        <f t="shared" si="48"/>
        <v>DISTRIBUCION VOLUMEN X CRITERIO (kg ó litros)MixersT.ESPAÑA</v>
      </c>
      <c r="B3135" s="11" t="s">
        <v>120</v>
      </c>
      <c r="C3135" s="11" t="s">
        <v>167</v>
      </c>
      <c r="D3135" s="11" t="s">
        <v>36</v>
      </c>
      <c r="E3135" s="12">
        <v>100</v>
      </c>
      <c r="F3135" s="12">
        <v>100</v>
      </c>
      <c r="G3135" s="12">
        <v>100</v>
      </c>
      <c r="H3135" s="12">
        <v>100</v>
      </c>
      <c r="I3135" s="12">
        <v>100</v>
      </c>
      <c r="J3135" s="12">
        <v>100</v>
      </c>
      <c r="K3135" s="12">
        <v>100</v>
      </c>
      <c r="L3135" s="12">
        <v>100</v>
      </c>
      <c r="M3135" s="12">
        <v>100</v>
      </c>
      <c r="N3135" s="12"/>
      <c r="O3135" s="12"/>
    </row>
    <row r="3136" spans="1:15" x14ac:dyDescent="0.35">
      <c r="A3136" s="11" t="str">
        <f t="shared" si="48"/>
        <v>DISTRIBUCION VOLUMEN X CRITERIO (kg ó litros)MixersBCN AM</v>
      </c>
      <c r="B3136" s="11" t="s">
        <v>120</v>
      </c>
      <c r="C3136" s="11" t="s">
        <v>167</v>
      </c>
      <c r="D3136" s="11" t="s">
        <v>1</v>
      </c>
      <c r="E3136" s="12">
        <v>11.68147472006353</v>
      </c>
      <c r="F3136" s="12">
        <v>10.418967828520168</v>
      </c>
      <c r="G3136" s="12">
        <v>7.0241611835846163</v>
      </c>
      <c r="H3136" s="12">
        <v>7.7322498862357136</v>
      </c>
      <c r="I3136" s="12">
        <v>9.6038254319735401</v>
      </c>
      <c r="J3136" s="12">
        <v>8.4841816233234315</v>
      </c>
      <c r="K3136" s="12">
        <v>3.7018255740495047</v>
      </c>
      <c r="L3136" s="12">
        <v>7.4682959019125637</v>
      </c>
      <c r="M3136" s="12">
        <v>11.936212191059276</v>
      </c>
      <c r="N3136" s="12"/>
      <c r="O3136" s="12"/>
    </row>
    <row r="3137" spans="1:15" x14ac:dyDescent="0.35">
      <c r="A3137" s="11" t="str">
        <f t="shared" si="48"/>
        <v>DISTRIBUCION VOLUMEN X CRITERIO (kg ó litros)MixersREST.CAT ARAGON</v>
      </c>
      <c r="B3137" s="11" t="s">
        <v>120</v>
      </c>
      <c r="C3137" s="11" t="s">
        <v>167</v>
      </c>
      <c r="D3137" s="11" t="s">
        <v>2</v>
      </c>
      <c r="E3137" s="12">
        <v>19.867684187832754</v>
      </c>
      <c r="F3137" s="12">
        <v>13.978369109427044</v>
      </c>
      <c r="G3137" s="12">
        <v>12.588800988060109</v>
      </c>
      <c r="H3137" s="12">
        <v>24.906461371411879</v>
      </c>
      <c r="I3137" s="12">
        <v>23.914690101059701</v>
      </c>
      <c r="J3137" s="12">
        <v>23.544045085639919</v>
      </c>
      <c r="K3137" s="12">
        <v>19.025658146054695</v>
      </c>
      <c r="L3137" s="12">
        <v>16.638802072832316</v>
      </c>
      <c r="M3137" s="12">
        <v>19.547215478857222</v>
      </c>
      <c r="N3137" s="12"/>
      <c r="O3137" s="12"/>
    </row>
    <row r="3138" spans="1:15" x14ac:dyDescent="0.35">
      <c r="A3138" s="11" t="str">
        <f t="shared" si="48"/>
        <v>DISTRIBUCION VOLUMEN X CRITERIO (kg ó litros)MixersLEVANTE</v>
      </c>
      <c r="B3138" s="11" t="s">
        <v>120</v>
      </c>
      <c r="C3138" s="11" t="s">
        <v>167</v>
      </c>
      <c r="D3138" s="11" t="s">
        <v>3</v>
      </c>
      <c r="E3138" s="12">
        <v>16.234846999152165</v>
      </c>
      <c r="F3138" s="12">
        <v>11.940767829566399</v>
      </c>
      <c r="G3138" s="12">
        <v>7.090600893470822</v>
      </c>
      <c r="H3138" s="12">
        <v>9.173397154069491</v>
      </c>
      <c r="I3138" s="12">
        <v>11.068466854137268</v>
      </c>
      <c r="J3138" s="12">
        <v>24.516630401425353</v>
      </c>
      <c r="K3138" s="12">
        <v>18.89899548821958</v>
      </c>
      <c r="L3138" s="12">
        <v>19.697817763103451</v>
      </c>
      <c r="M3138" s="12">
        <v>7.0681148956476774</v>
      </c>
      <c r="N3138" s="12"/>
      <c r="O3138" s="12"/>
    </row>
    <row r="3139" spans="1:15" x14ac:dyDescent="0.35">
      <c r="A3139" s="11" t="str">
        <f t="shared" si="48"/>
        <v>DISTRIBUCION VOLUMEN X CRITERIO (kg ó litros)MixersANDALUCIA</v>
      </c>
      <c r="B3139" s="11" t="s">
        <v>120</v>
      </c>
      <c r="C3139" s="11" t="s">
        <v>167</v>
      </c>
      <c r="D3139" s="11" t="s">
        <v>4</v>
      </c>
      <c r="E3139" s="12">
        <v>11.941761636077587</v>
      </c>
      <c r="F3139" s="12">
        <v>21.165682726658058</v>
      </c>
      <c r="G3139" s="12">
        <v>35.174552952992421</v>
      </c>
      <c r="H3139" s="12">
        <v>14.345110037058435</v>
      </c>
      <c r="I3139" s="12">
        <v>15.755919161930349</v>
      </c>
      <c r="J3139" s="12">
        <v>10.285753574466105</v>
      </c>
      <c r="K3139" s="12">
        <v>14.836453395048514</v>
      </c>
      <c r="L3139" s="12">
        <v>13.519600462203885</v>
      </c>
      <c r="M3139" s="12">
        <v>19.915984427433621</v>
      </c>
      <c r="N3139" s="12"/>
      <c r="O3139" s="12"/>
    </row>
    <row r="3140" spans="1:15" x14ac:dyDescent="0.35">
      <c r="A3140" s="11" t="str">
        <f t="shared" ref="A3140:A3203" si="49">B3140&amp;C3140&amp;D3140</f>
        <v>DISTRIBUCION VOLUMEN X CRITERIO (kg ó litros)MixersMDD AM</v>
      </c>
      <c r="B3140" s="11" t="s">
        <v>120</v>
      </c>
      <c r="C3140" s="11" t="s">
        <v>167</v>
      </c>
      <c r="D3140" s="11" t="s">
        <v>5</v>
      </c>
      <c r="E3140" s="12">
        <v>9.8624895871358849</v>
      </c>
      <c r="F3140" s="12">
        <v>5.1732349878913837</v>
      </c>
      <c r="G3140" s="12">
        <v>5.6921973849146861</v>
      </c>
      <c r="H3140" s="12">
        <v>8.6172343309086035</v>
      </c>
      <c r="I3140" s="12">
        <v>7.7862641943790427</v>
      </c>
      <c r="J3140" s="12">
        <v>8.9765831273000725</v>
      </c>
      <c r="K3140" s="12">
        <v>8.5168422362986913</v>
      </c>
      <c r="L3140" s="12">
        <v>8.1903500462092058</v>
      </c>
      <c r="M3140" s="12">
        <v>8.5172272495983954</v>
      </c>
      <c r="N3140" s="12"/>
      <c r="O3140" s="12"/>
    </row>
    <row r="3141" spans="1:15" x14ac:dyDescent="0.35">
      <c r="A3141" s="11" t="str">
        <f t="shared" si="49"/>
        <v>DISTRIBUCION VOLUMEN X CRITERIO (kg ó litros)MixersRTO CENTRO</v>
      </c>
      <c r="B3141" s="11" t="s">
        <v>120</v>
      </c>
      <c r="C3141" s="11" t="s">
        <v>167</v>
      </c>
      <c r="D3141" s="11" t="s">
        <v>6</v>
      </c>
      <c r="E3141" s="12">
        <v>4.3121542087865325</v>
      </c>
      <c r="F3141" s="12">
        <v>3.8887041142186245</v>
      </c>
      <c r="G3141" s="12">
        <v>7.6658546484575885</v>
      </c>
      <c r="H3141" s="12">
        <v>6.2286976869844111</v>
      </c>
      <c r="I3141" s="12">
        <v>4.5490039599129384</v>
      </c>
      <c r="J3141" s="12">
        <v>3.9911861205213151</v>
      </c>
      <c r="K3141" s="12">
        <v>2.7103732422435129</v>
      </c>
      <c r="L3141" s="12">
        <v>9.6411552245492036</v>
      </c>
      <c r="M3141" s="12">
        <v>5.4021945739197506</v>
      </c>
      <c r="N3141" s="12"/>
      <c r="O3141" s="12"/>
    </row>
    <row r="3142" spans="1:15" x14ac:dyDescent="0.35">
      <c r="A3142" s="11" t="str">
        <f t="shared" si="49"/>
        <v>DISTRIBUCION VOLUMEN X CRITERIO (kg ó litros)MixersNORTE-CENTRO</v>
      </c>
      <c r="B3142" s="11" t="s">
        <v>120</v>
      </c>
      <c r="C3142" s="11" t="s">
        <v>167</v>
      </c>
      <c r="D3142" s="11" t="s">
        <v>7</v>
      </c>
      <c r="E3142" s="12">
        <v>12.535750903059389</v>
      </c>
      <c r="F3142" s="12">
        <v>17.770201342264151</v>
      </c>
      <c r="G3142" s="12">
        <v>16.875917437569885</v>
      </c>
      <c r="H3142" s="12">
        <v>11.722900566155261</v>
      </c>
      <c r="I3142" s="12">
        <v>11.362605266875482</v>
      </c>
      <c r="J3142" s="12">
        <v>8.1091913784190037</v>
      </c>
      <c r="K3142" s="12">
        <v>12.435840849885402</v>
      </c>
      <c r="L3142" s="12">
        <v>8.5138384093879402</v>
      </c>
      <c r="M3142" s="12">
        <v>14.974573870161025</v>
      </c>
      <c r="N3142" s="12"/>
      <c r="O3142" s="12"/>
    </row>
    <row r="3143" spans="1:15" x14ac:dyDescent="0.35">
      <c r="A3143" s="11" t="str">
        <f t="shared" si="49"/>
        <v>DISTRIBUCION VOLUMEN X CRITERIO (kg ó litros)MixersNOROESTE</v>
      </c>
      <c r="B3143" s="11" t="s">
        <v>120</v>
      </c>
      <c r="C3143" s="11" t="s">
        <v>167</v>
      </c>
      <c r="D3143" s="11" t="s">
        <v>8</v>
      </c>
      <c r="E3143" s="12">
        <v>13.563827016836022</v>
      </c>
      <c r="F3143" s="12">
        <v>15.664071212457884</v>
      </c>
      <c r="G3143" s="12">
        <v>7.887900388907604</v>
      </c>
      <c r="H3143" s="12">
        <v>17.273954128586038</v>
      </c>
      <c r="I3143" s="12">
        <v>15.959222817520297</v>
      </c>
      <c r="J3143" s="12">
        <v>12.092415236648019</v>
      </c>
      <c r="K3143" s="12">
        <v>19.87402576001622</v>
      </c>
      <c r="L3143" s="12">
        <v>16.330143329838709</v>
      </c>
      <c r="M3143" s="12">
        <v>12.638477781930014</v>
      </c>
      <c r="N3143" s="12"/>
      <c r="O3143" s="12"/>
    </row>
    <row r="3144" spans="1:15" x14ac:dyDescent="0.35">
      <c r="A3144" s="11" t="str">
        <f t="shared" si="49"/>
        <v>DISTRIBUCION VOLUMEN X CRITERIO (kg ó litros)Mixers&lt;2MIL</v>
      </c>
      <c r="B3144" s="11" t="s">
        <v>120</v>
      </c>
      <c r="C3144" s="11" t="s">
        <v>167</v>
      </c>
      <c r="D3144" s="11" t="s">
        <v>9</v>
      </c>
      <c r="E3144" s="12">
        <v>2.2104312009999769</v>
      </c>
      <c r="F3144" s="12">
        <v>2.0257522771424803</v>
      </c>
      <c r="G3144" s="12">
        <v>2.9804637941663015</v>
      </c>
      <c r="H3144" s="12">
        <v>17.599785446506118</v>
      </c>
      <c r="I3144" s="12">
        <v>9.0920467630001998</v>
      </c>
      <c r="J3144" s="12">
        <v>6.6840617659128601</v>
      </c>
      <c r="K3144" s="12">
        <v>9.4867984548480475</v>
      </c>
      <c r="L3144" s="12">
        <v>6.2855828674939591</v>
      </c>
      <c r="M3144" s="12">
        <v>6.6362141085115196</v>
      </c>
      <c r="N3144" s="12"/>
      <c r="O3144" s="12"/>
    </row>
    <row r="3145" spans="1:15" x14ac:dyDescent="0.35">
      <c r="A3145" s="11" t="str">
        <f t="shared" si="49"/>
        <v>DISTRIBUCION VOLUMEN X CRITERIO (kg ó litros)Mixers2-5MIL</v>
      </c>
      <c r="B3145" s="11" t="s">
        <v>120</v>
      </c>
      <c r="C3145" s="11" t="s">
        <v>167</v>
      </c>
      <c r="D3145" s="11" t="s">
        <v>10</v>
      </c>
      <c r="E3145" s="12">
        <v>3.8398100083395823</v>
      </c>
      <c r="F3145" s="12">
        <v>4.1481514299610787</v>
      </c>
      <c r="G3145" s="12">
        <v>7.4065204953181807</v>
      </c>
      <c r="H3145" s="12">
        <v>4.9027176666126504</v>
      </c>
      <c r="I3145" s="12">
        <v>6.5299418567526368</v>
      </c>
      <c r="J3145" s="12">
        <v>2.8759204271399179</v>
      </c>
      <c r="K3145" s="12">
        <v>3.5641532042983037</v>
      </c>
      <c r="L3145" s="12">
        <v>3.0336032214594355</v>
      </c>
      <c r="M3145" s="12">
        <v>2.9182979531273645</v>
      </c>
      <c r="N3145" s="12"/>
      <c r="O3145" s="12"/>
    </row>
    <row r="3146" spans="1:15" x14ac:dyDescent="0.35">
      <c r="A3146" s="11" t="str">
        <f t="shared" si="49"/>
        <v>DISTRIBUCION VOLUMEN X CRITERIO (kg ó litros)Mixers5-10MIL</v>
      </c>
      <c r="B3146" s="11" t="s">
        <v>120</v>
      </c>
      <c r="C3146" s="11" t="s">
        <v>167</v>
      </c>
      <c r="D3146" s="11" t="s">
        <v>11</v>
      </c>
      <c r="E3146" s="12">
        <v>6.3837345733118136</v>
      </c>
      <c r="F3146" s="12">
        <v>3.6770904839760172</v>
      </c>
      <c r="G3146" s="12">
        <v>4.5309301188716971</v>
      </c>
      <c r="H3146" s="12">
        <v>4.4967302230163799</v>
      </c>
      <c r="I3146" s="12">
        <v>2.6464502396300889</v>
      </c>
      <c r="J3146" s="12">
        <v>1.2581620750016294</v>
      </c>
      <c r="K3146" s="12">
        <v>4.2071529099534324</v>
      </c>
      <c r="L3146" s="12">
        <v>6.245106228032645</v>
      </c>
      <c r="M3146" s="12">
        <v>15.125766696464471</v>
      </c>
      <c r="N3146" s="12"/>
      <c r="O3146" s="12"/>
    </row>
    <row r="3147" spans="1:15" x14ac:dyDescent="0.35">
      <c r="A3147" s="11" t="str">
        <f t="shared" si="49"/>
        <v>DISTRIBUCION VOLUMEN X CRITERIO (kg ó litros)Mixers10-30MIL</v>
      </c>
      <c r="B3147" s="11" t="s">
        <v>120</v>
      </c>
      <c r="C3147" s="11" t="s">
        <v>167</v>
      </c>
      <c r="D3147" s="11" t="s">
        <v>12</v>
      </c>
      <c r="E3147" s="12">
        <v>13.287717456085646</v>
      </c>
      <c r="F3147" s="12">
        <v>27.438967423893001</v>
      </c>
      <c r="G3147" s="12">
        <v>15.368070423999002</v>
      </c>
      <c r="H3147" s="12">
        <v>13.34752573474319</v>
      </c>
      <c r="I3147" s="12">
        <v>14.500458684739717</v>
      </c>
      <c r="J3147" s="12">
        <v>10.875371841623819</v>
      </c>
      <c r="K3147" s="12">
        <v>34.049256050322811</v>
      </c>
      <c r="L3147" s="12">
        <v>18.127050483980938</v>
      </c>
      <c r="M3147" s="12">
        <v>11.375402424727815</v>
      </c>
      <c r="N3147" s="12"/>
      <c r="O3147" s="12"/>
    </row>
    <row r="3148" spans="1:15" x14ac:dyDescent="0.35">
      <c r="A3148" s="11" t="str">
        <f t="shared" si="49"/>
        <v>DISTRIBUCION VOLUMEN X CRITERIO (kg ó litros)Mixers30-100MIL</v>
      </c>
      <c r="B3148" s="11" t="s">
        <v>120</v>
      </c>
      <c r="C3148" s="11" t="s">
        <v>167</v>
      </c>
      <c r="D3148" s="11" t="s">
        <v>13</v>
      </c>
      <c r="E3148" s="12">
        <v>21.385175319626313</v>
      </c>
      <c r="F3148" s="12">
        <v>17.054930833338062</v>
      </c>
      <c r="G3148" s="12">
        <v>38.79487715093456</v>
      </c>
      <c r="H3148" s="12">
        <v>18.514326673463056</v>
      </c>
      <c r="I3148" s="12">
        <v>21.826646556683883</v>
      </c>
      <c r="J3148" s="12">
        <v>23.255765587221546</v>
      </c>
      <c r="K3148" s="12">
        <v>20.514668829929317</v>
      </c>
      <c r="L3148" s="12">
        <v>30.835506269292807</v>
      </c>
      <c r="M3148" s="12">
        <v>22.400875640827557</v>
      </c>
      <c r="N3148" s="12"/>
      <c r="O3148" s="12"/>
    </row>
    <row r="3149" spans="1:15" x14ac:dyDescent="0.35">
      <c r="A3149" s="11" t="str">
        <f t="shared" si="49"/>
        <v>DISTRIBUCION VOLUMEN X CRITERIO (kg ó litros)Mixers100-200MIL</v>
      </c>
      <c r="B3149" s="11" t="s">
        <v>120</v>
      </c>
      <c r="C3149" s="11" t="s">
        <v>167</v>
      </c>
      <c r="D3149" s="11" t="s">
        <v>14</v>
      </c>
      <c r="E3149" s="12">
        <v>14.008233329633047</v>
      </c>
      <c r="F3149" s="12">
        <v>5.7298413836970212</v>
      </c>
      <c r="G3149" s="12">
        <v>6.9854583011242282</v>
      </c>
      <c r="H3149" s="12">
        <v>3.9978075777513356</v>
      </c>
      <c r="I3149" s="12">
        <v>8.7691158474074236</v>
      </c>
      <c r="J3149" s="12">
        <v>8.4117556472744806</v>
      </c>
      <c r="K3149" s="12">
        <v>12.536168218055433</v>
      </c>
      <c r="L3149" s="12">
        <v>10.202312284665059</v>
      </c>
      <c r="M3149" s="12">
        <v>10.42711366617614</v>
      </c>
      <c r="N3149" s="12"/>
      <c r="O3149" s="12"/>
    </row>
    <row r="3150" spans="1:15" x14ac:dyDescent="0.35">
      <c r="A3150" s="11" t="str">
        <f t="shared" si="49"/>
        <v>DISTRIBUCION VOLUMEN X CRITERIO (kg ó litros)Mixers200-500MIL</v>
      </c>
      <c r="B3150" s="11" t="s">
        <v>120</v>
      </c>
      <c r="C3150" s="11" t="s">
        <v>167</v>
      </c>
      <c r="D3150" s="11" t="s">
        <v>15</v>
      </c>
      <c r="E3150" s="12">
        <v>17.497230296722645</v>
      </c>
      <c r="F3150" s="12">
        <v>20.338872340618433</v>
      </c>
      <c r="G3150" s="12">
        <v>14.515611937585634</v>
      </c>
      <c r="H3150" s="12">
        <v>18.092056498463137</v>
      </c>
      <c r="I3150" s="12">
        <v>14.291231210474006</v>
      </c>
      <c r="J3150" s="12">
        <v>26.843434762816116</v>
      </c>
      <c r="K3150" s="12">
        <v>7.1144796605641973</v>
      </c>
      <c r="L3150" s="12">
        <v>13.105027785344076</v>
      </c>
      <c r="M3150" s="12">
        <v>12.151333797777397</v>
      </c>
      <c r="N3150" s="12"/>
      <c r="O3150" s="12"/>
    </row>
    <row r="3151" spans="1:15" x14ac:dyDescent="0.35">
      <c r="A3151" s="11" t="str">
        <f t="shared" si="49"/>
        <v>DISTRIBUCION VOLUMEN X CRITERIO (kg ó litros)Mixers&gt;500MIL</v>
      </c>
      <c r="B3151" s="11" t="s">
        <v>120</v>
      </c>
      <c r="C3151" s="11" t="s">
        <v>167</v>
      </c>
      <c r="D3151" s="11" t="s">
        <v>16</v>
      </c>
      <c r="E3151" s="12">
        <v>21.387658702412764</v>
      </c>
      <c r="F3151" s="12">
        <v>19.586393856809909</v>
      </c>
      <c r="G3151" s="12">
        <v>9.4180526482215718</v>
      </c>
      <c r="H3151" s="12">
        <v>19.049054083979062</v>
      </c>
      <c r="I3151" s="12">
        <v>22.344104660313491</v>
      </c>
      <c r="J3151" s="12">
        <v>19.795516536696621</v>
      </c>
      <c r="K3151" s="12">
        <v>8.5273377578257392</v>
      </c>
      <c r="L3151" s="12">
        <v>12.165817897120485</v>
      </c>
      <c r="M3151" s="12">
        <v>18.964989806033124</v>
      </c>
      <c r="N3151" s="12"/>
      <c r="O3151" s="12"/>
    </row>
    <row r="3152" spans="1:15" x14ac:dyDescent="0.35">
      <c r="A3152" s="11" t="str">
        <f t="shared" si="49"/>
        <v>DISTRIBUCION VOLUMEN X CRITERIO (kg ó litros)MixersDE 15 A 19 AÑOS</v>
      </c>
      <c r="B3152" s="11" t="s">
        <v>120</v>
      </c>
      <c r="C3152" s="11" t="s">
        <v>167</v>
      </c>
      <c r="D3152" s="11" t="s">
        <v>39</v>
      </c>
      <c r="E3152" s="12" t="s">
        <v>223</v>
      </c>
      <c r="F3152" s="12" t="s">
        <v>223</v>
      </c>
      <c r="G3152" s="12" t="s">
        <v>223</v>
      </c>
      <c r="H3152" s="12" t="s">
        <v>223</v>
      </c>
      <c r="I3152" s="12" t="s">
        <v>223</v>
      </c>
      <c r="J3152" s="12">
        <v>1.2823613987434004</v>
      </c>
      <c r="K3152" s="12">
        <v>4.6749661445671755</v>
      </c>
      <c r="L3152" s="12" t="s">
        <v>223</v>
      </c>
      <c r="M3152" s="12">
        <v>9.2591071917285337</v>
      </c>
      <c r="N3152" s="12"/>
      <c r="O3152" s="12"/>
    </row>
    <row r="3153" spans="1:15" x14ac:dyDescent="0.35">
      <c r="A3153" s="11" t="str">
        <f t="shared" si="49"/>
        <v>DISTRIBUCION VOLUMEN X CRITERIO (kg ó litros)MixersDE 20 A 24 AÑOS</v>
      </c>
      <c r="B3153" s="11" t="s">
        <v>120</v>
      </c>
      <c r="C3153" s="11" t="s">
        <v>167</v>
      </c>
      <c r="D3153" s="11" t="s">
        <v>40</v>
      </c>
      <c r="E3153" s="12">
        <v>3.4040391928356755</v>
      </c>
      <c r="F3153" s="12">
        <v>0.39977727196200502</v>
      </c>
      <c r="G3153" s="12">
        <v>0.59991362778994672</v>
      </c>
      <c r="H3153" s="12">
        <v>1.8248354574716963</v>
      </c>
      <c r="I3153" s="12">
        <v>1.0083079803926402</v>
      </c>
      <c r="J3153" s="12">
        <v>1.4041895876231463</v>
      </c>
      <c r="K3153" s="12" t="s">
        <v>223</v>
      </c>
      <c r="L3153" s="12" t="s">
        <v>223</v>
      </c>
      <c r="M3153" s="12">
        <v>0.24465124167069163</v>
      </c>
      <c r="N3153" s="12"/>
      <c r="O3153" s="12"/>
    </row>
    <row r="3154" spans="1:15" x14ac:dyDescent="0.35">
      <c r="A3154" s="11" t="str">
        <f t="shared" si="49"/>
        <v>DISTRIBUCION VOLUMEN X CRITERIO (kg ó litros)MixersDE 25 A 34 AÑOS</v>
      </c>
      <c r="B3154" s="11" t="s">
        <v>120</v>
      </c>
      <c r="C3154" s="11" t="s">
        <v>167</v>
      </c>
      <c r="D3154" s="11" t="s">
        <v>41</v>
      </c>
      <c r="E3154" s="12">
        <v>2.4905566368132814</v>
      </c>
      <c r="F3154" s="12">
        <v>3.3974642136699247</v>
      </c>
      <c r="G3154" s="12">
        <v>8.0336273410095451</v>
      </c>
      <c r="H3154" s="12">
        <v>2.1307425911006108</v>
      </c>
      <c r="I3154" s="12">
        <v>0.45267369943363728</v>
      </c>
      <c r="J3154" s="12">
        <v>23.298652967867969</v>
      </c>
      <c r="K3154" s="12">
        <v>5.1114858871756832</v>
      </c>
      <c r="L3154" s="12">
        <v>1.6948229866678006</v>
      </c>
      <c r="M3154" s="12">
        <v>1.7592444081420258</v>
      </c>
      <c r="N3154" s="12"/>
      <c r="O3154" s="12"/>
    </row>
    <row r="3155" spans="1:15" x14ac:dyDescent="0.35">
      <c r="A3155" s="11" t="str">
        <f t="shared" si="49"/>
        <v>DISTRIBUCION VOLUMEN X CRITERIO (kg ó litros)MixersDE 35 A 49 AÑOS</v>
      </c>
      <c r="B3155" s="11" t="s">
        <v>120</v>
      </c>
      <c r="C3155" s="11" t="s">
        <v>167</v>
      </c>
      <c r="D3155" s="11" t="s">
        <v>42</v>
      </c>
      <c r="E3155" s="12">
        <v>12.353296495221731</v>
      </c>
      <c r="F3155" s="12">
        <v>15.131664634666913</v>
      </c>
      <c r="G3155" s="12">
        <v>18.994464003430778</v>
      </c>
      <c r="H3155" s="12">
        <v>5.5636684414832418</v>
      </c>
      <c r="I3155" s="12">
        <v>16.050615846965904</v>
      </c>
      <c r="J3155" s="12">
        <v>6.1562087237163974</v>
      </c>
      <c r="K3155" s="12">
        <v>11.572197122576503</v>
      </c>
      <c r="L3155" s="12">
        <v>13.042554814447143</v>
      </c>
      <c r="M3155" s="12">
        <v>8.4649542401035234</v>
      </c>
      <c r="N3155" s="12"/>
      <c r="O3155" s="12"/>
    </row>
    <row r="3156" spans="1:15" x14ac:dyDescent="0.35">
      <c r="A3156" s="11" t="str">
        <f t="shared" si="49"/>
        <v>DISTRIBUCION VOLUMEN X CRITERIO (kg ó litros)MixersDE 50 A 59 AÑOS</v>
      </c>
      <c r="B3156" s="11" t="s">
        <v>120</v>
      </c>
      <c r="C3156" s="11" t="s">
        <v>167</v>
      </c>
      <c r="D3156" s="11" t="s">
        <v>43</v>
      </c>
      <c r="E3156" s="12">
        <v>26.591143220157527</v>
      </c>
      <c r="F3156" s="12">
        <v>26.32755850057718</v>
      </c>
      <c r="G3156" s="12">
        <v>41.095677874587039</v>
      </c>
      <c r="H3156" s="12">
        <v>47.32441460192593</v>
      </c>
      <c r="I3156" s="12">
        <v>23.507147334387078</v>
      </c>
      <c r="J3156" s="12">
        <v>24.637579685244472</v>
      </c>
      <c r="K3156" s="12">
        <v>36.138305847708132</v>
      </c>
      <c r="L3156" s="12">
        <v>27.542377768320936</v>
      </c>
      <c r="M3156" s="12">
        <v>25.711794826167321</v>
      </c>
      <c r="N3156" s="12"/>
      <c r="O3156" s="12"/>
    </row>
    <row r="3157" spans="1:15" x14ac:dyDescent="0.35">
      <c r="A3157" s="11" t="str">
        <f t="shared" si="49"/>
        <v>DISTRIBUCION VOLUMEN X CRITERIO (kg ó litros)MixersDE 60 A 75 AÑOS</v>
      </c>
      <c r="B3157" s="11" t="s">
        <v>120</v>
      </c>
      <c r="C3157" s="11" t="s">
        <v>167</v>
      </c>
      <c r="D3157" s="11" t="s">
        <v>44</v>
      </c>
      <c r="E3157" s="12">
        <v>55.160963706695455</v>
      </c>
      <c r="F3157" s="12">
        <v>54.743538345963181</v>
      </c>
      <c r="G3157" s="12">
        <v>31.276298111504687</v>
      </c>
      <c r="H3157" s="12">
        <v>43.156345407667509</v>
      </c>
      <c r="I3157" s="12">
        <v>58.981246119983041</v>
      </c>
      <c r="J3157" s="12">
        <v>43.220982121226996</v>
      </c>
      <c r="K3157" s="12">
        <v>42.503055860400906</v>
      </c>
      <c r="L3157" s="12">
        <v>57.720265555078612</v>
      </c>
      <c r="M3157" s="12">
        <v>54.560251233360383</v>
      </c>
      <c r="N3157" s="12"/>
      <c r="O3157" s="12"/>
    </row>
    <row r="3158" spans="1:15" x14ac:dyDescent="0.35">
      <c r="A3158" s="11" t="str">
        <f t="shared" si="49"/>
        <v>DISTRIBUCION VOLUMEN X CRITERIO (kg ó litros)MixersNIVEL ALTO</v>
      </c>
      <c r="B3158" s="11" t="s">
        <v>120</v>
      </c>
      <c r="C3158" s="11" t="s">
        <v>167</v>
      </c>
      <c r="D3158" s="11" t="s">
        <v>209</v>
      </c>
      <c r="E3158" s="12">
        <v>17.503445482424635</v>
      </c>
      <c r="F3158" s="12">
        <v>14.788306066111343</v>
      </c>
      <c r="G3158" s="12">
        <v>13.80127441562925</v>
      </c>
      <c r="H3158" s="12">
        <v>15.273530872255616</v>
      </c>
      <c r="I3158" s="12">
        <v>23.563995743093809</v>
      </c>
      <c r="J3158" s="12">
        <v>18.759233301713284</v>
      </c>
      <c r="K3158" s="12">
        <v>13.96029178779939</v>
      </c>
      <c r="L3158" s="12">
        <v>25.797522648035219</v>
      </c>
      <c r="M3158" s="12">
        <v>30.085751431097229</v>
      </c>
      <c r="N3158" s="12"/>
      <c r="O3158" s="12"/>
    </row>
    <row r="3159" spans="1:15" x14ac:dyDescent="0.35">
      <c r="A3159" s="11" t="str">
        <f t="shared" si="49"/>
        <v>DISTRIBUCION VOLUMEN X CRITERIO (kg ó litros)MixersNIVEL MEDIO ALTO</v>
      </c>
      <c r="B3159" s="11" t="s">
        <v>120</v>
      </c>
      <c r="C3159" s="11" t="s">
        <v>167</v>
      </c>
      <c r="D3159" s="11" t="s">
        <v>210</v>
      </c>
      <c r="E3159" s="12">
        <v>10.964047320938999</v>
      </c>
      <c r="F3159" s="12">
        <v>17.66256859873241</v>
      </c>
      <c r="G3159" s="12">
        <v>7.2825824477722163</v>
      </c>
      <c r="H3159" s="12">
        <v>7.5719925202903413</v>
      </c>
      <c r="I3159" s="12">
        <v>9.7036541587992051</v>
      </c>
      <c r="J3159" s="12">
        <v>8.154813720865306</v>
      </c>
      <c r="K3159" s="12">
        <v>14.855960792337772</v>
      </c>
      <c r="L3159" s="12">
        <v>6.2869833192083391</v>
      </c>
      <c r="M3159" s="12">
        <v>10.511019506926026</v>
      </c>
      <c r="N3159" s="12"/>
      <c r="O3159" s="12"/>
    </row>
    <row r="3160" spans="1:15" x14ac:dyDescent="0.35">
      <c r="A3160" s="11" t="str">
        <f t="shared" si="49"/>
        <v>DISTRIBUCION VOLUMEN X CRITERIO (kg ó litros)MixersNIVEL MEDIO</v>
      </c>
      <c r="B3160" s="11" t="s">
        <v>120</v>
      </c>
      <c r="C3160" s="11" t="s">
        <v>167</v>
      </c>
      <c r="D3160" s="11" t="s">
        <v>211</v>
      </c>
      <c r="E3160" s="12">
        <v>32.29924012728457</v>
      </c>
      <c r="F3160" s="12">
        <v>24.252474777729034</v>
      </c>
      <c r="G3160" s="12">
        <v>14.864398657369939</v>
      </c>
      <c r="H3160" s="12">
        <v>18.545258611063318</v>
      </c>
      <c r="I3160" s="12">
        <v>23.183119145763929</v>
      </c>
      <c r="J3160" s="12">
        <v>21.161450302900423</v>
      </c>
      <c r="K3160" s="12">
        <v>23.688459469596364</v>
      </c>
      <c r="L3160" s="12">
        <v>26.264657114914787</v>
      </c>
      <c r="M3160" s="12">
        <v>16.490347668394751</v>
      </c>
      <c r="N3160" s="12"/>
      <c r="O3160" s="12"/>
    </row>
    <row r="3161" spans="1:15" x14ac:dyDescent="0.35">
      <c r="A3161" s="11" t="str">
        <f t="shared" si="49"/>
        <v>DISTRIBUCION VOLUMEN X CRITERIO (kg ó litros)MixersNIVEL MEDIO BAJO</v>
      </c>
      <c r="B3161" s="11" t="s">
        <v>120</v>
      </c>
      <c r="C3161" s="11" t="s">
        <v>167</v>
      </c>
      <c r="D3161" s="11" t="s">
        <v>212</v>
      </c>
      <c r="E3161" s="12">
        <v>17.749150614387467</v>
      </c>
      <c r="F3161" s="12">
        <v>24.715568826848902</v>
      </c>
      <c r="G3161" s="12">
        <v>12.455530699722454</v>
      </c>
      <c r="H3161" s="12">
        <v>18.39380993706262</v>
      </c>
      <c r="I3161" s="12">
        <v>18.655501543280977</v>
      </c>
      <c r="J3161" s="12">
        <v>10.097621190759233</v>
      </c>
      <c r="K3161" s="12">
        <v>10.333019121014603</v>
      </c>
      <c r="L3161" s="12">
        <v>11.395826863284348</v>
      </c>
      <c r="M3161" s="12">
        <v>13.702450388105817</v>
      </c>
      <c r="N3161" s="12"/>
      <c r="O3161" s="12"/>
    </row>
    <row r="3162" spans="1:15" x14ac:dyDescent="0.35">
      <c r="A3162" s="11" t="str">
        <f t="shared" si="49"/>
        <v>DISTRIBUCION VOLUMEN X CRITERIO (kg ó litros)MixersHOMBRE</v>
      </c>
      <c r="B3162" s="11" t="s">
        <v>120</v>
      </c>
      <c r="C3162" s="11" t="s">
        <v>167</v>
      </c>
      <c r="D3162" s="11" t="s">
        <v>21</v>
      </c>
      <c r="E3162" s="12">
        <v>45.06841172459518</v>
      </c>
      <c r="F3162" s="12">
        <v>39.622231691244842</v>
      </c>
      <c r="G3162" s="12">
        <v>31.934506182985345</v>
      </c>
      <c r="H3162" s="12">
        <v>46.147969188483025</v>
      </c>
      <c r="I3162" s="12">
        <v>52.183489707589793</v>
      </c>
      <c r="J3162" s="12">
        <v>60.461964889222827</v>
      </c>
      <c r="K3162" s="12">
        <v>45.190956682284416</v>
      </c>
      <c r="L3162" s="12">
        <v>45.181100928560113</v>
      </c>
      <c r="M3162" s="12">
        <v>42.283947538189416</v>
      </c>
      <c r="N3162" s="12"/>
      <c r="O3162" s="12"/>
    </row>
    <row r="3163" spans="1:15" x14ac:dyDescent="0.35">
      <c r="A3163" s="11" t="str">
        <f t="shared" si="49"/>
        <v>DISTRIBUCION VOLUMEN X CRITERIO (kg ó litros)MixersMUJER</v>
      </c>
      <c r="B3163" s="11" t="s">
        <v>120</v>
      </c>
      <c r="C3163" s="11" t="s">
        <v>167</v>
      </c>
      <c r="D3163" s="11" t="s">
        <v>22</v>
      </c>
      <c r="E3163" s="12">
        <v>54.931574024926341</v>
      </c>
      <c r="F3163" s="12">
        <v>60.377754504819201</v>
      </c>
      <c r="G3163" s="12">
        <v>68.06548689329928</v>
      </c>
      <c r="H3163" s="12">
        <v>53.85203327056378</v>
      </c>
      <c r="I3163" s="12">
        <v>47.816510291831996</v>
      </c>
      <c r="J3163" s="12">
        <v>39.538023079701631</v>
      </c>
      <c r="K3163" s="12">
        <v>54.809050720198783</v>
      </c>
      <c r="L3163" s="12">
        <v>54.81889647871747</v>
      </c>
      <c r="M3163" s="12">
        <v>57.716052749345948</v>
      </c>
      <c r="N3163" s="12"/>
      <c r="O3163" s="12"/>
    </row>
    <row r="3164" spans="1:15" x14ac:dyDescent="0.35">
      <c r="A3164" s="11" t="str">
        <f t="shared" si="49"/>
        <v>DISTRIBUCION VOLUMEN X CRITERIO (kg ó litros)IsotonicasT.ESPAÑA</v>
      </c>
      <c r="B3164" s="11" t="s">
        <v>120</v>
      </c>
      <c r="C3164" s="11" t="s">
        <v>181</v>
      </c>
      <c r="D3164" s="11" t="s">
        <v>36</v>
      </c>
      <c r="E3164" s="12">
        <v>100</v>
      </c>
      <c r="F3164" s="12">
        <v>100</v>
      </c>
      <c r="G3164" s="12">
        <v>100</v>
      </c>
      <c r="H3164" s="12">
        <v>100</v>
      </c>
      <c r="I3164" s="12">
        <v>100</v>
      </c>
      <c r="J3164" s="12">
        <v>100</v>
      </c>
      <c r="K3164" s="12">
        <v>100</v>
      </c>
      <c r="L3164" s="12">
        <v>100</v>
      </c>
      <c r="M3164" s="12">
        <v>100</v>
      </c>
      <c r="N3164" s="12"/>
      <c r="O3164" s="12"/>
    </row>
    <row r="3165" spans="1:15" x14ac:dyDescent="0.35">
      <c r="A3165" s="11" t="str">
        <f t="shared" si="49"/>
        <v>DISTRIBUCION VOLUMEN X CRITERIO (kg ó litros)IsotonicasBCN AM</v>
      </c>
      <c r="B3165" s="11" t="s">
        <v>120</v>
      </c>
      <c r="C3165" s="11" t="s">
        <v>181</v>
      </c>
      <c r="D3165" s="11" t="s">
        <v>1</v>
      </c>
      <c r="E3165" s="12">
        <v>13.703131368530434</v>
      </c>
      <c r="F3165" s="12">
        <v>13.901061116716173</v>
      </c>
      <c r="G3165" s="12">
        <v>10.406229296832848</v>
      </c>
      <c r="H3165" s="12">
        <v>10.530473570265515</v>
      </c>
      <c r="I3165" s="12">
        <v>9.6640297884295112</v>
      </c>
      <c r="J3165" s="12">
        <v>15.01757269592982</v>
      </c>
      <c r="K3165" s="12">
        <v>13.683023308170887</v>
      </c>
      <c r="L3165" s="12">
        <v>12.680212679419828</v>
      </c>
      <c r="M3165" s="12">
        <v>11.140225912787056</v>
      </c>
      <c r="N3165" s="12"/>
      <c r="O3165" s="12"/>
    </row>
    <row r="3166" spans="1:15" x14ac:dyDescent="0.35">
      <c r="A3166" s="11" t="str">
        <f t="shared" si="49"/>
        <v>DISTRIBUCION VOLUMEN X CRITERIO (kg ó litros)IsotonicasREST.CAT ARAGON</v>
      </c>
      <c r="B3166" s="11" t="s">
        <v>120</v>
      </c>
      <c r="C3166" s="11" t="s">
        <v>181</v>
      </c>
      <c r="D3166" s="11" t="s">
        <v>2</v>
      </c>
      <c r="E3166" s="12">
        <v>9.672247734680866</v>
      </c>
      <c r="F3166" s="12">
        <v>7.8609222633970202</v>
      </c>
      <c r="G3166" s="12">
        <v>12.793558007890727</v>
      </c>
      <c r="H3166" s="12">
        <v>9.9023951724284363</v>
      </c>
      <c r="I3166" s="12">
        <v>11.425214962362173</v>
      </c>
      <c r="J3166" s="12">
        <v>9.2667519046451243</v>
      </c>
      <c r="K3166" s="12">
        <v>7.1863961275571251</v>
      </c>
      <c r="L3166" s="12">
        <v>10.520402153520967</v>
      </c>
      <c r="M3166" s="12">
        <v>11.981552456768718</v>
      </c>
      <c r="N3166" s="12"/>
      <c r="O3166" s="12"/>
    </row>
    <row r="3167" spans="1:15" x14ac:dyDescent="0.35">
      <c r="A3167" s="11" t="str">
        <f t="shared" si="49"/>
        <v>DISTRIBUCION VOLUMEN X CRITERIO (kg ó litros)IsotonicasLEVANTE</v>
      </c>
      <c r="B3167" s="11" t="s">
        <v>120</v>
      </c>
      <c r="C3167" s="11" t="s">
        <v>181</v>
      </c>
      <c r="D3167" s="11" t="s">
        <v>3</v>
      </c>
      <c r="E3167" s="12">
        <v>11.696707459395318</v>
      </c>
      <c r="F3167" s="12">
        <v>12.536532305944126</v>
      </c>
      <c r="G3167" s="12">
        <v>13.493327997065865</v>
      </c>
      <c r="H3167" s="12">
        <v>13.039856020699848</v>
      </c>
      <c r="I3167" s="12">
        <v>11.718457585777081</v>
      </c>
      <c r="J3167" s="12">
        <v>13.573840528834257</v>
      </c>
      <c r="K3167" s="12">
        <v>12.408562183751874</v>
      </c>
      <c r="L3167" s="12">
        <v>13.363636580386389</v>
      </c>
      <c r="M3167" s="12">
        <v>13.306740676052819</v>
      </c>
      <c r="N3167" s="12"/>
      <c r="O3167" s="12"/>
    </row>
    <row r="3168" spans="1:15" x14ac:dyDescent="0.35">
      <c r="A3168" s="11" t="str">
        <f t="shared" si="49"/>
        <v>DISTRIBUCION VOLUMEN X CRITERIO (kg ó litros)IsotonicasANDALUCIA</v>
      </c>
      <c r="B3168" s="11" t="s">
        <v>120</v>
      </c>
      <c r="C3168" s="11" t="s">
        <v>181</v>
      </c>
      <c r="D3168" s="11" t="s">
        <v>4</v>
      </c>
      <c r="E3168" s="12">
        <v>15.276194685655764</v>
      </c>
      <c r="F3168" s="12">
        <v>15.870462500690119</v>
      </c>
      <c r="G3168" s="12">
        <v>19.089039187335775</v>
      </c>
      <c r="H3168" s="12">
        <v>14.519188264845937</v>
      </c>
      <c r="I3168" s="12">
        <v>17.864402669819686</v>
      </c>
      <c r="J3168" s="12">
        <v>17.034979516119378</v>
      </c>
      <c r="K3168" s="12">
        <v>17.771946002286455</v>
      </c>
      <c r="L3168" s="12">
        <v>18.418857984744015</v>
      </c>
      <c r="M3168" s="12">
        <v>19.634801767299553</v>
      </c>
      <c r="N3168" s="12"/>
      <c r="O3168" s="12"/>
    </row>
    <row r="3169" spans="1:15" x14ac:dyDescent="0.35">
      <c r="A3169" s="11" t="str">
        <f t="shared" si="49"/>
        <v>DISTRIBUCION VOLUMEN X CRITERIO (kg ó litros)IsotonicasMDD AM</v>
      </c>
      <c r="B3169" s="11" t="s">
        <v>120</v>
      </c>
      <c r="C3169" s="11" t="s">
        <v>181</v>
      </c>
      <c r="D3169" s="11" t="s">
        <v>5</v>
      </c>
      <c r="E3169" s="12">
        <v>13.755071815808304</v>
      </c>
      <c r="F3169" s="12">
        <v>8.9266425263906211</v>
      </c>
      <c r="G3169" s="12">
        <v>9.4927945583030304</v>
      </c>
      <c r="H3169" s="12">
        <v>14.022137603454595</v>
      </c>
      <c r="I3169" s="12">
        <v>11.869818252540689</v>
      </c>
      <c r="J3169" s="12">
        <v>12.383389175129842</v>
      </c>
      <c r="K3169" s="12">
        <v>17.28417828415628</v>
      </c>
      <c r="L3169" s="12">
        <v>15.535101621912272</v>
      </c>
      <c r="M3169" s="12">
        <v>12.312157025069983</v>
      </c>
      <c r="N3169" s="12"/>
      <c r="O3169" s="12"/>
    </row>
    <row r="3170" spans="1:15" x14ac:dyDescent="0.35">
      <c r="A3170" s="11" t="str">
        <f t="shared" si="49"/>
        <v>DISTRIBUCION VOLUMEN X CRITERIO (kg ó litros)IsotonicasRTO CENTRO</v>
      </c>
      <c r="B3170" s="11" t="s">
        <v>120</v>
      </c>
      <c r="C3170" s="11" t="s">
        <v>181</v>
      </c>
      <c r="D3170" s="11" t="s">
        <v>6</v>
      </c>
      <c r="E3170" s="12">
        <v>13.731363398523341</v>
      </c>
      <c r="F3170" s="12">
        <v>19.055939601976132</v>
      </c>
      <c r="G3170" s="12">
        <v>17.327659821931299</v>
      </c>
      <c r="H3170" s="12">
        <v>18.818585175307774</v>
      </c>
      <c r="I3170" s="12">
        <v>14.907111216366314</v>
      </c>
      <c r="J3170" s="12">
        <v>16.483126416204527</v>
      </c>
      <c r="K3170" s="12">
        <v>17.345547113193529</v>
      </c>
      <c r="L3170" s="12">
        <v>15.190090216901647</v>
      </c>
      <c r="M3170" s="12">
        <v>11.93498213760912</v>
      </c>
      <c r="N3170" s="12"/>
      <c r="O3170" s="12"/>
    </row>
    <row r="3171" spans="1:15" x14ac:dyDescent="0.35">
      <c r="A3171" s="11" t="str">
        <f t="shared" si="49"/>
        <v>DISTRIBUCION VOLUMEN X CRITERIO (kg ó litros)IsotonicasNORTE-CENTRO</v>
      </c>
      <c r="B3171" s="11" t="s">
        <v>120</v>
      </c>
      <c r="C3171" s="11" t="s">
        <v>181</v>
      </c>
      <c r="D3171" s="11" t="s">
        <v>7</v>
      </c>
      <c r="E3171" s="12">
        <v>10.851114257263097</v>
      </c>
      <c r="F3171" s="12">
        <v>12.706272224393524</v>
      </c>
      <c r="G3171" s="12">
        <v>6.7415914157020289</v>
      </c>
      <c r="H3171" s="12">
        <v>9.0835947676062574</v>
      </c>
      <c r="I3171" s="12">
        <v>9.3112922741191131</v>
      </c>
      <c r="J3171" s="12">
        <v>7.343973184564125</v>
      </c>
      <c r="K3171" s="12">
        <v>7.1374679040663063</v>
      </c>
      <c r="L3171" s="12">
        <v>6.8314212960967113</v>
      </c>
      <c r="M3171" s="12">
        <v>8.2402505061804163</v>
      </c>
      <c r="N3171" s="12"/>
      <c r="O3171" s="12"/>
    </row>
    <row r="3172" spans="1:15" x14ac:dyDescent="0.35">
      <c r="A3172" s="11" t="str">
        <f t="shared" si="49"/>
        <v>DISTRIBUCION VOLUMEN X CRITERIO (kg ó litros)IsotonicasNOROESTE</v>
      </c>
      <c r="B3172" s="11" t="s">
        <v>120</v>
      </c>
      <c r="C3172" s="11" t="s">
        <v>181</v>
      </c>
      <c r="D3172" s="11" t="s">
        <v>8</v>
      </c>
      <c r="E3172" s="12">
        <v>11.314166951046252</v>
      </c>
      <c r="F3172" s="12">
        <v>9.1421552354096693</v>
      </c>
      <c r="G3172" s="12">
        <v>10.655801666948141</v>
      </c>
      <c r="H3172" s="12">
        <v>10.083765223971035</v>
      </c>
      <c r="I3172" s="12">
        <v>13.239682537944372</v>
      </c>
      <c r="J3172" s="12">
        <v>8.8963759115235277</v>
      </c>
      <c r="K3172" s="12">
        <v>7.1828751846409684</v>
      </c>
      <c r="L3172" s="12">
        <v>7.4602843208959726</v>
      </c>
      <c r="M3172" s="12">
        <v>11.449292923525764</v>
      </c>
      <c r="N3172" s="12"/>
      <c r="O3172" s="12"/>
    </row>
    <row r="3173" spans="1:15" x14ac:dyDescent="0.35">
      <c r="A3173" s="11" t="str">
        <f t="shared" si="49"/>
        <v>DISTRIBUCION VOLUMEN X CRITERIO (kg ó litros)Isotonicas&lt;2MIL</v>
      </c>
      <c r="B3173" s="11" t="s">
        <v>120</v>
      </c>
      <c r="C3173" s="11" t="s">
        <v>181</v>
      </c>
      <c r="D3173" s="11" t="s">
        <v>9</v>
      </c>
      <c r="E3173" s="12">
        <v>7.4790090914283125</v>
      </c>
      <c r="F3173" s="12">
        <v>7.800828348741355</v>
      </c>
      <c r="G3173" s="12">
        <v>8.7790532479273988</v>
      </c>
      <c r="H3173" s="12">
        <v>8.5394449298785542</v>
      </c>
      <c r="I3173" s="12">
        <v>7.5573681242081445</v>
      </c>
      <c r="J3173" s="12">
        <v>4.4373206382062937</v>
      </c>
      <c r="K3173" s="12">
        <v>7.5271943141318411</v>
      </c>
      <c r="L3173" s="12">
        <v>8.5154179125753551</v>
      </c>
      <c r="M3173" s="12">
        <v>7.9022516209212039</v>
      </c>
      <c r="N3173" s="12"/>
      <c r="O3173" s="12"/>
    </row>
    <row r="3174" spans="1:15" x14ac:dyDescent="0.35">
      <c r="A3174" s="11" t="str">
        <f t="shared" si="49"/>
        <v>DISTRIBUCION VOLUMEN X CRITERIO (kg ó litros)Isotonicas2-5MIL</v>
      </c>
      <c r="B3174" s="11" t="s">
        <v>120</v>
      </c>
      <c r="C3174" s="11" t="s">
        <v>181</v>
      </c>
      <c r="D3174" s="11" t="s">
        <v>10</v>
      </c>
      <c r="E3174" s="12">
        <v>7.030226206415402</v>
      </c>
      <c r="F3174" s="12">
        <v>7.445221057456382</v>
      </c>
      <c r="G3174" s="12">
        <v>8.4140130493927376</v>
      </c>
      <c r="H3174" s="12">
        <v>7.4067715196953525</v>
      </c>
      <c r="I3174" s="12">
        <v>5.588016284423877</v>
      </c>
      <c r="J3174" s="12">
        <v>6.1145899003196904</v>
      </c>
      <c r="K3174" s="12">
        <v>8.2861696012246071</v>
      </c>
      <c r="L3174" s="12">
        <v>6.6173095023528612</v>
      </c>
      <c r="M3174" s="12">
        <v>5.924034949863267</v>
      </c>
      <c r="N3174" s="12"/>
      <c r="O3174" s="12"/>
    </row>
    <row r="3175" spans="1:15" x14ac:dyDescent="0.35">
      <c r="A3175" s="11" t="str">
        <f t="shared" si="49"/>
        <v>DISTRIBUCION VOLUMEN X CRITERIO (kg ó litros)Isotonicas5-10MIL</v>
      </c>
      <c r="B3175" s="11" t="s">
        <v>120</v>
      </c>
      <c r="C3175" s="11" t="s">
        <v>181</v>
      </c>
      <c r="D3175" s="11" t="s">
        <v>11</v>
      </c>
      <c r="E3175" s="12">
        <v>6.102628596054763</v>
      </c>
      <c r="F3175" s="12">
        <v>7.4313112113896587</v>
      </c>
      <c r="G3175" s="12">
        <v>11.622010095163228</v>
      </c>
      <c r="H3175" s="12">
        <v>8.0719310796601977</v>
      </c>
      <c r="I3175" s="12">
        <v>8.7029105807807383</v>
      </c>
      <c r="J3175" s="12">
        <v>7.2721934119930625</v>
      </c>
      <c r="K3175" s="12">
        <v>5.9416131736114757</v>
      </c>
      <c r="L3175" s="12">
        <v>7.5713161214650455</v>
      </c>
      <c r="M3175" s="12">
        <v>9.5076048308472583</v>
      </c>
      <c r="N3175" s="12"/>
      <c r="O3175" s="12"/>
    </row>
    <row r="3176" spans="1:15" x14ac:dyDescent="0.35">
      <c r="A3176" s="11" t="str">
        <f t="shared" si="49"/>
        <v>DISTRIBUCION VOLUMEN X CRITERIO (kg ó litros)Isotonicas10-30MIL</v>
      </c>
      <c r="B3176" s="11" t="s">
        <v>120</v>
      </c>
      <c r="C3176" s="11" t="s">
        <v>181</v>
      </c>
      <c r="D3176" s="11" t="s">
        <v>12</v>
      </c>
      <c r="E3176" s="12">
        <v>16.823548982987148</v>
      </c>
      <c r="F3176" s="12">
        <v>18.466638364341119</v>
      </c>
      <c r="G3176" s="12">
        <v>18.806591841064446</v>
      </c>
      <c r="H3176" s="12">
        <v>15.163382355011077</v>
      </c>
      <c r="I3176" s="12">
        <v>13.828864735057556</v>
      </c>
      <c r="J3176" s="12">
        <v>17.672452087569596</v>
      </c>
      <c r="K3176" s="12">
        <v>17.536061622021784</v>
      </c>
      <c r="L3176" s="12">
        <v>15.939876160641003</v>
      </c>
      <c r="M3176" s="12">
        <v>13.695619516489399</v>
      </c>
      <c r="N3176" s="12"/>
      <c r="O3176" s="12"/>
    </row>
    <row r="3177" spans="1:15" x14ac:dyDescent="0.35">
      <c r="A3177" s="11" t="str">
        <f t="shared" si="49"/>
        <v>DISTRIBUCION VOLUMEN X CRITERIO (kg ó litros)Isotonicas30-100MIL</v>
      </c>
      <c r="B3177" s="11" t="s">
        <v>120</v>
      </c>
      <c r="C3177" s="11" t="s">
        <v>181</v>
      </c>
      <c r="D3177" s="11" t="s">
        <v>13</v>
      </c>
      <c r="E3177" s="12">
        <v>17.538016724209093</v>
      </c>
      <c r="F3177" s="12">
        <v>14.783982312079116</v>
      </c>
      <c r="G3177" s="12">
        <v>13.826163020510648</v>
      </c>
      <c r="H3177" s="12">
        <v>18.088432212049305</v>
      </c>
      <c r="I3177" s="12">
        <v>19.063086612498964</v>
      </c>
      <c r="J3177" s="12">
        <v>17.313087585501638</v>
      </c>
      <c r="K3177" s="12">
        <v>14.783943573180872</v>
      </c>
      <c r="L3177" s="12">
        <v>16.610264026299379</v>
      </c>
      <c r="M3177" s="12">
        <v>15.902141119651297</v>
      </c>
      <c r="N3177" s="12"/>
      <c r="O3177" s="12"/>
    </row>
    <row r="3178" spans="1:15" x14ac:dyDescent="0.35">
      <c r="A3178" s="11" t="str">
        <f t="shared" si="49"/>
        <v>DISTRIBUCION VOLUMEN X CRITERIO (kg ó litros)Isotonicas100-200MIL</v>
      </c>
      <c r="B3178" s="11" t="s">
        <v>120</v>
      </c>
      <c r="C3178" s="11" t="s">
        <v>181</v>
      </c>
      <c r="D3178" s="11" t="s">
        <v>14</v>
      </c>
      <c r="E3178" s="12">
        <v>9.4287832138369509</v>
      </c>
      <c r="F3178" s="12">
        <v>13.465279917862089</v>
      </c>
      <c r="G3178" s="12">
        <v>9.0126520286321572</v>
      </c>
      <c r="H3178" s="12">
        <v>11.395602766655486</v>
      </c>
      <c r="I3178" s="12">
        <v>8.8463637296826292</v>
      </c>
      <c r="J3178" s="12">
        <v>7.4437238305920346</v>
      </c>
      <c r="K3178" s="12">
        <v>10.350216036930055</v>
      </c>
      <c r="L3178" s="12">
        <v>10.638048827559665</v>
      </c>
      <c r="M3178" s="12">
        <v>11.702845421658049</v>
      </c>
      <c r="N3178" s="12"/>
      <c r="O3178" s="12"/>
    </row>
    <row r="3179" spans="1:15" x14ac:dyDescent="0.35">
      <c r="A3179" s="11" t="str">
        <f t="shared" si="49"/>
        <v>DISTRIBUCION VOLUMEN X CRITERIO (kg ó litros)Isotonicas200-500MIL</v>
      </c>
      <c r="B3179" s="11" t="s">
        <v>120</v>
      </c>
      <c r="C3179" s="11" t="s">
        <v>181</v>
      </c>
      <c r="D3179" s="11" t="s">
        <v>15</v>
      </c>
      <c r="E3179" s="12">
        <v>17.732611060115865</v>
      </c>
      <c r="F3179" s="12">
        <v>11.832032786483564</v>
      </c>
      <c r="G3179" s="12">
        <v>14.279449667640606</v>
      </c>
      <c r="H3179" s="12">
        <v>13.279168274377096</v>
      </c>
      <c r="I3179" s="12">
        <v>17.802933088163499</v>
      </c>
      <c r="J3179" s="12">
        <v>20.029461348628374</v>
      </c>
      <c r="K3179" s="12">
        <v>10.919800249663533</v>
      </c>
      <c r="L3179" s="12">
        <v>11.827718708148684</v>
      </c>
      <c r="M3179" s="12">
        <v>18.241843154343606</v>
      </c>
      <c r="N3179" s="12"/>
      <c r="O3179" s="12"/>
    </row>
    <row r="3180" spans="1:15" x14ac:dyDescent="0.35">
      <c r="A3180" s="11" t="str">
        <f t="shared" si="49"/>
        <v>DISTRIBUCION VOLUMEN X CRITERIO (kg ó litros)Isotonicas&gt;500MIL</v>
      </c>
      <c r="B3180" s="11" t="s">
        <v>120</v>
      </c>
      <c r="C3180" s="11" t="s">
        <v>181</v>
      </c>
      <c r="D3180" s="11" t="s">
        <v>16</v>
      </c>
      <c r="E3180" s="12">
        <v>17.865171837286191</v>
      </c>
      <c r="F3180" s="12">
        <v>18.774692556606919</v>
      </c>
      <c r="G3180" s="12">
        <v>15.260064843913637</v>
      </c>
      <c r="H3180" s="12">
        <v>18.055269110454358</v>
      </c>
      <c r="I3180" s="12">
        <v>18.610467364754555</v>
      </c>
      <c r="J3180" s="12">
        <v>19.717182939087664</v>
      </c>
      <c r="K3180" s="12">
        <v>24.654999335458701</v>
      </c>
      <c r="L3180" s="12">
        <v>22.280052533493972</v>
      </c>
      <c r="M3180" s="12">
        <v>17.123660749555604</v>
      </c>
      <c r="N3180" s="12"/>
      <c r="O3180" s="12"/>
    </row>
    <row r="3181" spans="1:15" x14ac:dyDescent="0.35">
      <c r="A3181" s="11" t="str">
        <f t="shared" si="49"/>
        <v>DISTRIBUCION VOLUMEN X CRITERIO (kg ó litros)IsotonicasDE 15 A 19 AÑOS</v>
      </c>
      <c r="B3181" s="11" t="s">
        <v>120</v>
      </c>
      <c r="C3181" s="11" t="s">
        <v>181</v>
      </c>
      <c r="D3181" s="11" t="s">
        <v>39</v>
      </c>
      <c r="E3181" s="12">
        <v>5.5048521903062086</v>
      </c>
      <c r="F3181" s="12">
        <v>2.9113072795653858</v>
      </c>
      <c r="G3181" s="12">
        <v>6.0223213219773006</v>
      </c>
      <c r="H3181" s="12">
        <v>4.5728988474649972</v>
      </c>
      <c r="I3181" s="12">
        <v>6.085862988578592</v>
      </c>
      <c r="J3181" s="12">
        <v>10.643846869962362</v>
      </c>
      <c r="K3181" s="12">
        <v>2.6121481632619004</v>
      </c>
      <c r="L3181" s="12">
        <v>2.8213895767705544</v>
      </c>
      <c r="M3181" s="12">
        <v>5.8604118556025826</v>
      </c>
      <c r="N3181" s="12"/>
      <c r="O3181" s="12"/>
    </row>
    <row r="3182" spans="1:15" x14ac:dyDescent="0.35">
      <c r="A3182" s="11" t="str">
        <f t="shared" si="49"/>
        <v>DISTRIBUCION VOLUMEN X CRITERIO (kg ó litros)IsotonicasDE 20 A 24 AÑOS</v>
      </c>
      <c r="B3182" s="11" t="s">
        <v>120</v>
      </c>
      <c r="C3182" s="11" t="s">
        <v>181</v>
      </c>
      <c r="D3182" s="11" t="s">
        <v>40</v>
      </c>
      <c r="E3182" s="12">
        <v>3.7193578879591129</v>
      </c>
      <c r="F3182" s="12">
        <v>4.2392953201469847</v>
      </c>
      <c r="G3182" s="12">
        <v>5.1502600786250046</v>
      </c>
      <c r="H3182" s="12">
        <v>3.3138652854268793</v>
      </c>
      <c r="I3182" s="12">
        <v>2.8609429619126341</v>
      </c>
      <c r="J3182" s="12">
        <v>2.3604838612817822</v>
      </c>
      <c r="K3182" s="12">
        <v>4.7566241617278617</v>
      </c>
      <c r="L3182" s="12">
        <v>5.9320420871035733</v>
      </c>
      <c r="M3182" s="12">
        <v>6.3182190754300001</v>
      </c>
      <c r="N3182" s="12"/>
      <c r="O3182" s="12"/>
    </row>
    <row r="3183" spans="1:15" x14ac:dyDescent="0.35">
      <c r="A3183" s="11" t="str">
        <f t="shared" si="49"/>
        <v>DISTRIBUCION VOLUMEN X CRITERIO (kg ó litros)IsotonicasDE 25 A 34 AÑOS</v>
      </c>
      <c r="B3183" s="11" t="s">
        <v>120</v>
      </c>
      <c r="C3183" s="11" t="s">
        <v>181</v>
      </c>
      <c r="D3183" s="11" t="s">
        <v>41</v>
      </c>
      <c r="E3183" s="12">
        <v>8.673088736765509</v>
      </c>
      <c r="F3183" s="12">
        <v>9.0461643980949482</v>
      </c>
      <c r="G3183" s="12">
        <v>7.775150202496846</v>
      </c>
      <c r="H3183" s="12">
        <v>10.136791852342999</v>
      </c>
      <c r="I3183" s="12">
        <v>9.5304114762691849</v>
      </c>
      <c r="J3183" s="12">
        <v>9.3898079570054769</v>
      </c>
      <c r="K3183" s="12">
        <v>9.5347379694578933</v>
      </c>
      <c r="L3183" s="12">
        <v>9.0257212315478963</v>
      </c>
      <c r="M3183" s="12">
        <v>7.5350279267803879</v>
      </c>
      <c r="N3183" s="12"/>
      <c r="O3183" s="12"/>
    </row>
    <row r="3184" spans="1:15" x14ac:dyDescent="0.35">
      <c r="A3184" s="11" t="str">
        <f t="shared" si="49"/>
        <v>DISTRIBUCION VOLUMEN X CRITERIO (kg ó litros)IsotonicasDE 35 A 49 AÑOS</v>
      </c>
      <c r="B3184" s="11" t="s">
        <v>120</v>
      </c>
      <c r="C3184" s="11" t="s">
        <v>181</v>
      </c>
      <c r="D3184" s="11" t="s">
        <v>42</v>
      </c>
      <c r="E3184" s="12">
        <v>33.132321176522325</v>
      </c>
      <c r="F3184" s="12">
        <v>28.478161761320536</v>
      </c>
      <c r="G3184" s="12">
        <v>30.22993195293482</v>
      </c>
      <c r="H3184" s="12">
        <v>32.60238200291441</v>
      </c>
      <c r="I3184" s="12">
        <v>26.149845406072668</v>
      </c>
      <c r="J3184" s="12">
        <v>28.112124048024668</v>
      </c>
      <c r="K3184" s="12">
        <v>28.303407046079311</v>
      </c>
      <c r="L3184" s="12">
        <v>24.760582938980079</v>
      </c>
      <c r="M3184" s="12">
        <v>26.693536069183793</v>
      </c>
      <c r="N3184" s="12"/>
      <c r="O3184" s="12"/>
    </row>
    <row r="3185" spans="1:15" x14ac:dyDescent="0.35">
      <c r="A3185" s="11" t="str">
        <f t="shared" si="49"/>
        <v>DISTRIBUCION VOLUMEN X CRITERIO (kg ó litros)IsotonicasDE 50 A 59 AÑOS</v>
      </c>
      <c r="B3185" s="11" t="s">
        <v>120</v>
      </c>
      <c r="C3185" s="11" t="s">
        <v>181</v>
      </c>
      <c r="D3185" s="11" t="s">
        <v>43</v>
      </c>
      <c r="E3185" s="12">
        <v>22.300925250026829</v>
      </c>
      <c r="F3185" s="12">
        <v>23.012281659968082</v>
      </c>
      <c r="G3185" s="12">
        <v>28.466032037456639</v>
      </c>
      <c r="H3185" s="12">
        <v>23.140959725604347</v>
      </c>
      <c r="I3185" s="12">
        <v>25.118740499079689</v>
      </c>
      <c r="J3185" s="12">
        <v>27.04834328650238</v>
      </c>
      <c r="K3185" s="12">
        <v>29.861613178314915</v>
      </c>
      <c r="L3185" s="12">
        <v>31.586571100552518</v>
      </c>
      <c r="M3185" s="12">
        <v>25.944038080159991</v>
      </c>
      <c r="N3185" s="12"/>
      <c r="O3185" s="12"/>
    </row>
    <row r="3186" spans="1:15" x14ac:dyDescent="0.35">
      <c r="A3186" s="11" t="str">
        <f t="shared" si="49"/>
        <v>DISTRIBUCION VOLUMEN X CRITERIO (kg ó litros)IsotonicasDE 60 A 75 AÑOS</v>
      </c>
      <c r="B3186" s="11" t="s">
        <v>120</v>
      </c>
      <c r="C3186" s="11" t="s">
        <v>181</v>
      </c>
      <c r="D3186" s="11" t="s">
        <v>44</v>
      </c>
      <c r="E3186" s="12">
        <v>26.669450193011407</v>
      </c>
      <c r="F3186" s="12">
        <v>32.312773669576451</v>
      </c>
      <c r="G3186" s="12">
        <v>22.356304104820786</v>
      </c>
      <c r="H3186" s="12">
        <v>26.233102509489587</v>
      </c>
      <c r="I3186" s="12">
        <v>30.254204709570182</v>
      </c>
      <c r="J3186" s="12">
        <v>22.445398640744756</v>
      </c>
      <c r="K3186" s="12">
        <v>24.931467374667459</v>
      </c>
      <c r="L3186" s="12">
        <v>25.873695778331179</v>
      </c>
      <c r="M3186" s="12">
        <v>27.648766873697735</v>
      </c>
      <c r="N3186" s="12"/>
      <c r="O3186" s="12"/>
    </row>
    <row r="3187" spans="1:15" x14ac:dyDescent="0.35">
      <c r="A3187" s="11" t="str">
        <f t="shared" si="49"/>
        <v>DISTRIBUCION VOLUMEN X CRITERIO (kg ó litros)IsotonicasNIVEL ALTO</v>
      </c>
      <c r="B3187" s="11" t="s">
        <v>120</v>
      </c>
      <c r="C3187" s="11" t="s">
        <v>181</v>
      </c>
      <c r="D3187" s="11" t="s">
        <v>209</v>
      </c>
      <c r="E3187" s="12">
        <v>24.248144842121587</v>
      </c>
      <c r="F3187" s="12">
        <v>26.867600580309066</v>
      </c>
      <c r="G3187" s="12">
        <v>28.508450646992078</v>
      </c>
      <c r="H3187" s="12">
        <v>24.443246749492499</v>
      </c>
      <c r="I3187" s="12">
        <v>28.073957690309122</v>
      </c>
      <c r="J3187" s="12">
        <v>25.616945390585578</v>
      </c>
      <c r="K3187" s="12">
        <v>25.515730656123054</v>
      </c>
      <c r="L3187" s="12">
        <v>29.061497004757459</v>
      </c>
      <c r="M3187" s="12">
        <v>28.10881269096857</v>
      </c>
      <c r="N3187" s="12"/>
      <c r="O3187" s="12"/>
    </row>
    <row r="3188" spans="1:15" x14ac:dyDescent="0.35">
      <c r="A3188" s="11" t="str">
        <f t="shared" si="49"/>
        <v>DISTRIBUCION VOLUMEN X CRITERIO (kg ó litros)IsotonicasNIVEL MEDIO ALTO</v>
      </c>
      <c r="B3188" s="11" t="s">
        <v>120</v>
      </c>
      <c r="C3188" s="11" t="s">
        <v>181</v>
      </c>
      <c r="D3188" s="11" t="s">
        <v>210</v>
      </c>
      <c r="E3188" s="12">
        <v>15.884304520619438</v>
      </c>
      <c r="F3188" s="12">
        <v>16.638050429828748</v>
      </c>
      <c r="G3188" s="12">
        <v>16.967715744136569</v>
      </c>
      <c r="H3188" s="12">
        <v>16.536734703182628</v>
      </c>
      <c r="I3188" s="12">
        <v>15.868847092491272</v>
      </c>
      <c r="J3188" s="12">
        <v>19.41748507770949</v>
      </c>
      <c r="K3188" s="12">
        <v>15.805851976558454</v>
      </c>
      <c r="L3188" s="12">
        <v>14.703368375053961</v>
      </c>
      <c r="M3188" s="12">
        <v>13.971871389070166</v>
      </c>
      <c r="N3188" s="12"/>
      <c r="O3188" s="12"/>
    </row>
    <row r="3189" spans="1:15" x14ac:dyDescent="0.35">
      <c r="A3189" s="11" t="str">
        <f t="shared" si="49"/>
        <v>DISTRIBUCION VOLUMEN X CRITERIO (kg ó litros)IsotonicasNIVEL MEDIO</v>
      </c>
      <c r="B3189" s="11" t="s">
        <v>120</v>
      </c>
      <c r="C3189" s="11" t="s">
        <v>181</v>
      </c>
      <c r="D3189" s="11" t="s">
        <v>211</v>
      </c>
      <c r="E3189" s="12">
        <v>28.026901471765459</v>
      </c>
      <c r="F3189" s="12">
        <v>29.248539326460698</v>
      </c>
      <c r="G3189" s="12">
        <v>20.912195463762988</v>
      </c>
      <c r="H3189" s="12">
        <v>22.833257129707434</v>
      </c>
      <c r="I3189" s="12">
        <v>24.369274066757963</v>
      </c>
      <c r="J3189" s="12">
        <v>29.175446052430893</v>
      </c>
      <c r="K3189" s="12">
        <v>27.541330096565179</v>
      </c>
      <c r="L3189" s="12">
        <v>23.678575018642952</v>
      </c>
      <c r="M3189" s="12">
        <v>23.916868120467534</v>
      </c>
      <c r="N3189" s="12"/>
      <c r="O3189" s="12"/>
    </row>
    <row r="3190" spans="1:15" x14ac:dyDescent="0.35">
      <c r="A3190" s="11" t="str">
        <f t="shared" si="49"/>
        <v>DISTRIBUCION VOLUMEN X CRITERIO (kg ó litros)IsotonicasNIVEL MEDIO BAJO</v>
      </c>
      <c r="B3190" s="11" t="s">
        <v>120</v>
      </c>
      <c r="C3190" s="11" t="s">
        <v>181</v>
      </c>
      <c r="D3190" s="11" t="s">
        <v>212</v>
      </c>
      <c r="E3190" s="12">
        <v>11.196096923456356</v>
      </c>
      <c r="F3190" s="12">
        <v>8.2650058062333986</v>
      </c>
      <c r="G3190" s="12">
        <v>9.5636761198514488</v>
      </c>
      <c r="H3190" s="12">
        <v>10.708791522123558</v>
      </c>
      <c r="I3190" s="12">
        <v>12.695139789672488</v>
      </c>
      <c r="J3190" s="12">
        <v>10.505066392157646</v>
      </c>
      <c r="K3190" s="12">
        <v>14.741469124010765</v>
      </c>
      <c r="L3190" s="12">
        <v>12.91042741010113</v>
      </c>
      <c r="M3190" s="12">
        <v>15.195810689894554</v>
      </c>
      <c r="N3190" s="12"/>
      <c r="O3190" s="12"/>
    </row>
    <row r="3191" spans="1:15" x14ac:dyDescent="0.35">
      <c r="A3191" s="11" t="str">
        <f t="shared" si="49"/>
        <v>DISTRIBUCION VOLUMEN X CRITERIO (kg ó litros)IsotonicasHOMBRE</v>
      </c>
      <c r="B3191" s="11" t="s">
        <v>120</v>
      </c>
      <c r="C3191" s="11" t="s">
        <v>181</v>
      </c>
      <c r="D3191" s="11" t="s">
        <v>21</v>
      </c>
      <c r="E3191" s="12">
        <v>53.833982370540397</v>
      </c>
      <c r="F3191" s="12">
        <v>59.075428248281511</v>
      </c>
      <c r="G3191" s="12">
        <v>58.198234339979102</v>
      </c>
      <c r="H3191" s="12">
        <v>52.490546452031396</v>
      </c>
      <c r="I3191" s="12">
        <v>55.828367279241576</v>
      </c>
      <c r="J3191" s="12">
        <v>52.11664669177528</v>
      </c>
      <c r="K3191" s="12">
        <v>61.792857606062299</v>
      </c>
      <c r="L3191" s="12">
        <v>54.387007352238314</v>
      </c>
      <c r="M3191" s="12">
        <v>57.240614065281783</v>
      </c>
      <c r="N3191" s="12"/>
      <c r="O3191" s="12"/>
    </row>
    <row r="3192" spans="1:15" x14ac:dyDescent="0.35">
      <c r="A3192" s="11" t="str">
        <f t="shared" si="49"/>
        <v>DISTRIBUCION VOLUMEN X CRITERIO (kg ó litros)IsotonicasMUJER</v>
      </c>
      <c r="B3192" s="11" t="s">
        <v>120</v>
      </c>
      <c r="C3192" s="11" t="s">
        <v>181</v>
      </c>
      <c r="D3192" s="11" t="s">
        <v>22</v>
      </c>
      <c r="E3192" s="12">
        <v>46.166009934510868</v>
      </c>
      <c r="F3192" s="12">
        <v>40.924559920635581</v>
      </c>
      <c r="G3192" s="12">
        <v>41.801765271702308</v>
      </c>
      <c r="H3192" s="12">
        <v>47.509450858086261</v>
      </c>
      <c r="I3192" s="12">
        <v>44.171642443128043</v>
      </c>
      <c r="J3192" s="12">
        <v>47.883366189294399</v>
      </c>
      <c r="K3192" s="12">
        <v>38.207145773476505</v>
      </c>
      <c r="L3192" s="12">
        <v>45.612995270693915</v>
      </c>
      <c r="M3192" s="12">
        <v>42.759388326753374</v>
      </c>
      <c r="N3192" s="12"/>
      <c r="O3192" s="12"/>
    </row>
    <row r="3193" spans="1:15" x14ac:dyDescent="0.35">
      <c r="A3193" s="11" t="str">
        <f t="shared" si="49"/>
        <v>DISTRIBUCION VOLUMEN X CRITERIO (kg ó litros)EnergeticasT.ESPAÑA</v>
      </c>
      <c r="B3193" s="11" t="s">
        <v>120</v>
      </c>
      <c r="C3193" s="11" t="s">
        <v>182</v>
      </c>
      <c r="D3193" s="11" t="s">
        <v>36</v>
      </c>
      <c r="E3193" s="12">
        <v>100</v>
      </c>
      <c r="F3193" s="12">
        <v>100</v>
      </c>
      <c r="G3193" s="12">
        <v>100</v>
      </c>
      <c r="H3193" s="12">
        <v>100</v>
      </c>
      <c r="I3193" s="12">
        <v>100</v>
      </c>
      <c r="J3193" s="12">
        <v>100</v>
      </c>
      <c r="K3193" s="12">
        <v>100</v>
      </c>
      <c r="L3193" s="12">
        <v>100</v>
      </c>
      <c r="M3193" s="12">
        <v>100</v>
      </c>
      <c r="N3193" s="12"/>
      <c r="O3193" s="12"/>
    </row>
    <row r="3194" spans="1:15" x14ac:dyDescent="0.35">
      <c r="A3194" s="11" t="str">
        <f t="shared" si="49"/>
        <v>DISTRIBUCION VOLUMEN X CRITERIO (kg ó litros)EnergeticasBCN AM</v>
      </c>
      <c r="B3194" s="11" t="s">
        <v>120</v>
      </c>
      <c r="C3194" s="11" t="s">
        <v>182</v>
      </c>
      <c r="D3194" s="11" t="s">
        <v>1</v>
      </c>
      <c r="E3194" s="12">
        <v>3.4350691426717468</v>
      </c>
      <c r="F3194" s="12">
        <v>2.6033932128995803</v>
      </c>
      <c r="G3194" s="12">
        <v>3.1184278791594271</v>
      </c>
      <c r="H3194" s="12">
        <v>3.1259599825694067</v>
      </c>
      <c r="I3194" s="12">
        <v>4.5838583546089735</v>
      </c>
      <c r="J3194" s="12">
        <v>1.8947943441072626</v>
      </c>
      <c r="K3194" s="12">
        <v>6.4173357386955541</v>
      </c>
      <c r="L3194" s="12">
        <v>3.1654782449205427</v>
      </c>
      <c r="M3194" s="12">
        <v>4.7641707254158439</v>
      </c>
      <c r="N3194" s="12"/>
      <c r="O3194" s="12"/>
    </row>
    <row r="3195" spans="1:15" x14ac:dyDescent="0.35">
      <c r="A3195" s="11" t="str">
        <f t="shared" si="49"/>
        <v>DISTRIBUCION VOLUMEN X CRITERIO (kg ó litros)EnergeticasREST.CAT ARAGON</v>
      </c>
      <c r="B3195" s="11" t="s">
        <v>120</v>
      </c>
      <c r="C3195" s="11" t="s">
        <v>182</v>
      </c>
      <c r="D3195" s="11" t="s">
        <v>2</v>
      </c>
      <c r="E3195" s="12">
        <v>13.767910773845355</v>
      </c>
      <c r="F3195" s="12">
        <v>8.9426118442907967</v>
      </c>
      <c r="G3195" s="12">
        <v>14.523504550353062</v>
      </c>
      <c r="H3195" s="12">
        <v>13.602167091851816</v>
      </c>
      <c r="I3195" s="12">
        <v>19.465332534412504</v>
      </c>
      <c r="J3195" s="12">
        <v>6.7826308979412371</v>
      </c>
      <c r="K3195" s="12">
        <v>13.613403301204471</v>
      </c>
      <c r="L3195" s="12">
        <v>13.406280837339288</v>
      </c>
      <c r="M3195" s="12">
        <v>11.610531545245504</v>
      </c>
      <c r="N3195" s="12"/>
      <c r="O3195" s="12"/>
    </row>
    <row r="3196" spans="1:15" x14ac:dyDescent="0.35">
      <c r="A3196" s="11" t="str">
        <f t="shared" si="49"/>
        <v>DISTRIBUCION VOLUMEN X CRITERIO (kg ó litros)EnergeticasLEVANTE</v>
      </c>
      <c r="B3196" s="11" t="s">
        <v>120</v>
      </c>
      <c r="C3196" s="11" t="s">
        <v>182</v>
      </c>
      <c r="D3196" s="11" t="s">
        <v>3</v>
      </c>
      <c r="E3196" s="12">
        <v>18.976582648608506</v>
      </c>
      <c r="F3196" s="12">
        <v>27.404993034132136</v>
      </c>
      <c r="G3196" s="12">
        <v>26.330503758230922</v>
      </c>
      <c r="H3196" s="12">
        <v>17.615251035653944</v>
      </c>
      <c r="I3196" s="12">
        <v>13.804872026170617</v>
      </c>
      <c r="J3196" s="12">
        <v>47.283215149900244</v>
      </c>
      <c r="K3196" s="12">
        <v>11.372812285643137</v>
      </c>
      <c r="L3196" s="12">
        <v>8.2843735567281307</v>
      </c>
      <c r="M3196" s="12">
        <v>10.277858633534978</v>
      </c>
      <c r="N3196" s="12"/>
      <c r="O3196" s="12"/>
    </row>
    <row r="3197" spans="1:15" x14ac:dyDescent="0.35">
      <c r="A3197" s="11" t="str">
        <f t="shared" si="49"/>
        <v>DISTRIBUCION VOLUMEN X CRITERIO (kg ó litros)EnergeticasANDALUCIA</v>
      </c>
      <c r="B3197" s="11" t="s">
        <v>120</v>
      </c>
      <c r="C3197" s="11" t="s">
        <v>182</v>
      </c>
      <c r="D3197" s="11" t="s">
        <v>4</v>
      </c>
      <c r="E3197" s="12">
        <v>16.972428172335974</v>
      </c>
      <c r="F3197" s="12">
        <v>8.887180936889397</v>
      </c>
      <c r="G3197" s="12">
        <v>16.896117628303521</v>
      </c>
      <c r="H3197" s="12">
        <v>26.746715681650958</v>
      </c>
      <c r="I3197" s="12">
        <v>21.914586673752762</v>
      </c>
      <c r="J3197" s="12">
        <v>12.879075061595898</v>
      </c>
      <c r="K3197" s="12">
        <v>18.975192171763897</v>
      </c>
      <c r="L3197" s="12">
        <v>24.00864521407048</v>
      </c>
      <c r="M3197" s="12">
        <v>28.691618164157401</v>
      </c>
      <c r="N3197" s="12"/>
      <c r="O3197" s="12"/>
    </row>
    <row r="3198" spans="1:15" x14ac:dyDescent="0.35">
      <c r="A3198" s="11" t="str">
        <f t="shared" si="49"/>
        <v>DISTRIBUCION VOLUMEN X CRITERIO (kg ó litros)EnergeticasMDD AM</v>
      </c>
      <c r="B3198" s="11" t="s">
        <v>120</v>
      </c>
      <c r="C3198" s="11" t="s">
        <v>182</v>
      </c>
      <c r="D3198" s="11" t="s">
        <v>5</v>
      </c>
      <c r="E3198" s="12">
        <v>10.938814975064535</v>
      </c>
      <c r="F3198" s="12">
        <v>5.4264387265617682</v>
      </c>
      <c r="G3198" s="12">
        <v>5.7776610170944753</v>
      </c>
      <c r="H3198" s="12">
        <v>9.9293471085692602</v>
      </c>
      <c r="I3198" s="12">
        <v>9.6899738832963838</v>
      </c>
      <c r="J3198" s="12">
        <v>5.2003801537771643</v>
      </c>
      <c r="K3198" s="12">
        <v>10.786319323119281</v>
      </c>
      <c r="L3198" s="12">
        <v>9.9829450948750811</v>
      </c>
      <c r="M3198" s="12">
        <v>7.5685062581301921</v>
      </c>
      <c r="N3198" s="12"/>
      <c r="O3198" s="12"/>
    </row>
    <row r="3199" spans="1:15" x14ac:dyDescent="0.35">
      <c r="A3199" s="11" t="str">
        <f t="shared" si="49"/>
        <v>DISTRIBUCION VOLUMEN X CRITERIO (kg ó litros)EnergeticasRTO CENTRO</v>
      </c>
      <c r="B3199" s="11" t="s">
        <v>120</v>
      </c>
      <c r="C3199" s="11" t="s">
        <v>182</v>
      </c>
      <c r="D3199" s="11" t="s">
        <v>6</v>
      </c>
      <c r="E3199" s="12">
        <v>10.020961668673838</v>
      </c>
      <c r="F3199" s="12">
        <v>24.604776970565869</v>
      </c>
      <c r="G3199" s="12">
        <v>12.775908994906814</v>
      </c>
      <c r="H3199" s="12">
        <v>6.4367684492963182</v>
      </c>
      <c r="I3199" s="12">
        <v>8.4957562799179609</v>
      </c>
      <c r="J3199" s="12">
        <v>9.1782092358678735</v>
      </c>
      <c r="K3199" s="12">
        <v>12.180961660168732</v>
      </c>
      <c r="L3199" s="12">
        <v>8.1945287219058613</v>
      </c>
      <c r="M3199" s="12">
        <v>12.561775578886195</v>
      </c>
      <c r="N3199" s="12"/>
      <c r="O3199" s="12"/>
    </row>
    <row r="3200" spans="1:15" x14ac:dyDescent="0.35">
      <c r="A3200" s="11" t="str">
        <f t="shared" si="49"/>
        <v>DISTRIBUCION VOLUMEN X CRITERIO (kg ó litros)EnergeticasNORTE-CENTRO</v>
      </c>
      <c r="B3200" s="11" t="s">
        <v>120</v>
      </c>
      <c r="C3200" s="11" t="s">
        <v>182</v>
      </c>
      <c r="D3200" s="11" t="s">
        <v>7</v>
      </c>
      <c r="E3200" s="12">
        <v>22.914838646451731</v>
      </c>
      <c r="F3200" s="12">
        <v>20.50196759699525</v>
      </c>
      <c r="G3200" s="12">
        <v>19.129224284197626</v>
      </c>
      <c r="H3200" s="12">
        <v>18.533679618172176</v>
      </c>
      <c r="I3200" s="12">
        <v>17.470991818648475</v>
      </c>
      <c r="J3200" s="12">
        <v>14.060844849946646</v>
      </c>
      <c r="K3200" s="12">
        <v>24.134777592273572</v>
      </c>
      <c r="L3200" s="12">
        <v>25.988590904317487</v>
      </c>
      <c r="M3200" s="12">
        <v>21.233799301297211</v>
      </c>
      <c r="N3200" s="12"/>
      <c r="O3200" s="12"/>
    </row>
    <row r="3201" spans="1:15" x14ac:dyDescent="0.35">
      <c r="A3201" s="11" t="str">
        <f t="shared" si="49"/>
        <v>DISTRIBUCION VOLUMEN X CRITERIO (kg ó litros)EnergeticasNOROESTE</v>
      </c>
      <c r="B3201" s="11" t="s">
        <v>120</v>
      </c>
      <c r="C3201" s="11" t="s">
        <v>182</v>
      </c>
      <c r="D3201" s="11" t="s">
        <v>8</v>
      </c>
      <c r="E3201" s="12">
        <v>2.9733974191210155</v>
      </c>
      <c r="F3201" s="12">
        <v>1.6286362581699558</v>
      </c>
      <c r="G3201" s="12">
        <v>1.448650096560999</v>
      </c>
      <c r="H3201" s="12">
        <v>4.0101125193827665</v>
      </c>
      <c r="I3201" s="12">
        <v>4.5746146942647758</v>
      </c>
      <c r="J3201" s="12">
        <v>2.7208492132645561</v>
      </c>
      <c r="K3201" s="12">
        <v>2.5191861916042706</v>
      </c>
      <c r="L3201" s="12">
        <v>6.9691446009049045</v>
      </c>
      <c r="M3201" s="12">
        <v>3.2917484532553791</v>
      </c>
      <c r="N3201" s="12"/>
      <c r="O3201" s="12"/>
    </row>
    <row r="3202" spans="1:15" x14ac:dyDescent="0.35">
      <c r="A3202" s="11" t="str">
        <f t="shared" si="49"/>
        <v>DISTRIBUCION VOLUMEN X CRITERIO (kg ó litros)Energeticas&lt;2MIL</v>
      </c>
      <c r="B3202" s="11" t="s">
        <v>120</v>
      </c>
      <c r="C3202" s="11" t="s">
        <v>182</v>
      </c>
      <c r="D3202" s="11" t="s">
        <v>9</v>
      </c>
      <c r="E3202" s="12">
        <v>2.6624143018595334</v>
      </c>
      <c r="F3202" s="12">
        <v>3.6510788026036307</v>
      </c>
      <c r="G3202" s="12">
        <v>5.4192053956352719</v>
      </c>
      <c r="H3202" s="12">
        <v>1.1285111563910293</v>
      </c>
      <c r="I3202" s="12">
        <v>5.0270477033174874</v>
      </c>
      <c r="J3202" s="12">
        <v>1.3469462720863954</v>
      </c>
      <c r="K3202" s="12">
        <v>3.3779449176997884</v>
      </c>
      <c r="L3202" s="12">
        <v>2.8159116525958083</v>
      </c>
      <c r="M3202" s="12">
        <v>3.1608624821688349</v>
      </c>
      <c r="N3202" s="12"/>
      <c r="O3202" s="12"/>
    </row>
    <row r="3203" spans="1:15" x14ac:dyDescent="0.35">
      <c r="A3203" s="11" t="str">
        <f t="shared" si="49"/>
        <v>DISTRIBUCION VOLUMEN X CRITERIO (kg ó litros)Energeticas2-5MIL</v>
      </c>
      <c r="B3203" s="11" t="s">
        <v>120</v>
      </c>
      <c r="C3203" s="11" t="s">
        <v>182</v>
      </c>
      <c r="D3203" s="11" t="s">
        <v>10</v>
      </c>
      <c r="E3203" s="12">
        <v>5.4225292983951432</v>
      </c>
      <c r="F3203" s="12">
        <v>3.3992986743991214</v>
      </c>
      <c r="G3203" s="12">
        <v>5.5705865100967218</v>
      </c>
      <c r="H3203" s="12">
        <v>8.7631195396569002</v>
      </c>
      <c r="I3203" s="12">
        <v>9.0463673148920627</v>
      </c>
      <c r="J3203" s="12">
        <v>4.339118788555794</v>
      </c>
      <c r="K3203" s="12">
        <v>6.5708658697842024</v>
      </c>
      <c r="L3203" s="12">
        <v>6.5241657614770867</v>
      </c>
      <c r="M3203" s="12">
        <v>7.7230155084646324</v>
      </c>
      <c r="N3203" s="12"/>
      <c r="O3203" s="12"/>
    </row>
    <row r="3204" spans="1:15" x14ac:dyDescent="0.35">
      <c r="A3204" s="11" t="str">
        <f t="shared" ref="A3204:A3267" si="50">B3204&amp;C3204&amp;D3204</f>
        <v>DISTRIBUCION VOLUMEN X CRITERIO (kg ó litros)Energeticas5-10MIL</v>
      </c>
      <c r="B3204" s="11" t="s">
        <v>120</v>
      </c>
      <c r="C3204" s="11" t="s">
        <v>182</v>
      </c>
      <c r="D3204" s="11" t="s">
        <v>11</v>
      </c>
      <c r="E3204" s="12">
        <v>8.7264130275574754</v>
      </c>
      <c r="F3204" s="12">
        <v>3.4454589905130235</v>
      </c>
      <c r="G3204" s="12">
        <v>4.3492285151066321</v>
      </c>
      <c r="H3204" s="12">
        <v>6.882928515073143</v>
      </c>
      <c r="I3204" s="12">
        <v>7.1817599898044131</v>
      </c>
      <c r="J3204" s="12">
        <v>6.7115173394436942</v>
      </c>
      <c r="K3204" s="12">
        <v>11.803607667850672</v>
      </c>
      <c r="L3204" s="12">
        <v>4.47167350812233</v>
      </c>
      <c r="M3204" s="12">
        <v>5.8664506577947719</v>
      </c>
      <c r="N3204" s="12"/>
      <c r="O3204" s="12"/>
    </row>
    <row r="3205" spans="1:15" x14ac:dyDescent="0.35">
      <c r="A3205" s="11" t="str">
        <f t="shared" si="50"/>
        <v>DISTRIBUCION VOLUMEN X CRITERIO (kg ó litros)Energeticas10-30MIL</v>
      </c>
      <c r="B3205" s="11" t="s">
        <v>120</v>
      </c>
      <c r="C3205" s="11" t="s">
        <v>182</v>
      </c>
      <c r="D3205" s="11" t="s">
        <v>12</v>
      </c>
      <c r="E3205" s="12">
        <v>16.288088659854967</v>
      </c>
      <c r="F3205" s="12">
        <v>12.000804380856088</v>
      </c>
      <c r="G3205" s="12">
        <v>14.685284182350388</v>
      </c>
      <c r="H3205" s="12">
        <v>22.920070115330795</v>
      </c>
      <c r="I3205" s="12">
        <v>19.643309827608675</v>
      </c>
      <c r="J3205" s="12">
        <v>13.333611326733944</v>
      </c>
      <c r="K3205" s="12">
        <v>15.998904282831502</v>
      </c>
      <c r="L3205" s="12">
        <v>25.616805312450904</v>
      </c>
      <c r="M3205" s="12">
        <v>24.486429401967388</v>
      </c>
      <c r="N3205" s="12"/>
      <c r="O3205" s="12"/>
    </row>
    <row r="3206" spans="1:15" x14ac:dyDescent="0.35">
      <c r="A3206" s="11" t="str">
        <f t="shared" si="50"/>
        <v>DISTRIBUCION VOLUMEN X CRITERIO (kg ó litros)Energeticas30-100MIL</v>
      </c>
      <c r="B3206" s="11" t="s">
        <v>120</v>
      </c>
      <c r="C3206" s="11" t="s">
        <v>182</v>
      </c>
      <c r="D3206" s="11" t="s">
        <v>13</v>
      </c>
      <c r="E3206" s="12">
        <v>15.238089583521109</v>
      </c>
      <c r="F3206" s="12">
        <v>20.527505634370485</v>
      </c>
      <c r="G3206" s="12">
        <v>29.388934541772826</v>
      </c>
      <c r="H3206" s="12">
        <v>15.004646513643364</v>
      </c>
      <c r="I3206" s="12">
        <v>12.43118513356988</v>
      </c>
      <c r="J3206" s="12">
        <v>6.1992376907549396</v>
      </c>
      <c r="K3206" s="12">
        <v>10.717365398409385</v>
      </c>
      <c r="L3206" s="12">
        <v>12.232153275128274</v>
      </c>
      <c r="M3206" s="12">
        <v>10.792788276221653</v>
      </c>
      <c r="N3206" s="12"/>
      <c r="O3206" s="12"/>
    </row>
    <row r="3207" spans="1:15" x14ac:dyDescent="0.35">
      <c r="A3207" s="11" t="str">
        <f t="shared" si="50"/>
        <v>DISTRIBUCION VOLUMEN X CRITERIO (kg ó litros)Energeticas100-200MIL</v>
      </c>
      <c r="B3207" s="11" t="s">
        <v>120</v>
      </c>
      <c r="C3207" s="11" t="s">
        <v>182</v>
      </c>
      <c r="D3207" s="11" t="s">
        <v>14</v>
      </c>
      <c r="E3207" s="12">
        <v>25.940284692492106</v>
      </c>
      <c r="F3207" s="12">
        <v>22.418311137300602</v>
      </c>
      <c r="G3207" s="12">
        <v>18.633731758959161</v>
      </c>
      <c r="H3207" s="12">
        <v>21.619622522698855</v>
      </c>
      <c r="I3207" s="12">
        <v>18.117105599083654</v>
      </c>
      <c r="J3207" s="12">
        <v>14.031026155834569</v>
      </c>
      <c r="K3207" s="12">
        <v>26.527764381089586</v>
      </c>
      <c r="L3207" s="12">
        <v>26.49032096469292</v>
      </c>
      <c r="M3207" s="12">
        <v>23.038965247609212</v>
      </c>
      <c r="N3207" s="12"/>
      <c r="O3207" s="12"/>
    </row>
    <row r="3208" spans="1:15" x14ac:dyDescent="0.35">
      <c r="A3208" s="11" t="str">
        <f t="shared" si="50"/>
        <v>DISTRIBUCION VOLUMEN X CRITERIO (kg ó litros)Energeticas200-500MIL</v>
      </c>
      <c r="B3208" s="11" t="s">
        <v>120</v>
      </c>
      <c r="C3208" s="11" t="s">
        <v>182</v>
      </c>
      <c r="D3208" s="11" t="s">
        <v>15</v>
      </c>
      <c r="E3208" s="12">
        <v>16.701029375546693</v>
      </c>
      <c r="F3208" s="12">
        <v>27.044826041864482</v>
      </c>
      <c r="G3208" s="12">
        <v>15.764713754772359</v>
      </c>
      <c r="H3208" s="12">
        <v>16.165074647650904</v>
      </c>
      <c r="I3208" s="12">
        <v>19.589636684326507</v>
      </c>
      <c r="J3208" s="12">
        <v>9.1211987916499222</v>
      </c>
      <c r="K3208" s="12">
        <v>15.80512447039459</v>
      </c>
      <c r="L3208" s="12">
        <v>14.232621312522406</v>
      </c>
      <c r="M3208" s="12">
        <v>12.955316482010218</v>
      </c>
      <c r="N3208" s="12"/>
      <c r="O3208" s="12"/>
    </row>
    <row r="3209" spans="1:15" x14ac:dyDescent="0.35">
      <c r="A3209" s="11" t="str">
        <f t="shared" si="50"/>
        <v>DISTRIBUCION VOLUMEN X CRITERIO (kg ó litros)Energeticas&gt;500MIL</v>
      </c>
      <c r="B3209" s="11" t="s">
        <v>120</v>
      </c>
      <c r="C3209" s="11" t="s">
        <v>182</v>
      </c>
      <c r="D3209" s="11" t="s">
        <v>16</v>
      </c>
      <c r="E3209" s="12">
        <v>9.021151831015743</v>
      </c>
      <c r="F3209" s="12">
        <v>7.5127117316985821</v>
      </c>
      <c r="G3209" s="12">
        <v>6.1883312224124065</v>
      </c>
      <c r="H3209" s="12">
        <v>7.5160199635106046</v>
      </c>
      <c r="I3209" s="12">
        <v>8.963589162764217</v>
      </c>
      <c r="J3209" s="12">
        <v>44.917344933623674</v>
      </c>
      <c r="K3209" s="12">
        <v>9.1984067918701218</v>
      </c>
      <c r="L3209" s="12">
        <v>7.6163500455220561</v>
      </c>
      <c r="M3209" s="12">
        <v>11.976174473519926</v>
      </c>
      <c r="N3209" s="12"/>
      <c r="O3209" s="12"/>
    </row>
    <row r="3210" spans="1:15" x14ac:dyDescent="0.35">
      <c r="A3210" s="11" t="str">
        <f t="shared" si="50"/>
        <v>DISTRIBUCION VOLUMEN X CRITERIO (kg ó litros)EnergeticasDE 15 A 19 AÑOS</v>
      </c>
      <c r="B3210" s="11" t="s">
        <v>120</v>
      </c>
      <c r="C3210" s="11" t="s">
        <v>182</v>
      </c>
      <c r="D3210" s="11" t="s">
        <v>39</v>
      </c>
      <c r="E3210" s="12">
        <v>7.1067949363651168</v>
      </c>
      <c r="F3210" s="12">
        <v>5.4158068181289547</v>
      </c>
      <c r="G3210" s="12">
        <v>11.686061569852352</v>
      </c>
      <c r="H3210" s="12">
        <v>13.420975242434235</v>
      </c>
      <c r="I3210" s="12">
        <v>13.180240945385624</v>
      </c>
      <c r="J3210" s="12">
        <v>51.517232940813784</v>
      </c>
      <c r="K3210" s="12">
        <v>14.430042753985822</v>
      </c>
      <c r="L3210" s="12">
        <v>11.938872428402865</v>
      </c>
      <c r="M3210" s="12">
        <v>21.65058442208943</v>
      </c>
      <c r="N3210" s="12"/>
      <c r="O3210" s="12"/>
    </row>
    <row r="3211" spans="1:15" x14ac:dyDescent="0.35">
      <c r="A3211" s="11" t="str">
        <f t="shared" si="50"/>
        <v>DISTRIBUCION VOLUMEN X CRITERIO (kg ó litros)EnergeticasDE 20 A 24 AÑOS</v>
      </c>
      <c r="B3211" s="11" t="s">
        <v>120</v>
      </c>
      <c r="C3211" s="11" t="s">
        <v>182</v>
      </c>
      <c r="D3211" s="11" t="s">
        <v>40</v>
      </c>
      <c r="E3211" s="12">
        <v>12.569663160341966</v>
      </c>
      <c r="F3211" s="12">
        <v>12.973045651225505</v>
      </c>
      <c r="G3211" s="12">
        <v>21.27818103589453</v>
      </c>
      <c r="H3211" s="12">
        <v>13.207785628103178</v>
      </c>
      <c r="I3211" s="12">
        <v>4.8922125748409648</v>
      </c>
      <c r="J3211" s="12">
        <v>1.9979781870825928</v>
      </c>
      <c r="K3211" s="12">
        <v>5.4571820159676792</v>
      </c>
      <c r="L3211" s="12">
        <v>4.6262951433202169</v>
      </c>
      <c r="M3211" s="12">
        <v>6.0532415062254197</v>
      </c>
      <c r="N3211" s="12"/>
      <c r="O3211" s="12"/>
    </row>
    <row r="3212" spans="1:15" x14ac:dyDescent="0.35">
      <c r="A3212" s="11" t="str">
        <f t="shared" si="50"/>
        <v>DISTRIBUCION VOLUMEN X CRITERIO (kg ó litros)EnergeticasDE 25 A 34 AÑOS</v>
      </c>
      <c r="B3212" s="11" t="s">
        <v>120</v>
      </c>
      <c r="C3212" s="11" t="s">
        <v>182</v>
      </c>
      <c r="D3212" s="11" t="s">
        <v>41</v>
      </c>
      <c r="E3212" s="12">
        <v>16.003352056189591</v>
      </c>
      <c r="F3212" s="12">
        <v>24.612113090893992</v>
      </c>
      <c r="G3212" s="12">
        <v>15.495729260404312</v>
      </c>
      <c r="H3212" s="12">
        <v>15.362009725925935</v>
      </c>
      <c r="I3212" s="12">
        <v>16.003551237799517</v>
      </c>
      <c r="J3212" s="12">
        <v>12.720677135236608</v>
      </c>
      <c r="K3212" s="12">
        <v>16.205704434007849</v>
      </c>
      <c r="L3212" s="12">
        <v>16.671101549529912</v>
      </c>
      <c r="M3212" s="12">
        <v>12.795418838149411</v>
      </c>
      <c r="N3212" s="12"/>
      <c r="O3212" s="12"/>
    </row>
    <row r="3213" spans="1:15" x14ac:dyDescent="0.35">
      <c r="A3213" s="11" t="str">
        <f t="shared" si="50"/>
        <v>DISTRIBUCION VOLUMEN X CRITERIO (kg ó litros)EnergeticasDE 35 A 49 AÑOS</v>
      </c>
      <c r="B3213" s="11" t="s">
        <v>120</v>
      </c>
      <c r="C3213" s="11" t="s">
        <v>182</v>
      </c>
      <c r="D3213" s="11" t="s">
        <v>42</v>
      </c>
      <c r="E3213" s="12">
        <v>46.593903508939633</v>
      </c>
      <c r="F3213" s="12">
        <v>43.352535793920318</v>
      </c>
      <c r="G3213" s="12">
        <v>34.97557363526689</v>
      </c>
      <c r="H3213" s="12">
        <v>39.227779741111682</v>
      </c>
      <c r="I3213" s="12">
        <v>44.232158777464846</v>
      </c>
      <c r="J3213" s="12">
        <v>27.499577867480934</v>
      </c>
      <c r="K3213" s="12">
        <v>50.606059765461289</v>
      </c>
      <c r="L3213" s="12">
        <v>51.80135926343624</v>
      </c>
      <c r="M3213" s="12">
        <v>41.740868550502505</v>
      </c>
      <c r="N3213" s="12"/>
      <c r="O3213" s="12"/>
    </row>
    <row r="3214" spans="1:15" x14ac:dyDescent="0.35">
      <c r="A3214" s="11" t="str">
        <f t="shared" si="50"/>
        <v>DISTRIBUCION VOLUMEN X CRITERIO (kg ó litros)EnergeticasDE 50 A 59 AÑOS</v>
      </c>
      <c r="B3214" s="11" t="s">
        <v>120</v>
      </c>
      <c r="C3214" s="11" t="s">
        <v>182</v>
      </c>
      <c r="D3214" s="11" t="s">
        <v>43</v>
      </c>
      <c r="E3214" s="12">
        <v>13.866164969261627</v>
      </c>
      <c r="F3214" s="12">
        <v>11.314085258823713</v>
      </c>
      <c r="G3214" s="12">
        <v>13.927265895706121</v>
      </c>
      <c r="H3214" s="12">
        <v>9.0108443590923315</v>
      </c>
      <c r="I3214" s="12">
        <v>11.586020102948448</v>
      </c>
      <c r="J3214" s="12">
        <v>5.1167749282056185</v>
      </c>
      <c r="K3214" s="12">
        <v>5.8460986418055656</v>
      </c>
      <c r="L3214" s="12">
        <v>11.07429559117843</v>
      </c>
      <c r="M3214" s="12">
        <v>11.657857910348403</v>
      </c>
      <c r="N3214" s="12"/>
      <c r="O3214" s="12"/>
    </row>
    <row r="3215" spans="1:15" x14ac:dyDescent="0.35">
      <c r="A3215" s="11" t="str">
        <f t="shared" si="50"/>
        <v>DISTRIBUCION VOLUMEN X CRITERIO (kg ó litros)EnergeticasDE 60 A 75 AÑOS</v>
      </c>
      <c r="B3215" s="11" t="s">
        <v>120</v>
      </c>
      <c r="C3215" s="11" t="s">
        <v>182</v>
      </c>
      <c r="D3215" s="11" t="s">
        <v>44</v>
      </c>
      <c r="E3215" s="12">
        <v>3.8601231618201259</v>
      </c>
      <c r="F3215" s="12">
        <v>2.332405258874672</v>
      </c>
      <c r="G3215" s="12">
        <v>2.6371945815641071</v>
      </c>
      <c r="H3215" s="12">
        <v>9.7706042946430962</v>
      </c>
      <c r="I3215" s="12">
        <v>10.105802488286278</v>
      </c>
      <c r="J3215" s="12">
        <v>1.1477581556604188</v>
      </c>
      <c r="K3215" s="12">
        <v>7.4548992165504426</v>
      </c>
      <c r="L3215" s="12">
        <v>3.8880702819976252</v>
      </c>
      <c r="M3215" s="12">
        <v>6.1020339010914961</v>
      </c>
      <c r="N3215" s="12"/>
      <c r="O3215" s="12"/>
    </row>
    <row r="3216" spans="1:15" x14ac:dyDescent="0.35">
      <c r="A3216" s="11" t="str">
        <f t="shared" si="50"/>
        <v>DISTRIBUCION VOLUMEN X CRITERIO (kg ó litros)EnergeticasNIVEL ALTO</v>
      </c>
      <c r="B3216" s="11" t="s">
        <v>120</v>
      </c>
      <c r="C3216" s="11" t="s">
        <v>182</v>
      </c>
      <c r="D3216" s="11" t="s">
        <v>209</v>
      </c>
      <c r="E3216" s="12">
        <v>9.3391699331840705</v>
      </c>
      <c r="F3216" s="12">
        <v>8.7106944990348136</v>
      </c>
      <c r="G3216" s="12">
        <v>10.366708032148571</v>
      </c>
      <c r="H3216" s="12">
        <v>12.04727427866867</v>
      </c>
      <c r="I3216" s="12">
        <v>15.949693152715131</v>
      </c>
      <c r="J3216" s="12">
        <v>5.1873780876260653</v>
      </c>
      <c r="K3216" s="12">
        <v>7.0480177645151896</v>
      </c>
      <c r="L3216" s="12">
        <v>10.396629100152856</v>
      </c>
      <c r="M3216" s="12">
        <v>7.3633418341378976</v>
      </c>
      <c r="N3216" s="12"/>
      <c r="O3216" s="12"/>
    </row>
    <row r="3217" spans="1:15" x14ac:dyDescent="0.35">
      <c r="A3217" s="11" t="str">
        <f t="shared" si="50"/>
        <v>DISTRIBUCION VOLUMEN X CRITERIO (kg ó litros)EnergeticasNIVEL MEDIO ALTO</v>
      </c>
      <c r="B3217" s="11" t="s">
        <v>120</v>
      </c>
      <c r="C3217" s="11" t="s">
        <v>182</v>
      </c>
      <c r="D3217" s="11" t="s">
        <v>210</v>
      </c>
      <c r="E3217" s="12">
        <v>5.2190114163777519</v>
      </c>
      <c r="F3217" s="12">
        <v>4.7109844333526096</v>
      </c>
      <c r="G3217" s="12">
        <v>4.3256843310962036</v>
      </c>
      <c r="H3217" s="12">
        <v>9.3476254755220189</v>
      </c>
      <c r="I3217" s="12">
        <v>7.1386999098435338</v>
      </c>
      <c r="J3217" s="12">
        <v>4.7077000858314602</v>
      </c>
      <c r="K3217" s="12">
        <v>10.574411460682978</v>
      </c>
      <c r="L3217" s="12">
        <v>9.3313143453317924</v>
      </c>
      <c r="M3217" s="12">
        <v>8.3880830017682779</v>
      </c>
      <c r="N3217" s="12"/>
      <c r="O3217" s="12"/>
    </row>
    <row r="3218" spans="1:15" x14ac:dyDescent="0.35">
      <c r="A3218" s="11" t="str">
        <f t="shared" si="50"/>
        <v>DISTRIBUCION VOLUMEN X CRITERIO (kg ó litros)EnergeticasNIVEL MEDIO</v>
      </c>
      <c r="B3218" s="11" t="s">
        <v>120</v>
      </c>
      <c r="C3218" s="11" t="s">
        <v>182</v>
      </c>
      <c r="D3218" s="11" t="s">
        <v>211</v>
      </c>
      <c r="E3218" s="12">
        <v>27.917212282229425</v>
      </c>
      <c r="F3218" s="12">
        <v>17.732356181323475</v>
      </c>
      <c r="G3218" s="12">
        <v>22.251488381138106</v>
      </c>
      <c r="H3218" s="12">
        <v>24.864893527749544</v>
      </c>
      <c r="I3218" s="12">
        <v>22.64968620475609</v>
      </c>
      <c r="J3218" s="12">
        <v>15.64363629881187</v>
      </c>
      <c r="K3218" s="12">
        <v>29.074342657051822</v>
      </c>
      <c r="L3218" s="12">
        <v>24.253175250335008</v>
      </c>
      <c r="M3218" s="12">
        <v>22.162646512809697</v>
      </c>
      <c r="N3218" s="12"/>
      <c r="O3218" s="12"/>
    </row>
    <row r="3219" spans="1:15" x14ac:dyDescent="0.35">
      <c r="A3219" s="11" t="str">
        <f t="shared" si="50"/>
        <v>DISTRIBUCION VOLUMEN X CRITERIO (kg ó litros)EnergeticasNIVEL MEDIO BAJO</v>
      </c>
      <c r="B3219" s="11" t="s">
        <v>120</v>
      </c>
      <c r="C3219" s="11" t="s">
        <v>182</v>
      </c>
      <c r="D3219" s="11" t="s">
        <v>212</v>
      </c>
      <c r="E3219" s="12">
        <v>10.674190187588193</v>
      </c>
      <c r="F3219" s="12">
        <v>5.6660183528009442</v>
      </c>
      <c r="G3219" s="12">
        <v>13.485274941737019</v>
      </c>
      <c r="H3219" s="12">
        <v>13.75974268018896</v>
      </c>
      <c r="I3219" s="12">
        <v>16.209977085064743</v>
      </c>
      <c r="J3219" s="12">
        <v>6.1462054309733283</v>
      </c>
      <c r="K3219" s="12">
        <v>12.675711424645481</v>
      </c>
      <c r="L3219" s="12">
        <v>11.528306884860907</v>
      </c>
      <c r="M3219" s="12">
        <v>8.2792443370732496</v>
      </c>
      <c r="N3219" s="12"/>
      <c r="O3219" s="12"/>
    </row>
    <row r="3220" spans="1:15" x14ac:dyDescent="0.35">
      <c r="A3220" s="11" t="str">
        <f t="shared" si="50"/>
        <v>DISTRIBUCION VOLUMEN X CRITERIO (kg ó litros)EnergeticasHOMBRE</v>
      </c>
      <c r="B3220" s="11" t="s">
        <v>120</v>
      </c>
      <c r="C3220" s="11" t="s">
        <v>182</v>
      </c>
      <c r="D3220" s="11" t="s">
        <v>21</v>
      </c>
      <c r="E3220" s="12">
        <v>57.835357611794457</v>
      </c>
      <c r="F3220" s="12">
        <v>65.553497611703705</v>
      </c>
      <c r="G3220" s="12">
        <v>62.060462527659752</v>
      </c>
      <c r="H3220" s="12">
        <v>54.122133814226345</v>
      </c>
      <c r="I3220" s="12">
        <v>58.741735846545176</v>
      </c>
      <c r="J3220" s="12">
        <v>65.376502647766742</v>
      </c>
      <c r="K3220" s="12">
        <v>46.63561611197067</v>
      </c>
      <c r="L3220" s="12">
        <v>55.608466000492619</v>
      </c>
      <c r="M3220" s="12">
        <v>61.135209633793643</v>
      </c>
      <c r="N3220" s="12"/>
      <c r="O3220" s="12"/>
    </row>
    <row r="3221" spans="1:15" x14ac:dyDescent="0.35">
      <c r="A3221" s="11" t="str">
        <f t="shared" si="50"/>
        <v>DISTRIBUCION VOLUMEN X CRITERIO (kg ó litros)EnergeticasMUJER</v>
      </c>
      <c r="B3221" s="11" t="s">
        <v>120</v>
      </c>
      <c r="C3221" s="11" t="s">
        <v>182</v>
      </c>
      <c r="D3221" s="11" t="s">
        <v>22</v>
      </c>
      <c r="E3221" s="12">
        <v>42.164641185081194</v>
      </c>
      <c r="F3221" s="12">
        <v>34.446511691328361</v>
      </c>
      <c r="G3221" s="12">
        <v>37.93953977150111</v>
      </c>
      <c r="H3221" s="12">
        <v>45.877852392561472</v>
      </c>
      <c r="I3221" s="12">
        <v>41.258263571869627</v>
      </c>
      <c r="J3221" s="12">
        <v>34.623495992260899</v>
      </c>
      <c r="K3221" s="12">
        <v>53.364363918168188</v>
      </c>
      <c r="L3221" s="12">
        <v>44.391529660844</v>
      </c>
      <c r="M3221" s="12">
        <v>38.864791272816575</v>
      </c>
      <c r="N3221" s="12"/>
      <c r="O3221" s="12"/>
    </row>
    <row r="3222" spans="1:15" x14ac:dyDescent="0.35">
      <c r="A3222" s="11" t="str">
        <f t="shared" si="50"/>
        <v>DISTRIBUCION VOLUMEN X CRITERIO (kg ó litros)GaseosasT.ESPAÑA</v>
      </c>
      <c r="B3222" s="11" t="s">
        <v>120</v>
      </c>
      <c r="C3222" s="11" t="s">
        <v>168</v>
      </c>
      <c r="D3222" s="11" t="s">
        <v>36</v>
      </c>
      <c r="E3222" s="12">
        <v>100</v>
      </c>
      <c r="F3222" s="12">
        <v>100</v>
      </c>
      <c r="G3222" s="12">
        <v>100</v>
      </c>
      <c r="H3222" s="12">
        <v>100</v>
      </c>
      <c r="I3222" s="12">
        <v>100</v>
      </c>
      <c r="J3222" s="12">
        <v>100</v>
      </c>
      <c r="K3222" s="12">
        <v>100</v>
      </c>
      <c r="L3222" s="12">
        <v>100</v>
      </c>
      <c r="M3222" s="12">
        <v>100</v>
      </c>
      <c r="N3222" s="12"/>
      <c r="O3222" s="12"/>
    </row>
    <row r="3223" spans="1:15" x14ac:dyDescent="0.35">
      <c r="A3223" s="11" t="str">
        <f t="shared" si="50"/>
        <v>DISTRIBUCION VOLUMEN X CRITERIO (kg ó litros)GaseosasBCN AM</v>
      </c>
      <c r="B3223" s="11" t="s">
        <v>120</v>
      </c>
      <c r="C3223" s="11" t="s">
        <v>168</v>
      </c>
      <c r="D3223" s="11" t="s">
        <v>1</v>
      </c>
      <c r="E3223" s="12">
        <v>7.985185714285838</v>
      </c>
      <c r="F3223" s="12">
        <v>6.972908348643327</v>
      </c>
      <c r="G3223" s="12">
        <v>8.0636576303202787</v>
      </c>
      <c r="H3223" s="12">
        <v>7.1214473978872244</v>
      </c>
      <c r="I3223" s="12">
        <v>4.5296615293804257</v>
      </c>
      <c r="J3223" s="12">
        <v>2.5411307653757897</v>
      </c>
      <c r="K3223" s="12">
        <v>0.70372883631242167</v>
      </c>
      <c r="L3223" s="12">
        <v>3.6003237320070305</v>
      </c>
      <c r="M3223" s="12">
        <v>4.0164871856122888</v>
      </c>
      <c r="N3223" s="12"/>
      <c r="O3223" s="12"/>
    </row>
    <row r="3224" spans="1:15" x14ac:dyDescent="0.35">
      <c r="A3224" s="11" t="str">
        <f t="shared" si="50"/>
        <v>DISTRIBUCION VOLUMEN X CRITERIO (kg ó litros)GaseosasREST.CAT ARAGON</v>
      </c>
      <c r="B3224" s="11" t="s">
        <v>120</v>
      </c>
      <c r="C3224" s="11" t="s">
        <v>168</v>
      </c>
      <c r="D3224" s="11" t="s">
        <v>2</v>
      </c>
      <c r="E3224" s="12">
        <v>5.8201313519634317</v>
      </c>
      <c r="F3224" s="12">
        <v>8.7656939349167704</v>
      </c>
      <c r="G3224" s="12">
        <v>11.870368569942553</v>
      </c>
      <c r="H3224" s="12">
        <v>14.130790446913064</v>
      </c>
      <c r="I3224" s="12">
        <v>11.182244946992187</v>
      </c>
      <c r="J3224" s="12">
        <v>7.2913081517287202</v>
      </c>
      <c r="K3224" s="12">
        <v>9.8771824354691589</v>
      </c>
      <c r="L3224" s="12">
        <v>10.98555575380272</v>
      </c>
      <c r="M3224" s="12">
        <v>18.909126556141505</v>
      </c>
      <c r="N3224" s="12"/>
      <c r="O3224" s="12"/>
    </row>
    <row r="3225" spans="1:15" x14ac:dyDescent="0.35">
      <c r="A3225" s="11" t="str">
        <f t="shared" si="50"/>
        <v>DISTRIBUCION VOLUMEN X CRITERIO (kg ó litros)GaseosasLEVANTE</v>
      </c>
      <c r="B3225" s="11" t="s">
        <v>120</v>
      </c>
      <c r="C3225" s="11" t="s">
        <v>168</v>
      </c>
      <c r="D3225" s="11" t="s">
        <v>3</v>
      </c>
      <c r="E3225" s="12">
        <v>27.253912017155592</v>
      </c>
      <c r="F3225" s="12">
        <v>34.363553516463213</v>
      </c>
      <c r="G3225" s="12">
        <v>42.254433774933439</v>
      </c>
      <c r="H3225" s="12">
        <v>33.030292786811692</v>
      </c>
      <c r="I3225" s="12">
        <v>29.991883319445172</v>
      </c>
      <c r="J3225" s="12">
        <v>42.694650701249778</v>
      </c>
      <c r="K3225" s="12">
        <v>43.593790742450331</v>
      </c>
      <c r="L3225" s="12">
        <v>37.930526725840835</v>
      </c>
      <c r="M3225" s="12">
        <v>29.677335252698366</v>
      </c>
      <c r="N3225" s="12"/>
      <c r="O3225" s="12"/>
    </row>
    <row r="3226" spans="1:15" x14ac:dyDescent="0.35">
      <c r="A3226" s="11" t="str">
        <f t="shared" si="50"/>
        <v>DISTRIBUCION VOLUMEN X CRITERIO (kg ó litros)GaseosasANDALUCIA</v>
      </c>
      <c r="B3226" s="11" t="s">
        <v>120</v>
      </c>
      <c r="C3226" s="11" t="s">
        <v>168</v>
      </c>
      <c r="D3226" s="11" t="s">
        <v>4</v>
      </c>
      <c r="E3226" s="12">
        <v>9.1304896486229215</v>
      </c>
      <c r="F3226" s="12">
        <v>6.7699123347960164</v>
      </c>
      <c r="G3226" s="12">
        <v>7.3985129865703421</v>
      </c>
      <c r="H3226" s="12">
        <v>9.5860939685377549</v>
      </c>
      <c r="I3226" s="12">
        <v>31.276598119467771</v>
      </c>
      <c r="J3226" s="12">
        <v>8.7216088096716238</v>
      </c>
      <c r="K3226" s="12">
        <v>5.5947779561547772</v>
      </c>
      <c r="L3226" s="12">
        <v>3.9664479738972638</v>
      </c>
      <c r="M3226" s="12">
        <v>13.214783173532471</v>
      </c>
      <c r="N3226" s="12"/>
      <c r="O3226" s="12"/>
    </row>
    <row r="3227" spans="1:15" x14ac:dyDescent="0.35">
      <c r="A3227" s="11" t="str">
        <f t="shared" si="50"/>
        <v>DISTRIBUCION VOLUMEN X CRITERIO (kg ó litros)GaseosasMDD AM</v>
      </c>
      <c r="B3227" s="11" t="s">
        <v>120</v>
      </c>
      <c r="C3227" s="11" t="s">
        <v>168</v>
      </c>
      <c r="D3227" s="11" t="s">
        <v>5</v>
      </c>
      <c r="E3227" s="12">
        <v>18.37453582943548</v>
      </c>
      <c r="F3227" s="12">
        <v>26.301296708192908</v>
      </c>
      <c r="G3227" s="12">
        <v>15.523035084013642</v>
      </c>
      <c r="H3227" s="12">
        <v>17.906790633176932</v>
      </c>
      <c r="I3227" s="12">
        <v>12.134885015342054</v>
      </c>
      <c r="J3227" s="12">
        <v>12.301321795113791</v>
      </c>
      <c r="K3227" s="12">
        <v>20.331333665394531</v>
      </c>
      <c r="L3227" s="12">
        <v>22.969633993761786</v>
      </c>
      <c r="M3227" s="12">
        <v>18.567237898968131</v>
      </c>
      <c r="N3227" s="12"/>
      <c r="O3227" s="12"/>
    </row>
    <row r="3228" spans="1:15" x14ac:dyDescent="0.35">
      <c r="A3228" s="11" t="str">
        <f t="shared" si="50"/>
        <v>DISTRIBUCION VOLUMEN X CRITERIO (kg ó litros)GaseosasRTO CENTRO</v>
      </c>
      <c r="B3228" s="11" t="s">
        <v>120</v>
      </c>
      <c r="C3228" s="11" t="s">
        <v>168</v>
      </c>
      <c r="D3228" s="11" t="s">
        <v>6</v>
      </c>
      <c r="E3228" s="12">
        <v>21.083760886536453</v>
      </c>
      <c r="F3228" s="12">
        <v>5.3688630908251973</v>
      </c>
      <c r="G3228" s="12">
        <v>1.8981366694530493</v>
      </c>
      <c r="H3228" s="12">
        <v>4.9775352608109351</v>
      </c>
      <c r="I3228" s="12">
        <v>4.3146606250166801</v>
      </c>
      <c r="J3228" s="12">
        <v>6.1003376981502697</v>
      </c>
      <c r="K3228" s="12">
        <v>4.229991852401441</v>
      </c>
      <c r="L3228" s="12">
        <v>11.100993174191002</v>
      </c>
      <c r="M3228" s="12">
        <v>4.1331213718389259</v>
      </c>
      <c r="N3228" s="12"/>
      <c r="O3228" s="12"/>
    </row>
    <row r="3229" spans="1:15" x14ac:dyDescent="0.35">
      <c r="A3229" s="11" t="str">
        <f t="shared" si="50"/>
        <v>DISTRIBUCION VOLUMEN X CRITERIO (kg ó litros)GaseosasNORTE-CENTRO</v>
      </c>
      <c r="B3229" s="11" t="s">
        <v>120</v>
      </c>
      <c r="C3229" s="11" t="s">
        <v>168</v>
      </c>
      <c r="D3229" s="11" t="s">
        <v>7</v>
      </c>
      <c r="E3229" s="12">
        <v>4.6520980452402227</v>
      </c>
      <c r="F3229" s="12">
        <v>5.6112864407495477</v>
      </c>
      <c r="G3229" s="12">
        <v>10.208762083633616</v>
      </c>
      <c r="H3229" s="12">
        <v>6.61025309930801</v>
      </c>
      <c r="I3229" s="12">
        <v>4.3025683884784494</v>
      </c>
      <c r="J3229" s="12">
        <v>8.7860990278015034</v>
      </c>
      <c r="K3229" s="12">
        <v>3.3917447994919669</v>
      </c>
      <c r="L3229" s="12">
        <v>3.6000963340843803</v>
      </c>
      <c r="M3229" s="12">
        <v>4.4204170309601221</v>
      </c>
      <c r="N3229" s="12"/>
      <c r="O3229" s="12"/>
    </row>
    <row r="3230" spans="1:15" x14ac:dyDescent="0.35">
      <c r="A3230" s="11" t="str">
        <f t="shared" si="50"/>
        <v>DISTRIBUCION VOLUMEN X CRITERIO (kg ó litros)GaseosasNOROESTE</v>
      </c>
      <c r="B3230" s="11" t="s">
        <v>120</v>
      </c>
      <c r="C3230" s="11" t="s">
        <v>168</v>
      </c>
      <c r="D3230" s="11" t="s">
        <v>8</v>
      </c>
      <c r="E3230" s="12">
        <v>5.6998773696121745</v>
      </c>
      <c r="F3230" s="12">
        <v>5.8464656109321416</v>
      </c>
      <c r="G3230" s="12">
        <v>2.7830913245930513</v>
      </c>
      <c r="H3230" s="12">
        <v>6.6367872820534508</v>
      </c>
      <c r="I3230" s="12">
        <v>2.2674903860674296</v>
      </c>
      <c r="J3230" s="12">
        <v>11.563523287383299</v>
      </c>
      <c r="K3230" s="12">
        <v>12.277459991317647</v>
      </c>
      <c r="L3230" s="12">
        <v>5.8464192080481769</v>
      </c>
      <c r="M3230" s="12">
        <v>7.0614922819173813</v>
      </c>
      <c r="N3230" s="12"/>
      <c r="O3230" s="12"/>
    </row>
    <row r="3231" spans="1:15" x14ac:dyDescent="0.35">
      <c r="A3231" s="11" t="str">
        <f t="shared" si="50"/>
        <v>DISTRIBUCION VOLUMEN X CRITERIO (kg ó litros)Gaseosas&lt;2MIL</v>
      </c>
      <c r="B3231" s="11" t="s">
        <v>120</v>
      </c>
      <c r="C3231" s="11" t="s">
        <v>168</v>
      </c>
      <c r="D3231" s="11" t="s">
        <v>9</v>
      </c>
      <c r="E3231" s="12">
        <v>1.351949265158328</v>
      </c>
      <c r="F3231" s="12">
        <v>2.540356560660145</v>
      </c>
      <c r="G3231" s="12">
        <v>3.681882077635624</v>
      </c>
      <c r="H3231" s="12">
        <v>1.3049055342357923</v>
      </c>
      <c r="I3231" s="12">
        <v>3.1733451144005378</v>
      </c>
      <c r="J3231" s="12">
        <v>3.6940312349054745</v>
      </c>
      <c r="K3231" s="12">
        <v>2.4582095176665151</v>
      </c>
      <c r="L3231" s="12">
        <v>1.6175645035077995</v>
      </c>
      <c r="M3231" s="12">
        <v>3.9952388472191265</v>
      </c>
      <c r="N3231" s="12"/>
      <c r="O3231" s="12"/>
    </row>
    <row r="3232" spans="1:15" x14ac:dyDescent="0.35">
      <c r="A3232" s="11" t="str">
        <f t="shared" si="50"/>
        <v>DISTRIBUCION VOLUMEN X CRITERIO (kg ó litros)Gaseosas2-5MIL</v>
      </c>
      <c r="B3232" s="11" t="s">
        <v>120</v>
      </c>
      <c r="C3232" s="11" t="s">
        <v>168</v>
      </c>
      <c r="D3232" s="11" t="s">
        <v>10</v>
      </c>
      <c r="E3232" s="12">
        <v>1.2107941588211117</v>
      </c>
      <c r="F3232" s="12">
        <v>1.4660729468092497</v>
      </c>
      <c r="G3232" s="12">
        <v>0.34945893952860335</v>
      </c>
      <c r="H3232" s="12">
        <v>1.0112526873492942</v>
      </c>
      <c r="I3232" s="12">
        <v>1.5275900683550883</v>
      </c>
      <c r="J3232" s="12">
        <v>4.3176651425791306</v>
      </c>
      <c r="K3232" s="12">
        <v>1.1692178518576599</v>
      </c>
      <c r="L3232" s="12">
        <v>3.1144969984671111</v>
      </c>
      <c r="M3232" s="12">
        <v>2.50263682720631</v>
      </c>
      <c r="N3232" s="12"/>
      <c r="O3232" s="12"/>
    </row>
    <row r="3233" spans="1:15" x14ac:dyDescent="0.35">
      <c r="A3233" s="11" t="str">
        <f t="shared" si="50"/>
        <v>DISTRIBUCION VOLUMEN X CRITERIO (kg ó litros)Gaseosas5-10MIL</v>
      </c>
      <c r="B3233" s="11" t="s">
        <v>120</v>
      </c>
      <c r="C3233" s="11" t="s">
        <v>168</v>
      </c>
      <c r="D3233" s="11" t="s">
        <v>11</v>
      </c>
      <c r="E3233" s="12">
        <v>2.6957277310318997</v>
      </c>
      <c r="F3233" s="12">
        <v>2.2966562554228642</v>
      </c>
      <c r="G3233" s="12">
        <v>2.4491655745574685</v>
      </c>
      <c r="H3233" s="12">
        <v>3.2384868546068186</v>
      </c>
      <c r="I3233" s="12">
        <v>2.0638464235126053</v>
      </c>
      <c r="J3233" s="12">
        <v>13.216102758231399</v>
      </c>
      <c r="K3233" s="12">
        <v>9.2586839089726176</v>
      </c>
      <c r="L3233" s="12">
        <v>6.4277271897341279</v>
      </c>
      <c r="M3233" s="12">
        <v>5.9608082769379154</v>
      </c>
      <c r="N3233" s="12"/>
      <c r="O3233" s="12"/>
    </row>
    <row r="3234" spans="1:15" x14ac:dyDescent="0.35">
      <c r="A3234" s="11" t="str">
        <f t="shared" si="50"/>
        <v>DISTRIBUCION VOLUMEN X CRITERIO (kg ó litros)Gaseosas10-30MIL</v>
      </c>
      <c r="B3234" s="11" t="s">
        <v>120</v>
      </c>
      <c r="C3234" s="11" t="s">
        <v>168</v>
      </c>
      <c r="D3234" s="11" t="s">
        <v>12</v>
      </c>
      <c r="E3234" s="12">
        <v>27.033760400438339</v>
      </c>
      <c r="F3234" s="12">
        <v>18.513236807450788</v>
      </c>
      <c r="G3234" s="12">
        <v>8.3855276132859764</v>
      </c>
      <c r="H3234" s="12">
        <v>11.867147048024499</v>
      </c>
      <c r="I3234" s="12">
        <v>31.858695381716146</v>
      </c>
      <c r="J3234" s="12">
        <v>11.728639070610321</v>
      </c>
      <c r="K3234" s="12">
        <v>14.536322403818117</v>
      </c>
      <c r="L3234" s="12">
        <v>21.642945546082192</v>
      </c>
      <c r="M3234" s="12">
        <v>14.647999511732998</v>
      </c>
      <c r="N3234" s="12"/>
      <c r="O3234" s="12"/>
    </row>
    <row r="3235" spans="1:15" x14ac:dyDescent="0.35">
      <c r="A3235" s="11" t="str">
        <f t="shared" si="50"/>
        <v>DISTRIBUCION VOLUMEN X CRITERIO (kg ó litros)Gaseosas30-100MIL</v>
      </c>
      <c r="B3235" s="11" t="s">
        <v>120</v>
      </c>
      <c r="C3235" s="11" t="s">
        <v>168</v>
      </c>
      <c r="D3235" s="11" t="s">
        <v>13</v>
      </c>
      <c r="E3235" s="12">
        <v>11.623887184983095</v>
      </c>
      <c r="F3235" s="12">
        <v>10.136262736689886</v>
      </c>
      <c r="G3235" s="12">
        <v>18.848219057895314</v>
      </c>
      <c r="H3235" s="12">
        <v>14.617110051163253</v>
      </c>
      <c r="I3235" s="12">
        <v>9.145047388918222</v>
      </c>
      <c r="J3235" s="12">
        <v>13.894130017055261</v>
      </c>
      <c r="K3235" s="12">
        <v>11.001336311403067</v>
      </c>
      <c r="L3235" s="12">
        <v>23.842532641751447</v>
      </c>
      <c r="M3235" s="12">
        <v>20.071732853839176</v>
      </c>
      <c r="N3235" s="12"/>
      <c r="O3235" s="12"/>
    </row>
    <row r="3236" spans="1:15" x14ac:dyDescent="0.35">
      <c r="A3236" s="11" t="str">
        <f t="shared" si="50"/>
        <v>DISTRIBUCION VOLUMEN X CRITERIO (kg ó litros)Gaseosas100-200MIL</v>
      </c>
      <c r="B3236" s="11" t="s">
        <v>120</v>
      </c>
      <c r="C3236" s="11" t="s">
        <v>168</v>
      </c>
      <c r="D3236" s="11" t="s">
        <v>14</v>
      </c>
      <c r="E3236" s="12">
        <v>4.3219830111735558</v>
      </c>
      <c r="F3236" s="12">
        <v>2.7789920884210368</v>
      </c>
      <c r="G3236" s="12">
        <v>3.8844226863013533</v>
      </c>
      <c r="H3236" s="12">
        <v>5.9841696287455024</v>
      </c>
      <c r="I3236" s="12">
        <v>2.4366683820381287</v>
      </c>
      <c r="J3236" s="12">
        <v>1.9375881378867932</v>
      </c>
      <c r="K3236" s="12">
        <v>2.5210946920226558</v>
      </c>
      <c r="L3236" s="12">
        <v>1.1676007634214032</v>
      </c>
      <c r="M3236" s="12">
        <v>5.3335013495588344</v>
      </c>
      <c r="N3236" s="12"/>
      <c r="O3236" s="12"/>
    </row>
    <row r="3237" spans="1:15" x14ac:dyDescent="0.35">
      <c r="A3237" s="11" t="str">
        <f t="shared" si="50"/>
        <v>DISTRIBUCION VOLUMEN X CRITERIO (kg ó litros)Gaseosas200-500MIL</v>
      </c>
      <c r="B3237" s="11" t="s">
        <v>120</v>
      </c>
      <c r="C3237" s="11" t="s">
        <v>168</v>
      </c>
      <c r="D3237" s="11" t="s">
        <v>15</v>
      </c>
      <c r="E3237" s="12">
        <v>8.5734913566690008</v>
      </c>
      <c r="F3237" s="12">
        <v>6.9348111284541751</v>
      </c>
      <c r="G3237" s="12">
        <v>6.5610951725899422</v>
      </c>
      <c r="H3237" s="12">
        <v>12.224904350809545</v>
      </c>
      <c r="I3237" s="12">
        <v>7.7197337720649877</v>
      </c>
      <c r="J3237" s="12">
        <v>6.9584877735079331</v>
      </c>
      <c r="K3237" s="12">
        <v>7.6571049417888783</v>
      </c>
      <c r="L3237" s="12">
        <v>5.428230764218112</v>
      </c>
      <c r="M3237" s="12">
        <v>9.741220489816433</v>
      </c>
      <c r="N3237" s="12"/>
      <c r="O3237" s="12"/>
    </row>
    <row r="3238" spans="1:15" x14ac:dyDescent="0.35">
      <c r="A3238" s="11" t="str">
        <f t="shared" si="50"/>
        <v>DISTRIBUCION VOLUMEN X CRITERIO (kg ó litros)Gaseosas&gt;500MIL</v>
      </c>
      <c r="B3238" s="11" t="s">
        <v>120</v>
      </c>
      <c r="C3238" s="11" t="s">
        <v>168</v>
      </c>
      <c r="D3238" s="11" t="s">
        <v>16</v>
      </c>
      <c r="E3238" s="12">
        <v>43.188401573936687</v>
      </c>
      <c r="F3238" s="12">
        <v>55.333599375838283</v>
      </c>
      <c r="G3238" s="12">
        <v>55.840230600549425</v>
      </c>
      <c r="H3238" s="12">
        <v>49.752020900026942</v>
      </c>
      <c r="I3238" s="12">
        <v>42.07506474369567</v>
      </c>
      <c r="J3238" s="12">
        <v>44.253341907734082</v>
      </c>
      <c r="K3238" s="12">
        <v>51.398043778340444</v>
      </c>
      <c r="L3238" s="12">
        <v>36.758899368648201</v>
      </c>
      <c r="M3238" s="12">
        <v>37.746853587944805</v>
      </c>
      <c r="N3238" s="12"/>
      <c r="O3238" s="12"/>
    </row>
    <row r="3239" spans="1:15" x14ac:dyDescent="0.35">
      <c r="A3239" s="11" t="str">
        <f t="shared" si="50"/>
        <v>DISTRIBUCION VOLUMEN X CRITERIO (kg ó litros)GaseosasDE 15 A 19 AÑOS</v>
      </c>
      <c r="B3239" s="11" t="s">
        <v>120</v>
      </c>
      <c r="C3239" s="11" t="s">
        <v>168</v>
      </c>
      <c r="D3239" s="11" t="s">
        <v>39</v>
      </c>
      <c r="E3239" s="12" t="s">
        <v>223</v>
      </c>
      <c r="F3239" s="12" t="s">
        <v>223</v>
      </c>
      <c r="G3239" s="12" t="s">
        <v>223</v>
      </c>
      <c r="H3239" s="12" t="s">
        <v>223</v>
      </c>
      <c r="I3239" s="12">
        <v>23.344144301786027</v>
      </c>
      <c r="J3239" s="12" t="s">
        <v>223</v>
      </c>
      <c r="K3239" s="12" t="s">
        <v>223</v>
      </c>
      <c r="L3239" s="12" t="s">
        <v>223</v>
      </c>
      <c r="M3239" s="12" t="s">
        <v>223</v>
      </c>
      <c r="N3239" s="12"/>
      <c r="O3239" s="12"/>
    </row>
    <row r="3240" spans="1:15" x14ac:dyDescent="0.35">
      <c r="A3240" s="11" t="str">
        <f t="shared" si="50"/>
        <v>DISTRIBUCION VOLUMEN X CRITERIO (kg ó litros)GaseosasDE 20 A 24 AÑOS</v>
      </c>
      <c r="B3240" s="11" t="s">
        <v>120</v>
      </c>
      <c r="C3240" s="11" t="s">
        <v>168</v>
      </c>
      <c r="D3240" s="11" t="s">
        <v>40</v>
      </c>
      <c r="E3240" s="12">
        <v>0.88566484952302615</v>
      </c>
      <c r="F3240" s="12">
        <v>0.23901440208894847</v>
      </c>
      <c r="G3240" s="12" t="s">
        <v>223</v>
      </c>
      <c r="H3240" s="12">
        <v>0.25765307162754403</v>
      </c>
      <c r="I3240" s="12">
        <v>0.16386871766815359</v>
      </c>
      <c r="J3240" s="12" t="s">
        <v>223</v>
      </c>
      <c r="K3240" s="12">
        <v>1.834681385156145</v>
      </c>
      <c r="L3240" s="12" t="s">
        <v>223</v>
      </c>
      <c r="M3240" s="12" t="s">
        <v>223</v>
      </c>
      <c r="N3240" s="12"/>
      <c r="O3240" s="12"/>
    </row>
    <row r="3241" spans="1:15" x14ac:dyDescent="0.35">
      <c r="A3241" s="11" t="str">
        <f t="shared" si="50"/>
        <v>DISTRIBUCION VOLUMEN X CRITERIO (kg ó litros)GaseosasDE 25 A 34 AÑOS</v>
      </c>
      <c r="B3241" s="11" t="s">
        <v>120</v>
      </c>
      <c r="C3241" s="11" t="s">
        <v>168</v>
      </c>
      <c r="D3241" s="11" t="s">
        <v>41</v>
      </c>
      <c r="E3241" s="12">
        <v>1.8193019465574809</v>
      </c>
      <c r="F3241" s="12">
        <v>1.4830711426947685</v>
      </c>
      <c r="G3241" s="12">
        <v>4.5467425990868264</v>
      </c>
      <c r="H3241" s="12">
        <v>0.58723308307718991</v>
      </c>
      <c r="I3241" s="12">
        <v>0.75025245558679632</v>
      </c>
      <c r="J3241" s="12" t="s">
        <v>223</v>
      </c>
      <c r="K3241" s="12">
        <v>0.91712413048399466</v>
      </c>
      <c r="L3241" s="12">
        <v>1.1013218871097934</v>
      </c>
      <c r="M3241" s="12">
        <v>1.5868842000627121</v>
      </c>
      <c r="N3241" s="12"/>
      <c r="O3241" s="12"/>
    </row>
    <row r="3242" spans="1:15" x14ac:dyDescent="0.35">
      <c r="A3242" s="11" t="str">
        <f t="shared" si="50"/>
        <v>DISTRIBUCION VOLUMEN X CRITERIO (kg ó litros)GaseosasDE 35 A 49 AÑOS</v>
      </c>
      <c r="B3242" s="11" t="s">
        <v>120</v>
      </c>
      <c r="C3242" s="11" t="s">
        <v>168</v>
      </c>
      <c r="D3242" s="11" t="s">
        <v>42</v>
      </c>
      <c r="E3242" s="12">
        <v>8.8501831960799837</v>
      </c>
      <c r="F3242" s="12">
        <v>9.8310217903888795</v>
      </c>
      <c r="G3242" s="12">
        <v>12.458678169055174</v>
      </c>
      <c r="H3242" s="12">
        <v>9.7050502414189186</v>
      </c>
      <c r="I3242" s="12">
        <v>7.8183500976132398</v>
      </c>
      <c r="J3242" s="12">
        <v>10.578747552787803</v>
      </c>
      <c r="K3242" s="12">
        <v>3.4114107903077255</v>
      </c>
      <c r="L3242" s="12">
        <v>7.3306040769824428</v>
      </c>
      <c r="M3242" s="12">
        <v>8.2933902540451196</v>
      </c>
      <c r="N3242" s="12"/>
      <c r="O3242" s="12"/>
    </row>
    <row r="3243" spans="1:15" x14ac:dyDescent="0.35">
      <c r="A3243" s="11" t="str">
        <f t="shared" si="50"/>
        <v>DISTRIBUCION VOLUMEN X CRITERIO (kg ó litros)GaseosasDE 50 A 59 AÑOS</v>
      </c>
      <c r="B3243" s="11" t="s">
        <v>120</v>
      </c>
      <c r="C3243" s="11" t="s">
        <v>168</v>
      </c>
      <c r="D3243" s="11" t="s">
        <v>43</v>
      </c>
      <c r="E3243" s="12">
        <v>15.022839397815751</v>
      </c>
      <c r="F3243" s="12">
        <v>20.215590329502543</v>
      </c>
      <c r="G3243" s="12">
        <v>20.110331566807723</v>
      </c>
      <c r="H3243" s="12">
        <v>16.898678699331381</v>
      </c>
      <c r="I3243" s="12">
        <v>16.904694050948116</v>
      </c>
      <c r="J3243" s="12">
        <v>17.837377622222082</v>
      </c>
      <c r="K3243" s="12">
        <v>14.784286664362648</v>
      </c>
      <c r="L3243" s="12">
        <v>17.640344323129312</v>
      </c>
      <c r="M3243" s="12">
        <v>18.535504612280452</v>
      </c>
      <c r="N3243" s="12"/>
      <c r="O3243" s="12"/>
    </row>
    <row r="3244" spans="1:15" x14ac:dyDescent="0.35">
      <c r="A3244" s="11" t="str">
        <f t="shared" si="50"/>
        <v>DISTRIBUCION VOLUMEN X CRITERIO (kg ó litros)GaseosasDE 60 A 75 AÑOS</v>
      </c>
      <c r="B3244" s="11" t="s">
        <v>120</v>
      </c>
      <c r="C3244" s="11" t="s">
        <v>168</v>
      </c>
      <c r="D3244" s="11" t="s">
        <v>44</v>
      </c>
      <c r="E3244" s="12">
        <v>73.422010169922544</v>
      </c>
      <c r="F3244" s="12">
        <v>68.231298758365639</v>
      </c>
      <c r="G3244" s="12">
        <v>62.884249158136065</v>
      </c>
      <c r="H3244" s="12">
        <v>72.551382736161329</v>
      </c>
      <c r="I3244" s="12">
        <v>51.018686238830867</v>
      </c>
      <c r="J3244" s="12">
        <v>71.583863259427162</v>
      </c>
      <c r="K3244" s="12">
        <v>79.052507484150496</v>
      </c>
      <c r="L3244" s="12">
        <v>73.927733294976363</v>
      </c>
      <c r="M3244" s="12">
        <v>71.584220174883185</v>
      </c>
      <c r="N3244" s="12"/>
      <c r="O3244" s="12"/>
    </row>
    <row r="3245" spans="1:15" x14ac:dyDescent="0.35">
      <c r="A3245" s="11" t="str">
        <f t="shared" si="50"/>
        <v>DISTRIBUCION VOLUMEN X CRITERIO (kg ó litros)GaseosasNIVEL ALTO</v>
      </c>
      <c r="B3245" s="11" t="s">
        <v>120</v>
      </c>
      <c r="C3245" s="11" t="s">
        <v>168</v>
      </c>
      <c r="D3245" s="11" t="s">
        <v>209</v>
      </c>
      <c r="E3245" s="12">
        <v>13.716945234384864</v>
      </c>
      <c r="F3245" s="12">
        <v>12.025429075840258</v>
      </c>
      <c r="G3245" s="12">
        <v>13.571667531863627</v>
      </c>
      <c r="H3245" s="12">
        <v>8.9376695309288543</v>
      </c>
      <c r="I3245" s="12">
        <v>35.21324091346559</v>
      </c>
      <c r="J3245" s="12">
        <v>17.175814553118212</v>
      </c>
      <c r="K3245" s="12">
        <v>12.166325544777362</v>
      </c>
      <c r="L3245" s="12">
        <v>26.329160474516712</v>
      </c>
      <c r="M3245" s="12">
        <v>22.022147211431385</v>
      </c>
      <c r="N3245" s="12"/>
      <c r="O3245" s="12"/>
    </row>
    <row r="3246" spans="1:15" x14ac:dyDescent="0.35">
      <c r="A3246" s="11" t="str">
        <f t="shared" si="50"/>
        <v>DISTRIBUCION VOLUMEN X CRITERIO (kg ó litros)GaseosasNIVEL MEDIO ALTO</v>
      </c>
      <c r="B3246" s="11" t="s">
        <v>120</v>
      </c>
      <c r="C3246" s="11" t="s">
        <v>168</v>
      </c>
      <c r="D3246" s="11" t="s">
        <v>210</v>
      </c>
      <c r="E3246" s="12">
        <v>6.9475454331710678</v>
      </c>
      <c r="F3246" s="12">
        <v>3.6989254069445541</v>
      </c>
      <c r="G3246" s="12">
        <v>9.4344118872790279</v>
      </c>
      <c r="H3246" s="12">
        <v>6.2451075206543702</v>
      </c>
      <c r="I3246" s="12">
        <v>7.2033769344320042</v>
      </c>
      <c r="J3246" s="12">
        <v>3.808639507600267</v>
      </c>
      <c r="K3246" s="12">
        <v>5.0796484405568414</v>
      </c>
      <c r="L3246" s="12">
        <v>5.2567325223814434</v>
      </c>
      <c r="M3246" s="12">
        <v>6.3853633645451087</v>
      </c>
      <c r="N3246" s="12"/>
      <c r="O3246" s="12"/>
    </row>
    <row r="3247" spans="1:15" x14ac:dyDescent="0.35">
      <c r="A3247" s="11" t="str">
        <f t="shared" si="50"/>
        <v>DISTRIBUCION VOLUMEN X CRITERIO (kg ó litros)GaseosasNIVEL MEDIO</v>
      </c>
      <c r="B3247" s="11" t="s">
        <v>120</v>
      </c>
      <c r="C3247" s="11" t="s">
        <v>168</v>
      </c>
      <c r="D3247" s="11" t="s">
        <v>211</v>
      </c>
      <c r="E3247" s="12">
        <v>50.085691867242119</v>
      </c>
      <c r="F3247" s="12">
        <v>42.010618684065484</v>
      </c>
      <c r="G3247" s="12">
        <v>15.307725676602239</v>
      </c>
      <c r="H3247" s="12">
        <v>26.375442721940505</v>
      </c>
      <c r="I3247" s="12">
        <v>11.448823732810066</v>
      </c>
      <c r="J3247" s="12">
        <v>18.647683386082729</v>
      </c>
      <c r="K3247" s="12">
        <v>15.954680919593439</v>
      </c>
      <c r="L3247" s="12">
        <v>19.080474676341943</v>
      </c>
      <c r="M3247" s="12">
        <v>17.926561068841931</v>
      </c>
      <c r="N3247" s="12"/>
      <c r="O3247" s="12"/>
    </row>
    <row r="3248" spans="1:15" x14ac:dyDescent="0.35">
      <c r="A3248" s="11" t="str">
        <f t="shared" si="50"/>
        <v>DISTRIBUCION VOLUMEN X CRITERIO (kg ó litros)GaseosasNIVEL MEDIO BAJO</v>
      </c>
      <c r="B3248" s="11" t="s">
        <v>120</v>
      </c>
      <c r="C3248" s="11" t="s">
        <v>168</v>
      </c>
      <c r="D3248" s="11" t="s">
        <v>212</v>
      </c>
      <c r="E3248" s="12">
        <v>15.311611293547745</v>
      </c>
      <c r="F3248" s="12">
        <v>25.452280684511088</v>
      </c>
      <c r="G3248" s="12">
        <v>39.668103535688466</v>
      </c>
      <c r="H3248" s="12">
        <v>39.590559400477431</v>
      </c>
      <c r="I3248" s="12">
        <v>34.557672467387484</v>
      </c>
      <c r="J3248" s="12">
        <v>38.822750869896069</v>
      </c>
      <c r="K3248" s="12">
        <v>53.123378491088801</v>
      </c>
      <c r="L3248" s="12">
        <v>31.305719123019564</v>
      </c>
      <c r="M3248" s="12">
        <v>31.82228672371134</v>
      </c>
      <c r="N3248" s="12"/>
      <c r="O3248" s="12"/>
    </row>
    <row r="3249" spans="1:15" x14ac:dyDescent="0.35">
      <c r="A3249" s="11" t="str">
        <f t="shared" si="50"/>
        <v>DISTRIBUCION VOLUMEN X CRITERIO (kg ó litros)GaseosasHOMBRE</v>
      </c>
      <c r="B3249" s="11" t="s">
        <v>120</v>
      </c>
      <c r="C3249" s="11" t="s">
        <v>168</v>
      </c>
      <c r="D3249" s="11" t="s">
        <v>21</v>
      </c>
      <c r="E3249" s="12">
        <v>70.367029503698518</v>
      </c>
      <c r="F3249" s="12">
        <v>63.738060025396337</v>
      </c>
      <c r="G3249" s="12">
        <v>61.456564732003152</v>
      </c>
      <c r="H3249" s="12">
        <v>67.848731831350733</v>
      </c>
      <c r="I3249" s="12">
        <v>51.044349369056739</v>
      </c>
      <c r="J3249" s="12">
        <v>78.577073756432497</v>
      </c>
      <c r="K3249" s="12">
        <v>70.481107262989497</v>
      </c>
      <c r="L3249" s="12">
        <v>63.652819461540425</v>
      </c>
      <c r="M3249" s="12">
        <v>67.708292221769923</v>
      </c>
      <c r="N3249" s="12"/>
      <c r="O3249" s="12"/>
    </row>
    <row r="3250" spans="1:15" x14ac:dyDescent="0.35">
      <c r="A3250" s="11" t="str">
        <f t="shared" si="50"/>
        <v>DISTRIBUCION VOLUMEN X CRITERIO (kg ó litros)GaseosasMUJER</v>
      </c>
      <c r="B3250" s="11" t="s">
        <v>120</v>
      </c>
      <c r="C3250" s="11" t="s">
        <v>168</v>
      </c>
      <c r="D3250" s="11" t="s">
        <v>22</v>
      </c>
      <c r="E3250" s="12">
        <v>29.632958072948846</v>
      </c>
      <c r="F3250" s="12">
        <v>36.261927786884968</v>
      </c>
      <c r="G3250" s="12">
        <v>38.543435588026917</v>
      </c>
      <c r="H3250" s="12">
        <v>32.151261849605959</v>
      </c>
      <c r="I3250" s="12">
        <v>48.955643167941204</v>
      </c>
      <c r="J3250" s="12">
        <v>21.42292481181212</v>
      </c>
      <c r="K3250" s="12">
        <v>29.518912761389714</v>
      </c>
      <c r="L3250" s="12">
        <v>36.347173677220077</v>
      </c>
      <c r="M3250" s="12">
        <v>32.291708207047265</v>
      </c>
      <c r="N3250" s="12"/>
      <c r="O3250" s="12"/>
    </row>
    <row r="3251" spans="1:15" x14ac:dyDescent="0.35">
      <c r="A3251" s="11" t="str">
        <f t="shared" si="50"/>
        <v>DISTRIBUCION VOLUMEN X CRITERIO (kg ó litros)Bebidas Zumo+LecheT.ESPAÑA</v>
      </c>
      <c r="B3251" s="11" t="s">
        <v>120</v>
      </c>
      <c r="C3251" s="11" t="s">
        <v>169</v>
      </c>
      <c r="D3251" s="11" t="s">
        <v>36</v>
      </c>
      <c r="E3251" s="12">
        <v>100</v>
      </c>
      <c r="F3251" s="12">
        <v>100</v>
      </c>
      <c r="G3251" s="12">
        <v>100</v>
      </c>
      <c r="H3251" s="12">
        <v>100</v>
      </c>
      <c r="I3251" s="12">
        <v>100</v>
      </c>
      <c r="J3251" s="12">
        <v>100</v>
      </c>
      <c r="K3251" s="12">
        <v>100</v>
      </c>
      <c r="L3251" s="12">
        <v>100</v>
      </c>
      <c r="M3251" s="12">
        <v>100</v>
      </c>
      <c r="N3251" s="12"/>
      <c r="O3251" s="12"/>
    </row>
    <row r="3252" spans="1:15" x14ac:dyDescent="0.35">
      <c r="A3252" s="11" t="str">
        <f t="shared" si="50"/>
        <v>DISTRIBUCION VOLUMEN X CRITERIO (kg ó litros)Bebidas Zumo+LecheBCN AM</v>
      </c>
      <c r="B3252" s="11" t="s">
        <v>120</v>
      </c>
      <c r="C3252" s="11" t="s">
        <v>169</v>
      </c>
      <c r="D3252" s="11" t="s">
        <v>1</v>
      </c>
      <c r="E3252" s="12">
        <v>4.3781266925846429</v>
      </c>
      <c r="F3252" s="12">
        <v>0.9930862248568092</v>
      </c>
      <c r="G3252" s="12">
        <v>5.5420699548813364</v>
      </c>
      <c r="H3252" s="12">
        <v>5.5033457219775883</v>
      </c>
      <c r="I3252" s="12">
        <v>2.2201227210706853</v>
      </c>
      <c r="J3252" s="12">
        <v>1.5638274727422203</v>
      </c>
      <c r="K3252" s="12">
        <v>8.403971612293045</v>
      </c>
      <c r="L3252" s="12">
        <v>8.1687995312142512</v>
      </c>
      <c r="M3252" s="12">
        <v>3.8866983590820254</v>
      </c>
      <c r="N3252" s="12"/>
      <c r="O3252" s="12"/>
    </row>
    <row r="3253" spans="1:15" x14ac:dyDescent="0.35">
      <c r="A3253" s="11" t="str">
        <f t="shared" si="50"/>
        <v>DISTRIBUCION VOLUMEN X CRITERIO (kg ó litros)Bebidas Zumo+LecheREST.CAT ARAGON</v>
      </c>
      <c r="B3253" s="11" t="s">
        <v>120</v>
      </c>
      <c r="C3253" s="11" t="s">
        <v>169</v>
      </c>
      <c r="D3253" s="11" t="s">
        <v>2</v>
      </c>
      <c r="E3253" s="12">
        <v>4.6085290563441204</v>
      </c>
      <c r="F3253" s="12">
        <v>5.2777708542856718</v>
      </c>
      <c r="G3253" s="12">
        <v>6.4770180373876247</v>
      </c>
      <c r="H3253" s="12">
        <v>3.0990463691584766</v>
      </c>
      <c r="I3253" s="12">
        <v>5.4633228374438971</v>
      </c>
      <c r="J3253" s="12">
        <v>2.5838976510989973</v>
      </c>
      <c r="K3253" s="12">
        <v>8.5943948153917038</v>
      </c>
      <c r="L3253" s="12">
        <v>2.3144750054312673</v>
      </c>
      <c r="M3253" s="12">
        <v>9.1429426234106437</v>
      </c>
      <c r="N3253" s="12"/>
      <c r="O3253" s="12"/>
    </row>
    <row r="3254" spans="1:15" x14ac:dyDescent="0.35">
      <c r="A3254" s="11" t="str">
        <f t="shared" si="50"/>
        <v>DISTRIBUCION VOLUMEN X CRITERIO (kg ó litros)Bebidas Zumo+LecheLEVANTE</v>
      </c>
      <c r="B3254" s="11" t="s">
        <v>120</v>
      </c>
      <c r="C3254" s="11" t="s">
        <v>169</v>
      </c>
      <c r="D3254" s="11" t="s">
        <v>3</v>
      </c>
      <c r="E3254" s="12">
        <v>16.809559970851705</v>
      </c>
      <c r="F3254" s="12">
        <v>8.2866703619425213</v>
      </c>
      <c r="G3254" s="12">
        <v>10.152629354473515</v>
      </c>
      <c r="H3254" s="12">
        <v>14.212586007183656</v>
      </c>
      <c r="I3254" s="12">
        <v>21.047305406450615</v>
      </c>
      <c r="J3254" s="12">
        <v>32.372782961379187</v>
      </c>
      <c r="K3254" s="12">
        <v>11.371312419621992</v>
      </c>
      <c r="L3254" s="12">
        <v>8.4237878740334011</v>
      </c>
      <c r="M3254" s="12">
        <v>11.000405166614042</v>
      </c>
      <c r="N3254" s="12"/>
      <c r="O3254" s="12"/>
    </row>
    <row r="3255" spans="1:15" x14ac:dyDescent="0.35">
      <c r="A3255" s="11" t="str">
        <f t="shared" si="50"/>
        <v>DISTRIBUCION VOLUMEN X CRITERIO (kg ó litros)Bebidas Zumo+LecheANDALUCIA</v>
      </c>
      <c r="B3255" s="11" t="s">
        <v>120</v>
      </c>
      <c r="C3255" s="11" t="s">
        <v>169</v>
      </c>
      <c r="D3255" s="11" t="s">
        <v>4</v>
      </c>
      <c r="E3255" s="12">
        <v>41.115439721602129</v>
      </c>
      <c r="F3255" s="12">
        <v>45.415788610285844</v>
      </c>
      <c r="G3255" s="12">
        <v>24.01835983813714</v>
      </c>
      <c r="H3255" s="12">
        <v>14.171419711855613</v>
      </c>
      <c r="I3255" s="12">
        <v>15.057597697152628</v>
      </c>
      <c r="J3255" s="12">
        <v>11.071407320179787</v>
      </c>
      <c r="K3255" s="12">
        <v>11.124758088802727</v>
      </c>
      <c r="L3255" s="12">
        <v>12.551100683439387</v>
      </c>
      <c r="M3255" s="12">
        <v>17.529779446432496</v>
      </c>
      <c r="N3255" s="12"/>
      <c r="O3255" s="12"/>
    </row>
    <row r="3256" spans="1:15" x14ac:dyDescent="0.35">
      <c r="A3256" s="11" t="str">
        <f t="shared" si="50"/>
        <v>DISTRIBUCION VOLUMEN X CRITERIO (kg ó litros)Bebidas Zumo+LecheMDD AM</v>
      </c>
      <c r="B3256" s="11" t="s">
        <v>120</v>
      </c>
      <c r="C3256" s="11" t="s">
        <v>169</v>
      </c>
      <c r="D3256" s="11" t="s">
        <v>5</v>
      </c>
      <c r="E3256" s="12">
        <v>6.1329421038703691</v>
      </c>
      <c r="F3256" s="12">
        <v>6.0375624143441131</v>
      </c>
      <c r="G3256" s="12">
        <v>21.860548880248075</v>
      </c>
      <c r="H3256" s="12">
        <v>27.365792767946793</v>
      </c>
      <c r="I3256" s="12">
        <v>24.634967191277767</v>
      </c>
      <c r="J3256" s="12">
        <v>24.766345361712887</v>
      </c>
      <c r="K3256" s="12">
        <v>34.745122435948581</v>
      </c>
      <c r="L3256" s="12">
        <v>35.794630974920473</v>
      </c>
      <c r="M3256" s="12">
        <v>32.256183893930974</v>
      </c>
      <c r="N3256" s="12"/>
      <c r="O3256" s="12"/>
    </row>
    <row r="3257" spans="1:15" x14ac:dyDescent="0.35">
      <c r="A3257" s="11" t="str">
        <f t="shared" si="50"/>
        <v>DISTRIBUCION VOLUMEN X CRITERIO (kg ó litros)Bebidas Zumo+LecheRTO CENTRO</v>
      </c>
      <c r="B3257" s="11" t="s">
        <v>120</v>
      </c>
      <c r="C3257" s="11" t="s">
        <v>169</v>
      </c>
      <c r="D3257" s="11" t="s">
        <v>6</v>
      </c>
      <c r="E3257" s="12">
        <v>11.111415749700139</v>
      </c>
      <c r="F3257" s="12">
        <v>10.113800216945986</v>
      </c>
      <c r="G3257" s="12">
        <v>4.6868721551543286</v>
      </c>
      <c r="H3257" s="12">
        <v>13.88297367202496</v>
      </c>
      <c r="I3257" s="12">
        <v>7.1439147361151134</v>
      </c>
      <c r="J3257" s="12">
        <v>3.3051220586444789</v>
      </c>
      <c r="K3257" s="12">
        <v>13.481099366411996</v>
      </c>
      <c r="L3257" s="12">
        <v>5.3639129178392828</v>
      </c>
      <c r="M3257" s="12">
        <v>6.0578506868801512</v>
      </c>
      <c r="N3257" s="12"/>
      <c r="O3257" s="12"/>
    </row>
    <row r="3258" spans="1:15" x14ac:dyDescent="0.35">
      <c r="A3258" s="11" t="str">
        <f t="shared" si="50"/>
        <v>DISTRIBUCION VOLUMEN X CRITERIO (kg ó litros)Bebidas Zumo+LecheNORTE-CENTRO</v>
      </c>
      <c r="B3258" s="11" t="s">
        <v>120</v>
      </c>
      <c r="C3258" s="11" t="s">
        <v>169</v>
      </c>
      <c r="D3258" s="11" t="s">
        <v>7</v>
      </c>
      <c r="E3258" s="12">
        <v>5.9674922715336702</v>
      </c>
      <c r="F3258" s="12">
        <v>8.3707411403559444</v>
      </c>
      <c r="G3258" s="12">
        <v>11.902593920658646</v>
      </c>
      <c r="H3258" s="12">
        <v>13.040777116612759</v>
      </c>
      <c r="I3258" s="12">
        <v>11.079547527838537</v>
      </c>
      <c r="J3258" s="12">
        <v>10.978070065148827</v>
      </c>
      <c r="K3258" s="12">
        <v>3.9439570973781075</v>
      </c>
      <c r="L3258" s="12">
        <v>11.858811941828982</v>
      </c>
      <c r="M3258" s="12">
        <v>14.801348615506363</v>
      </c>
      <c r="N3258" s="12"/>
      <c r="O3258" s="12"/>
    </row>
    <row r="3259" spans="1:15" x14ac:dyDescent="0.35">
      <c r="A3259" s="11" t="str">
        <f t="shared" si="50"/>
        <v>DISTRIBUCION VOLUMEN X CRITERIO (kg ó litros)Bebidas Zumo+LecheNOROESTE</v>
      </c>
      <c r="B3259" s="11" t="s">
        <v>120</v>
      </c>
      <c r="C3259" s="11" t="s">
        <v>169</v>
      </c>
      <c r="D3259" s="11" t="s">
        <v>8</v>
      </c>
      <c r="E3259" s="12">
        <v>9.8764869074839048</v>
      </c>
      <c r="F3259" s="12">
        <v>15.504579601419016</v>
      </c>
      <c r="G3259" s="12">
        <v>15.359898250686307</v>
      </c>
      <c r="H3259" s="12">
        <v>8.7240487848072803</v>
      </c>
      <c r="I3259" s="12">
        <v>13.353228476279247</v>
      </c>
      <c r="J3259" s="12">
        <v>13.358530237424461</v>
      </c>
      <c r="K3259" s="12">
        <v>8.3353811004103484</v>
      </c>
      <c r="L3259" s="12">
        <v>15.524467558997939</v>
      </c>
      <c r="M3259" s="12">
        <v>5.324793137118915</v>
      </c>
      <c r="N3259" s="12"/>
      <c r="O3259" s="12"/>
    </row>
    <row r="3260" spans="1:15" x14ac:dyDescent="0.35">
      <c r="A3260" s="11" t="str">
        <f t="shared" si="50"/>
        <v>DISTRIBUCION VOLUMEN X CRITERIO (kg ó litros)Bebidas Zumo+Leche&lt;2MIL</v>
      </c>
      <c r="B3260" s="11" t="s">
        <v>120</v>
      </c>
      <c r="C3260" s="11" t="s">
        <v>169</v>
      </c>
      <c r="D3260" s="11" t="s">
        <v>9</v>
      </c>
      <c r="E3260" s="12">
        <v>4.0058370121261788</v>
      </c>
      <c r="F3260" s="12">
        <v>2.9121035032810152</v>
      </c>
      <c r="G3260" s="12">
        <v>5.6540021655699828</v>
      </c>
      <c r="H3260" s="12">
        <v>0.70308834626060823</v>
      </c>
      <c r="I3260" s="12">
        <v>3.1880084017698729</v>
      </c>
      <c r="J3260" s="12">
        <v>3.2001074481588372</v>
      </c>
      <c r="K3260" s="12">
        <v>0.85178768590565301</v>
      </c>
      <c r="L3260" s="12">
        <v>0.61868133571355821</v>
      </c>
      <c r="M3260" s="12">
        <v>4.6837360955392189</v>
      </c>
      <c r="N3260" s="12"/>
      <c r="O3260" s="12"/>
    </row>
    <row r="3261" spans="1:15" x14ac:dyDescent="0.35">
      <c r="A3261" s="11" t="str">
        <f t="shared" si="50"/>
        <v>DISTRIBUCION VOLUMEN X CRITERIO (kg ó litros)Bebidas Zumo+Leche2-5MIL</v>
      </c>
      <c r="B3261" s="11" t="s">
        <v>120</v>
      </c>
      <c r="C3261" s="11" t="s">
        <v>169</v>
      </c>
      <c r="D3261" s="11" t="s">
        <v>10</v>
      </c>
      <c r="E3261" s="12">
        <v>7.2919976767789771</v>
      </c>
      <c r="F3261" s="12">
        <v>6.5246826345369406</v>
      </c>
      <c r="G3261" s="12">
        <v>9.8859334655956843</v>
      </c>
      <c r="H3261" s="12">
        <v>6.0379889759677496</v>
      </c>
      <c r="I3261" s="12">
        <v>2.9774542075719941</v>
      </c>
      <c r="J3261" s="12">
        <v>3.3479802450037321</v>
      </c>
      <c r="K3261" s="12">
        <v>1.9285779995357684</v>
      </c>
      <c r="L3261" s="12">
        <v>2.9814460893597432</v>
      </c>
      <c r="M3261" s="12">
        <v>2.3050835890792625</v>
      </c>
      <c r="N3261" s="12"/>
      <c r="O3261" s="12"/>
    </row>
    <row r="3262" spans="1:15" x14ac:dyDescent="0.35">
      <c r="A3262" s="11" t="str">
        <f t="shared" si="50"/>
        <v>DISTRIBUCION VOLUMEN X CRITERIO (kg ó litros)Bebidas Zumo+Leche5-10MIL</v>
      </c>
      <c r="B3262" s="11" t="s">
        <v>120</v>
      </c>
      <c r="C3262" s="11" t="s">
        <v>169</v>
      </c>
      <c r="D3262" s="11" t="s">
        <v>11</v>
      </c>
      <c r="E3262" s="12">
        <v>26.638638459943188</v>
      </c>
      <c r="F3262" s="12">
        <v>20.831646106331885</v>
      </c>
      <c r="G3262" s="12">
        <v>13.527938472253734</v>
      </c>
      <c r="H3262" s="12">
        <v>4.6882886744294945</v>
      </c>
      <c r="I3262" s="12">
        <v>6.3475931510743964</v>
      </c>
      <c r="J3262" s="12">
        <v>4.0936146024809368</v>
      </c>
      <c r="K3262" s="12">
        <v>5.5860589555483831</v>
      </c>
      <c r="L3262" s="12">
        <v>9.9278676611186452</v>
      </c>
      <c r="M3262" s="12">
        <v>12.493767460737105</v>
      </c>
      <c r="N3262" s="12"/>
      <c r="O3262" s="12"/>
    </row>
    <row r="3263" spans="1:15" x14ac:dyDescent="0.35">
      <c r="A3263" s="11" t="str">
        <f t="shared" si="50"/>
        <v>DISTRIBUCION VOLUMEN X CRITERIO (kg ó litros)Bebidas Zumo+Leche10-30MIL</v>
      </c>
      <c r="B3263" s="11" t="s">
        <v>120</v>
      </c>
      <c r="C3263" s="11" t="s">
        <v>169</v>
      </c>
      <c r="D3263" s="11" t="s">
        <v>12</v>
      </c>
      <c r="E3263" s="12">
        <v>8.8113752425353535</v>
      </c>
      <c r="F3263" s="12">
        <v>13.964635049676158</v>
      </c>
      <c r="G3263" s="12">
        <v>16.106141932651958</v>
      </c>
      <c r="H3263" s="12">
        <v>11.854751510567905</v>
      </c>
      <c r="I3263" s="12">
        <v>16.750947857859028</v>
      </c>
      <c r="J3263" s="12">
        <v>8.6296276202936735</v>
      </c>
      <c r="K3263" s="12">
        <v>9.7136989647818606</v>
      </c>
      <c r="L3263" s="12">
        <v>14.257228044512171</v>
      </c>
      <c r="M3263" s="12">
        <v>13.411194254137468</v>
      </c>
      <c r="N3263" s="12"/>
      <c r="O3263" s="12"/>
    </row>
    <row r="3264" spans="1:15" x14ac:dyDescent="0.35">
      <c r="A3264" s="11" t="str">
        <f t="shared" si="50"/>
        <v>DISTRIBUCION VOLUMEN X CRITERIO (kg ó litros)Bebidas Zumo+Leche30-100MIL</v>
      </c>
      <c r="B3264" s="11" t="s">
        <v>120</v>
      </c>
      <c r="C3264" s="11" t="s">
        <v>169</v>
      </c>
      <c r="D3264" s="11" t="s">
        <v>13</v>
      </c>
      <c r="E3264" s="12">
        <v>31.287075348942206</v>
      </c>
      <c r="F3264" s="12">
        <v>31.786369978680014</v>
      </c>
      <c r="G3264" s="12">
        <v>11.120223704719677</v>
      </c>
      <c r="H3264" s="12">
        <v>26.252060629071096</v>
      </c>
      <c r="I3264" s="12">
        <v>15.946999249480239</v>
      </c>
      <c r="J3264" s="12">
        <v>18.820860377384484</v>
      </c>
      <c r="K3264" s="12">
        <v>28.465142221804314</v>
      </c>
      <c r="L3264" s="12">
        <v>7.0577463676850085</v>
      </c>
      <c r="M3264" s="12">
        <v>10.807741589414329</v>
      </c>
      <c r="N3264" s="12"/>
      <c r="O3264" s="12"/>
    </row>
    <row r="3265" spans="1:15" x14ac:dyDescent="0.35">
      <c r="A3265" s="11" t="str">
        <f t="shared" si="50"/>
        <v>DISTRIBUCION VOLUMEN X CRITERIO (kg ó litros)Bebidas Zumo+Leche100-200MIL</v>
      </c>
      <c r="B3265" s="11" t="s">
        <v>120</v>
      </c>
      <c r="C3265" s="11" t="s">
        <v>169</v>
      </c>
      <c r="D3265" s="11" t="s">
        <v>14</v>
      </c>
      <c r="E3265" s="12">
        <v>3.4414518807341405</v>
      </c>
      <c r="F3265" s="12">
        <v>6.8743308922678743</v>
      </c>
      <c r="G3265" s="12">
        <v>2.1120421012862862</v>
      </c>
      <c r="H3265" s="12">
        <v>3.3499349846479705</v>
      </c>
      <c r="I3265" s="12">
        <v>4.9681486413413989</v>
      </c>
      <c r="J3265" s="12">
        <v>8.6958871757993226</v>
      </c>
      <c r="K3265" s="12">
        <v>6.3345423065982898</v>
      </c>
      <c r="L3265" s="12">
        <v>3.5807285758133958</v>
      </c>
      <c r="M3265" s="12">
        <v>6.6915959409666979</v>
      </c>
      <c r="N3265" s="12"/>
      <c r="O3265" s="12"/>
    </row>
    <row r="3266" spans="1:15" x14ac:dyDescent="0.35">
      <c r="A3266" s="11" t="str">
        <f t="shared" si="50"/>
        <v>DISTRIBUCION VOLUMEN X CRITERIO (kg ó litros)Bebidas Zumo+Leche200-500MIL</v>
      </c>
      <c r="B3266" s="11" t="s">
        <v>120</v>
      </c>
      <c r="C3266" s="11" t="s">
        <v>169</v>
      </c>
      <c r="D3266" s="11" t="s">
        <v>15</v>
      </c>
      <c r="E3266" s="12">
        <v>11.555267659774266</v>
      </c>
      <c r="F3266" s="12">
        <v>13.944438555203527</v>
      </c>
      <c r="G3266" s="12">
        <v>14.544565071788581</v>
      </c>
      <c r="H3266" s="12">
        <v>17.763362841034319</v>
      </c>
      <c r="I3266" s="12">
        <v>21.99439283367974</v>
      </c>
      <c r="J3266" s="12">
        <v>12.540511140923424</v>
      </c>
      <c r="K3266" s="12">
        <v>17.739102395698396</v>
      </c>
      <c r="L3266" s="12">
        <v>16.590933111392861</v>
      </c>
      <c r="M3266" s="12">
        <v>17.428113669737417</v>
      </c>
      <c r="N3266" s="12"/>
      <c r="O3266" s="12"/>
    </row>
    <row r="3267" spans="1:15" x14ac:dyDescent="0.35">
      <c r="A3267" s="11" t="str">
        <f t="shared" si="50"/>
        <v>DISTRIBUCION VOLUMEN X CRITERIO (kg ó litros)Bebidas Zumo+Leche&gt;500MIL</v>
      </c>
      <c r="B3267" s="11" t="s">
        <v>120</v>
      </c>
      <c r="C3267" s="11" t="s">
        <v>169</v>
      </c>
      <c r="D3267" s="11" t="s">
        <v>16</v>
      </c>
      <c r="E3267" s="12">
        <v>6.9683450595841672</v>
      </c>
      <c r="F3267" s="12">
        <v>3.1617958766766865</v>
      </c>
      <c r="G3267" s="12">
        <v>27.049152088809308</v>
      </c>
      <c r="H3267" s="12">
        <v>29.350524199786278</v>
      </c>
      <c r="I3267" s="12">
        <v>27.826457558305997</v>
      </c>
      <c r="J3267" s="12">
        <v>40.671402708801246</v>
      </c>
      <c r="K3267" s="12">
        <v>29.381086639496601</v>
      </c>
      <c r="L3267" s="12">
        <v>44.985344812699374</v>
      </c>
      <c r="M3267" s="12">
        <v>32.178771105765378</v>
      </c>
      <c r="N3267" s="12"/>
      <c r="O3267" s="12"/>
    </row>
    <row r="3268" spans="1:15" x14ac:dyDescent="0.35">
      <c r="A3268" s="11" t="str">
        <f t="shared" ref="A3268:A3331" si="51">B3268&amp;C3268&amp;D3268</f>
        <v>DISTRIBUCION VOLUMEN X CRITERIO (kg ó litros)Bebidas Zumo+LecheDE 15 A 19 AÑOS</v>
      </c>
      <c r="B3268" s="11" t="s">
        <v>120</v>
      </c>
      <c r="C3268" s="11" t="s">
        <v>169</v>
      </c>
      <c r="D3268" s="11" t="s">
        <v>39</v>
      </c>
      <c r="E3268" s="12">
        <v>1.4659941799914304</v>
      </c>
      <c r="F3268" s="12" t="s">
        <v>223</v>
      </c>
      <c r="G3268" s="12">
        <v>7.0287937544855215</v>
      </c>
      <c r="H3268" s="12">
        <v>8.6751748486322917</v>
      </c>
      <c r="I3268" s="12">
        <v>6.749741608874686</v>
      </c>
      <c r="J3268" s="12">
        <v>21.394615765429588</v>
      </c>
      <c r="K3268" s="12">
        <v>18.439459502876744</v>
      </c>
      <c r="L3268" s="12" t="s">
        <v>223</v>
      </c>
      <c r="M3268" s="12">
        <v>14.105895736852201</v>
      </c>
      <c r="N3268" s="12"/>
      <c r="O3268" s="12"/>
    </row>
    <row r="3269" spans="1:15" x14ac:dyDescent="0.35">
      <c r="A3269" s="11" t="str">
        <f t="shared" si="51"/>
        <v>DISTRIBUCION VOLUMEN X CRITERIO (kg ó litros)Bebidas Zumo+LecheDE 20 A 24 AÑOS</v>
      </c>
      <c r="B3269" s="11" t="s">
        <v>120</v>
      </c>
      <c r="C3269" s="11" t="s">
        <v>169</v>
      </c>
      <c r="D3269" s="11" t="s">
        <v>40</v>
      </c>
      <c r="E3269" s="12">
        <v>10.051115654798064</v>
      </c>
      <c r="F3269" s="12">
        <v>11.148230869621411</v>
      </c>
      <c r="G3269" s="12">
        <v>12.740826471513051</v>
      </c>
      <c r="H3269" s="12">
        <v>6.8310003123170304</v>
      </c>
      <c r="I3269" s="12">
        <v>7.0395706855762397</v>
      </c>
      <c r="J3269" s="12">
        <v>3.9244652143027392</v>
      </c>
      <c r="K3269" s="12">
        <v>4.2040005292173861</v>
      </c>
      <c r="L3269" s="12">
        <v>11.618984504859824</v>
      </c>
      <c r="M3269" s="12">
        <v>2.3937561566130938</v>
      </c>
      <c r="N3269" s="12"/>
      <c r="O3269" s="12"/>
    </row>
    <row r="3270" spans="1:15" x14ac:dyDescent="0.35">
      <c r="A3270" s="11" t="str">
        <f t="shared" si="51"/>
        <v>DISTRIBUCION VOLUMEN X CRITERIO (kg ó litros)Bebidas Zumo+LecheDE 25 A 34 AÑOS</v>
      </c>
      <c r="B3270" s="11" t="s">
        <v>120</v>
      </c>
      <c r="C3270" s="11" t="s">
        <v>169</v>
      </c>
      <c r="D3270" s="11" t="s">
        <v>41</v>
      </c>
      <c r="E3270" s="12">
        <v>5.5539653685067556</v>
      </c>
      <c r="F3270" s="12">
        <v>9.9127564079742125</v>
      </c>
      <c r="G3270" s="12">
        <v>8.7039085270691228</v>
      </c>
      <c r="H3270" s="12">
        <v>6.9511341886858409</v>
      </c>
      <c r="I3270" s="12">
        <v>20.291559471022207</v>
      </c>
      <c r="J3270" s="12">
        <v>5.3476925134054119</v>
      </c>
      <c r="K3270" s="12">
        <v>7.1386836437765524</v>
      </c>
      <c r="L3270" s="12">
        <v>5.469063118908581</v>
      </c>
      <c r="M3270" s="12">
        <v>6.0135528845419017</v>
      </c>
      <c r="N3270" s="12"/>
      <c r="O3270" s="12"/>
    </row>
    <row r="3271" spans="1:15" x14ac:dyDescent="0.35">
      <c r="A3271" s="11" t="str">
        <f t="shared" si="51"/>
        <v>DISTRIBUCION VOLUMEN X CRITERIO (kg ó litros)Bebidas Zumo+LecheDE 35 A 49 AÑOS</v>
      </c>
      <c r="B3271" s="11" t="s">
        <v>120</v>
      </c>
      <c r="C3271" s="11" t="s">
        <v>169</v>
      </c>
      <c r="D3271" s="11" t="s">
        <v>42</v>
      </c>
      <c r="E3271" s="12">
        <v>20.75227405892479</v>
      </c>
      <c r="F3271" s="12">
        <v>23.424862093767814</v>
      </c>
      <c r="G3271" s="12">
        <v>38.698149114207823</v>
      </c>
      <c r="H3271" s="12">
        <v>32.107510731310981</v>
      </c>
      <c r="I3271" s="12">
        <v>40.021813997126138</v>
      </c>
      <c r="J3271" s="12">
        <v>35.816284100144053</v>
      </c>
      <c r="K3271" s="12">
        <v>31.335758512069269</v>
      </c>
      <c r="L3271" s="12">
        <v>52.164826146650789</v>
      </c>
      <c r="M3271" s="12">
        <v>38.607262827476646</v>
      </c>
      <c r="N3271" s="12"/>
      <c r="O3271" s="12"/>
    </row>
    <row r="3272" spans="1:15" x14ac:dyDescent="0.35">
      <c r="A3272" s="11" t="str">
        <f t="shared" si="51"/>
        <v>DISTRIBUCION VOLUMEN X CRITERIO (kg ó litros)Bebidas Zumo+LecheDE 50 A 59 AÑOS</v>
      </c>
      <c r="B3272" s="11" t="s">
        <v>120</v>
      </c>
      <c r="C3272" s="11" t="s">
        <v>169</v>
      </c>
      <c r="D3272" s="11" t="s">
        <v>43</v>
      </c>
      <c r="E3272" s="12">
        <v>36.606558916433592</v>
      </c>
      <c r="F3272" s="12">
        <v>26.177373879459822</v>
      </c>
      <c r="G3272" s="12">
        <v>12.364101381175978</v>
      </c>
      <c r="H3272" s="12">
        <v>13.742719123774952</v>
      </c>
      <c r="I3272" s="12">
        <v>12.216494589026011</v>
      </c>
      <c r="J3272" s="12">
        <v>15.881450083435311</v>
      </c>
      <c r="K3272" s="12">
        <v>13.548456415966697</v>
      </c>
      <c r="L3272" s="12">
        <v>7.3604902746712622</v>
      </c>
      <c r="M3272" s="12">
        <v>14.580744099071536</v>
      </c>
      <c r="N3272" s="12"/>
      <c r="O3272" s="12"/>
    </row>
    <row r="3273" spans="1:15" x14ac:dyDescent="0.35">
      <c r="A3273" s="11" t="str">
        <f t="shared" si="51"/>
        <v>DISTRIBUCION VOLUMEN X CRITERIO (kg ó litros)Bebidas Zumo+LecheDE 60 A 75 AÑOS</v>
      </c>
      <c r="B3273" s="11" t="s">
        <v>120</v>
      </c>
      <c r="C3273" s="11" t="s">
        <v>169</v>
      </c>
      <c r="D3273" s="11" t="s">
        <v>44</v>
      </c>
      <c r="E3273" s="12">
        <v>25.570091697832858</v>
      </c>
      <c r="F3273" s="12">
        <v>29.336778618106131</v>
      </c>
      <c r="G3273" s="12">
        <v>20.464216567649373</v>
      </c>
      <c r="H3273" s="12">
        <v>31.692456693370019</v>
      </c>
      <c r="I3273" s="12">
        <v>13.680819251313148</v>
      </c>
      <c r="J3273" s="12">
        <v>17.635479550827927</v>
      </c>
      <c r="K3273" s="12">
        <v>25.333632824277451</v>
      </c>
      <c r="L3273" s="12">
        <v>23.38661237640817</v>
      </c>
      <c r="M3273" s="12">
        <v>24.298795161290016</v>
      </c>
      <c r="N3273" s="12"/>
      <c r="O3273" s="12"/>
    </row>
    <row r="3274" spans="1:15" x14ac:dyDescent="0.35">
      <c r="A3274" s="11" t="str">
        <f t="shared" si="51"/>
        <v>DISTRIBUCION VOLUMEN X CRITERIO (kg ó litros)Bebidas Zumo+LecheNIVEL ALTO</v>
      </c>
      <c r="B3274" s="11" t="s">
        <v>120</v>
      </c>
      <c r="C3274" s="11" t="s">
        <v>169</v>
      </c>
      <c r="D3274" s="11" t="s">
        <v>209</v>
      </c>
      <c r="E3274" s="12">
        <v>11.779461288139041</v>
      </c>
      <c r="F3274" s="12">
        <v>11.574548846151608</v>
      </c>
      <c r="G3274" s="12">
        <v>28.065754963365642</v>
      </c>
      <c r="H3274" s="12">
        <v>32.753832760587777</v>
      </c>
      <c r="I3274" s="12">
        <v>39.166010170481833</v>
      </c>
      <c r="J3274" s="12">
        <v>34.813377956714127</v>
      </c>
      <c r="K3274" s="12">
        <v>19.232642329571423</v>
      </c>
      <c r="L3274" s="12">
        <v>17.246664313639709</v>
      </c>
      <c r="M3274" s="12">
        <v>18.507246270436006</v>
      </c>
      <c r="N3274" s="12"/>
      <c r="O3274" s="12"/>
    </row>
    <row r="3275" spans="1:15" x14ac:dyDescent="0.35">
      <c r="A3275" s="11" t="str">
        <f t="shared" si="51"/>
        <v>DISTRIBUCION VOLUMEN X CRITERIO (kg ó litros)Bebidas Zumo+LecheNIVEL MEDIO ALTO</v>
      </c>
      <c r="B3275" s="11" t="s">
        <v>120</v>
      </c>
      <c r="C3275" s="11" t="s">
        <v>169</v>
      </c>
      <c r="D3275" s="11" t="s">
        <v>210</v>
      </c>
      <c r="E3275" s="12">
        <v>10.485543098778509</v>
      </c>
      <c r="F3275" s="12">
        <v>16.6604687399943</v>
      </c>
      <c r="G3275" s="12">
        <v>14.785578987659321</v>
      </c>
      <c r="H3275" s="12">
        <v>7.1494022499062639</v>
      </c>
      <c r="I3275" s="12">
        <v>4.9315148385103136</v>
      </c>
      <c r="J3275" s="12">
        <v>3.4238954203667857</v>
      </c>
      <c r="K3275" s="12">
        <v>36.122660924444276</v>
      </c>
      <c r="L3275" s="12">
        <v>35.822946739815023</v>
      </c>
      <c r="M3275" s="12">
        <v>31.053095244342227</v>
      </c>
      <c r="N3275" s="12"/>
      <c r="O3275" s="12"/>
    </row>
    <row r="3276" spans="1:15" x14ac:dyDescent="0.35">
      <c r="A3276" s="11" t="str">
        <f t="shared" si="51"/>
        <v>DISTRIBUCION VOLUMEN X CRITERIO (kg ó litros)Bebidas Zumo+LecheNIVEL MEDIO</v>
      </c>
      <c r="B3276" s="11" t="s">
        <v>120</v>
      </c>
      <c r="C3276" s="11" t="s">
        <v>169</v>
      </c>
      <c r="D3276" s="11" t="s">
        <v>211</v>
      </c>
      <c r="E3276" s="12">
        <v>46.059434123949025</v>
      </c>
      <c r="F3276" s="12">
        <v>38.893261099421963</v>
      </c>
      <c r="G3276" s="12">
        <v>15.154931009830133</v>
      </c>
      <c r="H3276" s="12">
        <v>30.963054370553767</v>
      </c>
      <c r="I3276" s="12">
        <v>18.096441100693507</v>
      </c>
      <c r="J3276" s="12">
        <v>22.053025785405637</v>
      </c>
      <c r="K3276" s="12">
        <v>19.774239828888067</v>
      </c>
      <c r="L3276" s="12">
        <v>23.757986670702365</v>
      </c>
      <c r="M3276" s="12">
        <v>21.362235163977502</v>
      </c>
      <c r="N3276" s="12"/>
      <c r="O3276" s="12"/>
    </row>
    <row r="3277" spans="1:15" x14ac:dyDescent="0.35">
      <c r="A3277" s="11" t="str">
        <f t="shared" si="51"/>
        <v>DISTRIBUCION VOLUMEN X CRITERIO (kg ó litros)Bebidas Zumo+LecheNIVEL MEDIO BAJO</v>
      </c>
      <c r="B3277" s="11" t="s">
        <v>120</v>
      </c>
      <c r="C3277" s="11" t="s">
        <v>169</v>
      </c>
      <c r="D3277" s="11" t="s">
        <v>212</v>
      </c>
      <c r="E3277" s="12">
        <v>18.281665385457615</v>
      </c>
      <c r="F3277" s="12">
        <v>18.281054047198513</v>
      </c>
      <c r="G3277" s="12">
        <v>19.203559833940918</v>
      </c>
      <c r="H3277" s="12">
        <v>12.444683847424063</v>
      </c>
      <c r="I3277" s="12">
        <v>11.364235294917716</v>
      </c>
      <c r="J3277" s="12">
        <v>5.9204388964993946</v>
      </c>
      <c r="K3277" s="12">
        <v>8.0812897523706564</v>
      </c>
      <c r="L3277" s="12">
        <v>8.9025501807792917</v>
      </c>
      <c r="M3277" s="12">
        <v>8.7108467361037949</v>
      </c>
      <c r="N3277" s="12"/>
      <c r="O3277" s="12"/>
    </row>
    <row r="3278" spans="1:15" x14ac:dyDescent="0.35">
      <c r="A3278" s="11" t="str">
        <f t="shared" si="51"/>
        <v>DISTRIBUCION VOLUMEN X CRITERIO (kg ó litros)Bebidas Zumo+LecheHOMBRE</v>
      </c>
      <c r="B3278" s="11" t="s">
        <v>120</v>
      </c>
      <c r="C3278" s="11" t="s">
        <v>169</v>
      </c>
      <c r="D3278" s="11" t="s">
        <v>21</v>
      </c>
      <c r="E3278" s="12">
        <v>52.52664926633318</v>
      </c>
      <c r="F3278" s="12">
        <v>55.849880390338448</v>
      </c>
      <c r="G3278" s="12">
        <v>26.421176849001217</v>
      </c>
      <c r="H3278" s="12">
        <v>28.072047576026726</v>
      </c>
      <c r="I3278" s="12">
        <v>39.961484642711902</v>
      </c>
      <c r="J3278" s="12">
        <v>40.496443578757948</v>
      </c>
      <c r="K3278" s="12">
        <v>42.166097769609898</v>
      </c>
      <c r="L3278" s="12">
        <v>28.973004536465378</v>
      </c>
      <c r="M3278" s="12">
        <v>31.127213625520834</v>
      </c>
      <c r="N3278" s="12"/>
      <c r="O3278" s="12"/>
    </row>
    <row r="3279" spans="1:15" x14ac:dyDescent="0.35">
      <c r="A3279" s="11" t="str">
        <f t="shared" si="51"/>
        <v>DISTRIBUCION VOLUMEN X CRITERIO (kg ó litros)Bebidas Zumo+LecheMUJER</v>
      </c>
      <c r="B3279" s="11" t="s">
        <v>120</v>
      </c>
      <c r="C3279" s="11" t="s">
        <v>169</v>
      </c>
      <c r="D3279" s="11" t="s">
        <v>22</v>
      </c>
      <c r="E3279" s="12">
        <v>47.473350898350169</v>
      </c>
      <c r="F3279" s="12">
        <v>44.150130112052373</v>
      </c>
      <c r="G3279" s="12">
        <v>73.578823150998801</v>
      </c>
      <c r="H3279" s="12">
        <v>71.927947416948342</v>
      </c>
      <c r="I3279" s="12">
        <v>60.03852137337249</v>
      </c>
      <c r="J3279" s="12">
        <v>59.503536716525261</v>
      </c>
      <c r="K3279" s="12">
        <v>57.833900898328558</v>
      </c>
      <c r="L3279" s="12">
        <v>71.026993851329394</v>
      </c>
      <c r="M3279" s="12">
        <v>68.872792368471167</v>
      </c>
      <c r="N3279" s="12"/>
      <c r="O3279" s="12"/>
    </row>
    <row r="3280" spans="1:15" x14ac:dyDescent="0.35">
      <c r="A3280" s="11" t="str">
        <f t="shared" si="51"/>
        <v>DISTRIBUCION VOLUMEN X CRITERIO (kg ó litros)RestoT.ESPAÑA</v>
      </c>
      <c r="B3280" s="11" t="s">
        <v>120</v>
      </c>
      <c r="C3280" s="11" t="s">
        <v>78</v>
      </c>
      <c r="D3280" s="11" t="s">
        <v>36</v>
      </c>
      <c r="E3280" s="12">
        <v>100</v>
      </c>
      <c r="F3280" s="12">
        <v>100</v>
      </c>
      <c r="G3280" s="12">
        <v>100</v>
      </c>
      <c r="H3280" s="12">
        <v>100</v>
      </c>
      <c r="I3280" s="12">
        <v>100</v>
      </c>
      <c r="J3280" s="12">
        <v>100</v>
      </c>
      <c r="K3280" s="12">
        <v>100</v>
      </c>
      <c r="L3280" s="12">
        <v>100</v>
      </c>
      <c r="M3280" s="12">
        <v>100</v>
      </c>
      <c r="N3280" s="12"/>
      <c r="O3280" s="12"/>
    </row>
    <row r="3281" spans="1:15" x14ac:dyDescent="0.35">
      <c r="A3281" s="11" t="str">
        <f t="shared" si="51"/>
        <v>DISTRIBUCION VOLUMEN X CRITERIO (kg ó litros)RestoBCN AM</v>
      </c>
      <c r="B3281" s="11" t="s">
        <v>120</v>
      </c>
      <c r="C3281" s="11" t="s">
        <v>78</v>
      </c>
      <c r="D3281" s="11" t="s">
        <v>1</v>
      </c>
      <c r="E3281" s="12">
        <v>10.41700130235875</v>
      </c>
      <c r="F3281" s="12">
        <v>11.60674611651614</v>
      </c>
      <c r="G3281" s="12">
        <v>9.400186469497493</v>
      </c>
      <c r="H3281" s="12">
        <v>14.335022392052075</v>
      </c>
      <c r="I3281" s="12">
        <v>9.4541104984472497</v>
      </c>
      <c r="J3281" s="12">
        <v>8.854019765150543</v>
      </c>
      <c r="K3281" s="12">
        <v>10.400682679741529</v>
      </c>
      <c r="L3281" s="12">
        <v>6.885597197279278</v>
      </c>
      <c r="M3281" s="12">
        <v>6.2033837009285495</v>
      </c>
      <c r="N3281" s="12"/>
      <c r="O3281" s="12"/>
    </row>
    <row r="3282" spans="1:15" x14ac:dyDescent="0.35">
      <c r="A3282" s="11" t="str">
        <f t="shared" si="51"/>
        <v>DISTRIBUCION VOLUMEN X CRITERIO (kg ó litros)RestoREST.CAT ARAGON</v>
      </c>
      <c r="B3282" s="11" t="s">
        <v>120</v>
      </c>
      <c r="C3282" s="11" t="s">
        <v>78</v>
      </c>
      <c r="D3282" s="11" t="s">
        <v>2</v>
      </c>
      <c r="E3282" s="12">
        <v>13.318547035421673</v>
      </c>
      <c r="F3282" s="12">
        <v>10.299852576760559</v>
      </c>
      <c r="G3282" s="12">
        <v>11.298829505933814</v>
      </c>
      <c r="H3282" s="12">
        <v>12.580164366975795</v>
      </c>
      <c r="I3282" s="12">
        <v>12.533473041661139</v>
      </c>
      <c r="J3282" s="12">
        <v>9.4953150894177671</v>
      </c>
      <c r="K3282" s="12">
        <v>14.28626332757309</v>
      </c>
      <c r="L3282" s="12">
        <v>10.296289038801143</v>
      </c>
      <c r="M3282" s="12">
        <v>8.702864989746649</v>
      </c>
      <c r="N3282" s="12"/>
      <c r="O3282" s="12"/>
    </row>
    <row r="3283" spans="1:15" x14ac:dyDescent="0.35">
      <c r="A3283" s="11" t="str">
        <f t="shared" si="51"/>
        <v>DISTRIBUCION VOLUMEN X CRITERIO (kg ó litros)RestoLEVANTE</v>
      </c>
      <c r="B3283" s="11" t="s">
        <v>120</v>
      </c>
      <c r="C3283" s="11" t="s">
        <v>78</v>
      </c>
      <c r="D3283" s="11" t="s">
        <v>3</v>
      </c>
      <c r="E3283" s="12">
        <v>9.6716820882427879</v>
      </c>
      <c r="F3283" s="12">
        <v>13.259079551077457</v>
      </c>
      <c r="G3283" s="12">
        <v>11.050708973316466</v>
      </c>
      <c r="H3283" s="12">
        <v>9.5533404183969655</v>
      </c>
      <c r="I3283" s="12">
        <v>10.814650615229853</v>
      </c>
      <c r="J3283" s="12">
        <v>10.022241332522002</v>
      </c>
      <c r="K3283" s="12">
        <v>10.218821300477893</v>
      </c>
      <c r="L3283" s="12">
        <v>15.116677308453626</v>
      </c>
      <c r="M3283" s="12">
        <v>10.462267419838557</v>
      </c>
      <c r="N3283" s="12"/>
      <c r="O3283" s="12"/>
    </row>
    <row r="3284" spans="1:15" x14ac:dyDescent="0.35">
      <c r="A3284" s="11" t="str">
        <f t="shared" si="51"/>
        <v>DISTRIBUCION VOLUMEN X CRITERIO (kg ó litros)RestoANDALUCIA</v>
      </c>
      <c r="B3284" s="11" t="s">
        <v>120</v>
      </c>
      <c r="C3284" s="11" t="s">
        <v>78</v>
      </c>
      <c r="D3284" s="11" t="s">
        <v>4</v>
      </c>
      <c r="E3284" s="12">
        <v>27.577924230390906</v>
      </c>
      <c r="F3284" s="12">
        <v>27.48135869407572</v>
      </c>
      <c r="G3284" s="12">
        <v>31.805161946522954</v>
      </c>
      <c r="H3284" s="12">
        <v>24.121313055561135</v>
      </c>
      <c r="I3284" s="12">
        <v>29.412885899734043</v>
      </c>
      <c r="J3284" s="12">
        <v>30.075563418848905</v>
      </c>
      <c r="K3284" s="12">
        <v>31.300437033205498</v>
      </c>
      <c r="L3284" s="12">
        <v>32.076012800683309</v>
      </c>
      <c r="M3284" s="12">
        <v>39.407296143819501</v>
      </c>
      <c r="N3284" s="12"/>
      <c r="O3284" s="12"/>
    </row>
    <row r="3285" spans="1:15" x14ac:dyDescent="0.35">
      <c r="A3285" s="11" t="str">
        <f t="shared" si="51"/>
        <v>DISTRIBUCION VOLUMEN X CRITERIO (kg ó litros)RestoMDD AM</v>
      </c>
      <c r="B3285" s="11" t="s">
        <v>120</v>
      </c>
      <c r="C3285" s="11" t="s">
        <v>78</v>
      </c>
      <c r="D3285" s="11" t="s">
        <v>5</v>
      </c>
      <c r="E3285" s="12">
        <v>15.614066319686035</v>
      </c>
      <c r="F3285" s="12">
        <v>17.361206820381625</v>
      </c>
      <c r="G3285" s="12">
        <v>16.626653248351669</v>
      </c>
      <c r="H3285" s="12">
        <v>16.346458644645338</v>
      </c>
      <c r="I3285" s="12">
        <v>16.046497655762408</v>
      </c>
      <c r="J3285" s="12">
        <v>13.6805324300826</v>
      </c>
      <c r="K3285" s="12">
        <v>13.576248897928037</v>
      </c>
      <c r="L3285" s="12">
        <v>13.116048253867499</v>
      </c>
      <c r="M3285" s="12">
        <v>10.897010229297457</v>
      </c>
      <c r="N3285" s="12"/>
      <c r="O3285" s="12"/>
    </row>
    <row r="3286" spans="1:15" x14ac:dyDescent="0.35">
      <c r="A3286" s="11" t="str">
        <f t="shared" si="51"/>
        <v>DISTRIBUCION VOLUMEN X CRITERIO (kg ó litros)RestoRTO CENTRO</v>
      </c>
      <c r="B3286" s="11" t="s">
        <v>120</v>
      </c>
      <c r="C3286" s="11" t="s">
        <v>78</v>
      </c>
      <c r="D3286" s="11" t="s">
        <v>6</v>
      </c>
      <c r="E3286" s="12">
        <v>9.9400291903257116</v>
      </c>
      <c r="F3286" s="12">
        <v>8.3533224627127893</v>
      </c>
      <c r="G3286" s="12">
        <v>8.8760443591222931</v>
      </c>
      <c r="H3286" s="12">
        <v>7.1331237429868963</v>
      </c>
      <c r="I3286" s="12">
        <v>9.1045864091439359</v>
      </c>
      <c r="J3286" s="12">
        <v>13.878947437852396</v>
      </c>
      <c r="K3286" s="12">
        <v>9.3573060093824409</v>
      </c>
      <c r="L3286" s="12">
        <v>7.4293795561200344</v>
      </c>
      <c r="M3286" s="12">
        <v>9.2907281388948668</v>
      </c>
      <c r="N3286" s="12"/>
      <c r="O3286" s="12"/>
    </row>
    <row r="3287" spans="1:15" x14ac:dyDescent="0.35">
      <c r="A3287" s="11" t="str">
        <f t="shared" si="51"/>
        <v>DISTRIBUCION VOLUMEN X CRITERIO (kg ó litros)RestoNORTE-CENTRO</v>
      </c>
      <c r="B3287" s="11" t="s">
        <v>120</v>
      </c>
      <c r="C3287" s="11" t="s">
        <v>78</v>
      </c>
      <c r="D3287" s="11" t="s">
        <v>7</v>
      </c>
      <c r="E3287" s="12">
        <v>5.8554117757448036</v>
      </c>
      <c r="F3287" s="12">
        <v>4.8800048673105589</v>
      </c>
      <c r="G3287" s="12">
        <v>5.3021155255323604</v>
      </c>
      <c r="H3287" s="12">
        <v>6.1457307563794243</v>
      </c>
      <c r="I3287" s="12">
        <v>5.949085228872586</v>
      </c>
      <c r="J3287" s="12">
        <v>8.4509500804750441</v>
      </c>
      <c r="K3287" s="12">
        <v>4.1606230828513615</v>
      </c>
      <c r="L3287" s="12">
        <v>5.0527696913645714</v>
      </c>
      <c r="M3287" s="12">
        <v>6.13457970749075</v>
      </c>
      <c r="N3287" s="12"/>
      <c r="O3287" s="12"/>
    </row>
    <row r="3288" spans="1:15" x14ac:dyDescent="0.35">
      <c r="A3288" s="11" t="str">
        <f t="shared" si="51"/>
        <v>DISTRIBUCION VOLUMEN X CRITERIO (kg ó litros)RestoNOROESTE</v>
      </c>
      <c r="B3288" s="11" t="s">
        <v>120</v>
      </c>
      <c r="C3288" s="11" t="s">
        <v>78</v>
      </c>
      <c r="D3288" s="11" t="s">
        <v>8</v>
      </c>
      <c r="E3288" s="12">
        <v>7.6053564400623666</v>
      </c>
      <c r="F3288" s="12">
        <v>6.7584181128194283</v>
      </c>
      <c r="G3288" s="12">
        <v>5.640304375802863</v>
      </c>
      <c r="H3288" s="12">
        <v>9.784846624183432</v>
      </c>
      <c r="I3288" s="12">
        <v>6.684708999181872</v>
      </c>
      <c r="J3288" s="12">
        <v>5.5424310115653252</v>
      </c>
      <c r="K3288" s="12">
        <v>6.6996223020309733</v>
      </c>
      <c r="L3288" s="12">
        <v>10.027222416774009</v>
      </c>
      <c r="M3288" s="12">
        <v>8.9018702574149629</v>
      </c>
      <c r="N3288" s="12"/>
      <c r="O3288" s="12"/>
    </row>
    <row r="3289" spans="1:15" x14ac:dyDescent="0.35">
      <c r="A3289" s="11" t="str">
        <f t="shared" si="51"/>
        <v>DISTRIBUCION VOLUMEN X CRITERIO (kg ó litros)Resto&lt;2MIL</v>
      </c>
      <c r="B3289" s="11" t="s">
        <v>120</v>
      </c>
      <c r="C3289" s="11" t="s">
        <v>78</v>
      </c>
      <c r="D3289" s="11" t="s">
        <v>9</v>
      </c>
      <c r="E3289" s="12">
        <v>4.5828140958246468</v>
      </c>
      <c r="F3289" s="12">
        <v>2.4627672090647246</v>
      </c>
      <c r="G3289" s="12">
        <v>3.1973251085195886</v>
      </c>
      <c r="H3289" s="12">
        <v>2.2996259238032755</v>
      </c>
      <c r="I3289" s="12">
        <v>6.1256093225944097</v>
      </c>
      <c r="J3289" s="12">
        <v>4.6992223510540096</v>
      </c>
      <c r="K3289" s="12">
        <v>5.113690215441574</v>
      </c>
      <c r="L3289" s="12">
        <v>2.0686180940402821</v>
      </c>
      <c r="M3289" s="12">
        <v>3.8931744773466184</v>
      </c>
      <c r="N3289" s="12"/>
      <c r="O3289" s="12"/>
    </row>
    <row r="3290" spans="1:15" x14ac:dyDescent="0.35">
      <c r="A3290" s="11" t="str">
        <f t="shared" si="51"/>
        <v>DISTRIBUCION VOLUMEN X CRITERIO (kg ó litros)Resto2-5MIL</v>
      </c>
      <c r="B3290" s="11" t="s">
        <v>120</v>
      </c>
      <c r="C3290" s="11" t="s">
        <v>78</v>
      </c>
      <c r="D3290" s="11" t="s">
        <v>10</v>
      </c>
      <c r="E3290" s="12">
        <v>6.2357004920498023</v>
      </c>
      <c r="F3290" s="12">
        <v>7.9535782939054682</v>
      </c>
      <c r="G3290" s="12">
        <v>6.7241173608565159</v>
      </c>
      <c r="H3290" s="12">
        <v>5.6662108798747983</v>
      </c>
      <c r="I3290" s="12">
        <v>4.4086447549776819</v>
      </c>
      <c r="J3290" s="12">
        <v>2.8419826023963255</v>
      </c>
      <c r="K3290" s="12">
        <v>6.3956701103895428</v>
      </c>
      <c r="L3290" s="12">
        <v>3.464978607876442</v>
      </c>
      <c r="M3290" s="12">
        <v>4.2686364806874124</v>
      </c>
      <c r="N3290" s="12"/>
      <c r="O3290" s="12"/>
    </row>
    <row r="3291" spans="1:15" x14ac:dyDescent="0.35">
      <c r="A3291" s="11" t="str">
        <f t="shared" si="51"/>
        <v>DISTRIBUCION VOLUMEN X CRITERIO (kg ó litros)Resto5-10MIL</v>
      </c>
      <c r="B3291" s="11" t="s">
        <v>120</v>
      </c>
      <c r="C3291" s="11" t="s">
        <v>78</v>
      </c>
      <c r="D3291" s="11" t="s">
        <v>11</v>
      </c>
      <c r="E3291" s="12">
        <v>10.272361659229972</v>
      </c>
      <c r="F3291" s="12">
        <v>5.8842829488290382</v>
      </c>
      <c r="G3291" s="12">
        <v>11.553099997779668</v>
      </c>
      <c r="H3291" s="12">
        <v>9.2136827349205834</v>
      </c>
      <c r="I3291" s="12">
        <v>9.5665340371958507</v>
      </c>
      <c r="J3291" s="12">
        <v>16.876858540159922</v>
      </c>
      <c r="K3291" s="12">
        <v>11.400070967410409</v>
      </c>
      <c r="L3291" s="12">
        <v>8.7292846077509498</v>
      </c>
      <c r="M3291" s="12">
        <v>19.650073715916079</v>
      </c>
      <c r="N3291" s="12"/>
      <c r="O3291" s="12"/>
    </row>
    <row r="3292" spans="1:15" x14ac:dyDescent="0.35">
      <c r="A3292" s="11" t="str">
        <f t="shared" si="51"/>
        <v>DISTRIBUCION VOLUMEN X CRITERIO (kg ó litros)Resto10-30MIL</v>
      </c>
      <c r="B3292" s="11" t="s">
        <v>120</v>
      </c>
      <c r="C3292" s="11" t="s">
        <v>78</v>
      </c>
      <c r="D3292" s="11" t="s">
        <v>12</v>
      </c>
      <c r="E3292" s="12">
        <v>19.631402565057467</v>
      </c>
      <c r="F3292" s="12">
        <v>17.014192710700726</v>
      </c>
      <c r="G3292" s="12">
        <v>19.219596817000692</v>
      </c>
      <c r="H3292" s="12">
        <v>17.364259949080139</v>
      </c>
      <c r="I3292" s="12">
        <v>26.776146589423956</v>
      </c>
      <c r="J3292" s="12">
        <v>25.934710620200725</v>
      </c>
      <c r="K3292" s="12">
        <v>22.883388584580207</v>
      </c>
      <c r="L3292" s="12">
        <v>28.018583996689227</v>
      </c>
      <c r="M3292" s="12">
        <v>23.318745644810594</v>
      </c>
      <c r="N3292" s="12"/>
      <c r="O3292" s="12"/>
    </row>
    <row r="3293" spans="1:15" x14ac:dyDescent="0.35">
      <c r="A3293" s="11" t="str">
        <f t="shared" si="51"/>
        <v>DISTRIBUCION VOLUMEN X CRITERIO (kg ó litros)Resto30-100MIL</v>
      </c>
      <c r="B3293" s="11" t="s">
        <v>120</v>
      </c>
      <c r="C3293" s="11" t="s">
        <v>78</v>
      </c>
      <c r="D3293" s="11" t="s">
        <v>13</v>
      </c>
      <c r="E3293" s="12">
        <v>18.737739788510609</v>
      </c>
      <c r="F3293" s="12">
        <v>23.041221236634836</v>
      </c>
      <c r="G3293" s="12">
        <v>25.971757315047377</v>
      </c>
      <c r="H3293" s="12">
        <v>23.889995378982203</v>
      </c>
      <c r="I3293" s="12">
        <v>20.338613416675145</v>
      </c>
      <c r="J3293" s="12">
        <v>18.619122118506791</v>
      </c>
      <c r="K3293" s="12">
        <v>22.621550421048596</v>
      </c>
      <c r="L3293" s="12">
        <v>22.728895152120078</v>
      </c>
      <c r="M3293" s="12">
        <v>19.164971983104593</v>
      </c>
      <c r="N3293" s="12"/>
      <c r="O3293" s="12"/>
    </row>
    <row r="3294" spans="1:15" x14ac:dyDescent="0.35">
      <c r="A3294" s="11" t="str">
        <f t="shared" si="51"/>
        <v>DISTRIBUCION VOLUMEN X CRITERIO (kg ó litros)Resto100-200MIL</v>
      </c>
      <c r="B3294" s="11" t="s">
        <v>120</v>
      </c>
      <c r="C3294" s="11" t="s">
        <v>78</v>
      </c>
      <c r="D3294" s="11" t="s">
        <v>14</v>
      </c>
      <c r="E3294" s="12">
        <v>7.6342808891662912</v>
      </c>
      <c r="F3294" s="12">
        <v>10.315902017474526</v>
      </c>
      <c r="G3294" s="12">
        <v>7.3322267735039315</v>
      </c>
      <c r="H3294" s="12">
        <v>9.3451288371424024</v>
      </c>
      <c r="I3294" s="12">
        <v>7.6810248587025454</v>
      </c>
      <c r="J3294" s="12">
        <v>7.3162921145549733</v>
      </c>
      <c r="K3294" s="12">
        <v>4.7419268572335431</v>
      </c>
      <c r="L3294" s="12">
        <v>7.3454374065794932</v>
      </c>
      <c r="M3294" s="12">
        <v>7.7638842053117223</v>
      </c>
      <c r="N3294" s="12"/>
      <c r="O3294" s="12"/>
    </row>
    <row r="3295" spans="1:15" x14ac:dyDescent="0.35">
      <c r="A3295" s="11" t="str">
        <f t="shared" si="51"/>
        <v>DISTRIBUCION VOLUMEN X CRITERIO (kg ó litros)Resto200-500MIL</v>
      </c>
      <c r="B3295" s="11" t="s">
        <v>120</v>
      </c>
      <c r="C3295" s="11" t="s">
        <v>78</v>
      </c>
      <c r="D3295" s="11" t="s">
        <v>15</v>
      </c>
      <c r="E3295" s="12">
        <v>14.966879660465704</v>
      </c>
      <c r="F3295" s="12">
        <v>15.581083062552626</v>
      </c>
      <c r="G3295" s="12">
        <v>12.167103032074104</v>
      </c>
      <c r="H3295" s="12">
        <v>16.920414678290204</v>
      </c>
      <c r="I3295" s="12">
        <v>12.089481826251204</v>
      </c>
      <c r="J3295" s="12">
        <v>10.90339307656653</v>
      </c>
      <c r="K3295" s="12">
        <v>9.4970170717932287</v>
      </c>
      <c r="L3295" s="12">
        <v>16.051919987340526</v>
      </c>
      <c r="M3295" s="12">
        <v>11.503765444499832</v>
      </c>
      <c r="N3295" s="12"/>
      <c r="O3295" s="12"/>
    </row>
    <row r="3296" spans="1:15" x14ac:dyDescent="0.35">
      <c r="A3296" s="11" t="str">
        <f t="shared" si="51"/>
        <v>DISTRIBUCION VOLUMEN X CRITERIO (kg ó litros)Resto&gt;500MIL</v>
      </c>
      <c r="B3296" s="11" t="s">
        <v>120</v>
      </c>
      <c r="C3296" s="11" t="s">
        <v>78</v>
      </c>
      <c r="D3296" s="11" t="s">
        <v>16</v>
      </c>
      <c r="E3296" s="12">
        <v>17.938835365058104</v>
      </c>
      <c r="F3296" s="12">
        <v>17.746959076889389</v>
      </c>
      <c r="G3296" s="12">
        <v>13.834774249342102</v>
      </c>
      <c r="H3296" s="12">
        <v>15.300685525209484</v>
      </c>
      <c r="I3296" s="12">
        <v>13.013946127628307</v>
      </c>
      <c r="J3296" s="12">
        <v>12.808417700272548</v>
      </c>
      <c r="K3296" s="12">
        <v>17.346687572424948</v>
      </c>
      <c r="L3296" s="12">
        <v>11.592275600638704</v>
      </c>
      <c r="M3296" s="12">
        <v>10.436748233717646</v>
      </c>
      <c r="N3296" s="12"/>
      <c r="O3296" s="12"/>
    </row>
    <row r="3297" spans="1:15" x14ac:dyDescent="0.35">
      <c r="A3297" s="11" t="str">
        <f t="shared" si="51"/>
        <v>DISTRIBUCION VOLUMEN X CRITERIO (kg ó litros)RestoDE 15 A 19 AÑOS</v>
      </c>
      <c r="B3297" s="11" t="s">
        <v>120</v>
      </c>
      <c r="C3297" s="11" t="s">
        <v>78</v>
      </c>
      <c r="D3297" s="11" t="s">
        <v>39</v>
      </c>
      <c r="E3297" s="12">
        <v>5.5779854829940012</v>
      </c>
      <c r="F3297" s="12">
        <v>5.5587873680319362</v>
      </c>
      <c r="G3297" s="12">
        <v>4.9135530041927913</v>
      </c>
      <c r="H3297" s="12">
        <v>6.5417194701638897</v>
      </c>
      <c r="I3297" s="12">
        <v>9.7651360583256608</v>
      </c>
      <c r="J3297" s="12">
        <v>10.323267347612603</v>
      </c>
      <c r="K3297" s="12">
        <v>9.5671933420063553</v>
      </c>
      <c r="L3297" s="12">
        <v>4.8997430588259583</v>
      </c>
      <c r="M3297" s="12">
        <v>10.756081887776512</v>
      </c>
      <c r="N3297" s="12"/>
      <c r="O3297" s="12"/>
    </row>
    <row r="3298" spans="1:15" x14ac:dyDescent="0.35">
      <c r="A3298" s="11" t="str">
        <f t="shared" si="51"/>
        <v>DISTRIBUCION VOLUMEN X CRITERIO (kg ó litros)RestoDE 20 A 24 AÑOS</v>
      </c>
      <c r="B3298" s="11" t="s">
        <v>120</v>
      </c>
      <c r="C3298" s="11" t="s">
        <v>78</v>
      </c>
      <c r="D3298" s="11" t="s">
        <v>40</v>
      </c>
      <c r="E3298" s="12">
        <v>6.7890877210700582</v>
      </c>
      <c r="F3298" s="12">
        <v>9.082681863671862</v>
      </c>
      <c r="G3298" s="12">
        <v>9.6521514390620169</v>
      </c>
      <c r="H3298" s="12">
        <v>9.0506392295577598</v>
      </c>
      <c r="I3298" s="12">
        <v>8.190135529870247</v>
      </c>
      <c r="J3298" s="12">
        <v>8.8638469947630227</v>
      </c>
      <c r="K3298" s="12">
        <v>6.3852429625198255</v>
      </c>
      <c r="L3298" s="12">
        <v>6.7200470794059513</v>
      </c>
      <c r="M3298" s="12">
        <v>6.8043142879878697</v>
      </c>
      <c r="N3298" s="12"/>
      <c r="O3298" s="12"/>
    </row>
    <row r="3299" spans="1:15" x14ac:dyDescent="0.35">
      <c r="A3299" s="11" t="str">
        <f t="shared" si="51"/>
        <v>DISTRIBUCION VOLUMEN X CRITERIO (kg ó litros)RestoDE 25 A 34 AÑOS</v>
      </c>
      <c r="B3299" s="11" t="s">
        <v>120</v>
      </c>
      <c r="C3299" s="11" t="s">
        <v>78</v>
      </c>
      <c r="D3299" s="11" t="s">
        <v>41</v>
      </c>
      <c r="E3299" s="12">
        <v>16.186593041766447</v>
      </c>
      <c r="F3299" s="12">
        <v>18.769599732744759</v>
      </c>
      <c r="G3299" s="12">
        <v>15.641104565974473</v>
      </c>
      <c r="H3299" s="12">
        <v>15.270910038778931</v>
      </c>
      <c r="I3299" s="12">
        <v>12.523965215889394</v>
      </c>
      <c r="J3299" s="12">
        <v>14.39237485410589</v>
      </c>
      <c r="K3299" s="12">
        <v>18.378345001973027</v>
      </c>
      <c r="L3299" s="12">
        <v>14.285354210237317</v>
      </c>
      <c r="M3299" s="12">
        <v>11.227099613371989</v>
      </c>
      <c r="N3299" s="12"/>
      <c r="O3299" s="12"/>
    </row>
    <row r="3300" spans="1:15" x14ac:dyDescent="0.35">
      <c r="A3300" s="11" t="str">
        <f t="shared" si="51"/>
        <v>DISTRIBUCION VOLUMEN X CRITERIO (kg ó litros)RestoDE 35 A 49 AÑOS</v>
      </c>
      <c r="B3300" s="11" t="s">
        <v>120</v>
      </c>
      <c r="C3300" s="11" t="s">
        <v>78</v>
      </c>
      <c r="D3300" s="11" t="s">
        <v>42</v>
      </c>
      <c r="E3300" s="12">
        <v>29.873371504577406</v>
      </c>
      <c r="F3300" s="12">
        <v>33.330847608209318</v>
      </c>
      <c r="G3300" s="12">
        <v>33.951196250558056</v>
      </c>
      <c r="H3300" s="12">
        <v>36.423839053729438</v>
      </c>
      <c r="I3300" s="12">
        <v>31.30303365324346</v>
      </c>
      <c r="J3300" s="12">
        <v>29.119922691424982</v>
      </c>
      <c r="K3300" s="12">
        <v>28.32082457540956</v>
      </c>
      <c r="L3300" s="12">
        <v>35.058289673654627</v>
      </c>
      <c r="M3300" s="12">
        <v>31.121498254633483</v>
      </c>
      <c r="N3300" s="12"/>
      <c r="O3300" s="12"/>
    </row>
    <row r="3301" spans="1:15" x14ac:dyDescent="0.35">
      <c r="A3301" s="11" t="str">
        <f t="shared" si="51"/>
        <v>DISTRIBUCION VOLUMEN X CRITERIO (kg ó litros)RestoDE 50 A 59 AÑOS</v>
      </c>
      <c r="B3301" s="11" t="s">
        <v>120</v>
      </c>
      <c r="C3301" s="11" t="s">
        <v>78</v>
      </c>
      <c r="D3301" s="11" t="s">
        <v>43</v>
      </c>
      <c r="E3301" s="12">
        <v>25.720290607494086</v>
      </c>
      <c r="F3301" s="12">
        <v>20.631112812957223</v>
      </c>
      <c r="G3301" s="12">
        <v>20.989909243582407</v>
      </c>
      <c r="H3301" s="12">
        <v>20.278914787273489</v>
      </c>
      <c r="I3301" s="12">
        <v>23.048782980362283</v>
      </c>
      <c r="J3301" s="12">
        <v>18.515171778348595</v>
      </c>
      <c r="K3301" s="12">
        <v>17.418583989633625</v>
      </c>
      <c r="L3301" s="12">
        <v>17.561550999248336</v>
      </c>
      <c r="M3301" s="12">
        <v>20.384126886254215</v>
      </c>
      <c r="N3301" s="12"/>
      <c r="O3301" s="12"/>
    </row>
    <row r="3302" spans="1:15" x14ac:dyDescent="0.35">
      <c r="A3302" s="11" t="str">
        <f t="shared" si="51"/>
        <v>DISTRIBUCION VOLUMEN X CRITERIO (kg ó litros)RestoDE 60 A 75 AÑOS</v>
      </c>
      <c r="B3302" s="11" t="s">
        <v>120</v>
      </c>
      <c r="C3302" s="11" t="s">
        <v>78</v>
      </c>
      <c r="D3302" s="11" t="s">
        <v>44</v>
      </c>
      <c r="E3302" s="12">
        <v>15.852683066805884</v>
      </c>
      <c r="F3302" s="12">
        <v>12.626961613808341</v>
      </c>
      <c r="G3302" s="12">
        <v>14.852087249662022</v>
      </c>
      <c r="H3302" s="12">
        <v>12.433979474335294</v>
      </c>
      <c r="I3302" s="12">
        <v>15.168949617675601</v>
      </c>
      <c r="J3302" s="12">
        <v>18.785419527386026</v>
      </c>
      <c r="K3302" s="12">
        <v>19.929816275826568</v>
      </c>
      <c r="L3302" s="12">
        <v>21.475008586947414</v>
      </c>
      <c r="M3302" s="12">
        <v>19.706874680186466</v>
      </c>
      <c r="N3302" s="12"/>
      <c r="O3302" s="12"/>
    </row>
    <row r="3303" spans="1:15" x14ac:dyDescent="0.35">
      <c r="A3303" s="11" t="str">
        <f t="shared" si="51"/>
        <v>DISTRIBUCION VOLUMEN X CRITERIO (kg ó litros)RestoNIVEL ALTO</v>
      </c>
      <c r="B3303" s="11" t="s">
        <v>120</v>
      </c>
      <c r="C3303" s="11" t="s">
        <v>78</v>
      </c>
      <c r="D3303" s="11" t="s">
        <v>209</v>
      </c>
      <c r="E3303" s="12">
        <v>18.149539397393941</v>
      </c>
      <c r="F3303" s="12">
        <v>18.560104228464599</v>
      </c>
      <c r="G3303" s="12">
        <v>19.780825495481285</v>
      </c>
      <c r="H3303" s="12">
        <v>20.983381517464661</v>
      </c>
      <c r="I3303" s="12">
        <v>25.272679468244487</v>
      </c>
      <c r="J3303" s="12">
        <v>27.471687388653482</v>
      </c>
      <c r="K3303" s="12">
        <v>17.979560117980792</v>
      </c>
      <c r="L3303" s="12">
        <v>22.388676872213605</v>
      </c>
      <c r="M3303" s="12">
        <v>28.608015705632877</v>
      </c>
      <c r="N3303" s="12"/>
      <c r="O3303" s="12"/>
    </row>
    <row r="3304" spans="1:15" x14ac:dyDescent="0.35">
      <c r="A3304" s="11" t="str">
        <f t="shared" si="51"/>
        <v>DISTRIBUCION VOLUMEN X CRITERIO (kg ó litros)RestoNIVEL MEDIO ALTO</v>
      </c>
      <c r="B3304" s="11" t="s">
        <v>120</v>
      </c>
      <c r="C3304" s="11" t="s">
        <v>78</v>
      </c>
      <c r="D3304" s="11" t="s">
        <v>210</v>
      </c>
      <c r="E3304" s="12">
        <v>13.801000315429118</v>
      </c>
      <c r="F3304" s="12">
        <v>13.71129577094071</v>
      </c>
      <c r="G3304" s="12">
        <v>14.570595769344976</v>
      </c>
      <c r="H3304" s="12">
        <v>15.889757356169051</v>
      </c>
      <c r="I3304" s="12">
        <v>14.966691482047986</v>
      </c>
      <c r="J3304" s="12">
        <v>14.740501347442345</v>
      </c>
      <c r="K3304" s="12">
        <v>15.588417803780516</v>
      </c>
      <c r="L3304" s="12">
        <v>13.480311011933413</v>
      </c>
      <c r="M3304" s="12">
        <v>9.0809724613232632</v>
      </c>
      <c r="N3304" s="12"/>
      <c r="O3304" s="12"/>
    </row>
    <row r="3305" spans="1:15" x14ac:dyDescent="0.35">
      <c r="A3305" s="11" t="str">
        <f t="shared" si="51"/>
        <v>DISTRIBUCION VOLUMEN X CRITERIO (kg ó litros)RestoNIVEL MEDIO</v>
      </c>
      <c r="B3305" s="11" t="s">
        <v>120</v>
      </c>
      <c r="C3305" s="11" t="s">
        <v>78</v>
      </c>
      <c r="D3305" s="11" t="s">
        <v>211</v>
      </c>
      <c r="E3305" s="12">
        <v>30.351433528958964</v>
      </c>
      <c r="F3305" s="12">
        <v>31.598437561982163</v>
      </c>
      <c r="G3305" s="12">
        <v>27.259052162382492</v>
      </c>
      <c r="H3305" s="12">
        <v>29.805857316586042</v>
      </c>
      <c r="I3305" s="12">
        <v>28.917103204771582</v>
      </c>
      <c r="J3305" s="12">
        <v>25.132315545452876</v>
      </c>
      <c r="K3305" s="12">
        <v>29.368760887804648</v>
      </c>
      <c r="L3305" s="12">
        <v>22.405725640816033</v>
      </c>
      <c r="M3305" s="12">
        <v>22.357559752687088</v>
      </c>
      <c r="N3305" s="12"/>
      <c r="O3305" s="12"/>
    </row>
    <row r="3306" spans="1:15" x14ac:dyDescent="0.35">
      <c r="A3306" s="11" t="str">
        <f t="shared" si="51"/>
        <v>DISTRIBUCION VOLUMEN X CRITERIO (kg ó litros)RestoNIVEL MEDIO BAJO</v>
      </c>
      <c r="B3306" s="11" t="s">
        <v>120</v>
      </c>
      <c r="C3306" s="11" t="s">
        <v>78</v>
      </c>
      <c r="D3306" s="11" t="s">
        <v>212</v>
      </c>
      <c r="E3306" s="12">
        <v>13.825452038930418</v>
      </c>
      <c r="F3306" s="12">
        <v>16.378858357915668</v>
      </c>
      <c r="G3306" s="12">
        <v>7.4437057727865099</v>
      </c>
      <c r="H3306" s="12">
        <v>11.460043487444189</v>
      </c>
      <c r="I3306" s="12">
        <v>13.004141249794458</v>
      </c>
      <c r="J3306" s="12">
        <v>16.840453956009931</v>
      </c>
      <c r="K3306" s="12">
        <v>18.637277617942242</v>
      </c>
      <c r="L3306" s="12">
        <v>13.795698938156505</v>
      </c>
      <c r="M3306" s="12">
        <v>17.084842580048026</v>
      </c>
      <c r="N3306" s="12"/>
      <c r="O3306" s="12"/>
    </row>
    <row r="3307" spans="1:15" x14ac:dyDescent="0.35">
      <c r="A3307" s="11" t="str">
        <f t="shared" si="51"/>
        <v>DISTRIBUCION VOLUMEN X CRITERIO (kg ó litros)RestoHOMBRE</v>
      </c>
      <c r="B3307" s="11" t="s">
        <v>120</v>
      </c>
      <c r="C3307" s="11" t="s">
        <v>78</v>
      </c>
      <c r="D3307" s="11" t="s">
        <v>21</v>
      </c>
      <c r="E3307" s="12">
        <v>45.643033612474539</v>
      </c>
      <c r="F3307" s="12">
        <v>48.011281625176899</v>
      </c>
      <c r="G3307" s="12">
        <v>37.979801428076357</v>
      </c>
      <c r="H3307" s="12">
        <v>42.996047101896842</v>
      </c>
      <c r="I3307" s="12">
        <v>42.505727027701234</v>
      </c>
      <c r="J3307" s="12">
        <v>49.458188100422021</v>
      </c>
      <c r="K3307" s="12">
        <v>45.455480969774342</v>
      </c>
      <c r="L3307" s="12">
        <v>41.245156090243626</v>
      </c>
      <c r="M3307" s="12">
        <v>35.009576210187362</v>
      </c>
      <c r="N3307" s="12"/>
      <c r="O3307" s="12"/>
    </row>
    <row r="3308" spans="1:15" x14ac:dyDescent="0.35">
      <c r="A3308" s="11" t="str">
        <f t="shared" si="51"/>
        <v>DISTRIBUCION VOLUMEN X CRITERIO (kg ó litros)RestoMUJER</v>
      </c>
      <c r="B3308" s="11" t="s">
        <v>120</v>
      </c>
      <c r="C3308" s="11" t="s">
        <v>78</v>
      </c>
      <c r="D3308" s="11" t="s">
        <v>22</v>
      </c>
      <c r="E3308" s="12">
        <v>54.356980394175103</v>
      </c>
      <c r="F3308" s="12">
        <v>51.988707599634886</v>
      </c>
      <c r="G3308" s="12">
        <v>62.020201887962024</v>
      </c>
      <c r="H3308" s="12">
        <v>57.003952899121323</v>
      </c>
      <c r="I3308" s="12">
        <v>57.494278056608259</v>
      </c>
      <c r="J3308" s="12">
        <v>50.541812774210868</v>
      </c>
      <c r="K3308" s="12">
        <v>54.544521498437589</v>
      </c>
      <c r="L3308" s="12">
        <v>58.754839939150337</v>
      </c>
      <c r="M3308" s="12">
        <v>64.990423885675696</v>
      </c>
      <c r="N3308" s="12"/>
      <c r="O3308" s="12"/>
    </row>
    <row r="3309" spans="1:15" x14ac:dyDescent="0.35">
      <c r="A3309" s="11" t="str">
        <f t="shared" si="51"/>
        <v>CONSUMO PER CAPITA (kg ó litros por individuo)TOTAL BEBIDAST.ESPAÑA</v>
      </c>
      <c r="B3309" s="11" t="s">
        <v>121</v>
      </c>
      <c r="C3309" s="11" t="s">
        <v>122</v>
      </c>
      <c r="D3309" s="11" t="s">
        <v>36</v>
      </c>
      <c r="E3309" s="12">
        <v>23.928590966172194</v>
      </c>
      <c r="F3309" s="12">
        <v>14.214766772578095</v>
      </c>
      <c r="G3309" s="12">
        <v>12.990275218206342</v>
      </c>
      <c r="H3309" s="12">
        <v>14.772501378177138</v>
      </c>
      <c r="I3309" s="12">
        <v>22.408627340445179</v>
      </c>
      <c r="J3309" s="12">
        <v>13.679239480030544</v>
      </c>
      <c r="K3309" s="12">
        <v>12.50561425568435</v>
      </c>
      <c r="L3309" s="12">
        <v>14.059937332349724</v>
      </c>
      <c r="M3309" s="12">
        <v>21.610219946852936</v>
      </c>
      <c r="N3309" s="12"/>
      <c r="O3309" s="12"/>
    </row>
    <row r="3310" spans="1:15" x14ac:dyDescent="0.35">
      <c r="A3310" s="11" t="str">
        <f t="shared" si="51"/>
        <v>CONSUMO PER CAPITA (kg ó litros por individuo)TOTAL BEBIDASBCN AM</v>
      </c>
      <c r="B3310" s="11" t="s">
        <v>121</v>
      </c>
      <c r="C3310" s="11" t="s">
        <v>122</v>
      </c>
      <c r="D3310" s="11" t="s">
        <v>1</v>
      </c>
      <c r="E3310" s="12">
        <v>22.594943570454561</v>
      </c>
      <c r="F3310" s="12">
        <v>13.980441082275362</v>
      </c>
      <c r="G3310" s="12">
        <v>13.776016957421731</v>
      </c>
      <c r="H3310" s="12">
        <v>13.602712492558069</v>
      </c>
      <c r="I3310" s="12">
        <v>23.78213790293114</v>
      </c>
      <c r="J3310" s="12">
        <v>13.761298918079577</v>
      </c>
      <c r="K3310" s="12">
        <v>13.484732726920308</v>
      </c>
      <c r="L3310" s="12">
        <v>14.145774597116203</v>
      </c>
      <c r="M3310" s="12">
        <v>20.620004317007474</v>
      </c>
      <c r="N3310" s="12"/>
      <c r="O3310" s="12"/>
    </row>
    <row r="3311" spans="1:15" x14ac:dyDescent="0.35">
      <c r="A3311" s="11" t="str">
        <f t="shared" si="51"/>
        <v>CONSUMO PER CAPITA (kg ó litros por individuo)TOTAL BEBIDASREST.CAT ARAGON</v>
      </c>
      <c r="B3311" s="11" t="s">
        <v>121</v>
      </c>
      <c r="C3311" s="11" t="s">
        <v>122</v>
      </c>
      <c r="D3311" s="11" t="s">
        <v>2</v>
      </c>
      <c r="E3311" s="12">
        <v>23.047804556147536</v>
      </c>
      <c r="F3311" s="12">
        <v>12.800834479014808</v>
      </c>
      <c r="G3311" s="12">
        <v>12.810356264012279</v>
      </c>
      <c r="H3311" s="12">
        <v>15.012802053579396</v>
      </c>
      <c r="I3311" s="12">
        <v>22.379643851995759</v>
      </c>
      <c r="J3311" s="12">
        <v>13.070539520237162</v>
      </c>
      <c r="K3311" s="12">
        <v>12.740403610228151</v>
      </c>
      <c r="L3311" s="12">
        <v>15.237379318389142</v>
      </c>
      <c r="M3311" s="12">
        <v>26.159252145176374</v>
      </c>
      <c r="N3311" s="12"/>
      <c r="O3311" s="12"/>
    </row>
    <row r="3312" spans="1:15" x14ac:dyDescent="0.35">
      <c r="A3312" s="11" t="str">
        <f t="shared" si="51"/>
        <v>CONSUMO PER CAPITA (kg ó litros por individuo)TOTAL BEBIDASLEVANTE</v>
      </c>
      <c r="B3312" s="11" t="s">
        <v>121</v>
      </c>
      <c r="C3312" s="11" t="s">
        <v>122</v>
      </c>
      <c r="D3312" s="11" t="s">
        <v>3</v>
      </c>
      <c r="E3312" s="12">
        <v>22.619645243740568</v>
      </c>
      <c r="F3312" s="12">
        <v>13.98568263872488</v>
      </c>
      <c r="G3312" s="12">
        <v>12.34048712166588</v>
      </c>
      <c r="H3312" s="12">
        <v>13.289404870100153</v>
      </c>
      <c r="I3312" s="12">
        <v>20.970960751473644</v>
      </c>
      <c r="J3312" s="12">
        <v>13.632962187117256</v>
      </c>
      <c r="K3312" s="12">
        <v>11.473158586598403</v>
      </c>
      <c r="L3312" s="12">
        <v>12.009232944863546</v>
      </c>
      <c r="M3312" s="12">
        <v>18.557334950859364</v>
      </c>
      <c r="N3312" s="12"/>
      <c r="O3312" s="12"/>
    </row>
    <row r="3313" spans="1:15" x14ac:dyDescent="0.35">
      <c r="A3313" s="11" t="str">
        <f t="shared" si="51"/>
        <v>CONSUMO PER CAPITA (kg ó litros por individuo)TOTAL BEBIDASANDALUCIA</v>
      </c>
      <c r="B3313" s="11" t="s">
        <v>121</v>
      </c>
      <c r="C3313" s="11" t="s">
        <v>122</v>
      </c>
      <c r="D3313" s="11" t="s">
        <v>4</v>
      </c>
      <c r="E3313" s="12">
        <v>23.542744756264966</v>
      </c>
      <c r="F3313" s="12">
        <v>14.44828953178259</v>
      </c>
      <c r="G3313" s="12">
        <v>11.926989116378634</v>
      </c>
      <c r="H3313" s="12">
        <v>14.356896700184445</v>
      </c>
      <c r="I3313" s="12">
        <v>20.467819385881857</v>
      </c>
      <c r="J3313" s="12">
        <v>12.860577936576369</v>
      </c>
      <c r="K3313" s="12">
        <v>11.80217532457989</v>
      </c>
      <c r="L3313" s="12">
        <v>14.045495498593443</v>
      </c>
      <c r="M3313" s="12">
        <v>20.820990044623887</v>
      </c>
      <c r="N3313" s="12"/>
      <c r="O3313" s="12"/>
    </row>
    <row r="3314" spans="1:15" x14ac:dyDescent="0.35">
      <c r="A3314" s="11" t="str">
        <f t="shared" si="51"/>
        <v>CONSUMO PER CAPITA (kg ó litros por individuo)TOTAL BEBIDASMDD AM</v>
      </c>
      <c r="B3314" s="11" t="s">
        <v>121</v>
      </c>
      <c r="C3314" s="11" t="s">
        <v>122</v>
      </c>
      <c r="D3314" s="11" t="s">
        <v>5</v>
      </c>
      <c r="E3314" s="12">
        <v>24.467192957113916</v>
      </c>
      <c r="F3314" s="12">
        <v>13.463539864137953</v>
      </c>
      <c r="G3314" s="12">
        <v>12.677959682544879</v>
      </c>
      <c r="H3314" s="12">
        <v>14.962701332391545</v>
      </c>
      <c r="I3314" s="12">
        <v>21.92642414512704</v>
      </c>
      <c r="J3314" s="12">
        <v>12.967977447030815</v>
      </c>
      <c r="K3314" s="12">
        <v>12.048846171215184</v>
      </c>
      <c r="L3314" s="12">
        <v>13.293137438535629</v>
      </c>
      <c r="M3314" s="12">
        <v>20.542370888970147</v>
      </c>
      <c r="N3314" s="12"/>
      <c r="O3314" s="12"/>
    </row>
    <row r="3315" spans="1:15" x14ac:dyDescent="0.35">
      <c r="A3315" s="11" t="str">
        <f t="shared" si="51"/>
        <v>CONSUMO PER CAPITA (kg ó litros por individuo)TOTAL BEBIDASRTO CENTRO</v>
      </c>
      <c r="B3315" s="11" t="s">
        <v>121</v>
      </c>
      <c r="C3315" s="11" t="s">
        <v>122</v>
      </c>
      <c r="D3315" s="11" t="s">
        <v>6</v>
      </c>
      <c r="E3315" s="12">
        <v>24.460554786160049</v>
      </c>
      <c r="F3315" s="12">
        <v>14.427382479096499</v>
      </c>
      <c r="G3315" s="12">
        <v>11.690116536737168</v>
      </c>
      <c r="H3315" s="12">
        <v>13.515462217771631</v>
      </c>
      <c r="I3315" s="12">
        <v>21.09686572431886</v>
      </c>
      <c r="J3315" s="12">
        <v>12.941695859744897</v>
      </c>
      <c r="K3315" s="12">
        <v>11.131021363101906</v>
      </c>
      <c r="L3315" s="12">
        <v>13.137758095398905</v>
      </c>
      <c r="M3315" s="12">
        <v>19.685565443119184</v>
      </c>
      <c r="N3315" s="12"/>
      <c r="O3315" s="12"/>
    </row>
    <row r="3316" spans="1:15" x14ac:dyDescent="0.35">
      <c r="A3316" s="11" t="str">
        <f t="shared" si="51"/>
        <v>CONSUMO PER CAPITA (kg ó litros por individuo)TOTAL BEBIDASNORTE-CENTRO</v>
      </c>
      <c r="B3316" s="11" t="s">
        <v>121</v>
      </c>
      <c r="C3316" s="11" t="s">
        <v>122</v>
      </c>
      <c r="D3316" s="11" t="s">
        <v>7</v>
      </c>
      <c r="E3316" s="12">
        <v>25.137488249557506</v>
      </c>
      <c r="F3316" s="12">
        <v>14.80841834549854</v>
      </c>
      <c r="G3316" s="12">
        <v>13.755373206630553</v>
      </c>
      <c r="H3316" s="12">
        <v>14.46844069673438</v>
      </c>
      <c r="I3316" s="12">
        <v>24.282810952823031</v>
      </c>
      <c r="J3316" s="12">
        <v>14.893713180953892</v>
      </c>
      <c r="K3316" s="12">
        <v>12.882510857864046</v>
      </c>
      <c r="L3316" s="12">
        <v>14.175185443844343</v>
      </c>
      <c r="M3316" s="12">
        <v>23.376768046082123</v>
      </c>
      <c r="N3316" s="12"/>
      <c r="O3316" s="12"/>
    </row>
    <row r="3317" spans="1:15" x14ac:dyDescent="0.35">
      <c r="A3317" s="11" t="str">
        <f t="shared" si="51"/>
        <v>CONSUMO PER CAPITA (kg ó litros por individuo)TOTAL BEBIDASNOROESTE</v>
      </c>
      <c r="B3317" s="11" t="s">
        <v>121</v>
      </c>
      <c r="C3317" s="11" t="s">
        <v>122</v>
      </c>
      <c r="D3317" s="11" t="s">
        <v>8</v>
      </c>
      <c r="E3317" s="12">
        <v>27.072278658233696</v>
      </c>
      <c r="F3317" s="12">
        <v>16.602208150921957</v>
      </c>
      <c r="G3317" s="12">
        <v>17.014377472623973</v>
      </c>
      <c r="H3317" s="12">
        <v>20.541423865682656</v>
      </c>
      <c r="I3317" s="12">
        <v>28.062539801922238</v>
      </c>
      <c r="J3317" s="12">
        <v>16.98731873651235</v>
      </c>
      <c r="K3317" s="12">
        <v>16.328018915096226</v>
      </c>
      <c r="L3317" s="12">
        <v>17.896602773530915</v>
      </c>
      <c r="M3317" s="12">
        <v>24.915149765514265</v>
      </c>
      <c r="N3317" s="12"/>
      <c r="O3317" s="12"/>
    </row>
    <row r="3318" spans="1:15" x14ac:dyDescent="0.35">
      <c r="A3318" s="11" t="str">
        <f t="shared" si="51"/>
        <v>CONSUMO PER CAPITA (kg ó litros por individuo)TOTAL BEBIDAS&lt;2MIL</v>
      </c>
      <c r="B3318" s="11" t="s">
        <v>121</v>
      </c>
      <c r="C3318" s="11" t="s">
        <v>122</v>
      </c>
      <c r="D3318" s="11" t="s">
        <v>9</v>
      </c>
      <c r="E3318" s="12">
        <v>21.807625766877205</v>
      </c>
      <c r="F3318" s="12">
        <v>12.604682682140256</v>
      </c>
      <c r="G3318" s="12">
        <v>12.428346115669866</v>
      </c>
      <c r="H3318" s="12">
        <v>13.82098013226911</v>
      </c>
      <c r="I3318" s="12">
        <v>22.840643266811469</v>
      </c>
      <c r="J3318" s="12">
        <v>11.763951656750502</v>
      </c>
      <c r="K3318" s="12">
        <v>11.665207527067688</v>
      </c>
      <c r="L3318" s="12">
        <v>13.923554503982254</v>
      </c>
      <c r="M3318" s="12">
        <v>21.24598204216403</v>
      </c>
      <c r="N3318" s="12"/>
      <c r="O3318" s="12"/>
    </row>
    <row r="3319" spans="1:15" x14ac:dyDescent="0.35">
      <c r="A3319" s="11" t="str">
        <f t="shared" si="51"/>
        <v>CONSUMO PER CAPITA (kg ó litros por individuo)TOTAL BEBIDAS2-5MIL</v>
      </c>
      <c r="B3319" s="11" t="s">
        <v>121</v>
      </c>
      <c r="C3319" s="11" t="s">
        <v>122</v>
      </c>
      <c r="D3319" s="11" t="s">
        <v>10</v>
      </c>
      <c r="E3319" s="12">
        <v>16.61786964521675</v>
      </c>
      <c r="F3319" s="12">
        <v>9.9338212678063993</v>
      </c>
      <c r="G3319" s="12">
        <v>9.6861774428738823</v>
      </c>
      <c r="H3319" s="12">
        <v>10.39584630692052</v>
      </c>
      <c r="I3319" s="12">
        <v>17.058625683640127</v>
      </c>
      <c r="J3319" s="12">
        <v>9.8391154326076702</v>
      </c>
      <c r="K3319" s="12">
        <v>9.3329336224405655</v>
      </c>
      <c r="L3319" s="12">
        <v>9.9859403161471221</v>
      </c>
      <c r="M3319" s="12">
        <v>15.627133559246275</v>
      </c>
      <c r="N3319" s="12"/>
      <c r="O3319" s="12"/>
    </row>
    <row r="3320" spans="1:15" x14ac:dyDescent="0.35">
      <c r="A3320" s="11" t="str">
        <f t="shared" si="51"/>
        <v>CONSUMO PER CAPITA (kg ó litros por individuo)TOTAL BEBIDAS5-10MIL</v>
      </c>
      <c r="B3320" s="11" t="s">
        <v>121</v>
      </c>
      <c r="C3320" s="11" t="s">
        <v>122</v>
      </c>
      <c r="D3320" s="11" t="s">
        <v>11</v>
      </c>
      <c r="E3320" s="12">
        <v>22.975389275028302</v>
      </c>
      <c r="F3320" s="12">
        <v>12.861155262859834</v>
      </c>
      <c r="G3320" s="12">
        <v>11.322209824142542</v>
      </c>
      <c r="H3320" s="12">
        <v>15.275925749636054</v>
      </c>
      <c r="I3320" s="12">
        <v>21.406655276260086</v>
      </c>
      <c r="J3320" s="12">
        <v>12.707083504610535</v>
      </c>
      <c r="K3320" s="12">
        <v>11.335506931607762</v>
      </c>
      <c r="L3320" s="12">
        <v>13.358830091169127</v>
      </c>
      <c r="M3320" s="12">
        <v>20.190334705282439</v>
      </c>
      <c r="N3320" s="12"/>
      <c r="O3320" s="12"/>
    </row>
    <row r="3321" spans="1:15" x14ac:dyDescent="0.35">
      <c r="A3321" s="11" t="str">
        <f t="shared" si="51"/>
        <v>CONSUMO PER CAPITA (kg ó litros por individuo)TOTAL BEBIDAS10-30MIL</v>
      </c>
      <c r="B3321" s="11" t="s">
        <v>121</v>
      </c>
      <c r="C3321" s="11" t="s">
        <v>122</v>
      </c>
      <c r="D3321" s="11" t="s">
        <v>12</v>
      </c>
      <c r="E3321" s="12">
        <v>23.042920353826052</v>
      </c>
      <c r="F3321" s="12">
        <v>14.220738049454075</v>
      </c>
      <c r="G3321" s="12">
        <v>12.884650453884719</v>
      </c>
      <c r="H3321" s="12">
        <v>14.357756530073972</v>
      </c>
      <c r="I3321" s="12">
        <v>21.177588476062745</v>
      </c>
      <c r="J3321" s="12">
        <v>13.585830850294975</v>
      </c>
      <c r="K3321" s="12">
        <v>12.346506641482346</v>
      </c>
      <c r="L3321" s="12">
        <v>14.283429430070244</v>
      </c>
      <c r="M3321" s="12">
        <v>20.989226170661347</v>
      </c>
      <c r="N3321" s="12"/>
      <c r="O3321" s="12"/>
    </row>
    <row r="3322" spans="1:15" x14ac:dyDescent="0.35">
      <c r="A3322" s="11" t="str">
        <f t="shared" si="51"/>
        <v>CONSUMO PER CAPITA (kg ó litros por individuo)TOTAL BEBIDAS30-100MIL</v>
      </c>
      <c r="B3322" s="11" t="s">
        <v>121</v>
      </c>
      <c r="C3322" s="11" t="s">
        <v>122</v>
      </c>
      <c r="D3322" s="11" t="s">
        <v>13</v>
      </c>
      <c r="E3322" s="12">
        <v>23.104266409720648</v>
      </c>
      <c r="F3322" s="12">
        <v>13.691044883122784</v>
      </c>
      <c r="G3322" s="12">
        <v>12.246521254530519</v>
      </c>
      <c r="H3322" s="12">
        <v>13.949279885143932</v>
      </c>
      <c r="I3322" s="12">
        <v>21.425912256668088</v>
      </c>
      <c r="J3322" s="12">
        <v>13.34747351303092</v>
      </c>
      <c r="K3322" s="12">
        <v>11.817405126260308</v>
      </c>
      <c r="L3322" s="12">
        <v>13.36109392830625</v>
      </c>
      <c r="M3322" s="12">
        <v>22.963428746120936</v>
      </c>
      <c r="N3322" s="12"/>
      <c r="O3322" s="12"/>
    </row>
    <row r="3323" spans="1:15" x14ac:dyDescent="0.35">
      <c r="A3323" s="11" t="str">
        <f t="shared" si="51"/>
        <v>CONSUMO PER CAPITA (kg ó litros por individuo)TOTAL BEBIDAS100-200MIL</v>
      </c>
      <c r="B3323" s="11" t="s">
        <v>121</v>
      </c>
      <c r="C3323" s="11" t="s">
        <v>122</v>
      </c>
      <c r="D3323" s="11" t="s">
        <v>14</v>
      </c>
      <c r="E3323" s="12">
        <v>25.851470486228941</v>
      </c>
      <c r="F3323" s="12">
        <v>14.348549213641782</v>
      </c>
      <c r="G3323" s="12">
        <v>12.389248403324213</v>
      </c>
      <c r="H3323" s="12">
        <v>14.626363084450244</v>
      </c>
      <c r="I3323" s="12">
        <v>21.852763913332023</v>
      </c>
      <c r="J3323" s="12">
        <v>12.931175435483636</v>
      </c>
      <c r="K3323" s="12">
        <v>12.498822658395566</v>
      </c>
      <c r="L3323" s="12">
        <v>13.888199430561558</v>
      </c>
      <c r="M3323" s="12">
        <v>21.890023208207197</v>
      </c>
      <c r="N3323" s="12"/>
      <c r="O3323" s="12"/>
    </row>
    <row r="3324" spans="1:15" x14ac:dyDescent="0.35">
      <c r="A3324" s="11" t="str">
        <f t="shared" si="51"/>
        <v>CONSUMO PER CAPITA (kg ó litros por individuo)TOTAL BEBIDAS200-500MIL</v>
      </c>
      <c r="B3324" s="11" t="s">
        <v>121</v>
      </c>
      <c r="C3324" s="11" t="s">
        <v>122</v>
      </c>
      <c r="D3324" s="11" t="s">
        <v>15</v>
      </c>
      <c r="E3324" s="12">
        <v>25.45129861677993</v>
      </c>
      <c r="F3324" s="12">
        <v>15.402386146663854</v>
      </c>
      <c r="G3324" s="12">
        <v>14.58871410738052</v>
      </c>
      <c r="H3324" s="12">
        <v>16.048879789628707</v>
      </c>
      <c r="I3324" s="12">
        <v>25.815744091446255</v>
      </c>
      <c r="J3324" s="12">
        <v>15.863329940730992</v>
      </c>
      <c r="K3324" s="12">
        <v>13.677140596661559</v>
      </c>
      <c r="L3324" s="12">
        <v>15.34364708098782</v>
      </c>
      <c r="M3324" s="12">
        <v>22.847004683186103</v>
      </c>
      <c r="N3324" s="12"/>
      <c r="O3324" s="12"/>
    </row>
    <row r="3325" spans="1:15" x14ac:dyDescent="0.35">
      <c r="A3325" s="11" t="str">
        <f t="shared" si="51"/>
        <v>CONSUMO PER CAPITA (kg ó litros por individuo)TOTAL BEBIDAS&gt;500MIL</v>
      </c>
      <c r="B3325" s="11" t="s">
        <v>121</v>
      </c>
      <c r="C3325" s="11" t="s">
        <v>122</v>
      </c>
      <c r="D3325" s="11" t="s">
        <v>16</v>
      </c>
      <c r="E3325" s="12">
        <v>27.559937731116111</v>
      </c>
      <c r="F3325" s="12">
        <v>16.691770211337772</v>
      </c>
      <c r="G3325" s="12">
        <v>15.456917973626433</v>
      </c>
      <c r="H3325" s="12">
        <v>17.114796173810323</v>
      </c>
      <c r="I3325" s="12">
        <v>25.037538317161086</v>
      </c>
      <c r="J3325" s="12">
        <v>15.562651680563077</v>
      </c>
      <c r="K3325" s="12">
        <v>14.755161086999351</v>
      </c>
      <c r="L3325" s="12">
        <v>15.80136296845504</v>
      </c>
      <c r="M3325" s="12">
        <v>22.658906220120745</v>
      </c>
      <c r="N3325" s="12"/>
      <c r="O3325" s="12"/>
    </row>
    <row r="3326" spans="1:15" x14ac:dyDescent="0.35">
      <c r="A3326" s="11" t="str">
        <f t="shared" si="51"/>
        <v>CONSUMO PER CAPITA (kg ó litros por individuo)TOTAL BEBIDASDE 15 A 19 AÑOS</v>
      </c>
      <c r="B3326" s="11" t="s">
        <v>121</v>
      </c>
      <c r="C3326" s="11" t="s">
        <v>122</v>
      </c>
      <c r="D3326" s="11" t="s">
        <v>39</v>
      </c>
      <c r="E3326" s="12">
        <v>8.7037632579020929</v>
      </c>
      <c r="F3326" s="12">
        <v>3.5500984279260379</v>
      </c>
      <c r="G3326" s="12">
        <v>3.081037649364891</v>
      </c>
      <c r="H3326" s="12">
        <v>3.0932353284257634</v>
      </c>
      <c r="I3326" s="12">
        <v>6.947804379848213</v>
      </c>
      <c r="J3326" s="12">
        <v>5.3065713257941773</v>
      </c>
      <c r="K3326" s="12">
        <v>2.2908774269845504</v>
      </c>
      <c r="L3326" s="12">
        <v>2.6300853979337169</v>
      </c>
      <c r="M3326" s="12">
        <v>6.2206553357991821</v>
      </c>
      <c r="N3326" s="12"/>
      <c r="O3326" s="12"/>
    </row>
    <row r="3327" spans="1:15" x14ac:dyDescent="0.35">
      <c r="A3327" s="11" t="str">
        <f t="shared" si="51"/>
        <v>CONSUMO PER CAPITA (kg ó litros por individuo)TOTAL BEBIDASDE 20 A 24 AÑOS</v>
      </c>
      <c r="B3327" s="11" t="s">
        <v>121</v>
      </c>
      <c r="C3327" s="11" t="s">
        <v>122</v>
      </c>
      <c r="D3327" s="11" t="s">
        <v>40</v>
      </c>
      <c r="E3327" s="12">
        <v>8.159693706605319</v>
      </c>
      <c r="F3327" s="12">
        <v>5.1416778916699393</v>
      </c>
      <c r="G3327" s="12">
        <v>5.3046132178642056</v>
      </c>
      <c r="H3327" s="12">
        <v>5.2139091840421434</v>
      </c>
      <c r="I3327" s="12">
        <v>8.6853343129005225</v>
      </c>
      <c r="J3327" s="12">
        <v>4.3460986846402347</v>
      </c>
      <c r="K3327" s="12">
        <v>3.8939824869924413</v>
      </c>
      <c r="L3327" s="12">
        <v>4.9363564759417047</v>
      </c>
      <c r="M3327" s="12">
        <v>6.5054675169457363</v>
      </c>
      <c r="N3327" s="12"/>
      <c r="O3327" s="12"/>
    </row>
    <row r="3328" spans="1:15" x14ac:dyDescent="0.35">
      <c r="A3328" s="11" t="str">
        <f t="shared" si="51"/>
        <v>CONSUMO PER CAPITA (kg ó litros por individuo)TOTAL BEBIDASDE 25 A 34 AÑOS</v>
      </c>
      <c r="B3328" s="11" t="s">
        <v>121</v>
      </c>
      <c r="C3328" s="11" t="s">
        <v>122</v>
      </c>
      <c r="D3328" s="11" t="s">
        <v>41</v>
      </c>
      <c r="E3328" s="12">
        <v>12.042255169966282</v>
      </c>
      <c r="F3328" s="12">
        <v>7.7097575664207003</v>
      </c>
      <c r="G3328" s="12">
        <v>6.6589250873380088</v>
      </c>
      <c r="H3328" s="12">
        <v>7.7460911307398987</v>
      </c>
      <c r="I3328" s="12">
        <v>10.584646238968395</v>
      </c>
      <c r="J3328" s="12">
        <v>7.5317972385528709</v>
      </c>
      <c r="K3328" s="12">
        <v>5.7029252576768394</v>
      </c>
      <c r="L3328" s="12">
        <v>6.0625445691963789</v>
      </c>
      <c r="M3328" s="12">
        <v>9.2081092987283739</v>
      </c>
      <c r="N3328" s="12"/>
      <c r="O3328" s="12"/>
    </row>
    <row r="3329" spans="1:15" x14ac:dyDescent="0.35">
      <c r="A3329" s="11" t="str">
        <f t="shared" si="51"/>
        <v>CONSUMO PER CAPITA (kg ó litros por individuo)TOTAL BEBIDASDE 35 A 49 AÑOS</v>
      </c>
      <c r="B3329" s="11" t="s">
        <v>121</v>
      </c>
      <c r="C3329" s="11" t="s">
        <v>122</v>
      </c>
      <c r="D3329" s="11" t="s">
        <v>42</v>
      </c>
      <c r="E3329" s="12">
        <v>21.272595026161543</v>
      </c>
      <c r="F3329" s="12">
        <v>12.06704084199497</v>
      </c>
      <c r="G3329" s="12">
        <v>11.083705195794655</v>
      </c>
      <c r="H3329" s="12">
        <v>12.18188111469148</v>
      </c>
      <c r="I3329" s="12">
        <v>19.104933561181028</v>
      </c>
      <c r="J3329" s="12">
        <v>11.458118921959228</v>
      </c>
      <c r="K3329" s="12">
        <v>10.033168746441818</v>
      </c>
      <c r="L3329" s="12">
        <v>11.377545985486023</v>
      </c>
      <c r="M3329" s="12">
        <v>16.937821223940542</v>
      </c>
      <c r="N3329" s="12"/>
      <c r="O3329" s="12"/>
    </row>
    <row r="3330" spans="1:15" x14ac:dyDescent="0.35">
      <c r="A3330" s="11" t="str">
        <f t="shared" si="51"/>
        <v>CONSUMO PER CAPITA (kg ó litros por individuo)TOTAL BEBIDASDE 50 A 59 AÑOS</v>
      </c>
      <c r="B3330" s="11" t="s">
        <v>121</v>
      </c>
      <c r="C3330" s="11" t="s">
        <v>122</v>
      </c>
      <c r="D3330" s="11" t="s">
        <v>43</v>
      </c>
      <c r="E3330" s="12">
        <v>30.24005947294906</v>
      </c>
      <c r="F3330" s="12">
        <v>18.453820464682412</v>
      </c>
      <c r="G3330" s="12">
        <v>16.280035678456613</v>
      </c>
      <c r="H3330" s="12">
        <v>18.255330028482742</v>
      </c>
      <c r="I3330" s="12">
        <v>29.187186803016061</v>
      </c>
      <c r="J3330" s="12">
        <v>16.969706004400802</v>
      </c>
      <c r="K3330" s="12">
        <v>16.623713365855004</v>
      </c>
      <c r="L3330" s="12">
        <v>18.841463140772635</v>
      </c>
      <c r="M3330" s="12">
        <v>28.553138973425376</v>
      </c>
      <c r="N3330" s="12"/>
      <c r="O3330" s="12"/>
    </row>
    <row r="3331" spans="1:15" x14ac:dyDescent="0.35">
      <c r="A3331" s="11" t="str">
        <f t="shared" si="51"/>
        <v>CONSUMO PER CAPITA (kg ó litros por individuo)TOTAL BEBIDASDE 60 A 75 AÑOS</v>
      </c>
      <c r="B3331" s="11" t="s">
        <v>121</v>
      </c>
      <c r="C3331" s="11" t="s">
        <v>122</v>
      </c>
      <c r="D3331" s="11" t="s">
        <v>44</v>
      </c>
      <c r="E3331" s="12">
        <v>38.654996466292786</v>
      </c>
      <c r="F3331" s="12">
        <v>23.341977261396227</v>
      </c>
      <c r="G3331" s="12">
        <v>21.80156071122105</v>
      </c>
      <c r="H3331" s="12">
        <v>25.838638425436557</v>
      </c>
      <c r="I3331" s="12">
        <v>36.917368556709953</v>
      </c>
      <c r="J3331" s="12">
        <v>22.820776998526352</v>
      </c>
      <c r="K3331" s="12">
        <v>21.949836620131276</v>
      </c>
      <c r="L3331" s="12">
        <v>24.484261082340101</v>
      </c>
      <c r="M3331" s="12">
        <v>38.401630045565057</v>
      </c>
      <c r="N3331" s="12"/>
      <c r="O3331" s="12"/>
    </row>
    <row r="3332" spans="1:15" x14ac:dyDescent="0.35">
      <c r="A3332" s="11" t="str">
        <f t="shared" ref="A3332:A3395" si="52">B3332&amp;C3332&amp;D3332</f>
        <v>CONSUMO PER CAPITA (kg ó litros por individuo)TOTAL BEBIDASNIVEL ALTO</v>
      </c>
      <c r="B3332" s="11" t="s">
        <v>121</v>
      </c>
      <c r="C3332" s="11" t="s">
        <v>122</v>
      </c>
      <c r="D3332" s="11" t="s">
        <v>209</v>
      </c>
      <c r="E3332" s="12">
        <v>24.593177898885134</v>
      </c>
      <c r="F3332" s="12">
        <v>14.003807504024044</v>
      </c>
      <c r="G3332" s="12">
        <v>13.795254301671156</v>
      </c>
      <c r="H3332" s="12">
        <v>15.672929107742268</v>
      </c>
      <c r="I3332" s="12">
        <v>24.444365819456653</v>
      </c>
      <c r="J3332" s="12">
        <v>14.131204377750278</v>
      </c>
      <c r="K3332" s="12">
        <v>13.123769054391042</v>
      </c>
      <c r="L3332" s="12">
        <v>15.295920672659674</v>
      </c>
      <c r="M3332" s="12">
        <v>23.026250568401693</v>
      </c>
      <c r="N3332" s="12"/>
      <c r="O3332" s="12"/>
    </row>
    <row r="3333" spans="1:15" x14ac:dyDescent="0.35">
      <c r="A3333" s="11" t="str">
        <f t="shared" si="52"/>
        <v>CONSUMO PER CAPITA (kg ó litros por individuo)TOTAL BEBIDASNIVEL MEDIO ALTO</v>
      </c>
      <c r="B3333" s="11" t="s">
        <v>121</v>
      </c>
      <c r="C3333" s="11" t="s">
        <v>122</v>
      </c>
      <c r="D3333" s="11" t="s">
        <v>210</v>
      </c>
      <c r="E3333" s="12">
        <v>24.497302594442793</v>
      </c>
      <c r="F3333" s="12">
        <v>13.891592675031248</v>
      </c>
      <c r="G3333" s="12">
        <v>12.242382641622767</v>
      </c>
      <c r="H3333" s="12">
        <v>13.813489105534853</v>
      </c>
      <c r="I3333" s="12">
        <v>21.52845268828483</v>
      </c>
      <c r="J3333" s="12">
        <v>12.595422762687887</v>
      </c>
      <c r="K3333" s="12">
        <v>12.003165342129876</v>
      </c>
      <c r="L3333" s="12">
        <v>12.559587639817037</v>
      </c>
      <c r="M3333" s="12">
        <v>19.325392937660727</v>
      </c>
      <c r="N3333" s="12"/>
      <c r="O3333" s="12"/>
    </row>
    <row r="3334" spans="1:15" x14ac:dyDescent="0.35">
      <c r="A3334" s="11" t="str">
        <f t="shared" si="52"/>
        <v>CONSUMO PER CAPITA (kg ó litros por individuo)TOTAL BEBIDASNIVEL MEDIO</v>
      </c>
      <c r="B3334" s="11" t="s">
        <v>121</v>
      </c>
      <c r="C3334" s="11" t="s">
        <v>122</v>
      </c>
      <c r="D3334" s="11" t="s">
        <v>211</v>
      </c>
      <c r="E3334" s="12">
        <v>24.4763249210766</v>
      </c>
      <c r="F3334" s="12">
        <v>14.86105266798848</v>
      </c>
      <c r="G3334" s="12">
        <v>13.550554721355001</v>
      </c>
      <c r="H3334" s="12">
        <v>14.700801099881106</v>
      </c>
      <c r="I3334" s="12">
        <v>23.166155789797095</v>
      </c>
      <c r="J3334" s="12">
        <v>14.070804838731016</v>
      </c>
      <c r="K3334" s="12">
        <v>12.271954455859069</v>
      </c>
      <c r="L3334" s="12">
        <v>13.639788003772868</v>
      </c>
      <c r="M3334" s="12">
        <v>22.397026308253199</v>
      </c>
      <c r="N3334" s="12"/>
      <c r="O3334" s="12"/>
    </row>
    <row r="3335" spans="1:15" x14ac:dyDescent="0.35">
      <c r="A3335" s="11" t="str">
        <f t="shared" si="52"/>
        <v>CONSUMO PER CAPITA (kg ó litros por individuo)TOTAL BEBIDASNIVEL MEDIO BAJO</v>
      </c>
      <c r="B3335" s="11" t="s">
        <v>121</v>
      </c>
      <c r="C3335" s="11" t="s">
        <v>122</v>
      </c>
      <c r="D3335" s="11" t="s">
        <v>212</v>
      </c>
      <c r="E3335" s="12">
        <v>24.865611963385518</v>
      </c>
      <c r="F3335" s="12">
        <v>15.397825749016468</v>
      </c>
      <c r="G3335" s="12">
        <v>12.457651763205282</v>
      </c>
      <c r="H3335" s="12">
        <v>14.500275331212629</v>
      </c>
      <c r="I3335" s="12">
        <v>21.542514200749768</v>
      </c>
      <c r="J3335" s="12">
        <v>13.697091411347843</v>
      </c>
      <c r="K3335" s="12">
        <v>12.755902114318259</v>
      </c>
      <c r="L3335" s="12">
        <v>13.73511307703532</v>
      </c>
      <c r="M3335" s="12">
        <v>21.564031037346027</v>
      </c>
      <c r="N3335" s="12"/>
      <c r="O3335" s="12"/>
    </row>
    <row r="3336" spans="1:15" x14ac:dyDescent="0.35">
      <c r="A3336" s="11" t="str">
        <f t="shared" si="52"/>
        <v>CONSUMO PER CAPITA (kg ó litros por individuo)TOTAL BEBIDASHOMBRE</v>
      </c>
      <c r="B3336" s="11" t="s">
        <v>121</v>
      </c>
      <c r="C3336" s="11" t="s">
        <v>122</v>
      </c>
      <c r="D3336" s="11" t="s">
        <v>21</v>
      </c>
      <c r="E3336" s="12">
        <v>27.84629139804942</v>
      </c>
      <c r="F3336" s="12">
        <v>16.729970540099885</v>
      </c>
      <c r="G3336" s="12">
        <v>15.178160559215859</v>
      </c>
      <c r="H3336" s="12">
        <v>17.227467544044789</v>
      </c>
      <c r="I3336" s="12">
        <v>25.571833119612641</v>
      </c>
      <c r="J3336" s="12">
        <v>16.184889307904694</v>
      </c>
      <c r="K3336" s="12">
        <v>14.93392752701177</v>
      </c>
      <c r="L3336" s="12">
        <v>16.494397455563146</v>
      </c>
      <c r="M3336" s="12">
        <v>25.636469501634352</v>
      </c>
      <c r="N3336" s="12"/>
      <c r="O3336" s="12"/>
    </row>
    <row r="3337" spans="1:15" x14ac:dyDescent="0.35">
      <c r="A3337" s="11" t="str">
        <f t="shared" si="52"/>
        <v>CONSUMO PER CAPITA (kg ó litros por individuo)TOTAL BEBIDASMUJER</v>
      </c>
      <c r="B3337" s="11" t="s">
        <v>121</v>
      </c>
      <c r="C3337" s="11" t="s">
        <v>122</v>
      </c>
      <c r="D3337" s="11" t="s">
        <v>22</v>
      </c>
      <c r="E3337" s="12">
        <v>20.051313192686266</v>
      </c>
      <c r="F3337" s="12">
        <v>11.725523326771313</v>
      </c>
      <c r="G3337" s="12">
        <v>10.828499884723854</v>
      </c>
      <c r="H3337" s="12">
        <v>12.346792037006306</v>
      </c>
      <c r="I3337" s="12">
        <v>19.283114183617819</v>
      </c>
      <c r="J3337" s="12">
        <v>11.203422586743391</v>
      </c>
      <c r="K3337" s="12">
        <v>10.108173715992956</v>
      </c>
      <c r="L3337" s="12">
        <v>11.656389945541006</v>
      </c>
      <c r="M3337" s="12">
        <v>17.634218763669452</v>
      </c>
      <c r="N3337" s="12"/>
      <c r="O3337" s="12"/>
    </row>
    <row r="3338" spans="1:15" x14ac:dyDescent="0.35">
      <c r="A3338" s="11" t="str">
        <f t="shared" si="52"/>
        <v>CONSUMO PER CAPITA (kg ó litros por individuo).Total Bebidas CalienteT.ESPAÑA</v>
      </c>
      <c r="B3338" s="11" t="s">
        <v>121</v>
      </c>
      <c r="C3338" s="11" t="s">
        <v>123</v>
      </c>
      <c r="D3338" s="11" t="s">
        <v>36</v>
      </c>
      <c r="E3338" s="12">
        <v>2.3138987015025281</v>
      </c>
      <c r="F3338" s="12">
        <v>1.9817355703608099</v>
      </c>
      <c r="G3338" s="12">
        <v>2.0074544741654305</v>
      </c>
      <c r="H3338" s="12">
        <v>1.8736023360564482</v>
      </c>
      <c r="I3338" s="12">
        <v>2.2794099730623287</v>
      </c>
      <c r="J3338" s="12">
        <v>1.9133600154517261</v>
      </c>
      <c r="K3338" s="12">
        <v>1.9419692519896641</v>
      </c>
      <c r="L3338" s="12">
        <v>1.8039872823425107</v>
      </c>
      <c r="M3338" s="12">
        <v>2.2104595387939634</v>
      </c>
      <c r="N3338" s="12"/>
      <c r="O3338" s="12"/>
    </row>
    <row r="3339" spans="1:15" x14ac:dyDescent="0.35">
      <c r="A3339" s="11" t="str">
        <f t="shared" si="52"/>
        <v>CONSUMO PER CAPITA (kg ó litros por individuo).Total Bebidas CalienteBCN AM</v>
      </c>
      <c r="B3339" s="11" t="s">
        <v>121</v>
      </c>
      <c r="C3339" s="11" t="s">
        <v>123</v>
      </c>
      <c r="D3339" s="11" t="s">
        <v>1</v>
      </c>
      <c r="E3339" s="12">
        <v>2.1643678130321269</v>
      </c>
      <c r="F3339" s="12">
        <v>1.8249584661333011</v>
      </c>
      <c r="G3339" s="12">
        <v>2.0055725319397881</v>
      </c>
      <c r="H3339" s="12">
        <v>1.9311362577932489</v>
      </c>
      <c r="I3339" s="12">
        <v>2.3108494983379289</v>
      </c>
      <c r="J3339" s="12">
        <v>1.9722488599460035</v>
      </c>
      <c r="K3339" s="12">
        <v>1.8281020813720512</v>
      </c>
      <c r="L3339" s="12">
        <v>1.8042117023012127</v>
      </c>
      <c r="M3339" s="12">
        <v>2.2182391468490414</v>
      </c>
      <c r="N3339" s="12"/>
      <c r="O3339" s="12"/>
    </row>
    <row r="3340" spans="1:15" x14ac:dyDescent="0.35">
      <c r="A3340" s="11" t="str">
        <f t="shared" si="52"/>
        <v>CONSUMO PER CAPITA (kg ó litros por individuo).Total Bebidas CalienteREST.CAT ARAGON</v>
      </c>
      <c r="B3340" s="11" t="s">
        <v>121</v>
      </c>
      <c r="C3340" s="11" t="s">
        <v>123</v>
      </c>
      <c r="D3340" s="11" t="s">
        <v>2</v>
      </c>
      <c r="E3340" s="12">
        <v>2.3171449051615962</v>
      </c>
      <c r="F3340" s="12">
        <v>2.091899791192513</v>
      </c>
      <c r="G3340" s="12">
        <v>2.109704658285978</v>
      </c>
      <c r="H3340" s="12">
        <v>1.944021887355277</v>
      </c>
      <c r="I3340" s="12">
        <v>2.3467791725636529</v>
      </c>
      <c r="J3340" s="12">
        <v>2.0243863754047551</v>
      </c>
      <c r="K3340" s="12">
        <v>2.1463034364803133</v>
      </c>
      <c r="L3340" s="12">
        <v>1.9047676740790971</v>
      </c>
      <c r="M3340" s="12">
        <v>2.1772365115597023</v>
      </c>
      <c r="N3340" s="12"/>
      <c r="O3340" s="12"/>
    </row>
    <row r="3341" spans="1:15" x14ac:dyDescent="0.35">
      <c r="A3341" s="11" t="str">
        <f t="shared" si="52"/>
        <v>CONSUMO PER CAPITA (kg ó litros por individuo).Total Bebidas CalienteLEVANTE</v>
      </c>
      <c r="B3341" s="11" t="s">
        <v>121</v>
      </c>
      <c r="C3341" s="11" t="s">
        <v>123</v>
      </c>
      <c r="D3341" s="11" t="s">
        <v>3</v>
      </c>
      <c r="E3341" s="12">
        <v>2.1932196967644675</v>
      </c>
      <c r="F3341" s="12">
        <v>1.7794662182392695</v>
      </c>
      <c r="G3341" s="12">
        <v>1.8302431730067832</v>
      </c>
      <c r="H3341" s="12">
        <v>1.6041328685339262</v>
      </c>
      <c r="I3341" s="12">
        <v>1.9215889050524917</v>
      </c>
      <c r="J3341" s="12">
        <v>1.7414760469633297</v>
      </c>
      <c r="K3341" s="12">
        <v>1.6872600932958621</v>
      </c>
      <c r="L3341" s="12">
        <v>1.5179972452363084</v>
      </c>
      <c r="M3341" s="12">
        <v>1.8218838274528402</v>
      </c>
      <c r="N3341" s="12"/>
      <c r="O3341" s="12"/>
    </row>
    <row r="3342" spans="1:15" x14ac:dyDescent="0.35">
      <c r="A3342" s="11" t="str">
        <f t="shared" si="52"/>
        <v>CONSUMO PER CAPITA (kg ó litros por individuo).Total Bebidas CalienteANDALUCIA</v>
      </c>
      <c r="B3342" s="11" t="s">
        <v>121</v>
      </c>
      <c r="C3342" s="11" t="s">
        <v>123</v>
      </c>
      <c r="D3342" s="11" t="s">
        <v>4</v>
      </c>
      <c r="E3342" s="12">
        <v>2.197501122518672</v>
      </c>
      <c r="F3342" s="12">
        <v>1.8321902652167781</v>
      </c>
      <c r="G3342" s="12">
        <v>1.7332188561311213</v>
      </c>
      <c r="H3342" s="12">
        <v>1.5901885857574709</v>
      </c>
      <c r="I3342" s="12">
        <v>2.0224301009813841</v>
      </c>
      <c r="J3342" s="12">
        <v>1.6952839494301246</v>
      </c>
      <c r="K3342" s="12">
        <v>1.7989440083266619</v>
      </c>
      <c r="L3342" s="12">
        <v>1.5758614596782865</v>
      </c>
      <c r="M3342" s="12">
        <v>2.0816257987478504</v>
      </c>
      <c r="N3342" s="12"/>
      <c r="O3342" s="12"/>
    </row>
    <row r="3343" spans="1:15" x14ac:dyDescent="0.35">
      <c r="A3343" s="11" t="str">
        <f t="shared" si="52"/>
        <v>CONSUMO PER CAPITA (kg ó litros por individuo).Total Bebidas CalienteMDD AM</v>
      </c>
      <c r="B3343" s="11" t="s">
        <v>121</v>
      </c>
      <c r="C3343" s="11" t="s">
        <v>123</v>
      </c>
      <c r="D3343" s="11" t="s">
        <v>5</v>
      </c>
      <c r="E3343" s="12">
        <v>1.8887794874760724</v>
      </c>
      <c r="F3343" s="12">
        <v>1.6334615295096653</v>
      </c>
      <c r="G3343" s="12">
        <v>1.7087054739369782</v>
      </c>
      <c r="H3343" s="12">
        <v>1.6338259209490471</v>
      </c>
      <c r="I3343" s="12">
        <v>1.9923896981377609</v>
      </c>
      <c r="J3343" s="12">
        <v>1.6604801276950247</v>
      </c>
      <c r="K3343" s="12">
        <v>1.6873384962841647</v>
      </c>
      <c r="L3343" s="12">
        <v>1.5891707835240771</v>
      </c>
      <c r="M3343" s="12">
        <v>1.8768757369236904</v>
      </c>
      <c r="N3343" s="12"/>
      <c r="O3343" s="12"/>
    </row>
    <row r="3344" spans="1:15" x14ac:dyDescent="0.35">
      <c r="A3344" s="11" t="str">
        <f t="shared" si="52"/>
        <v>CONSUMO PER CAPITA (kg ó litros por individuo).Total Bebidas CalienteRTO CENTRO</v>
      </c>
      <c r="B3344" s="11" t="s">
        <v>121</v>
      </c>
      <c r="C3344" s="11" t="s">
        <v>123</v>
      </c>
      <c r="D3344" s="11" t="s">
        <v>6</v>
      </c>
      <c r="E3344" s="12">
        <v>1.8898240556465653</v>
      </c>
      <c r="F3344" s="12">
        <v>1.6770570598137411</v>
      </c>
      <c r="G3344" s="12">
        <v>1.7121145964822955</v>
      </c>
      <c r="H3344" s="12">
        <v>1.7144006207005116</v>
      </c>
      <c r="I3344" s="12">
        <v>2.0127564040548673</v>
      </c>
      <c r="J3344" s="12">
        <v>1.6019055090554482</v>
      </c>
      <c r="K3344" s="12">
        <v>1.5404754123240201</v>
      </c>
      <c r="L3344" s="12">
        <v>1.4841977651634848</v>
      </c>
      <c r="M3344" s="12">
        <v>1.8197461238889756</v>
      </c>
      <c r="N3344" s="12"/>
      <c r="O3344" s="12"/>
    </row>
    <row r="3345" spans="1:15" x14ac:dyDescent="0.35">
      <c r="A3345" s="11" t="str">
        <f t="shared" si="52"/>
        <v>CONSUMO PER CAPITA (kg ó litros por individuo).Total Bebidas CalienteNORTE-CENTRO</v>
      </c>
      <c r="B3345" s="11" t="s">
        <v>121</v>
      </c>
      <c r="C3345" s="11" t="s">
        <v>123</v>
      </c>
      <c r="D3345" s="11" t="s">
        <v>7</v>
      </c>
      <c r="E3345" s="12">
        <v>2.7341607398948069</v>
      </c>
      <c r="F3345" s="12">
        <v>2.3986767957858808</v>
      </c>
      <c r="G3345" s="12">
        <v>2.4464769422076316</v>
      </c>
      <c r="H3345" s="12">
        <v>2.3284603141731055</v>
      </c>
      <c r="I3345" s="12">
        <v>2.9405487939168351</v>
      </c>
      <c r="J3345" s="12">
        <v>2.3359038558340863</v>
      </c>
      <c r="K3345" s="12">
        <v>2.3750657886420403</v>
      </c>
      <c r="L3345" s="12">
        <v>2.3921561623328671</v>
      </c>
      <c r="M3345" s="12">
        <v>2.8661082377072638</v>
      </c>
      <c r="N3345" s="12"/>
      <c r="O3345" s="12"/>
    </row>
    <row r="3346" spans="1:15" x14ac:dyDescent="0.35">
      <c r="A3346" s="11" t="str">
        <f t="shared" si="52"/>
        <v>CONSUMO PER CAPITA (kg ó litros por individuo).Total Bebidas CalienteNOROESTE</v>
      </c>
      <c r="B3346" s="11" t="s">
        <v>121</v>
      </c>
      <c r="C3346" s="11" t="s">
        <v>123</v>
      </c>
      <c r="D3346" s="11" t="s">
        <v>8</v>
      </c>
      <c r="E3346" s="12">
        <v>3.559968277776048</v>
      </c>
      <c r="F3346" s="12">
        <v>3.0633335513246109</v>
      </c>
      <c r="G3346" s="12">
        <v>3.0886931496495595</v>
      </c>
      <c r="H3346" s="12">
        <v>2.871362584354225</v>
      </c>
      <c r="I3346" s="12">
        <v>3.3723920324452634</v>
      </c>
      <c r="J3346" s="12">
        <v>2.7487366810532188</v>
      </c>
      <c r="K3346" s="12">
        <v>2.897304785118882</v>
      </c>
      <c r="L3346" s="12">
        <v>2.7314261728231104</v>
      </c>
      <c r="M3346" s="12">
        <v>3.4680730577693337</v>
      </c>
      <c r="N3346" s="12"/>
      <c r="O3346" s="12"/>
    </row>
    <row r="3347" spans="1:15" x14ac:dyDescent="0.35">
      <c r="A3347" s="11" t="str">
        <f t="shared" si="52"/>
        <v>CONSUMO PER CAPITA (kg ó litros por individuo).Total Bebidas Caliente&lt;2MIL</v>
      </c>
      <c r="B3347" s="11" t="s">
        <v>121</v>
      </c>
      <c r="C3347" s="11" t="s">
        <v>123</v>
      </c>
      <c r="D3347" s="11" t="s">
        <v>9</v>
      </c>
      <c r="E3347" s="12">
        <v>1.9444378551827786</v>
      </c>
      <c r="F3347" s="12">
        <v>1.6267268369032868</v>
      </c>
      <c r="G3347" s="12">
        <v>1.7692965011996231</v>
      </c>
      <c r="H3347" s="12">
        <v>1.5846189261364776</v>
      </c>
      <c r="I3347" s="12">
        <v>2.3704780410528841</v>
      </c>
      <c r="J3347" s="12">
        <v>1.8043860547048154</v>
      </c>
      <c r="K3347" s="12">
        <v>1.8910289723339793</v>
      </c>
      <c r="L3347" s="12">
        <v>1.8931244294296983</v>
      </c>
      <c r="M3347" s="12">
        <v>2.1389367147628739</v>
      </c>
      <c r="N3347" s="12"/>
      <c r="O3347" s="12"/>
    </row>
    <row r="3348" spans="1:15" x14ac:dyDescent="0.35">
      <c r="A3348" s="11" t="str">
        <f t="shared" si="52"/>
        <v>CONSUMO PER CAPITA (kg ó litros por individuo).Total Bebidas Caliente2-5MIL</v>
      </c>
      <c r="B3348" s="11" t="s">
        <v>121</v>
      </c>
      <c r="C3348" s="11" t="s">
        <v>123</v>
      </c>
      <c r="D3348" s="11" t="s">
        <v>10</v>
      </c>
      <c r="E3348" s="12">
        <v>1.6737427878043993</v>
      </c>
      <c r="F3348" s="12">
        <v>1.4402559034449638</v>
      </c>
      <c r="G3348" s="12">
        <v>1.4838909441919206</v>
      </c>
      <c r="H3348" s="12">
        <v>1.3294255493228688</v>
      </c>
      <c r="I3348" s="12">
        <v>1.6003594635348544</v>
      </c>
      <c r="J3348" s="12">
        <v>1.3325652915117137</v>
      </c>
      <c r="K3348" s="12">
        <v>1.4036544533649886</v>
      </c>
      <c r="L3348" s="12">
        <v>1.3167714003041884</v>
      </c>
      <c r="M3348" s="12">
        <v>1.4238966372871875</v>
      </c>
      <c r="N3348" s="12"/>
      <c r="O3348" s="12"/>
    </row>
    <row r="3349" spans="1:15" x14ac:dyDescent="0.35">
      <c r="A3349" s="11" t="str">
        <f t="shared" si="52"/>
        <v>CONSUMO PER CAPITA (kg ó litros por individuo).Total Bebidas Caliente5-10MIL</v>
      </c>
      <c r="B3349" s="11" t="s">
        <v>121</v>
      </c>
      <c r="C3349" s="11" t="s">
        <v>123</v>
      </c>
      <c r="D3349" s="11" t="s">
        <v>11</v>
      </c>
      <c r="E3349" s="12">
        <v>2.0482900690504158</v>
      </c>
      <c r="F3349" s="12">
        <v>1.6899871023633002</v>
      </c>
      <c r="G3349" s="12">
        <v>1.650390122812575</v>
      </c>
      <c r="H3349" s="12">
        <v>1.7521963451354936</v>
      </c>
      <c r="I3349" s="12">
        <v>2.0068597256462546</v>
      </c>
      <c r="J3349" s="12">
        <v>1.5287026605206062</v>
      </c>
      <c r="K3349" s="12">
        <v>1.6704144411175903</v>
      </c>
      <c r="L3349" s="12">
        <v>1.5546354419276038</v>
      </c>
      <c r="M3349" s="12">
        <v>1.8987462365291503</v>
      </c>
      <c r="N3349" s="12"/>
      <c r="O3349" s="12"/>
    </row>
    <row r="3350" spans="1:15" x14ac:dyDescent="0.35">
      <c r="A3350" s="11" t="str">
        <f t="shared" si="52"/>
        <v>CONSUMO PER CAPITA (kg ó litros por individuo).Total Bebidas Caliente10-30MIL</v>
      </c>
      <c r="B3350" s="11" t="s">
        <v>121</v>
      </c>
      <c r="C3350" s="11" t="s">
        <v>123</v>
      </c>
      <c r="D3350" s="11" t="s">
        <v>12</v>
      </c>
      <c r="E3350" s="12">
        <v>2.351188685840039</v>
      </c>
      <c r="F3350" s="12">
        <v>2.0880859073534799</v>
      </c>
      <c r="G3350" s="12">
        <v>1.937910416620424</v>
      </c>
      <c r="H3350" s="12">
        <v>1.811773962530123</v>
      </c>
      <c r="I3350" s="12">
        <v>2.1812066501409695</v>
      </c>
      <c r="J3350" s="12">
        <v>1.8807444905964488</v>
      </c>
      <c r="K3350" s="12">
        <v>1.8824149681402458</v>
      </c>
      <c r="L3350" s="12">
        <v>1.8030777846891155</v>
      </c>
      <c r="M3350" s="12">
        <v>2.1741295388232049</v>
      </c>
      <c r="N3350" s="12"/>
      <c r="O3350" s="12"/>
    </row>
    <row r="3351" spans="1:15" x14ac:dyDescent="0.35">
      <c r="A3351" s="11" t="str">
        <f t="shared" si="52"/>
        <v>CONSUMO PER CAPITA (kg ó litros por individuo).Total Bebidas Caliente30-100MIL</v>
      </c>
      <c r="B3351" s="11" t="s">
        <v>121</v>
      </c>
      <c r="C3351" s="11" t="s">
        <v>123</v>
      </c>
      <c r="D3351" s="11" t="s">
        <v>13</v>
      </c>
      <c r="E3351" s="12">
        <v>2.5130916353007047</v>
      </c>
      <c r="F3351" s="12">
        <v>2.1730303052952156</v>
      </c>
      <c r="G3351" s="12">
        <v>2.1731697553584897</v>
      </c>
      <c r="H3351" s="12">
        <v>2.0066543065968299</v>
      </c>
      <c r="I3351" s="12">
        <v>2.4195286483355676</v>
      </c>
      <c r="J3351" s="12">
        <v>2.1438193741218572</v>
      </c>
      <c r="K3351" s="12">
        <v>2.0748027178805657</v>
      </c>
      <c r="L3351" s="12">
        <v>1.8354796849264725</v>
      </c>
      <c r="M3351" s="12">
        <v>2.3562073136271753</v>
      </c>
      <c r="N3351" s="12"/>
      <c r="O3351" s="12"/>
    </row>
    <row r="3352" spans="1:15" x14ac:dyDescent="0.35">
      <c r="A3352" s="11" t="str">
        <f t="shared" si="52"/>
        <v>CONSUMO PER CAPITA (kg ó litros por individuo).Total Bebidas Caliente100-200MIL</v>
      </c>
      <c r="B3352" s="11" t="s">
        <v>121</v>
      </c>
      <c r="C3352" s="11" t="s">
        <v>123</v>
      </c>
      <c r="D3352" s="11" t="s">
        <v>14</v>
      </c>
      <c r="E3352" s="12">
        <v>2.6118124600470396</v>
      </c>
      <c r="F3352" s="12">
        <v>2.0865521488749383</v>
      </c>
      <c r="G3352" s="12">
        <v>2.1941863036651337</v>
      </c>
      <c r="H3352" s="12">
        <v>2.1007540220969392</v>
      </c>
      <c r="I3352" s="12">
        <v>2.6429435543111026</v>
      </c>
      <c r="J3352" s="12">
        <v>2.0982768450372431</v>
      </c>
      <c r="K3352" s="12">
        <v>2.1802688305973938</v>
      </c>
      <c r="L3352" s="12">
        <v>2.0313516868886921</v>
      </c>
      <c r="M3352" s="12">
        <v>2.5627364399635697</v>
      </c>
      <c r="N3352" s="12"/>
      <c r="O3352" s="12"/>
    </row>
    <row r="3353" spans="1:15" x14ac:dyDescent="0.35">
      <c r="A3353" s="11" t="str">
        <f t="shared" si="52"/>
        <v>CONSUMO PER CAPITA (kg ó litros por individuo).Total Bebidas Caliente200-500MIL</v>
      </c>
      <c r="B3353" s="11" t="s">
        <v>121</v>
      </c>
      <c r="C3353" s="11" t="s">
        <v>123</v>
      </c>
      <c r="D3353" s="11" t="s">
        <v>15</v>
      </c>
      <c r="E3353" s="12">
        <v>2.492232489527789</v>
      </c>
      <c r="F3353" s="12">
        <v>2.0698034929449003</v>
      </c>
      <c r="G3353" s="12">
        <v>2.177121898094954</v>
      </c>
      <c r="H3353" s="12">
        <v>1.9377708883941389</v>
      </c>
      <c r="I3353" s="12">
        <v>2.2850259686591281</v>
      </c>
      <c r="J3353" s="12">
        <v>1.8495658900228813</v>
      </c>
      <c r="K3353" s="12">
        <v>1.8923820645913172</v>
      </c>
      <c r="L3353" s="12">
        <v>1.8547692766433439</v>
      </c>
      <c r="M3353" s="12">
        <v>2.2802951165122365</v>
      </c>
      <c r="N3353" s="12"/>
      <c r="O3353" s="12"/>
    </row>
    <row r="3354" spans="1:15" x14ac:dyDescent="0.35">
      <c r="A3354" s="11" t="str">
        <f t="shared" si="52"/>
        <v>CONSUMO PER CAPITA (kg ó litros por individuo).Total Bebidas Caliente&gt;500MIL</v>
      </c>
      <c r="B3354" s="11" t="s">
        <v>121</v>
      </c>
      <c r="C3354" s="11" t="s">
        <v>123</v>
      </c>
      <c r="D3354" s="11" t="s">
        <v>16</v>
      </c>
      <c r="E3354" s="12">
        <v>2.2221867268700932</v>
      </c>
      <c r="F3354" s="12">
        <v>1.9774508936738744</v>
      </c>
      <c r="G3354" s="12">
        <v>2.0987110632077219</v>
      </c>
      <c r="H3354" s="12">
        <v>1.9637965298885995</v>
      </c>
      <c r="I3354" s="12">
        <v>2.3582742762844173</v>
      </c>
      <c r="J3354" s="12">
        <v>2.0547850490292299</v>
      </c>
      <c r="K3354" s="12">
        <v>2.0916562155261134</v>
      </c>
      <c r="L3354" s="12">
        <v>1.8675330554743528</v>
      </c>
      <c r="M3354" s="12">
        <v>2.2802546508101571</v>
      </c>
      <c r="N3354" s="12"/>
      <c r="O3354" s="12"/>
    </row>
    <row r="3355" spans="1:15" x14ac:dyDescent="0.35">
      <c r="A3355" s="11" t="str">
        <f t="shared" si="52"/>
        <v>CONSUMO PER CAPITA (kg ó litros por individuo).Total Bebidas CalienteDE 15 A 19 AÑOS</v>
      </c>
      <c r="B3355" s="11" t="s">
        <v>121</v>
      </c>
      <c r="C3355" s="11" t="s">
        <v>123</v>
      </c>
      <c r="D3355" s="11" t="s">
        <v>39</v>
      </c>
      <c r="E3355" s="12">
        <v>0.26229526770965378</v>
      </c>
      <c r="F3355" s="12">
        <v>0.22063043906492194</v>
      </c>
      <c r="G3355" s="12">
        <v>0.26435296811755127</v>
      </c>
      <c r="H3355" s="12">
        <v>0.19615255946272014</v>
      </c>
      <c r="I3355" s="12">
        <v>0.31674909548955016</v>
      </c>
      <c r="J3355" s="12">
        <v>0.27325127887365347</v>
      </c>
      <c r="K3355" s="12">
        <v>0.11453723991394461</v>
      </c>
      <c r="L3355" s="12">
        <v>0.10253742538000137</v>
      </c>
      <c r="M3355" s="12">
        <v>0.25642382645766054</v>
      </c>
      <c r="N3355" s="12"/>
      <c r="O3355" s="12"/>
    </row>
    <row r="3356" spans="1:15" x14ac:dyDescent="0.35">
      <c r="A3356" s="11" t="str">
        <f t="shared" si="52"/>
        <v>CONSUMO PER CAPITA (kg ó litros por individuo).Total Bebidas CalienteDE 20 A 24 AÑOS</v>
      </c>
      <c r="B3356" s="11" t="s">
        <v>121</v>
      </c>
      <c r="C3356" s="11" t="s">
        <v>123</v>
      </c>
      <c r="D3356" s="11" t="s">
        <v>40</v>
      </c>
      <c r="E3356" s="12">
        <v>0.56346789335217051</v>
      </c>
      <c r="F3356" s="12">
        <v>0.50504224044534418</v>
      </c>
      <c r="G3356" s="12">
        <v>0.48226357329076885</v>
      </c>
      <c r="H3356" s="12">
        <v>0.48248259965767476</v>
      </c>
      <c r="I3356" s="12">
        <v>0.54087138376872168</v>
      </c>
      <c r="J3356" s="12">
        <v>0.44433413780932657</v>
      </c>
      <c r="K3356" s="12">
        <v>0.44968468210353435</v>
      </c>
      <c r="L3356" s="12">
        <v>0.40556428441134468</v>
      </c>
      <c r="M3356" s="12">
        <v>0.43704941603576997</v>
      </c>
      <c r="N3356" s="12"/>
      <c r="O3356" s="12"/>
    </row>
    <row r="3357" spans="1:15" x14ac:dyDescent="0.35">
      <c r="A3357" s="11" t="str">
        <f t="shared" si="52"/>
        <v>CONSUMO PER CAPITA (kg ó litros por individuo).Total Bebidas CalienteDE 25 A 34 AÑOS</v>
      </c>
      <c r="B3357" s="11" t="s">
        <v>121</v>
      </c>
      <c r="C3357" s="11" t="s">
        <v>123</v>
      </c>
      <c r="D3357" s="11" t="s">
        <v>41</v>
      </c>
      <c r="E3357" s="12">
        <v>1.0214415083716286</v>
      </c>
      <c r="F3357" s="12">
        <v>0.87736789676280214</v>
      </c>
      <c r="G3357" s="12">
        <v>0.83685309843354805</v>
      </c>
      <c r="H3357" s="12">
        <v>0.81948596376753069</v>
      </c>
      <c r="I3357" s="12">
        <v>0.97127535429251632</v>
      </c>
      <c r="J3357" s="12">
        <v>0.77804086264532246</v>
      </c>
      <c r="K3357" s="12">
        <v>0.75212468056581616</v>
      </c>
      <c r="L3357" s="12">
        <v>0.64104949556980895</v>
      </c>
      <c r="M3357" s="12">
        <v>0.7890113341261723</v>
      </c>
      <c r="N3357" s="12"/>
      <c r="O3357" s="12"/>
    </row>
    <row r="3358" spans="1:15" x14ac:dyDescent="0.35">
      <c r="A3358" s="11" t="str">
        <f t="shared" si="52"/>
        <v>CONSUMO PER CAPITA (kg ó litros por individuo).Total Bebidas CalienteDE 35 A 49 AÑOS</v>
      </c>
      <c r="B3358" s="11" t="s">
        <v>121</v>
      </c>
      <c r="C3358" s="11" t="s">
        <v>123</v>
      </c>
      <c r="D3358" s="11" t="s">
        <v>42</v>
      </c>
      <c r="E3358" s="12">
        <v>2.063386023456061</v>
      </c>
      <c r="F3358" s="12">
        <v>1.837521129592814</v>
      </c>
      <c r="G3358" s="12">
        <v>1.8452491727101543</v>
      </c>
      <c r="H3358" s="12">
        <v>1.6681322849691902</v>
      </c>
      <c r="I3358" s="12">
        <v>1.9833717739583538</v>
      </c>
      <c r="J3358" s="12">
        <v>1.7490980952123729</v>
      </c>
      <c r="K3358" s="12">
        <v>1.7041279655569341</v>
      </c>
      <c r="L3358" s="12">
        <v>1.4656693912553249</v>
      </c>
      <c r="M3358" s="12">
        <v>1.7960244933388081</v>
      </c>
      <c r="N3358" s="12"/>
      <c r="O3358" s="12"/>
    </row>
    <row r="3359" spans="1:15" x14ac:dyDescent="0.35">
      <c r="A3359" s="11" t="str">
        <f t="shared" si="52"/>
        <v>CONSUMO PER CAPITA (kg ó litros por individuo).Total Bebidas CalienteDE 50 A 59 AÑOS</v>
      </c>
      <c r="B3359" s="11" t="s">
        <v>121</v>
      </c>
      <c r="C3359" s="11" t="s">
        <v>123</v>
      </c>
      <c r="D3359" s="11" t="s">
        <v>43</v>
      </c>
      <c r="E3359" s="12">
        <v>2.9976175700001315</v>
      </c>
      <c r="F3359" s="12">
        <v>2.5697248830698363</v>
      </c>
      <c r="G3359" s="12">
        <v>2.5715119080214905</v>
      </c>
      <c r="H3359" s="12">
        <v>2.3868409230403373</v>
      </c>
      <c r="I3359" s="12">
        <v>2.927119721893277</v>
      </c>
      <c r="J3359" s="12">
        <v>2.4765680348291519</v>
      </c>
      <c r="K3359" s="12">
        <v>2.6765823805205549</v>
      </c>
      <c r="L3359" s="12">
        <v>2.5109178861906756</v>
      </c>
      <c r="M3359" s="12">
        <v>3.0515407873785199</v>
      </c>
      <c r="N3359" s="12"/>
      <c r="O3359" s="12"/>
    </row>
    <row r="3360" spans="1:15" x14ac:dyDescent="0.35">
      <c r="A3360" s="11" t="str">
        <f t="shared" si="52"/>
        <v>CONSUMO PER CAPITA (kg ó litros por individuo).Total Bebidas CalienteDE 60 A 75 AÑOS</v>
      </c>
      <c r="B3360" s="11" t="s">
        <v>121</v>
      </c>
      <c r="C3360" s="11" t="s">
        <v>123</v>
      </c>
      <c r="D3360" s="11" t="s">
        <v>44</v>
      </c>
      <c r="E3360" s="12">
        <v>3.9937919063762459</v>
      </c>
      <c r="F3360" s="12">
        <v>3.3173550543439285</v>
      </c>
      <c r="G3360" s="12">
        <v>3.4311245741543019</v>
      </c>
      <c r="H3360" s="12">
        <v>3.2687411391629655</v>
      </c>
      <c r="I3360" s="12">
        <v>4.0228131580222213</v>
      </c>
      <c r="J3360" s="12">
        <v>3.2744136999461646</v>
      </c>
      <c r="K3360" s="12">
        <v>3.3444149426592245</v>
      </c>
      <c r="L3360" s="12">
        <v>3.2777250436629859</v>
      </c>
      <c r="M3360" s="12">
        <v>4.0133261309708281</v>
      </c>
      <c r="N3360" s="12"/>
      <c r="O3360" s="12"/>
    </row>
    <row r="3361" spans="1:15" x14ac:dyDescent="0.35">
      <c r="A3361" s="11" t="str">
        <f t="shared" si="52"/>
        <v>CONSUMO PER CAPITA (kg ó litros por individuo).Total Bebidas CalienteNIVEL ALTO</v>
      </c>
      <c r="B3361" s="11" t="s">
        <v>121</v>
      </c>
      <c r="C3361" s="11" t="s">
        <v>123</v>
      </c>
      <c r="D3361" s="11" t="s">
        <v>209</v>
      </c>
      <c r="E3361" s="12">
        <v>2.4106430904536773</v>
      </c>
      <c r="F3361" s="12">
        <v>2.042198006077395</v>
      </c>
      <c r="G3361" s="12">
        <v>2.1275848474216605</v>
      </c>
      <c r="H3361" s="12">
        <v>1.9642509804198527</v>
      </c>
      <c r="I3361" s="12">
        <v>2.3869175573859516</v>
      </c>
      <c r="J3361" s="12">
        <v>1.9599596096523217</v>
      </c>
      <c r="K3361" s="12">
        <v>2.0580582952206075</v>
      </c>
      <c r="L3361" s="12">
        <v>1.9165763705682839</v>
      </c>
      <c r="M3361" s="12">
        <v>2.3885991609184369</v>
      </c>
      <c r="N3361" s="12"/>
      <c r="O3361" s="12"/>
    </row>
    <row r="3362" spans="1:15" x14ac:dyDescent="0.35">
      <c r="A3362" s="11" t="str">
        <f t="shared" si="52"/>
        <v>CONSUMO PER CAPITA (kg ó litros por individuo).Total Bebidas CalienteNIVEL MEDIO ALTO</v>
      </c>
      <c r="B3362" s="11" t="s">
        <v>121</v>
      </c>
      <c r="C3362" s="11" t="s">
        <v>123</v>
      </c>
      <c r="D3362" s="11" t="s">
        <v>210</v>
      </c>
      <c r="E3362" s="12">
        <v>2.2640240059461294</v>
      </c>
      <c r="F3362" s="12">
        <v>1.9530973524322666</v>
      </c>
      <c r="G3362" s="12">
        <v>1.8667336313676175</v>
      </c>
      <c r="H3362" s="12">
        <v>1.7661150893840838</v>
      </c>
      <c r="I3362" s="12">
        <v>2.151293218633179</v>
      </c>
      <c r="J3362" s="12">
        <v>1.7436561844749356</v>
      </c>
      <c r="K3362" s="12">
        <v>1.7020863324456641</v>
      </c>
      <c r="L3362" s="12">
        <v>1.5708421949286326</v>
      </c>
      <c r="M3362" s="12">
        <v>1.8156351365114149</v>
      </c>
      <c r="N3362" s="12"/>
      <c r="O3362" s="12"/>
    </row>
    <row r="3363" spans="1:15" x14ac:dyDescent="0.35">
      <c r="A3363" s="11" t="str">
        <f t="shared" si="52"/>
        <v>CONSUMO PER CAPITA (kg ó litros por individuo).Total Bebidas CalienteNIVEL MEDIO</v>
      </c>
      <c r="B3363" s="11" t="s">
        <v>121</v>
      </c>
      <c r="C3363" s="11" t="s">
        <v>123</v>
      </c>
      <c r="D3363" s="11" t="s">
        <v>211</v>
      </c>
      <c r="E3363" s="12">
        <v>2.2105660187845322</v>
      </c>
      <c r="F3363" s="12">
        <v>1.9173180841862607</v>
      </c>
      <c r="G3363" s="12">
        <v>2.0139296898432772</v>
      </c>
      <c r="H3363" s="12">
        <v>1.7489754800522488</v>
      </c>
      <c r="I3363" s="12">
        <v>2.1029000026543421</v>
      </c>
      <c r="J3363" s="12">
        <v>1.8791109217388988</v>
      </c>
      <c r="K3363" s="12">
        <v>1.8708546147530123</v>
      </c>
      <c r="L3363" s="12">
        <v>1.696919397308337</v>
      </c>
      <c r="M3363" s="12">
        <v>2.1148408047139475</v>
      </c>
      <c r="N3363" s="12"/>
      <c r="O3363" s="12"/>
    </row>
    <row r="3364" spans="1:15" x14ac:dyDescent="0.35">
      <c r="A3364" s="11" t="str">
        <f t="shared" si="52"/>
        <v>CONSUMO PER CAPITA (kg ó litros por individuo).Total Bebidas CalienteNIVEL MEDIO BAJO</v>
      </c>
      <c r="B3364" s="11" t="s">
        <v>121</v>
      </c>
      <c r="C3364" s="11" t="s">
        <v>123</v>
      </c>
      <c r="D3364" s="11" t="s">
        <v>212</v>
      </c>
      <c r="E3364" s="12">
        <v>2.4920591960091825</v>
      </c>
      <c r="F3364" s="12">
        <v>2.1199901903151517</v>
      </c>
      <c r="G3364" s="12">
        <v>2.0069757214371862</v>
      </c>
      <c r="H3364" s="12">
        <v>1.8891663433325387</v>
      </c>
      <c r="I3364" s="12">
        <v>2.3575985352830808</v>
      </c>
      <c r="J3364" s="12">
        <v>1.9154415906841069</v>
      </c>
      <c r="K3364" s="12">
        <v>2.0260782570542788</v>
      </c>
      <c r="L3364" s="12">
        <v>1.8852476430067355</v>
      </c>
      <c r="M3364" s="12">
        <v>2.3858643589590041</v>
      </c>
      <c r="N3364" s="12"/>
      <c r="O3364" s="12"/>
    </row>
    <row r="3365" spans="1:15" x14ac:dyDescent="0.35">
      <c r="A3365" s="11" t="str">
        <f t="shared" si="52"/>
        <v>CONSUMO PER CAPITA (kg ó litros por individuo).Total Bebidas CalienteHOMBRE</v>
      </c>
      <c r="B3365" s="11" t="s">
        <v>121</v>
      </c>
      <c r="C3365" s="11" t="s">
        <v>123</v>
      </c>
      <c r="D3365" s="11" t="s">
        <v>21</v>
      </c>
      <c r="E3365" s="12">
        <v>2.9177233224850823</v>
      </c>
      <c r="F3365" s="12">
        <v>2.3789261848467396</v>
      </c>
      <c r="G3365" s="12">
        <v>2.3589194333046803</v>
      </c>
      <c r="H3365" s="12">
        <v>2.2307878949082536</v>
      </c>
      <c r="I3365" s="12">
        <v>2.7207656979455961</v>
      </c>
      <c r="J3365" s="12">
        <v>2.2220857552298767</v>
      </c>
      <c r="K3365" s="12">
        <v>2.2789752357122817</v>
      </c>
      <c r="L3365" s="12">
        <v>2.1660985020848251</v>
      </c>
      <c r="M3365" s="12">
        <v>2.6792345147629284</v>
      </c>
      <c r="N3365" s="12"/>
      <c r="O3365" s="12"/>
    </row>
    <row r="3366" spans="1:15" x14ac:dyDescent="0.35">
      <c r="A3366" s="11" t="str">
        <f t="shared" si="52"/>
        <v>CONSUMO PER CAPITA (kg ó litros por individuo).Total Bebidas CalienteMUJER</v>
      </c>
      <c r="B3366" s="11" t="s">
        <v>121</v>
      </c>
      <c r="C3366" s="11" t="s">
        <v>123</v>
      </c>
      <c r="D3366" s="11" t="s">
        <v>22</v>
      </c>
      <c r="E3366" s="12">
        <v>1.716305547798084</v>
      </c>
      <c r="F3366" s="12">
        <v>1.5886422189005558</v>
      </c>
      <c r="G3366" s="12">
        <v>1.6601839787762041</v>
      </c>
      <c r="H3366" s="12">
        <v>1.5206746199905203</v>
      </c>
      <c r="I3366" s="12">
        <v>1.8433148052462722</v>
      </c>
      <c r="J3366" s="12">
        <v>1.6083101417620893</v>
      </c>
      <c r="K3366" s="12">
        <v>1.6092492648897385</v>
      </c>
      <c r="L3366" s="12">
        <v>1.4464755115006469</v>
      </c>
      <c r="M3366" s="12">
        <v>1.7475337713469472</v>
      </c>
      <c r="N3366" s="12"/>
      <c r="O3366" s="12"/>
    </row>
    <row r="3367" spans="1:15" x14ac:dyDescent="0.35">
      <c r="A3367" s="11" t="str">
        <f t="shared" si="52"/>
        <v>CONSUMO PER CAPITA (kg ó litros por individuo)CafeT.ESPAÑA</v>
      </c>
      <c r="B3367" s="11" t="s">
        <v>121</v>
      </c>
      <c r="C3367" s="11" t="s">
        <v>124</v>
      </c>
      <c r="D3367" s="11" t="s">
        <v>36</v>
      </c>
      <c r="E3367" s="12">
        <v>0.62376200766720868</v>
      </c>
      <c r="F3367" s="12">
        <v>0.47148126388455203</v>
      </c>
      <c r="G3367" s="12">
        <v>0.47599747023717726</v>
      </c>
      <c r="H3367" s="12">
        <v>0.47032032442614624</v>
      </c>
      <c r="I3367" s="12">
        <v>0.59094660871953886</v>
      </c>
      <c r="J3367" s="12">
        <v>0.47431578826863002</v>
      </c>
      <c r="K3367" s="12">
        <v>0.46073460411586559</v>
      </c>
      <c r="L3367" s="12">
        <v>0.44268030566718081</v>
      </c>
      <c r="M3367" s="12">
        <v>0.56897193208411512</v>
      </c>
      <c r="N3367" s="12"/>
      <c r="O3367" s="12"/>
    </row>
    <row r="3368" spans="1:15" x14ac:dyDescent="0.35">
      <c r="A3368" s="11" t="str">
        <f t="shared" si="52"/>
        <v>CONSUMO PER CAPITA (kg ó litros por individuo)CafeBCN AM</v>
      </c>
      <c r="B3368" s="11" t="s">
        <v>121</v>
      </c>
      <c r="C3368" s="11" t="s">
        <v>124</v>
      </c>
      <c r="D3368" s="11" t="s">
        <v>1</v>
      </c>
      <c r="E3368" s="12">
        <v>0.68312546902918092</v>
      </c>
      <c r="F3368" s="12">
        <v>0.51159347725584103</v>
      </c>
      <c r="G3368" s="12">
        <v>0.50474409077706561</v>
      </c>
      <c r="H3368" s="12">
        <v>0.50259660105570847</v>
      </c>
      <c r="I3368" s="12">
        <v>0.68152602131205831</v>
      </c>
      <c r="J3368" s="12">
        <v>0.55452344818891819</v>
      </c>
      <c r="K3368" s="12">
        <v>0.54873110905924083</v>
      </c>
      <c r="L3368" s="12">
        <v>0.54744865174001145</v>
      </c>
      <c r="M3368" s="12">
        <v>0.69121468086390569</v>
      </c>
      <c r="N3368" s="12"/>
      <c r="O3368" s="12"/>
    </row>
    <row r="3369" spans="1:15" x14ac:dyDescent="0.35">
      <c r="A3369" s="11" t="str">
        <f t="shared" si="52"/>
        <v>CONSUMO PER CAPITA (kg ó litros por individuo)CafeREST.CAT ARAGON</v>
      </c>
      <c r="B3369" s="11" t="s">
        <v>121</v>
      </c>
      <c r="C3369" s="11" t="s">
        <v>124</v>
      </c>
      <c r="D3369" s="11" t="s">
        <v>2</v>
      </c>
      <c r="E3369" s="12">
        <v>1.0367215401114414</v>
      </c>
      <c r="F3369" s="12">
        <v>0.79418474531857908</v>
      </c>
      <c r="G3369" s="12">
        <v>0.8327092714840687</v>
      </c>
      <c r="H3369" s="12">
        <v>0.8955413705120997</v>
      </c>
      <c r="I3369" s="12">
        <v>0.99646854546258234</v>
      </c>
      <c r="J3369" s="12">
        <v>0.78002250905349768</v>
      </c>
      <c r="K3369" s="12">
        <v>0.80164329055873862</v>
      </c>
      <c r="L3369" s="12">
        <v>0.74877012746894589</v>
      </c>
      <c r="M3369" s="12">
        <v>0.94505772575458558</v>
      </c>
      <c r="N3369" s="12"/>
      <c r="O3369" s="12"/>
    </row>
    <row r="3370" spans="1:15" x14ac:dyDescent="0.35">
      <c r="A3370" s="11" t="str">
        <f t="shared" si="52"/>
        <v>CONSUMO PER CAPITA (kg ó litros por individuo)CafeLEVANTE</v>
      </c>
      <c r="B3370" s="11" t="s">
        <v>121</v>
      </c>
      <c r="C3370" s="11" t="s">
        <v>124</v>
      </c>
      <c r="D3370" s="11" t="s">
        <v>3</v>
      </c>
      <c r="E3370" s="12">
        <v>0.9222125441360155</v>
      </c>
      <c r="F3370" s="12">
        <v>0.72495346112735382</v>
      </c>
      <c r="G3370" s="12">
        <v>0.72868183629160588</v>
      </c>
      <c r="H3370" s="12">
        <v>0.59491581749028322</v>
      </c>
      <c r="I3370" s="12">
        <v>0.77230103061450173</v>
      </c>
      <c r="J3370" s="12">
        <v>0.73853873513497503</v>
      </c>
      <c r="K3370" s="12">
        <v>0.62530903624485923</v>
      </c>
      <c r="L3370" s="12">
        <v>0.57608811723201658</v>
      </c>
      <c r="M3370" s="12">
        <v>0.70919208243668352</v>
      </c>
      <c r="N3370" s="12"/>
      <c r="O3370" s="12"/>
    </row>
    <row r="3371" spans="1:15" x14ac:dyDescent="0.35">
      <c r="A3371" s="11" t="str">
        <f t="shared" si="52"/>
        <v>CONSUMO PER CAPITA (kg ó litros por individuo)CafeANDALUCIA</v>
      </c>
      <c r="B3371" s="11" t="s">
        <v>121</v>
      </c>
      <c r="C3371" s="11" t="s">
        <v>124</v>
      </c>
      <c r="D3371" s="11" t="s">
        <v>4</v>
      </c>
      <c r="E3371" s="12">
        <v>0.40343205460831133</v>
      </c>
      <c r="F3371" s="12">
        <v>0.32753214511641132</v>
      </c>
      <c r="G3371" s="12">
        <v>0.30676114359332657</v>
      </c>
      <c r="H3371" s="12">
        <v>0.29186165120782198</v>
      </c>
      <c r="I3371" s="12">
        <v>0.36751913946731668</v>
      </c>
      <c r="J3371" s="12">
        <v>0.30607705263200408</v>
      </c>
      <c r="K3371" s="12">
        <v>0.31216430828590724</v>
      </c>
      <c r="L3371" s="12">
        <v>0.28604784768262381</v>
      </c>
      <c r="M3371" s="12">
        <v>0.39276140014658706</v>
      </c>
      <c r="N3371" s="12"/>
      <c r="O3371" s="12"/>
    </row>
    <row r="3372" spans="1:15" x14ac:dyDescent="0.35">
      <c r="A3372" s="11" t="str">
        <f t="shared" si="52"/>
        <v>CONSUMO PER CAPITA (kg ó litros por individuo)CafeMDD AM</v>
      </c>
      <c r="B3372" s="11" t="s">
        <v>121</v>
      </c>
      <c r="C3372" s="11" t="s">
        <v>124</v>
      </c>
      <c r="D3372" s="11" t="s">
        <v>5</v>
      </c>
      <c r="E3372" s="12">
        <v>0.25311295491825792</v>
      </c>
      <c r="F3372" s="12">
        <v>0.18017998911719049</v>
      </c>
      <c r="G3372" s="12">
        <v>0.17903398607907878</v>
      </c>
      <c r="H3372" s="12">
        <v>0.19392818370785539</v>
      </c>
      <c r="I3372" s="12">
        <v>0.29795923394155854</v>
      </c>
      <c r="J3372" s="12">
        <v>0.18163283872748981</v>
      </c>
      <c r="K3372" s="12">
        <v>0.20567211031619592</v>
      </c>
      <c r="L3372" s="12">
        <v>0.20730166535710359</v>
      </c>
      <c r="M3372" s="12">
        <v>0.27325620610459295</v>
      </c>
      <c r="N3372" s="12"/>
      <c r="O3372" s="12"/>
    </row>
    <row r="3373" spans="1:15" x14ac:dyDescent="0.35">
      <c r="A3373" s="11" t="str">
        <f t="shared" si="52"/>
        <v>CONSUMO PER CAPITA (kg ó litros por individuo)CafeRTO CENTRO</v>
      </c>
      <c r="B3373" s="11" t="s">
        <v>121</v>
      </c>
      <c r="C3373" s="11" t="s">
        <v>124</v>
      </c>
      <c r="D3373" s="11" t="s">
        <v>6</v>
      </c>
      <c r="E3373" s="12">
        <v>0.45939843803907288</v>
      </c>
      <c r="F3373" s="12">
        <v>0.33686093465017747</v>
      </c>
      <c r="G3373" s="12">
        <v>0.29906519094201683</v>
      </c>
      <c r="H3373" s="12">
        <v>0.40939728549068211</v>
      </c>
      <c r="I3373" s="12">
        <v>0.48704428081522039</v>
      </c>
      <c r="J3373" s="12">
        <v>0.30722100553559872</v>
      </c>
      <c r="K3373" s="12">
        <v>0.27915984075527028</v>
      </c>
      <c r="L3373" s="12">
        <v>0.29495666531185322</v>
      </c>
      <c r="M3373" s="12">
        <v>0.42348184081426671</v>
      </c>
      <c r="N3373" s="12"/>
      <c r="O3373" s="12"/>
    </row>
    <row r="3374" spans="1:15" x14ac:dyDescent="0.35">
      <c r="A3374" s="11" t="str">
        <f t="shared" si="52"/>
        <v>CONSUMO PER CAPITA (kg ó litros por individuo)CafeNORTE-CENTRO</v>
      </c>
      <c r="B3374" s="11" t="s">
        <v>121</v>
      </c>
      <c r="C3374" s="11" t="s">
        <v>124</v>
      </c>
      <c r="D3374" s="11" t="s">
        <v>7</v>
      </c>
      <c r="E3374" s="12">
        <v>0.70162526538646985</v>
      </c>
      <c r="F3374" s="12">
        <v>0.50820378298334667</v>
      </c>
      <c r="G3374" s="12">
        <v>0.57528312921960267</v>
      </c>
      <c r="H3374" s="12">
        <v>0.53582306547201941</v>
      </c>
      <c r="I3374" s="12">
        <v>0.72281983464800093</v>
      </c>
      <c r="J3374" s="12">
        <v>0.57016919632468666</v>
      </c>
      <c r="K3374" s="12">
        <v>0.52665456480450989</v>
      </c>
      <c r="L3374" s="12">
        <v>0.53650217182963655</v>
      </c>
      <c r="M3374" s="12">
        <v>0.69420333249686361</v>
      </c>
      <c r="N3374" s="12"/>
      <c r="O3374" s="12"/>
    </row>
    <row r="3375" spans="1:15" x14ac:dyDescent="0.35">
      <c r="A3375" s="11" t="str">
        <f t="shared" si="52"/>
        <v>CONSUMO PER CAPITA (kg ó litros por individuo)CafeNOROESTE</v>
      </c>
      <c r="B3375" s="11" t="s">
        <v>121</v>
      </c>
      <c r="C3375" s="11" t="s">
        <v>124</v>
      </c>
      <c r="D3375" s="11" t="s">
        <v>8</v>
      </c>
      <c r="E3375" s="12">
        <v>0.5927308714367403</v>
      </c>
      <c r="F3375" s="12">
        <v>0.38989641928384278</v>
      </c>
      <c r="G3375" s="12">
        <v>0.39503029697408348</v>
      </c>
      <c r="H3375" s="12">
        <v>0.41080689502628437</v>
      </c>
      <c r="I3375" s="12">
        <v>0.50359717186423658</v>
      </c>
      <c r="J3375" s="12">
        <v>0.3785725341750889</v>
      </c>
      <c r="K3375" s="12">
        <v>0.41555038085690427</v>
      </c>
      <c r="L3375" s="12">
        <v>0.40966420511373258</v>
      </c>
      <c r="M3375" s="12">
        <v>0.50027662756081059</v>
      </c>
      <c r="N3375" s="12"/>
      <c r="O3375" s="12"/>
    </row>
    <row r="3376" spans="1:15" x14ac:dyDescent="0.35">
      <c r="A3376" s="11" t="str">
        <f t="shared" si="52"/>
        <v>CONSUMO PER CAPITA (kg ó litros por individuo)Cafe&lt;2MIL</v>
      </c>
      <c r="B3376" s="11" t="s">
        <v>121</v>
      </c>
      <c r="C3376" s="11" t="s">
        <v>124</v>
      </c>
      <c r="D3376" s="11" t="s">
        <v>9</v>
      </c>
      <c r="E3376" s="12">
        <v>0.5654788950317492</v>
      </c>
      <c r="F3376" s="12">
        <v>0.41008091178950667</v>
      </c>
      <c r="G3376" s="12">
        <v>0.47987532073673433</v>
      </c>
      <c r="H3376" s="12">
        <v>0.56396247029071067</v>
      </c>
      <c r="I3376" s="12">
        <v>0.68864344717252945</v>
      </c>
      <c r="J3376" s="12">
        <v>0.58057546778359714</v>
      </c>
      <c r="K3376" s="12">
        <v>0.57999333326473879</v>
      </c>
      <c r="L3376" s="12">
        <v>0.52962363299945903</v>
      </c>
      <c r="M3376" s="12">
        <v>0.63319607721791615</v>
      </c>
      <c r="N3376" s="12"/>
      <c r="O3376" s="12"/>
    </row>
    <row r="3377" spans="1:15" x14ac:dyDescent="0.35">
      <c r="A3377" s="11" t="str">
        <f t="shared" si="52"/>
        <v>CONSUMO PER CAPITA (kg ó litros por individuo)Cafe2-5MIL</v>
      </c>
      <c r="B3377" s="11" t="s">
        <v>121</v>
      </c>
      <c r="C3377" s="11" t="s">
        <v>124</v>
      </c>
      <c r="D3377" s="11" t="s">
        <v>10</v>
      </c>
      <c r="E3377" s="12">
        <v>0.51230686084603017</v>
      </c>
      <c r="F3377" s="12">
        <v>0.37036321466567224</v>
      </c>
      <c r="G3377" s="12">
        <v>0.42078160148454896</v>
      </c>
      <c r="H3377" s="12">
        <v>0.38725612828261541</v>
      </c>
      <c r="I3377" s="12">
        <v>0.5097896019669288</v>
      </c>
      <c r="J3377" s="12">
        <v>0.40370000988487148</v>
      </c>
      <c r="K3377" s="12">
        <v>0.37392030674743093</v>
      </c>
      <c r="L3377" s="12">
        <v>0.36749569813291116</v>
      </c>
      <c r="M3377" s="12">
        <v>0.41356140698350652</v>
      </c>
      <c r="N3377" s="12"/>
      <c r="O3377" s="12"/>
    </row>
    <row r="3378" spans="1:15" x14ac:dyDescent="0.35">
      <c r="A3378" s="11" t="str">
        <f t="shared" si="52"/>
        <v>CONSUMO PER CAPITA (kg ó litros por individuo)Cafe5-10MIL</v>
      </c>
      <c r="B3378" s="11" t="s">
        <v>121</v>
      </c>
      <c r="C3378" s="11" t="s">
        <v>124</v>
      </c>
      <c r="D3378" s="11" t="s">
        <v>11</v>
      </c>
      <c r="E3378" s="12">
        <v>0.68435451228727662</v>
      </c>
      <c r="F3378" s="12">
        <v>0.53113424888624861</v>
      </c>
      <c r="G3378" s="12">
        <v>0.45798448386788299</v>
      </c>
      <c r="H3378" s="12">
        <v>0.54827272501553259</v>
      </c>
      <c r="I3378" s="12">
        <v>0.60623443964377899</v>
      </c>
      <c r="J3378" s="12">
        <v>0.4783090556006811</v>
      </c>
      <c r="K3378" s="12">
        <v>0.45134662034453327</v>
      </c>
      <c r="L3378" s="12">
        <v>0.43790160275748513</v>
      </c>
      <c r="M3378" s="12">
        <v>0.60755071930387083</v>
      </c>
      <c r="N3378" s="12"/>
      <c r="O3378" s="12"/>
    </row>
    <row r="3379" spans="1:15" x14ac:dyDescent="0.35">
      <c r="A3379" s="11" t="str">
        <f t="shared" si="52"/>
        <v>CONSUMO PER CAPITA (kg ó litros por individuo)Cafe10-30MIL</v>
      </c>
      <c r="B3379" s="11" t="s">
        <v>121</v>
      </c>
      <c r="C3379" s="11" t="s">
        <v>124</v>
      </c>
      <c r="D3379" s="11" t="s">
        <v>12</v>
      </c>
      <c r="E3379" s="12">
        <v>0.64632769348103547</v>
      </c>
      <c r="F3379" s="12">
        <v>0.49330655479260849</v>
      </c>
      <c r="G3379" s="12">
        <v>0.47132748790056539</v>
      </c>
      <c r="H3379" s="12">
        <v>0.46980421788621352</v>
      </c>
      <c r="I3379" s="12">
        <v>0.58749813494622027</v>
      </c>
      <c r="J3379" s="12">
        <v>0.46522490287115631</v>
      </c>
      <c r="K3379" s="12">
        <v>0.46591105729967314</v>
      </c>
      <c r="L3379" s="12">
        <v>0.48529249307673428</v>
      </c>
      <c r="M3379" s="12">
        <v>0.59625550901392166</v>
      </c>
      <c r="N3379" s="12"/>
      <c r="O3379" s="12"/>
    </row>
    <row r="3380" spans="1:15" x14ac:dyDescent="0.35">
      <c r="A3380" s="11" t="str">
        <f t="shared" si="52"/>
        <v>CONSUMO PER CAPITA (kg ó litros por individuo)Cafe30-100MIL</v>
      </c>
      <c r="B3380" s="11" t="s">
        <v>121</v>
      </c>
      <c r="C3380" s="11" t="s">
        <v>124</v>
      </c>
      <c r="D3380" s="11" t="s">
        <v>13</v>
      </c>
      <c r="E3380" s="12">
        <v>0.69477767972413107</v>
      </c>
      <c r="F3380" s="12">
        <v>0.51522389834580695</v>
      </c>
      <c r="G3380" s="12">
        <v>0.55554442385942182</v>
      </c>
      <c r="H3380" s="12">
        <v>0.46406630031996771</v>
      </c>
      <c r="I3380" s="12">
        <v>0.57355002414617062</v>
      </c>
      <c r="J3380" s="12">
        <v>0.52709763877074933</v>
      </c>
      <c r="K3380" s="12">
        <v>0.46900848069209955</v>
      </c>
      <c r="L3380" s="12">
        <v>0.41561443603307829</v>
      </c>
      <c r="M3380" s="12">
        <v>0.54709318099739934</v>
      </c>
      <c r="N3380" s="12"/>
      <c r="O3380" s="12"/>
    </row>
    <row r="3381" spans="1:15" x14ac:dyDescent="0.35">
      <c r="A3381" s="11" t="str">
        <f t="shared" si="52"/>
        <v>CONSUMO PER CAPITA (kg ó litros por individuo)Cafe100-200MIL</v>
      </c>
      <c r="B3381" s="11" t="s">
        <v>121</v>
      </c>
      <c r="C3381" s="11" t="s">
        <v>124</v>
      </c>
      <c r="D3381" s="11" t="s">
        <v>14</v>
      </c>
      <c r="E3381" s="12">
        <v>0.67016786748577184</v>
      </c>
      <c r="F3381" s="12">
        <v>0.49224326242419725</v>
      </c>
      <c r="G3381" s="12">
        <v>0.49230954163373758</v>
      </c>
      <c r="H3381" s="12">
        <v>0.46206890700422248</v>
      </c>
      <c r="I3381" s="12">
        <v>0.60226902916148806</v>
      </c>
      <c r="J3381" s="12">
        <v>0.43747644920047773</v>
      </c>
      <c r="K3381" s="12">
        <v>0.46283013053602712</v>
      </c>
      <c r="L3381" s="12">
        <v>0.43058880306442893</v>
      </c>
      <c r="M3381" s="12">
        <v>0.59295632524706243</v>
      </c>
      <c r="N3381" s="12"/>
      <c r="O3381" s="12"/>
    </row>
    <row r="3382" spans="1:15" x14ac:dyDescent="0.35">
      <c r="A3382" s="11" t="str">
        <f t="shared" si="52"/>
        <v>CONSUMO PER CAPITA (kg ó litros por individuo)Cafe200-500MIL</v>
      </c>
      <c r="B3382" s="11" t="s">
        <v>121</v>
      </c>
      <c r="C3382" s="11" t="s">
        <v>124</v>
      </c>
      <c r="D3382" s="11" t="s">
        <v>15</v>
      </c>
      <c r="E3382" s="12">
        <v>0.59143357583469658</v>
      </c>
      <c r="F3382" s="12">
        <v>0.42058590503192328</v>
      </c>
      <c r="G3382" s="12">
        <v>0.4055872917110645</v>
      </c>
      <c r="H3382" s="12">
        <v>0.43774954608424121</v>
      </c>
      <c r="I3382" s="12">
        <v>0.57164527762566697</v>
      </c>
      <c r="J3382" s="12">
        <v>0.45817087507948617</v>
      </c>
      <c r="K3382" s="12">
        <v>0.42320214512734294</v>
      </c>
      <c r="L3382" s="12">
        <v>0.4277752573117421</v>
      </c>
      <c r="M3382" s="12">
        <v>0.53945335004476058</v>
      </c>
      <c r="N3382" s="12"/>
      <c r="O3382" s="12"/>
    </row>
    <row r="3383" spans="1:15" x14ac:dyDescent="0.35">
      <c r="A3383" s="11" t="str">
        <f t="shared" si="52"/>
        <v>CONSUMO PER CAPITA (kg ó litros por individuo)Cafe&gt;500MIL</v>
      </c>
      <c r="B3383" s="11" t="s">
        <v>121</v>
      </c>
      <c r="C3383" s="11" t="s">
        <v>124</v>
      </c>
      <c r="D3383" s="11" t="s">
        <v>16</v>
      </c>
      <c r="E3383" s="12">
        <v>0.54513175832746141</v>
      </c>
      <c r="F3383" s="12">
        <v>0.45335742402147816</v>
      </c>
      <c r="G3383" s="12">
        <v>0.45611363271260608</v>
      </c>
      <c r="H3383" s="12">
        <v>0.4699391314326844</v>
      </c>
      <c r="I3383" s="12">
        <v>0.61417368764330893</v>
      </c>
      <c r="J3383" s="12">
        <v>0.44079235284453439</v>
      </c>
      <c r="K3383" s="12">
        <v>0.4684983238360732</v>
      </c>
      <c r="L3383" s="12">
        <v>0.44960580003295419</v>
      </c>
      <c r="M3383" s="12">
        <v>0.59204395089284556</v>
      </c>
      <c r="N3383" s="12"/>
      <c r="O3383" s="12"/>
    </row>
    <row r="3384" spans="1:15" x14ac:dyDescent="0.35">
      <c r="A3384" s="11" t="str">
        <f t="shared" si="52"/>
        <v>CONSUMO PER CAPITA (kg ó litros por individuo)CafeDE 15 A 19 AÑOS</v>
      </c>
      <c r="B3384" s="11" t="s">
        <v>121</v>
      </c>
      <c r="C3384" s="11" t="s">
        <v>124</v>
      </c>
      <c r="D3384" s="11" t="s">
        <v>39</v>
      </c>
      <c r="E3384" s="12">
        <v>2.9040025915271689E-2</v>
      </c>
      <c r="F3384" s="12">
        <v>2.5834216799064082E-2</v>
      </c>
      <c r="G3384" s="12">
        <v>2.3471775319243441E-2</v>
      </c>
      <c r="H3384" s="12">
        <v>1.6979353924846084E-2</v>
      </c>
      <c r="I3384" s="12">
        <v>5.4620308154564999E-2</v>
      </c>
      <c r="J3384" s="12">
        <v>8.7410985333052638E-2</v>
      </c>
      <c r="K3384" s="12">
        <v>3.1711171476546979E-2</v>
      </c>
      <c r="L3384" s="12">
        <v>2.1868343937420875E-2</v>
      </c>
      <c r="M3384" s="12">
        <v>5.1110993567387963E-2</v>
      </c>
      <c r="N3384" s="12"/>
      <c r="O3384" s="12"/>
    </row>
    <row r="3385" spans="1:15" x14ac:dyDescent="0.35">
      <c r="A3385" s="11" t="str">
        <f t="shared" si="52"/>
        <v>CONSUMO PER CAPITA (kg ó litros por individuo)CafeDE 20 A 24 AÑOS</v>
      </c>
      <c r="B3385" s="11" t="s">
        <v>121</v>
      </c>
      <c r="C3385" s="11" t="s">
        <v>124</v>
      </c>
      <c r="D3385" s="11" t="s">
        <v>40</v>
      </c>
      <c r="E3385" s="12">
        <v>0.11472166752627447</v>
      </c>
      <c r="F3385" s="12">
        <v>9.328198449360324E-2</v>
      </c>
      <c r="G3385" s="12">
        <v>7.2687423435492782E-2</v>
      </c>
      <c r="H3385" s="12">
        <v>8.6138210105899032E-2</v>
      </c>
      <c r="I3385" s="12">
        <v>0.10117868212687198</v>
      </c>
      <c r="J3385" s="12">
        <v>5.0076440143646365E-2</v>
      </c>
      <c r="K3385" s="12">
        <v>7.446201865255396E-2</v>
      </c>
      <c r="L3385" s="12">
        <v>6.2402176697566779E-2</v>
      </c>
      <c r="M3385" s="12">
        <v>7.9778132216622499E-2</v>
      </c>
      <c r="N3385" s="12"/>
      <c r="O3385" s="12"/>
    </row>
    <row r="3386" spans="1:15" x14ac:dyDescent="0.35">
      <c r="A3386" s="11" t="str">
        <f t="shared" si="52"/>
        <v>CONSUMO PER CAPITA (kg ó litros por individuo)CafeDE 25 A 34 AÑOS</v>
      </c>
      <c r="B3386" s="11" t="s">
        <v>121</v>
      </c>
      <c r="C3386" s="11" t="s">
        <v>124</v>
      </c>
      <c r="D3386" s="11" t="s">
        <v>41</v>
      </c>
      <c r="E3386" s="12">
        <v>0.19362436563702426</v>
      </c>
      <c r="F3386" s="12">
        <v>0.13535282297601428</v>
      </c>
      <c r="G3386" s="12">
        <v>0.11901775015260617</v>
      </c>
      <c r="H3386" s="12">
        <v>0.12779807635909096</v>
      </c>
      <c r="I3386" s="12">
        <v>0.15288134098689937</v>
      </c>
      <c r="J3386" s="12">
        <v>0.11795639652996594</v>
      </c>
      <c r="K3386" s="12">
        <v>0.11414511258798607</v>
      </c>
      <c r="L3386" s="12">
        <v>0.10783911380727512</v>
      </c>
      <c r="M3386" s="12">
        <v>0.16405611314529683</v>
      </c>
      <c r="N3386" s="12"/>
      <c r="O3386" s="12"/>
    </row>
    <row r="3387" spans="1:15" x14ac:dyDescent="0.35">
      <c r="A3387" s="11" t="str">
        <f t="shared" si="52"/>
        <v>CONSUMO PER CAPITA (kg ó litros por individuo)CafeDE 35 A 49 AÑOS</v>
      </c>
      <c r="B3387" s="11" t="s">
        <v>121</v>
      </c>
      <c r="C3387" s="11" t="s">
        <v>124</v>
      </c>
      <c r="D3387" s="11" t="s">
        <v>42</v>
      </c>
      <c r="E3387" s="12">
        <v>0.58854652842008159</v>
      </c>
      <c r="F3387" s="12">
        <v>0.41726886691578524</v>
      </c>
      <c r="G3387" s="12">
        <v>0.4470927502062837</v>
      </c>
      <c r="H3387" s="12">
        <v>0.38860247495675548</v>
      </c>
      <c r="I3387" s="12">
        <v>0.4851953723290281</v>
      </c>
      <c r="J3387" s="12">
        <v>0.44249809416926383</v>
      </c>
      <c r="K3387" s="12">
        <v>0.39222448666802479</v>
      </c>
      <c r="L3387" s="12">
        <v>0.33275050248100352</v>
      </c>
      <c r="M3387" s="12">
        <v>0.42123847987906449</v>
      </c>
      <c r="N3387" s="12"/>
      <c r="O3387" s="12"/>
    </row>
    <row r="3388" spans="1:15" x14ac:dyDescent="0.35">
      <c r="A3388" s="11" t="str">
        <f t="shared" si="52"/>
        <v>CONSUMO PER CAPITA (kg ó litros por individuo)CafeDE 50 A 59 AÑOS</v>
      </c>
      <c r="B3388" s="11" t="s">
        <v>121</v>
      </c>
      <c r="C3388" s="11" t="s">
        <v>124</v>
      </c>
      <c r="D3388" s="11" t="s">
        <v>43</v>
      </c>
      <c r="E3388" s="12">
        <v>0.89031001021556166</v>
      </c>
      <c r="F3388" s="12">
        <v>0.67833519525490438</v>
      </c>
      <c r="G3388" s="12">
        <v>0.60786900740473004</v>
      </c>
      <c r="H3388" s="12">
        <v>0.63139666946308359</v>
      </c>
      <c r="I3388" s="12">
        <v>0.80054765929844252</v>
      </c>
      <c r="J3388" s="12">
        <v>0.59329014657142298</v>
      </c>
      <c r="K3388" s="12">
        <v>0.62000573434179129</v>
      </c>
      <c r="L3388" s="12">
        <v>0.62981525519679682</v>
      </c>
      <c r="M3388" s="12">
        <v>0.81923247536365118</v>
      </c>
      <c r="N3388" s="12"/>
      <c r="O3388" s="12"/>
    </row>
    <row r="3389" spans="1:15" x14ac:dyDescent="0.35">
      <c r="A3389" s="11" t="str">
        <f t="shared" si="52"/>
        <v>CONSUMO PER CAPITA (kg ó litros por individuo)CafeDE 60 A 75 AÑOS</v>
      </c>
      <c r="B3389" s="11" t="s">
        <v>121</v>
      </c>
      <c r="C3389" s="11" t="s">
        <v>124</v>
      </c>
      <c r="D3389" s="11" t="s">
        <v>44</v>
      </c>
      <c r="E3389" s="12">
        <v>1.0369416103156248</v>
      </c>
      <c r="F3389" s="12">
        <v>0.82013476467058044</v>
      </c>
      <c r="G3389" s="12">
        <v>0.87669485527990476</v>
      </c>
      <c r="H3389" s="12">
        <v>0.90077235316682569</v>
      </c>
      <c r="I3389" s="12">
        <v>1.1264756023650855</v>
      </c>
      <c r="J3389" s="12">
        <v>0.87686805580961691</v>
      </c>
      <c r="K3389" s="12">
        <v>0.87011603961443229</v>
      </c>
      <c r="L3389" s="12">
        <v>0.8694287181187188</v>
      </c>
      <c r="M3389" s="12">
        <v>1.0942729371781796</v>
      </c>
      <c r="N3389" s="12"/>
      <c r="O3389" s="12"/>
    </row>
    <row r="3390" spans="1:15" x14ac:dyDescent="0.35">
      <c r="A3390" s="11" t="str">
        <f t="shared" si="52"/>
        <v>CONSUMO PER CAPITA (kg ó litros por individuo)CafeNIVEL ALTO</v>
      </c>
      <c r="B3390" s="11" t="s">
        <v>121</v>
      </c>
      <c r="C3390" s="11" t="s">
        <v>124</v>
      </c>
      <c r="D3390" s="11" t="s">
        <v>209</v>
      </c>
      <c r="E3390" s="12">
        <v>0.60603152103851932</v>
      </c>
      <c r="F3390" s="12">
        <v>0.46735513320621175</v>
      </c>
      <c r="G3390" s="12">
        <v>0.49814514162179119</v>
      </c>
      <c r="H3390" s="12">
        <v>0.49197052965913773</v>
      </c>
      <c r="I3390" s="12">
        <v>0.64531242797823263</v>
      </c>
      <c r="J3390" s="12">
        <v>0.46347350199010096</v>
      </c>
      <c r="K3390" s="12">
        <v>0.48821474600374221</v>
      </c>
      <c r="L3390" s="12">
        <v>0.46184362581261629</v>
      </c>
      <c r="M3390" s="12">
        <v>0.59748507649539706</v>
      </c>
      <c r="N3390" s="12"/>
      <c r="O3390" s="12"/>
    </row>
    <row r="3391" spans="1:15" x14ac:dyDescent="0.35">
      <c r="A3391" s="11" t="str">
        <f t="shared" si="52"/>
        <v>CONSUMO PER CAPITA (kg ó litros por individuo)CafeNIVEL MEDIO ALTO</v>
      </c>
      <c r="B3391" s="11" t="s">
        <v>121</v>
      </c>
      <c r="C3391" s="11" t="s">
        <v>124</v>
      </c>
      <c r="D3391" s="11" t="s">
        <v>210</v>
      </c>
      <c r="E3391" s="12">
        <v>0.54761723431134746</v>
      </c>
      <c r="F3391" s="12">
        <v>0.41646649275860498</v>
      </c>
      <c r="G3391" s="12">
        <v>0.38396011759917997</v>
      </c>
      <c r="H3391" s="12">
        <v>0.4134970205373002</v>
      </c>
      <c r="I3391" s="12">
        <v>0.52855848957015683</v>
      </c>
      <c r="J3391" s="12">
        <v>0.43579040273755387</v>
      </c>
      <c r="K3391" s="12">
        <v>0.38656665764553166</v>
      </c>
      <c r="L3391" s="12">
        <v>0.42870645468821017</v>
      </c>
      <c r="M3391" s="12">
        <v>0.54221349771672389</v>
      </c>
      <c r="N3391" s="12"/>
      <c r="O3391" s="12"/>
    </row>
    <row r="3392" spans="1:15" x14ac:dyDescent="0.35">
      <c r="A3392" s="11" t="str">
        <f t="shared" si="52"/>
        <v>CONSUMO PER CAPITA (kg ó litros por individuo)CafeNIVEL MEDIO</v>
      </c>
      <c r="B3392" s="11" t="s">
        <v>121</v>
      </c>
      <c r="C3392" s="11" t="s">
        <v>124</v>
      </c>
      <c r="D3392" s="11" t="s">
        <v>211</v>
      </c>
      <c r="E3392" s="12">
        <v>0.73424844612688245</v>
      </c>
      <c r="F3392" s="12">
        <v>0.53959851563392869</v>
      </c>
      <c r="G3392" s="12">
        <v>0.54652610125625833</v>
      </c>
      <c r="H3392" s="12">
        <v>0.4609368891902268</v>
      </c>
      <c r="I3392" s="12">
        <v>0.58560574455237213</v>
      </c>
      <c r="J3392" s="12">
        <v>0.54727659529029937</v>
      </c>
      <c r="K3392" s="12">
        <v>0.53374293303196207</v>
      </c>
      <c r="L3392" s="12">
        <v>0.47167828660177658</v>
      </c>
      <c r="M3392" s="12">
        <v>0.58830440893922598</v>
      </c>
      <c r="N3392" s="12"/>
      <c r="O3392" s="12"/>
    </row>
    <row r="3393" spans="1:15" x14ac:dyDescent="0.35">
      <c r="A3393" s="11" t="str">
        <f t="shared" si="52"/>
        <v>CONSUMO PER CAPITA (kg ó litros por individuo)CafeNIVEL MEDIO BAJO</v>
      </c>
      <c r="B3393" s="11" t="s">
        <v>121</v>
      </c>
      <c r="C3393" s="11" t="s">
        <v>124</v>
      </c>
      <c r="D3393" s="11" t="s">
        <v>212</v>
      </c>
      <c r="E3393" s="12">
        <v>0.58328804037734872</v>
      </c>
      <c r="F3393" s="12">
        <v>0.45142644907966073</v>
      </c>
      <c r="G3393" s="12">
        <v>0.43574372491502356</v>
      </c>
      <c r="H3393" s="12">
        <v>0.43382805070498698</v>
      </c>
      <c r="I3393" s="12">
        <v>0.56942219827615859</v>
      </c>
      <c r="J3393" s="12">
        <v>0.40786536685042529</v>
      </c>
      <c r="K3393" s="12">
        <v>0.41058908260130805</v>
      </c>
      <c r="L3393" s="12">
        <v>0.39933186378930047</v>
      </c>
      <c r="M3393" s="12">
        <v>0.57337911415227816</v>
      </c>
      <c r="N3393" s="12"/>
      <c r="O3393" s="12"/>
    </row>
    <row r="3394" spans="1:15" x14ac:dyDescent="0.35">
      <c r="A3394" s="11" t="str">
        <f t="shared" si="52"/>
        <v>CONSUMO PER CAPITA (kg ó litros por individuo)CafeHOMBRE</v>
      </c>
      <c r="B3394" s="11" t="s">
        <v>121</v>
      </c>
      <c r="C3394" s="11" t="s">
        <v>124</v>
      </c>
      <c r="D3394" s="11" t="s">
        <v>21</v>
      </c>
      <c r="E3394" s="12">
        <v>0.87039290630663646</v>
      </c>
      <c r="F3394" s="12">
        <v>0.64714610438745068</v>
      </c>
      <c r="G3394" s="12">
        <v>0.64768508154978344</v>
      </c>
      <c r="H3394" s="12">
        <v>0.6201869734638864</v>
      </c>
      <c r="I3394" s="12">
        <v>0.7583131892261763</v>
      </c>
      <c r="J3394" s="12">
        <v>0.63849996257475594</v>
      </c>
      <c r="K3394" s="12">
        <v>0.6240838495129295</v>
      </c>
      <c r="L3394" s="12">
        <v>0.6033899739271863</v>
      </c>
      <c r="M3394" s="12">
        <v>0.76511156956963433</v>
      </c>
      <c r="N3394" s="12"/>
      <c r="O3394" s="12"/>
    </row>
    <row r="3395" spans="1:15" x14ac:dyDescent="0.35">
      <c r="A3395" s="11" t="str">
        <f t="shared" si="52"/>
        <v>CONSUMO PER CAPITA (kg ó litros por individuo)CafeMUJER</v>
      </c>
      <c r="B3395" s="11" t="s">
        <v>121</v>
      </c>
      <c r="C3395" s="11" t="s">
        <v>124</v>
      </c>
      <c r="D3395" s="11" t="s">
        <v>22</v>
      </c>
      <c r="E3395" s="12">
        <v>0.37967644463141298</v>
      </c>
      <c r="F3395" s="12">
        <v>0.29762934890471704</v>
      </c>
      <c r="G3395" s="12">
        <v>0.30635859309538122</v>
      </c>
      <c r="H3395" s="12">
        <v>0.32224014878092283</v>
      </c>
      <c r="I3395" s="12">
        <v>0.42557462260566808</v>
      </c>
      <c r="J3395" s="12">
        <v>0.31208623433016947</v>
      </c>
      <c r="K3395" s="12">
        <v>0.29946203319059911</v>
      </c>
      <c r="L3395" s="12">
        <v>0.28401120701112653</v>
      </c>
      <c r="M3395" s="12">
        <v>0.37528037616438242</v>
      </c>
      <c r="N3395" s="12"/>
      <c r="O3395" s="12"/>
    </row>
    <row r="3396" spans="1:15" x14ac:dyDescent="0.35">
      <c r="A3396" s="11" t="str">
        <f t="shared" ref="A3396:A3459" si="53">B3396&amp;C3396&amp;D3396</f>
        <v>CONSUMO PER CAPITA (kg ó litros por individuo)Leche+bebidas vegetalesT.ESPAÑA</v>
      </c>
      <c r="B3396" s="11" t="s">
        <v>121</v>
      </c>
      <c r="C3396" s="11" t="s">
        <v>175</v>
      </c>
      <c r="D3396" s="11" t="s">
        <v>36</v>
      </c>
      <c r="E3396" s="12">
        <v>1.5215714892785774</v>
      </c>
      <c r="F3396" s="12">
        <v>1.3100086534766346</v>
      </c>
      <c r="G3396" s="12">
        <v>1.3368490174813985</v>
      </c>
      <c r="H3396" s="12">
        <v>1.2638360371154389</v>
      </c>
      <c r="I3396" s="12">
        <v>1.5394678670692055</v>
      </c>
      <c r="J3396" s="12">
        <v>1.2672493404376555</v>
      </c>
      <c r="K3396" s="12">
        <v>1.2975973304549595</v>
      </c>
      <c r="L3396" s="12">
        <v>1.238501367154649</v>
      </c>
      <c r="M3396" s="12">
        <v>1.4998101177593752</v>
      </c>
      <c r="N3396" s="12"/>
      <c r="O3396" s="12"/>
    </row>
    <row r="3397" spans="1:15" x14ac:dyDescent="0.35">
      <c r="A3397" s="11" t="str">
        <f t="shared" si="53"/>
        <v>CONSUMO PER CAPITA (kg ó litros por individuo)Leche+bebidas vegetalesBCN AM</v>
      </c>
      <c r="B3397" s="11" t="s">
        <v>121</v>
      </c>
      <c r="C3397" s="11" t="s">
        <v>175</v>
      </c>
      <c r="D3397" s="11" t="s">
        <v>1</v>
      </c>
      <c r="E3397" s="12">
        <v>1.3252343276827605</v>
      </c>
      <c r="F3397" s="12">
        <v>1.0734344409637964</v>
      </c>
      <c r="G3397" s="12">
        <v>1.2836225290729668</v>
      </c>
      <c r="H3397" s="12">
        <v>1.3033541362846344</v>
      </c>
      <c r="I3397" s="12">
        <v>1.5085109161916483</v>
      </c>
      <c r="J3397" s="12">
        <v>1.2537242100171029</v>
      </c>
      <c r="K3397" s="12">
        <v>1.1002681662243476</v>
      </c>
      <c r="L3397" s="12">
        <v>1.1322045957757174</v>
      </c>
      <c r="M3397" s="12">
        <v>1.3794427426888951</v>
      </c>
      <c r="N3397" s="12"/>
      <c r="O3397" s="12"/>
    </row>
    <row r="3398" spans="1:15" x14ac:dyDescent="0.35">
      <c r="A3398" s="11" t="str">
        <f t="shared" si="53"/>
        <v>CONSUMO PER CAPITA (kg ó litros por individuo)Leche+bebidas vegetalesREST.CAT ARAGON</v>
      </c>
      <c r="B3398" s="11" t="s">
        <v>121</v>
      </c>
      <c r="C3398" s="11" t="s">
        <v>175</v>
      </c>
      <c r="D3398" s="11" t="s">
        <v>2</v>
      </c>
      <c r="E3398" s="12">
        <v>1.1169674133680476</v>
      </c>
      <c r="F3398" s="12">
        <v>1.0449736930572449</v>
      </c>
      <c r="G3398" s="12">
        <v>1.0459411218613943</v>
      </c>
      <c r="H3398" s="12">
        <v>0.87813604969200032</v>
      </c>
      <c r="I3398" s="12">
        <v>1.2197134379919261</v>
      </c>
      <c r="J3398" s="12">
        <v>1.0448069381760605</v>
      </c>
      <c r="K3398" s="12">
        <v>1.1182348268173172</v>
      </c>
      <c r="L3398" s="12">
        <v>1.0149436072485849</v>
      </c>
      <c r="M3398" s="12">
        <v>1.1113715590735531</v>
      </c>
      <c r="N3398" s="12"/>
      <c r="O3398" s="12"/>
    </row>
    <row r="3399" spans="1:15" x14ac:dyDescent="0.35">
      <c r="A3399" s="11" t="str">
        <f t="shared" si="53"/>
        <v>CONSUMO PER CAPITA (kg ó litros por individuo)Leche+bebidas vegetalesLEVANTE</v>
      </c>
      <c r="B3399" s="11" t="s">
        <v>121</v>
      </c>
      <c r="C3399" s="11" t="s">
        <v>175</v>
      </c>
      <c r="D3399" s="11" t="s">
        <v>3</v>
      </c>
      <c r="E3399" s="12">
        <v>1.0850225713157666</v>
      </c>
      <c r="F3399" s="12">
        <v>0.86580626155312634</v>
      </c>
      <c r="G3399" s="12">
        <v>0.89221321406765375</v>
      </c>
      <c r="H3399" s="12">
        <v>0.87402853112556622</v>
      </c>
      <c r="I3399" s="12">
        <v>1.0055093476763237</v>
      </c>
      <c r="J3399" s="12">
        <v>0.8190686081081614</v>
      </c>
      <c r="K3399" s="12">
        <v>0.86200283704580472</v>
      </c>
      <c r="L3399" s="12">
        <v>0.83261551381722421</v>
      </c>
      <c r="M3399" s="12">
        <v>0.98417441031092479</v>
      </c>
      <c r="N3399" s="12"/>
      <c r="O3399" s="12"/>
    </row>
    <row r="3400" spans="1:15" x14ac:dyDescent="0.35">
      <c r="A3400" s="11" t="str">
        <f t="shared" si="53"/>
        <v>CONSUMO PER CAPITA (kg ó litros por individuo)Leche+bebidas vegetalesANDALUCIA</v>
      </c>
      <c r="B3400" s="11" t="s">
        <v>121</v>
      </c>
      <c r="C3400" s="11" t="s">
        <v>175</v>
      </c>
      <c r="D3400" s="11" t="s">
        <v>4</v>
      </c>
      <c r="E3400" s="12">
        <v>1.6164396542936408</v>
      </c>
      <c r="F3400" s="12">
        <v>1.3425154012033982</v>
      </c>
      <c r="G3400" s="12">
        <v>1.2522142995623688</v>
      </c>
      <c r="H3400" s="12">
        <v>1.1843151895012884</v>
      </c>
      <c r="I3400" s="12">
        <v>1.4998799224712995</v>
      </c>
      <c r="J3400" s="12">
        <v>1.2379096756978101</v>
      </c>
      <c r="K3400" s="12">
        <v>1.3105927584216257</v>
      </c>
      <c r="L3400" s="12">
        <v>1.1812833398273146</v>
      </c>
      <c r="M3400" s="12">
        <v>1.5441840129730326</v>
      </c>
      <c r="N3400" s="12"/>
      <c r="O3400" s="12"/>
    </row>
    <row r="3401" spans="1:15" x14ac:dyDescent="0.35">
      <c r="A3401" s="11" t="str">
        <f t="shared" si="53"/>
        <v>CONSUMO PER CAPITA (kg ó litros por individuo)Leche+bebidas vegetalesMDD AM</v>
      </c>
      <c r="B3401" s="11" t="s">
        <v>121</v>
      </c>
      <c r="C3401" s="11" t="s">
        <v>175</v>
      </c>
      <c r="D3401" s="11" t="s">
        <v>5</v>
      </c>
      <c r="E3401" s="12">
        <v>1.4916978485935115</v>
      </c>
      <c r="F3401" s="12">
        <v>1.2530807600789928</v>
      </c>
      <c r="G3401" s="12">
        <v>1.3606368034806824</v>
      </c>
      <c r="H3401" s="12">
        <v>1.2960417254663403</v>
      </c>
      <c r="I3401" s="12">
        <v>1.5563138048839449</v>
      </c>
      <c r="J3401" s="12">
        <v>1.3250223327191895</v>
      </c>
      <c r="K3401" s="12">
        <v>1.3365682421907865</v>
      </c>
      <c r="L3401" s="12">
        <v>1.2683434935283859</v>
      </c>
      <c r="M3401" s="12">
        <v>1.476350857204479</v>
      </c>
      <c r="N3401" s="12"/>
      <c r="O3401" s="12"/>
    </row>
    <row r="3402" spans="1:15" x14ac:dyDescent="0.35">
      <c r="A3402" s="11" t="str">
        <f t="shared" si="53"/>
        <v>CONSUMO PER CAPITA (kg ó litros por individuo)Leche+bebidas vegetalesRTO CENTRO</v>
      </c>
      <c r="B3402" s="11" t="s">
        <v>121</v>
      </c>
      <c r="C3402" s="11" t="s">
        <v>175</v>
      </c>
      <c r="D3402" s="11" t="s">
        <v>6</v>
      </c>
      <c r="E3402" s="12">
        <v>1.3388952916933763</v>
      </c>
      <c r="F3402" s="12">
        <v>1.1953796664847023</v>
      </c>
      <c r="G3402" s="12">
        <v>1.3026136303271043</v>
      </c>
      <c r="H3402" s="12">
        <v>1.2062852911566169</v>
      </c>
      <c r="I3402" s="12">
        <v>1.4336050945782561</v>
      </c>
      <c r="J3402" s="12">
        <v>1.17256711716119</v>
      </c>
      <c r="K3402" s="12">
        <v>1.1279779371316376</v>
      </c>
      <c r="L3402" s="12">
        <v>1.0991525456234494</v>
      </c>
      <c r="M3402" s="12">
        <v>1.2821300961915132</v>
      </c>
      <c r="N3402" s="12"/>
      <c r="O3402" s="12"/>
    </row>
    <row r="3403" spans="1:15" x14ac:dyDescent="0.35">
      <c r="A3403" s="11" t="str">
        <f t="shared" si="53"/>
        <v>CONSUMO PER CAPITA (kg ó litros por individuo)Leche+bebidas vegetalesNORTE-CENTRO</v>
      </c>
      <c r="B3403" s="11" t="s">
        <v>121</v>
      </c>
      <c r="C3403" s="11" t="s">
        <v>175</v>
      </c>
      <c r="D3403" s="11" t="s">
        <v>7</v>
      </c>
      <c r="E3403" s="12">
        <v>1.8593541722856701</v>
      </c>
      <c r="F3403" s="12">
        <v>1.7324868093838932</v>
      </c>
      <c r="G3403" s="12">
        <v>1.7155677808360004</v>
      </c>
      <c r="H3403" s="12">
        <v>1.6664157902200314</v>
      </c>
      <c r="I3403" s="12">
        <v>2.0485483365991977</v>
      </c>
      <c r="J3403" s="12">
        <v>1.5990954519675402</v>
      </c>
      <c r="K3403" s="12">
        <v>1.6906022158648639</v>
      </c>
      <c r="L3403" s="12">
        <v>1.7368063630748618</v>
      </c>
      <c r="M3403" s="12">
        <v>2.0118105955620624</v>
      </c>
      <c r="N3403" s="12"/>
      <c r="O3403" s="12"/>
    </row>
    <row r="3404" spans="1:15" x14ac:dyDescent="0.35">
      <c r="A3404" s="11" t="str">
        <f t="shared" si="53"/>
        <v>CONSUMO PER CAPITA (kg ó litros por individuo)Leche+bebidas vegetalesNOROESTE</v>
      </c>
      <c r="B3404" s="11" t="s">
        <v>121</v>
      </c>
      <c r="C3404" s="11" t="s">
        <v>175</v>
      </c>
      <c r="D3404" s="11" t="s">
        <v>8</v>
      </c>
      <c r="E3404" s="12">
        <v>2.7169721441223897</v>
      </c>
      <c r="F3404" s="12">
        <v>2.382917479290827</v>
      </c>
      <c r="G3404" s="12">
        <v>2.3872952941938661</v>
      </c>
      <c r="H3404" s="12">
        <v>2.2354698048731874</v>
      </c>
      <c r="I3404" s="12">
        <v>2.6123431339181256</v>
      </c>
      <c r="J3404" s="12">
        <v>2.1202261040870707</v>
      </c>
      <c r="K3404" s="12">
        <v>2.2297901731942473</v>
      </c>
      <c r="L3404" s="12">
        <v>2.1180324671939865</v>
      </c>
      <c r="M3404" s="12">
        <v>2.7526906507613176</v>
      </c>
      <c r="N3404" s="12"/>
      <c r="O3404" s="12"/>
    </row>
    <row r="3405" spans="1:15" x14ac:dyDescent="0.35">
      <c r="A3405" s="11" t="str">
        <f t="shared" si="53"/>
        <v>CONSUMO PER CAPITA (kg ó litros por individuo)Leche+bebidas vegetales&lt;2MIL</v>
      </c>
      <c r="B3405" s="11" t="s">
        <v>121</v>
      </c>
      <c r="C3405" s="11" t="s">
        <v>175</v>
      </c>
      <c r="D3405" s="11" t="s">
        <v>9</v>
      </c>
      <c r="E3405" s="12">
        <v>1.2335259647401133</v>
      </c>
      <c r="F3405" s="12">
        <v>1.0613473234257063</v>
      </c>
      <c r="G3405" s="12">
        <v>1.1190434338055011</v>
      </c>
      <c r="H3405" s="12">
        <v>0.9158794984571117</v>
      </c>
      <c r="I3405" s="12">
        <v>1.5558703169151968</v>
      </c>
      <c r="J3405" s="12">
        <v>1.1107236249197137</v>
      </c>
      <c r="K3405" s="12">
        <v>1.171758110818387</v>
      </c>
      <c r="L3405" s="12">
        <v>1.245786137439878</v>
      </c>
      <c r="M3405" s="12">
        <v>1.340551577249937</v>
      </c>
      <c r="N3405" s="12"/>
      <c r="O3405" s="12"/>
    </row>
    <row r="3406" spans="1:15" x14ac:dyDescent="0.35">
      <c r="A3406" s="11" t="str">
        <f t="shared" si="53"/>
        <v>CONSUMO PER CAPITA (kg ó litros por individuo)Leche+bebidas vegetales2-5MIL</v>
      </c>
      <c r="B3406" s="11" t="s">
        <v>121</v>
      </c>
      <c r="C3406" s="11" t="s">
        <v>175</v>
      </c>
      <c r="D3406" s="11" t="s">
        <v>10</v>
      </c>
      <c r="E3406" s="12">
        <v>1.0423783990766875</v>
      </c>
      <c r="F3406" s="12">
        <v>0.94749526165460551</v>
      </c>
      <c r="G3406" s="12">
        <v>0.93967846400756139</v>
      </c>
      <c r="H3406" s="12">
        <v>0.84360151803685368</v>
      </c>
      <c r="I3406" s="12">
        <v>0.96871758398240448</v>
      </c>
      <c r="J3406" s="12">
        <v>0.79804846032771659</v>
      </c>
      <c r="K3406" s="12">
        <v>0.91418888093329975</v>
      </c>
      <c r="L3406" s="12">
        <v>0.87469481741682309</v>
      </c>
      <c r="M3406" s="12">
        <v>0.93184242922539673</v>
      </c>
      <c r="N3406" s="12"/>
      <c r="O3406" s="12"/>
    </row>
    <row r="3407" spans="1:15" x14ac:dyDescent="0.35">
      <c r="A3407" s="11" t="str">
        <f t="shared" si="53"/>
        <v>CONSUMO PER CAPITA (kg ó litros por individuo)Leche+bebidas vegetales5-10MIL</v>
      </c>
      <c r="B3407" s="11" t="s">
        <v>121</v>
      </c>
      <c r="C3407" s="11" t="s">
        <v>175</v>
      </c>
      <c r="D3407" s="11" t="s">
        <v>11</v>
      </c>
      <c r="E3407" s="12">
        <v>1.2360915254923308</v>
      </c>
      <c r="F3407" s="12">
        <v>1.0307736091017612</v>
      </c>
      <c r="G3407" s="12">
        <v>1.0699900992195901</v>
      </c>
      <c r="H3407" s="12">
        <v>1.1019882185266543</v>
      </c>
      <c r="I3407" s="12">
        <v>1.292269668976102</v>
      </c>
      <c r="J3407" s="12">
        <v>0.95657576869066641</v>
      </c>
      <c r="K3407" s="12">
        <v>1.0997112831844651</v>
      </c>
      <c r="L3407" s="12">
        <v>1.0272192274406859</v>
      </c>
      <c r="M3407" s="12">
        <v>1.2075107674266072</v>
      </c>
      <c r="N3407" s="12"/>
      <c r="O3407" s="12"/>
    </row>
    <row r="3408" spans="1:15" x14ac:dyDescent="0.35">
      <c r="A3408" s="11" t="str">
        <f t="shared" si="53"/>
        <v>CONSUMO PER CAPITA (kg ó litros por individuo)Leche+bebidas vegetales10-30MIL</v>
      </c>
      <c r="B3408" s="11" t="s">
        <v>121</v>
      </c>
      <c r="C3408" s="11" t="s">
        <v>175</v>
      </c>
      <c r="D3408" s="11" t="s">
        <v>12</v>
      </c>
      <c r="E3408" s="12">
        <v>1.5489511905703002</v>
      </c>
      <c r="F3408" s="12">
        <v>1.3807454554218381</v>
      </c>
      <c r="G3408" s="12">
        <v>1.2818786024553819</v>
      </c>
      <c r="H3408" s="12">
        <v>1.175207035107376</v>
      </c>
      <c r="I3408" s="12">
        <v>1.4307578947188146</v>
      </c>
      <c r="J3408" s="12">
        <v>1.2399655713749729</v>
      </c>
      <c r="K3408" s="12">
        <v>1.198745559057758</v>
      </c>
      <c r="L3408" s="12">
        <v>1.1839168360232344</v>
      </c>
      <c r="M3408" s="12">
        <v>1.4308815592988813</v>
      </c>
      <c r="N3408" s="12"/>
      <c r="O3408" s="12"/>
    </row>
    <row r="3409" spans="1:15" x14ac:dyDescent="0.35">
      <c r="A3409" s="11" t="str">
        <f t="shared" si="53"/>
        <v>CONSUMO PER CAPITA (kg ó litros por individuo)Leche+bebidas vegetales30-100MIL</v>
      </c>
      <c r="B3409" s="11" t="s">
        <v>121</v>
      </c>
      <c r="C3409" s="11" t="s">
        <v>175</v>
      </c>
      <c r="D3409" s="11" t="s">
        <v>13</v>
      </c>
      <c r="E3409" s="12">
        <v>1.6301411237978274</v>
      </c>
      <c r="F3409" s="12">
        <v>1.4233771949065914</v>
      </c>
      <c r="G3409" s="12">
        <v>1.3801678183930914</v>
      </c>
      <c r="H3409" s="12">
        <v>1.3959557078000513</v>
      </c>
      <c r="I3409" s="12">
        <v>1.6608957498710522</v>
      </c>
      <c r="J3409" s="12">
        <v>1.4185266028840329</v>
      </c>
      <c r="K3409" s="12">
        <v>1.3935334457262427</v>
      </c>
      <c r="L3409" s="12">
        <v>1.2970238816730002</v>
      </c>
      <c r="M3409" s="12">
        <v>1.6504610483507782</v>
      </c>
      <c r="N3409" s="12"/>
      <c r="O3409" s="12"/>
    </row>
    <row r="3410" spans="1:15" x14ac:dyDescent="0.35">
      <c r="A3410" s="11" t="str">
        <f t="shared" si="53"/>
        <v>CONSUMO PER CAPITA (kg ó litros por individuo)Leche+bebidas vegetales100-200MIL</v>
      </c>
      <c r="B3410" s="11" t="s">
        <v>121</v>
      </c>
      <c r="C3410" s="11" t="s">
        <v>175</v>
      </c>
      <c r="D3410" s="11" t="s">
        <v>14</v>
      </c>
      <c r="E3410" s="12">
        <v>1.7442542902485072</v>
      </c>
      <c r="F3410" s="12">
        <v>1.4194883305671615</v>
      </c>
      <c r="G3410" s="12">
        <v>1.5544921852643672</v>
      </c>
      <c r="H3410" s="12">
        <v>1.5181563196087997</v>
      </c>
      <c r="I3410" s="12">
        <v>1.9001281137942487</v>
      </c>
      <c r="J3410" s="12">
        <v>1.4942563905354675</v>
      </c>
      <c r="K3410" s="12">
        <v>1.5649737972601456</v>
      </c>
      <c r="L3410" s="12">
        <v>1.4823425190022776</v>
      </c>
      <c r="M3410" s="12">
        <v>1.8166392037027537</v>
      </c>
      <c r="N3410" s="12"/>
      <c r="O3410" s="12"/>
    </row>
    <row r="3411" spans="1:15" x14ac:dyDescent="0.35">
      <c r="A3411" s="11" t="str">
        <f t="shared" si="53"/>
        <v>CONSUMO PER CAPITA (kg ó litros por individuo)Leche+bebidas vegetales200-500MIL</v>
      </c>
      <c r="B3411" s="11" t="s">
        <v>121</v>
      </c>
      <c r="C3411" s="11" t="s">
        <v>175</v>
      </c>
      <c r="D3411" s="11" t="s">
        <v>15</v>
      </c>
      <c r="E3411" s="12">
        <v>1.7058243682462089</v>
      </c>
      <c r="F3411" s="12">
        <v>1.4334812242346286</v>
      </c>
      <c r="G3411" s="12">
        <v>1.5378689738479818</v>
      </c>
      <c r="H3411" s="12">
        <v>1.3387921221646599</v>
      </c>
      <c r="I3411" s="12">
        <v>1.57088654385191</v>
      </c>
      <c r="J3411" s="12">
        <v>1.1916946950465854</v>
      </c>
      <c r="K3411" s="12">
        <v>1.2914037395681444</v>
      </c>
      <c r="L3411" s="12">
        <v>1.2813705298828992</v>
      </c>
      <c r="M3411" s="12">
        <v>1.5772072581487473</v>
      </c>
      <c r="N3411" s="12"/>
      <c r="O3411" s="12"/>
    </row>
    <row r="3412" spans="1:15" x14ac:dyDescent="0.35">
      <c r="A3412" s="11" t="str">
        <f t="shared" si="53"/>
        <v>CONSUMO PER CAPITA (kg ó litros por individuo)Leche+bebidas vegetales&gt;500MIL</v>
      </c>
      <c r="B3412" s="11" t="s">
        <v>121</v>
      </c>
      <c r="C3412" s="11" t="s">
        <v>175</v>
      </c>
      <c r="D3412" s="11" t="s">
        <v>16</v>
      </c>
      <c r="E3412" s="12">
        <v>1.5094278088984183</v>
      </c>
      <c r="F3412" s="12">
        <v>1.2972330499107025</v>
      </c>
      <c r="G3412" s="12">
        <v>1.4209644563881982</v>
      </c>
      <c r="H3412" s="12">
        <v>1.3517977967435255</v>
      </c>
      <c r="I3412" s="12">
        <v>1.6062831403166962</v>
      </c>
      <c r="J3412" s="12">
        <v>1.4226570480207614</v>
      </c>
      <c r="K3412" s="12">
        <v>1.4145756365771238</v>
      </c>
      <c r="L3412" s="12">
        <v>1.2845073135033078</v>
      </c>
      <c r="M3412" s="12">
        <v>1.5520173400471418</v>
      </c>
      <c r="N3412" s="12"/>
      <c r="O3412" s="12"/>
    </row>
    <row r="3413" spans="1:15" x14ac:dyDescent="0.35">
      <c r="A3413" s="11" t="str">
        <f t="shared" si="53"/>
        <v>CONSUMO PER CAPITA (kg ó litros por individuo)Leche+bebidas vegetalesDE 15 A 19 AÑOS</v>
      </c>
      <c r="B3413" s="11" t="s">
        <v>121</v>
      </c>
      <c r="C3413" s="11" t="s">
        <v>175</v>
      </c>
      <c r="D3413" s="11" t="s">
        <v>39</v>
      </c>
      <c r="E3413" s="12">
        <v>0.21607097003173578</v>
      </c>
      <c r="F3413" s="12">
        <v>0.18244381055298109</v>
      </c>
      <c r="G3413" s="12">
        <v>0.22644134565873705</v>
      </c>
      <c r="H3413" s="12">
        <v>0.14792639486774009</v>
      </c>
      <c r="I3413" s="12">
        <v>0.20719430643400494</v>
      </c>
      <c r="J3413" s="12">
        <v>0.13865656694914893</v>
      </c>
      <c r="K3413" s="12">
        <v>4.7257915019152961E-2</v>
      </c>
      <c r="L3413" s="12">
        <v>7.8073161215710341E-2</v>
      </c>
      <c r="M3413" s="12">
        <v>0.18837701615879493</v>
      </c>
      <c r="N3413" s="12"/>
      <c r="O3413" s="12"/>
    </row>
    <row r="3414" spans="1:15" x14ac:dyDescent="0.35">
      <c r="A3414" s="11" t="str">
        <f t="shared" si="53"/>
        <v>CONSUMO PER CAPITA (kg ó litros por individuo)Leche+bebidas vegetalesDE 20 A 24 AÑOS</v>
      </c>
      <c r="B3414" s="11" t="s">
        <v>121</v>
      </c>
      <c r="C3414" s="11" t="s">
        <v>175</v>
      </c>
      <c r="D3414" s="11" t="s">
        <v>40</v>
      </c>
      <c r="E3414" s="12">
        <v>0.36888458853541073</v>
      </c>
      <c r="F3414" s="12">
        <v>0.3346217298605958</v>
      </c>
      <c r="G3414" s="12">
        <v>0.33488601953339386</v>
      </c>
      <c r="H3414" s="12">
        <v>0.36043835658122375</v>
      </c>
      <c r="I3414" s="12">
        <v>0.38415299728763941</v>
      </c>
      <c r="J3414" s="12">
        <v>0.3129996216015164</v>
      </c>
      <c r="K3414" s="12">
        <v>0.3142126256525693</v>
      </c>
      <c r="L3414" s="12">
        <v>0.29769666031730052</v>
      </c>
      <c r="M3414" s="12">
        <v>0.31994455333604516</v>
      </c>
      <c r="N3414" s="12"/>
      <c r="O3414" s="12"/>
    </row>
    <row r="3415" spans="1:15" x14ac:dyDescent="0.35">
      <c r="A3415" s="11" t="str">
        <f t="shared" si="53"/>
        <v>CONSUMO PER CAPITA (kg ó litros por individuo)Leche+bebidas vegetalesDE 25 A 34 AÑOS</v>
      </c>
      <c r="B3415" s="11" t="s">
        <v>121</v>
      </c>
      <c r="C3415" s="11" t="s">
        <v>175</v>
      </c>
      <c r="D3415" s="11" t="s">
        <v>41</v>
      </c>
      <c r="E3415" s="12">
        <v>0.68255131441903893</v>
      </c>
      <c r="F3415" s="12">
        <v>0.60002756774857846</v>
      </c>
      <c r="G3415" s="12">
        <v>0.6189648259316145</v>
      </c>
      <c r="H3415" s="12">
        <v>0.59063934500596516</v>
      </c>
      <c r="I3415" s="12">
        <v>0.70518720030583004</v>
      </c>
      <c r="J3415" s="12">
        <v>0.57538461164510624</v>
      </c>
      <c r="K3415" s="12">
        <v>0.55372121029721166</v>
      </c>
      <c r="L3415" s="12">
        <v>0.48888820295443253</v>
      </c>
      <c r="M3415" s="12">
        <v>0.57064074053664371</v>
      </c>
      <c r="N3415" s="12"/>
      <c r="O3415" s="12"/>
    </row>
    <row r="3416" spans="1:15" x14ac:dyDescent="0.35">
      <c r="A3416" s="11" t="str">
        <f t="shared" si="53"/>
        <v>CONSUMO PER CAPITA (kg ó litros por individuo)Leche+bebidas vegetalesDE 35 A 49 AÑOS</v>
      </c>
      <c r="B3416" s="11" t="s">
        <v>121</v>
      </c>
      <c r="C3416" s="11" t="s">
        <v>175</v>
      </c>
      <c r="D3416" s="11" t="s">
        <v>42</v>
      </c>
      <c r="E3416" s="12">
        <v>1.3452085787211319</v>
      </c>
      <c r="F3416" s="12">
        <v>1.2428615254487434</v>
      </c>
      <c r="G3416" s="12">
        <v>1.2260651413235546</v>
      </c>
      <c r="H3416" s="12">
        <v>1.1635509201408971</v>
      </c>
      <c r="I3416" s="12">
        <v>1.3821940926482978</v>
      </c>
      <c r="J3416" s="12">
        <v>1.1521310563066836</v>
      </c>
      <c r="K3416" s="12">
        <v>1.1625828027722853</v>
      </c>
      <c r="L3416" s="12">
        <v>1.0259349919621141</v>
      </c>
      <c r="M3416" s="12">
        <v>1.2543996768735421</v>
      </c>
      <c r="N3416" s="12"/>
      <c r="O3416" s="12"/>
    </row>
    <row r="3417" spans="1:15" x14ac:dyDescent="0.35">
      <c r="A3417" s="11" t="str">
        <f t="shared" si="53"/>
        <v>CONSUMO PER CAPITA (kg ó litros por individuo)Leche+bebidas vegetalesDE 50 A 59 AÑOS</v>
      </c>
      <c r="B3417" s="11" t="s">
        <v>121</v>
      </c>
      <c r="C3417" s="11" t="s">
        <v>175</v>
      </c>
      <c r="D3417" s="11" t="s">
        <v>43</v>
      </c>
      <c r="E3417" s="12">
        <v>1.9145326254219344</v>
      </c>
      <c r="F3417" s="12">
        <v>1.6612083927030512</v>
      </c>
      <c r="G3417" s="12">
        <v>1.7089530736738694</v>
      </c>
      <c r="H3417" s="12">
        <v>1.5984815364681166</v>
      </c>
      <c r="I3417" s="12">
        <v>1.9400993836929954</v>
      </c>
      <c r="J3417" s="12">
        <v>1.6543613578989078</v>
      </c>
      <c r="K3417" s="12">
        <v>1.829131289426261</v>
      </c>
      <c r="L3417" s="12">
        <v>1.7217136235022652</v>
      </c>
      <c r="M3417" s="12">
        <v>2.0529753990022921</v>
      </c>
      <c r="N3417" s="12"/>
      <c r="O3417" s="12"/>
    </row>
    <row r="3418" spans="1:15" x14ac:dyDescent="0.35">
      <c r="A3418" s="11" t="str">
        <f t="shared" si="53"/>
        <v>CONSUMO PER CAPITA (kg ó litros por individuo)Leche+bebidas vegetalesDE 60 A 75 AÑOS</v>
      </c>
      <c r="B3418" s="11" t="s">
        <v>121</v>
      </c>
      <c r="C3418" s="11" t="s">
        <v>175</v>
      </c>
      <c r="D3418" s="11" t="s">
        <v>44</v>
      </c>
      <c r="E3418" s="12">
        <v>2.6717910208571953</v>
      </c>
      <c r="F3418" s="12">
        <v>2.1638977902213044</v>
      </c>
      <c r="G3418" s="12">
        <v>2.2336381360607147</v>
      </c>
      <c r="H3418" s="12">
        <v>2.1263902455034849</v>
      </c>
      <c r="I3418" s="12">
        <v>2.6588978475639515</v>
      </c>
      <c r="J3418" s="12">
        <v>2.134084843640752</v>
      </c>
      <c r="K3418" s="12">
        <v>2.1421429699765917</v>
      </c>
      <c r="L3418" s="12">
        <v>2.1886734519487265</v>
      </c>
      <c r="M3418" s="12">
        <v>2.6596953319616179</v>
      </c>
      <c r="N3418" s="12"/>
      <c r="O3418" s="12"/>
    </row>
    <row r="3419" spans="1:15" x14ac:dyDescent="0.35">
      <c r="A3419" s="11" t="str">
        <f t="shared" si="53"/>
        <v>CONSUMO PER CAPITA (kg ó litros por individuo)Leche+bebidas vegetalesNIVEL ALTO</v>
      </c>
      <c r="B3419" s="11" t="s">
        <v>121</v>
      </c>
      <c r="C3419" s="11" t="s">
        <v>175</v>
      </c>
      <c r="D3419" s="11" t="s">
        <v>209</v>
      </c>
      <c r="E3419" s="12">
        <v>1.6212704415143779</v>
      </c>
      <c r="F3419" s="12">
        <v>1.376540049916656</v>
      </c>
      <c r="G3419" s="12">
        <v>1.4319174393019523</v>
      </c>
      <c r="H3419" s="12">
        <v>1.3297835888411553</v>
      </c>
      <c r="I3419" s="12">
        <v>1.5905687014914829</v>
      </c>
      <c r="J3419" s="12">
        <v>1.3118015357088477</v>
      </c>
      <c r="K3419" s="12">
        <v>1.3791809552132344</v>
      </c>
      <c r="L3419" s="12">
        <v>1.3180139729483589</v>
      </c>
      <c r="M3419" s="12">
        <v>1.6329445278960917</v>
      </c>
      <c r="N3419" s="12"/>
      <c r="O3419" s="12"/>
    </row>
    <row r="3420" spans="1:15" x14ac:dyDescent="0.35">
      <c r="A3420" s="11" t="str">
        <f t="shared" si="53"/>
        <v>CONSUMO PER CAPITA (kg ó litros por individuo)Leche+bebidas vegetalesNIVEL MEDIO ALTO</v>
      </c>
      <c r="B3420" s="11" t="s">
        <v>121</v>
      </c>
      <c r="C3420" s="11" t="s">
        <v>175</v>
      </c>
      <c r="D3420" s="11" t="s">
        <v>210</v>
      </c>
      <c r="E3420" s="12">
        <v>1.5524597378215939</v>
      </c>
      <c r="F3420" s="12">
        <v>1.3319575219166651</v>
      </c>
      <c r="G3420" s="12">
        <v>1.2849056791650721</v>
      </c>
      <c r="H3420" s="12">
        <v>1.2221666238559461</v>
      </c>
      <c r="I3420" s="12">
        <v>1.4855124540922073</v>
      </c>
      <c r="J3420" s="12">
        <v>1.1264747887276678</v>
      </c>
      <c r="K3420" s="12">
        <v>1.1544946190315724</v>
      </c>
      <c r="L3420" s="12">
        <v>1.0359996068195536</v>
      </c>
      <c r="M3420" s="12">
        <v>1.1519969738044615</v>
      </c>
      <c r="N3420" s="12"/>
      <c r="O3420" s="12"/>
    </row>
    <row r="3421" spans="1:15" x14ac:dyDescent="0.35">
      <c r="A3421" s="11" t="str">
        <f t="shared" si="53"/>
        <v>CONSUMO PER CAPITA (kg ó litros por individuo)Leche+bebidas vegetalesNIVEL MEDIO</v>
      </c>
      <c r="B3421" s="11" t="s">
        <v>121</v>
      </c>
      <c r="C3421" s="11" t="s">
        <v>175</v>
      </c>
      <c r="D3421" s="11" t="s">
        <v>211</v>
      </c>
      <c r="E3421" s="12">
        <v>1.3316212005784269</v>
      </c>
      <c r="F3421" s="12">
        <v>1.1849573172006196</v>
      </c>
      <c r="G3421" s="12">
        <v>1.2818920278033217</v>
      </c>
      <c r="H3421" s="12">
        <v>1.1527107568164932</v>
      </c>
      <c r="I3421" s="12">
        <v>1.3857648339915598</v>
      </c>
      <c r="J3421" s="12">
        <v>1.1693839928055416</v>
      </c>
      <c r="K3421" s="12">
        <v>1.1318823988416449</v>
      </c>
      <c r="L3421" s="12">
        <v>1.1155316924659491</v>
      </c>
      <c r="M3421" s="12">
        <v>1.4067574972671337</v>
      </c>
      <c r="N3421" s="12"/>
      <c r="O3421" s="12"/>
    </row>
    <row r="3422" spans="1:15" x14ac:dyDescent="0.35">
      <c r="A3422" s="11" t="str">
        <f t="shared" si="53"/>
        <v>CONSUMO PER CAPITA (kg ó litros por individuo)Leche+bebidas vegetalesNIVEL MEDIO BAJO</v>
      </c>
      <c r="B3422" s="11" t="s">
        <v>121</v>
      </c>
      <c r="C3422" s="11" t="s">
        <v>175</v>
      </c>
      <c r="D3422" s="11" t="s">
        <v>212</v>
      </c>
      <c r="E3422" s="12">
        <v>1.769273580574509</v>
      </c>
      <c r="F3422" s="12">
        <v>1.4790396894788069</v>
      </c>
      <c r="G3422" s="12">
        <v>1.4144417973386061</v>
      </c>
      <c r="H3422" s="12">
        <v>1.358560044669143</v>
      </c>
      <c r="I3422" s="12">
        <v>1.6698481157623151</v>
      </c>
      <c r="J3422" s="12">
        <v>1.3567531072563852</v>
      </c>
      <c r="K3422" s="12">
        <v>1.4354329041782499</v>
      </c>
      <c r="L3422" s="12">
        <v>1.3729478031354783</v>
      </c>
      <c r="M3422" s="12">
        <v>1.6832064466084846</v>
      </c>
      <c r="N3422" s="12"/>
      <c r="O3422" s="12"/>
    </row>
    <row r="3423" spans="1:15" x14ac:dyDescent="0.35">
      <c r="A3423" s="11" t="str">
        <f t="shared" si="53"/>
        <v>CONSUMO PER CAPITA (kg ó litros por individuo)Leche+bebidas vegetalesHOMBRE</v>
      </c>
      <c r="B3423" s="11" t="s">
        <v>121</v>
      </c>
      <c r="C3423" s="11" t="s">
        <v>175</v>
      </c>
      <c r="D3423" s="11" t="s">
        <v>21</v>
      </c>
      <c r="E3423" s="12">
        <v>1.8859572935655651</v>
      </c>
      <c r="F3423" s="12">
        <v>1.549977055244282</v>
      </c>
      <c r="G3423" s="12">
        <v>1.539379248006133</v>
      </c>
      <c r="H3423" s="12">
        <v>1.4823299703039057</v>
      </c>
      <c r="I3423" s="12">
        <v>1.8222478133437183</v>
      </c>
      <c r="J3423" s="12">
        <v>1.439870869362093</v>
      </c>
      <c r="K3423" s="12">
        <v>1.4907906269103999</v>
      </c>
      <c r="L3423" s="12">
        <v>1.4458045891907543</v>
      </c>
      <c r="M3423" s="12">
        <v>1.7846824863467283</v>
      </c>
      <c r="N3423" s="12"/>
      <c r="O3423" s="12"/>
    </row>
    <row r="3424" spans="1:15" x14ac:dyDescent="0.35">
      <c r="A3424" s="11" t="str">
        <f t="shared" si="53"/>
        <v>CONSUMO PER CAPITA (kg ó litros por individuo)Leche+bebidas vegetalesMUJER</v>
      </c>
      <c r="B3424" s="11" t="s">
        <v>121</v>
      </c>
      <c r="C3424" s="11" t="s">
        <v>175</v>
      </c>
      <c r="D3424" s="11" t="s">
        <v>22</v>
      </c>
      <c r="E3424" s="12">
        <v>1.1609458652701168</v>
      </c>
      <c r="F3424" s="12">
        <v>1.0725168753205478</v>
      </c>
      <c r="G3424" s="12">
        <v>1.1367344400284431</v>
      </c>
      <c r="H3424" s="12">
        <v>1.0479475525869242</v>
      </c>
      <c r="I3424" s="12">
        <v>1.2600573707901903</v>
      </c>
      <c r="J3424" s="12">
        <v>1.0966833422446107</v>
      </c>
      <c r="K3424" s="12">
        <v>1.1068604094069625</v>
      </c>
      <c r="L3424" s="12">
        <v>1.0338314713670347</v>
      </c>
      <c r="M3424" s="12">
        <v>1.2184931121338538</v>
      </c>
      <c r="N3424" s="12"/>
      <c r="O3424" s="12"/>
    </row>
    <row r="3425" spans="1:15" x14ac:dyDescent="0.35">
      <c r="A3425" s="11" t="str">
        <f t="shared" si="53"/>
        <v>CONSUMO PER CAPITA (kg ó litros por individuo)LecheT.ESPAÑA</v>
      </c>
      <c r="B3425" s="11" t="s">
        <v>121</v>
      </c>
      <c r="C3425" s="11" t="s">
        <v>125</v>
      </c>
      <c r="D3425" s="11" t="s">
        <v>36</v>
      </c>
      <c r="E3425" s="12">
        <v>1.4508117492525527</v>
      </c>
      <c r="F3425" s="12">
        <v>1.2413937843084883</v>
      </c>
      <c r="G3425" s="12">
        <v>1.2513019498633822</v>
      </c>
      <c r="H3425" s="12">
        <v>1.1759321434698191</v>
      </c>
      <c r="I3425" s="12">
        <v>1.42740931062986</v>
      </c>
      <c r="J3425" s="12">
        <v>1.1788982930160687</v>
      </c>
      <c r="K3425" s="12">
        <v>1.2082049238201078</v>
      </c>
      <c r="L3425" s="12">
        <v>1.1472804922051916</v>
      </c>
      <c r="M3425" s="12">
        <v>1.3945437734324357</v>
      </c>
      <c r="N3425" s="12"/>
      <c r="O3425" s="12"/>
    </row>
    <row r="3426" spans="1:15" x14ac:dyDescent="0.35">
      <c r="A3426" s="11" t="str">
        <f t="shared" si="53"/>
        <v>CONSUMO PER CAPITA (kg ó litros por individuo)LecheBCN AM</v>
      </c>
      <c r="B3426" s="11" t="s">
        <v>121</v>
      </c>
      <c r="C3426" s="11" t="s">
        <v>125</v>
      </c>
      <c r="D3426" s="11" t="s">
        <v>1</v>
      </c>
      <c r="E3426" s="12">
        <v>1.160962874971869</v>
      </c>
      <c r="F3426" s="12">
        <v>0.95113656676389946</v>
      </c>
      <c r="G3426" s="12">
        <v>1.1214194396368609</v>
      </c>
      <c r="H3426" s="12">
        <v>1.0799065194562909</v>
      </c>
      <c r="I3426" s="12">
        <v>1.307607578443549</v>
      </c>
      <c r="J3426" s="12">
        <v>1.0575287239627635</v>
      </c>
      <c r="K3426" s="12">
        <v>0.96469576505706967</v>
      </c>
      <c r="L3426" s="12">
        <v>1.0124293138527607</v>
      </c>
      <c r="M3426" s="12">
        <v>1.2558965335985031</v>
      </c>
      <c r="N3426" s="12"/>
      <c r="O3426" s="12"/>
    </row>
    <row r="3427" spans="1:15" x14ac:dyDescent="0.35">
      <c r="A3427" s="11" t="str">
        <f t="shared" si="53"/>
        <v>CONSUMO PER CAPITA (kg ó litros por individuo)LecheREST.CAT ARAGON</v>
      </c>
      <c r="B3427" s="11" t="s">
        <v>121</v>
      </c>
      <c r="C3427" s="11" t="s">
        <v>125</v>
      </c>
      <c r="D3427" s="11" t="s">
        <v>2</v>
      </c>
      <c r="E3427" s="12">
        <v>1.0166760359510596</v>
      </c>
      <c r="F3427" s="12">
        <v>0.94385911323686011</v>
      </c>
      <c r="G3427" s="12">
        <v>0.92531766405449478</v>
      </c>
      <c r="H3427" s="12">
        <v>0.75150066906908697</v>
      </c>
      <c r="I3427" s="12">
        <v>0.90806909558079829</v>
      </c>
      <c r="J3427" s="12">
        <v>0.8169557810148721</v>
      </c>
      <c r="K3427" s="12">
        <v>0.86746961578343595</v>
      </c>
      <c r="L3427" s="12">
        <v>0.75297940171981015</v>
      </c>
      <c r="M3427" s="12">
        <v>0.89159733829190002</v>
      </c>
      <c r="N3427" s="12"/>
      <c r="O3427" s="12"/>
    </row>
    <row r="3428" spans="1:15" x14ac:dyDescent="0.35">
      <c r="A3428" s="11" t="str">
        <f t="shared" si="53"/>
        <v>CONSUMO PER CAPITA (kg ó litros por individuo)LecheLEVANTE</v>
      </c>
      <c r="B3428" s="11" t="s">
        <v>121</v>
      </c>
      <c r="C3428" s="11" t="s">
        <v>125</v>
      </c>
      <c r="D3428" s="11" t="s">
        <v>3</v>
      </c>
      <c r="E3428" s="12">
        <v>1.00942582107055</v>
      </c>
      <c r="F3428" s="12">
        <v>0.80495464583221388</v>
      </c>
      <c r="G3428" s="12">
        <v>0.84000555561993528</v>
      </c>
      <c r="H3428" s="12">
        <v>0.81284126219235586</v>
      </c>
      <c r="I3428" s="12">
        <v>0.91763074197580552</v>
      </c>
      <c r="J3428" s="12">
        <v>0.76546001347542925</v>
      </c>
      <c r="K3428" s="12">
        <v>0.78970115770945426</v>
      </c>
      <c r="L3428" s="12">
        <v>0.75424248224889046</v>
      </c>
      <c r="M3428" s="12">
        <v>0.89720573337364751</v>
      </c>
      <c r="N3428" s="12"/>
      <c r="O3428" s="12"/>
    </row>
    <row r="3429" spans="1:15" x14ac:dyDescent="0.35">
      <c r="A3429" s="11" t="str">
        <f t="shared" si="53"/>
        <v>CONSUMO PER CAPITA (kg ó litros por individuo)LecheANDALUCIA</v>
      </c>
      <c r="B3429" s="11" t="s">
        <v>121</v>
      </c>
      <c r="C3429" s="11" t="s">
        <v>125</v>
      </c>
      <c r="D3429" s="11" t="s">
        <v>4</v>
      </c>
      <c r="E3429" s="12">
        <v>1.5811540582312216</v>
      </c>
      <c r="F3429" s="12">
        <v>1.3147420381219348</v>
      </c>
      <c r="G3429" s="12">
        <v>1.2297940930014917</v>
      </c>
      <c r="H3429" s="12">
        <v>1.1490969508596582</v>
      </c>
      <c r="I3429" s="12">
        <v>1.4698996026618738</v>
      </c>
      <c r="J3429" s="12">
        <v>1.2200503308101258</v>
      </c>
      <c r="K3429" s="12">
        <v>1.2866500960137957</v>
      </c>
      <c r="L3429" s="12">
        <v>1.1613061489058114</v>
      </c>
      <c r="M3429" s="12">
        <v>1.4887643528895429</v>
      </c>
      <c r="N3429" s="12"/>
      <c r="O3429" s="12"/>
    </row>
    <row r="3430" spans="1:15" x14ac:dyDescent="0.35">
      <c r="A3430" s="11" t="str">
        <f t="shared" si="53"/>
        <v>CONSUMO PER CAPITA (kg ó litros por individuo)LecheMDD AM</v>
      </c>
      <c r="B3430" s="11" t="s">
        <v>121</v>
      </c>
      <c r="C3430" s="11" t="s">
        <v>125</v>
      </c>
      <c r="D3430" s="11" t="s">
        <v>5</v>
      </c>
      <c r="E3430" s="12">
        <v>1.4365053477921439</v>
      </c>
      <c r="F3430" s="12">
        <v>1.2048128669045246</v>
      </c>
      <c r="G3430" s="12">
        <v>1.2887243696092743</v>
      </c>
      <c r="H3430" s="12">
        <v>1.2388666298951403</v>
      </c>
      <c r="I3430" s="12">
        <v>1.4852182000532992</v>
      </c>
      <c r="J3430" s="12">
        <v>1.2498718354364338</v>
      </c>
      <c r="K3430" s="12">
        <v>1.2855549495205403</v>
      </c>
      <c r="L3430" s="12">
        <v>1.2064548688493058</v>
      </c>
      <c r="M3430" s="12">
        <v>1.4099697576897825</v>
      </c>
      <c r="N3430" s="12"/>
      <c r="O3430" s="12"/>
    </row>
    <row r="3431" spans="1:15" x14ac:dyDescent="0.35">
      <c r="A3431" s="11" t="str">
        <f t="shared" si="53"/>
        <v>CONSUMO PER CAPITA (kg ó litros por individuo)LecheRTO CENTRO</v>
      </c>
      <c r="B3431" s="11" t="s">
        <v>121</v>
      </c>
      <c r="C3431" s="11" t="s">
        <v>125</v>
      </c>
      <c r="D3431" s="11" t="s">
        <v>6</v>
      </c>
      <c r="E3431" s="12">
        <v>1.3185352108960906</v>
      </c>
      <c r="F3431" s="12">
        <v>1.1723461489192126</v>
      </c>
      <c r="G3431" s="12">
        <v>1.2780808042545129</v>
      </c>
      <c r="H3431" s="12">
        <v>1.1829496055434368</v>
      </c>
      <c r="I3431" s="12">
        <v>1.4010893644374254</v>
      </c>
      <c r="J3431" s="12">
        <v>1.1487793180352368</v>
      </c>
      <c r="K3431" s="12">
        <v>1.1033866099447973</v>
      </c>
      <c r="L3431" s="12">
        <v>1.071735293791146</v>
      </c>
      <c r="M3431" s="12">
        <v>1.255908787676937</v>
      </c>
      <c r="N3431" s="12"/>
      <c r="O3431" s="12"/>
    </row>
    <row r="3432" spans="1:15" x14ac:dyDescent="0.35">
      <c r="A3432" s="11" t="str">
        <f t="shared" si="53"/>
        <v>CONSUMO PER CAPITA (kg ó litros por individuo)LecheNORTE-CENTRO</v>
      </c>
      <c r="B3432" s="11" t="s">
        <v>121</v>
      </c>
      <c r="C3432" s="11" t="s">
        <v>125</v>
      </c>
      <c r="D3432" s="11" t="s">
        <v>7</v>
      </c>
      <c r="E3432" s="12">
        <v>1.7748790726329655</v>
      </c>
      <c r="F3432" s="12">
        <v>1.6511070936527756</v>
      </c>
      <c r="G3432" s="12">
        <v>1.5918404844471825</v>
      </c>
      <c r="H3432" s="12">
        <v>1.5386627834273243</v>
      </c>
      <c r="I3432" s="12">
        <v>1.9304485064336712</v>
      </c>
      <c r="J3432" s="12">
        <v>1.5284038135890929</v>
      </c>
      <c r="K3432" s="12">
        <v>1.6320421386720627</v>
      </c>
      <c r="L3432" s="12">
        <v>1.679859754588469</v>
      </c>
      <c r="M3432" s="12">
        <v>1.9180025072516096</v>
      </c>
      <c r="N3432" s="12"/>
      <c r="O3432" s="12"/>
    </row>
    <row r="3433" spans="1:15" x14ac:dyDescent="0.35">
      <c r="A3433" s="11" t="str">
        <f t="shared" si="53"/>
        <v>CONSUMO PER CAPITA (kg ó litros por individuo)LecheNOROESTE</v>
      </c>
      <c r="B3433" s="11" t="s">
        <v>121</v>
      </c>
      <c r="C3433" s="11" t="s">
        <v>125</v>
      </c>
      <c r="D3433" s="11" t="s">
        <v>8</v>
      </c>
      <c r="E3433" s="12">
        <v>2.6534146743344387</v>
      </c>
      <c r="F3433" s="12">
        <v>2.2478159204204018</v>
      </c>
      <c r="G3433" s="12">
        <v>2.1869168248060311</v>
      </c>
      <c r="H3433" s="12">
        <v>2.1076160339539984</v>
      </c>
      <c r="I3433" s="12">
        <v>2.5169106778958676</v>
      </c>
      <c r="J3433" s="12">
        <v>2.0212601694198153</v>
      </c>
      <c r="K3433" s="12">
        <v>2.090491813168057</v>
      </c>
      <c r="L3433" s="12">
        <v>1.9774468521103388</v>
      </c>
      <c r="M3433" s="12">
        <v>2.535550858802619</v>
      </c>
      <c r="N3433" s="12"/>
      <c r="O3433" s="12"/>
    </row>
    <row r="3434" spans="1:15" x14ac:dyDescent="0.35">
      <c r="A3434" s="11" t="str">
        <f t="shared" si="53"/>
        <v>CONSUMO PER CAPITA (kg ó litros por individuo)Leche&lt;2MIL</v>
      </c>
      <c r="B3434" s="11" t="s">
        <v>121</v>
      </c>
      <c r="C3434" s="11" t="s">
        <v>125</v>
      </c>
      <c r="D3434" s="11" t="s">
        <v>9</v>
      </c>
      <c r="E3434" s="12">
        <v>1.2232739391051215</v>
      </c>
      <c r="F3434" s="12">
        <v>1.0320340890945974</v>
      </c>
      <c r="G3434" s="12">
        <v>1.0765576731115107</v>
      </c>
      <c r="H3434" s="12">
        <v>0.88110954619732273</v>
      </c>
      <c r="I3434" s="12">
        <v>1.081481723288813</v>
      </c>
      <c r="J3434" s="12">
        <v>0.77902922486517923</v>
      </c>
      <c r="K3434" s="12">
        <v>0.86741220646189299</v>
      </c>
      <c r="L3434" s="12">
        <v>0.86180848438774271</v>
      </c>
      <c r="M3434" s="12">
        <v>1.0670005214429958</v>
      </c>
      <c r="N3434" s="12"/>
      <c r="O3434" s="12"/>
    </row>
    <row r="3435" spans="1:15" x14ac:dyDescent="0.35">
      <c r="A3435" s="11" t="str">
        <f t="shared" si="53"/>
        <v>CONSUMO PER CAPITA (kg ó litros por individuo)Leche2-5MIL</v>
      </c>
      <c r="B3435" s="11" t="s">
        <v>121</v>
      </c>
      <c r="C3435" s="11" t="s">
        <v>125</v>
      </c>
      <c r="D3435" s="11" t="s">
        <v>10</v>
      </c>
      <c r="E3435" s="12">
        <v>1.0059365602270205</v>
      </c>
      <c r="F3435" s="12">
        <v>0.91411837889067038</v>
      </c>
      <c r="G3435" s="12">
        <v>0.92274557655579281</v>
      </c>
      <c r="H3435" s="12">
        <v>0.80608346195918312</v>
      </c>
      <c r="I3435" s="12">
        <v>0.93963542492012675</v>
      </c>
      <c r="J3435" s="12">
        <v>0.77202490693094716</v>
      </c>
      <c r="K3435" s="12">
        <v>0.89106874373871514</v>
      </c>
      <c r="L3435" s="12">
        <v>0.84456245325523149</v>
      </c>
      <c r="M3435" s="12">
        <v>0.90892220947529478</v>
      </c>
      <c r="N3435" s="12"/>
      <c r="O3435" s="12"/>
    </row>
    <row r="3436" spans="1:15" x14ac:dyDescent="0.35">
      <c r="A3436" s="11" t="str">
        <f t="shared" si="53"/>
        <v>CONSUMO PER CAPITA (kg ó litros por individuo)Leche5-10MIL</v>
      </c>
      <c r="B3436" s="11" t="s">
        <v>121</v>
      </c>
      <c r="C3436" s="11" t="s">
        <v>125</v>
      </c>
      <c r="D3436" s="11" t="s">
        <v>11</v>
      </c>
      <c r="E3436" s="12">
        <v>1.1167106443520207</v>
      </c>
      <c r="F3436" s="12">
        <v>0.91253953954988987</v>
      </c>
      <c r="G3436" s="12">
        <v>0.97525787474163561</v>
      </c>
      <c r="H3436" s="12">
        <v>0.99892319420534392</v>
      </c>
      <c r="I3436" s="12">
        <v>1.1901277460096737</v>
      </c>
      <c r="J3436" s="12">
        <v>0.88948706512824149</v>
      </c>
      <c r="K3436" s="12">
        <v>1.0059854870821299</v>
      </c>
      <c r="L3436" s="12">
        <v>0.92434203715835739</v>
      </c>
      <c r="M3436" s="12">
        <v>1.0550763490665289</v>
      </c>
      <c r="N3436" s="12"/>
      <c r="O3436" s="12"/>
    </row>
    <row r="3437" spans="1:15" x14ac:dyDescent="0.35">
      <c r="A3437" s="11" t="str">
        <f t="shared" si="53"/>
        <v>CONSUMO PER CAPITA (kg ó litros por individuo)Leche10-30MIL</v>
      </c>
      <c r="B3437" s="11" t="s">
        <v>121</v>
      </c>
      <c r="C3437" s="11" t="s">
        <v>125</v>
      </c>
      <c r="D3437" s="11" t="s">
        <v>12</v>
      </c>
      <c r="E3437" s="12">
        <v>1.5128234662147886</v>
      </c>
      <c r="F3437" s="12">
        <v>1.3361589127432028</v>
      </c>
      <c r="G3437" s="12">
        <v>1.2217614885078729</v>
      </c>
      <c r="H3437" s="12">
        <v>1.1181557070706514</v>
      </c>
      <c r="I3437" s="12">
        <v>1.371982450238036</v>
      </c>
      <c r="J3437" s="12">
        <v>1.1986284243799923</v>
      </c>
      <c r="K3437" s="12">
        <v>1.1497592070359139</v>
      </c>
      <c r="L3437" s="12">
        <v>1.143839965938855</v>
      </c>
      <c r="M3437" s="12">
        <v>1.3599307416723923</v>
      </c>
      <c r="N3437" s="12"/>
      <c r="O3437" s="12"/>
    </row>
    <row r="3438" spans="1:15" x14ac:dyDescent="0.35">
      <c r="A3438" s="11" t="str">
        <f t="shared" si="53"/>
        <v>CONSUMO PER CAPITA (kg ó litros por individuo)Leche30-100MIL</v>
      </c>
      <c r="B3438" s="11" t="s">
        <v>121</v>
      </c>
      <c r="C3438" s="11" t="s">
        <v>125</v>
      </c>
      <c r="D3438" s="11" t="s">
        <v>13</v>
      </c>
      <c r="E3438" s="12">
        <v>1.5115240732165618</v>
      </c>
      <c r="F3438" s="12">
        <v>1.3194950822672213</v>
      </c>
      <c r="G3438" s="12">
        <v>1.2604512955182019</v>
      </c>
      <c r="H3438" s="12">
        <v>1.2493789844881427</v>
      </c>
      <c r="I3438" s="12">
        <v>1.5241952695300607</v>
      </c>
      <c r="J3438" s="12">
        <v>1.3246137433920881</v>
      </c>
      <c r="K3438" s="12">
        <v>1.3009505829009718</v>
      </c>
      <c r="L3438" s="12">
        <v>1.201104921219643</v>
      </c>
      <c r="M3438" s="12">
        <v>1.5323974538365717</v>
      </c>
      <c r="N3438" s="12"/>
      <c r="O3438" s="12"/>
    </row>
    <row r="3439" spans="1:15" x14ac:dyDescent="0.35">
      <c r="A3439" s="11" t="str">
        <f t="shared" si="53"/>
        <v>CONSUMO PER CAPITA (kg ó litros por individuo)Leche100-200MIL</v>
      </c>
      <c r="B3439" s="11" t="s">
        <v>121</v>
      </c>
      <c r="C3439" s="11" t="s">
        <v>125</v>
      </c>
      <c r="D3439" s="11" t="s">
        <v>14</v>
      </c>
      <c r="E3439" s="12">
        <v>1.660684053875765</v>
      </c>
      <c r="F3439" s="12">
        <v>1.3630009865181463</v>
      </c>
      <c r="G3439" s="12">
        <v>1.4622524278605669</v>
      </c>
      <c r="H3439" s="12">
        <v>1.4046748204839743</v>
      </c>
      <c r="I3439" s="12">
        <v>1.7798645087595304</v>
      </c>
      <c r="J3439" s="12">
        <v>1.3941213003040176</v>
      </c>
      <c r="K3439" s="12">
        <v>1.4561047959036211</v>
      </c>
      <c r="L3439" s="12">
        <v>1.3847733316542148</v>
      </c>
      <c r="M3439" s="12">
        <v>1.7017786424441899</v>
      </c>
      <c r="N3439" s="12"/>
      <c r="O3439" s="12"/>
    </row>
    <row r="3440" spans="1:15" x14ac:dyDescent="0.35">
      <c r="A3440" s="11" t="str">
        <f t="shared" si="53"/>
        <v>CONSUMO PER CAPITA (kg ó litros por individuo)Leche200-500MIL</v>
      </c>
      <c r="B3440" s="11" t="s">
        <v>121</v>
      </c>
      <c r="C3440" s="11" t="s">
        <v>125</v>
      </c>
      <c r="D3440" s="11" t="s">
        <v>15</v>
      </c>
      <c r="E3440" s="12">
        <v>1.6340774264313354</v>
      </c>
      <c r="F3440" s="12">
        <v>1.356061624670281</v>
      </c>
      <c r="G3440" s="12">
        <v>1.4030258813102785</v>
      </c>
      <c r="H3440" s="12">
        <v>1.2560175596613214</v>
      </c>
      <c r="I3440" s="12">
        <v>1.4896124879528259</v>
      </c>
      <c r="J3440" s="12">
        <v>1.1067820541458786</v>
      </c>
      <c r="K3440" s="12">
        <v>1.1892062571626114</v>
      </c>
      <c r="L3440" s="12">
        <v>1.1840420519029091</v>
      </c>
      <c r="M3440" s="12">
        <v>1.4576335796987234</v>
      </c>
      <c r="N3440" s="12"/>
      <c r="O3440" s="12"/>
    </row>
    <row r="3441" spans="1:15" x14ac:dyDescent="0.35">
      <c r="A3441" s="11" t="str">
        <f t="shared" si="53"/>
        <v>CONSUMO PER CAPITA (kg ó litros por individuo)Leche&gt;500MIL</v>
      </c>
      <c r="B3441" s="11" t="s">
        <v>121</v>
      </c>
      <c r="C3441" s="11" t="s">
        <v>125</v>
      </c>
      <c r="D3441" s="11" t="s">
        <v>16</v>
      </c>
      <c r="E3441" s="12">
        <v>1.4574673550443085</v>
      </c>
      <c r="F3441" s="12">
        <v>1.2424318846958291</v>
      </c>
      <c r="G3441" s="12">
        <v>1.355483668488525</v>
      </c>
      <c r="H3441" s="12">
        <v>1.2840958576992823</v>
      </c>
      <c r="I3441" s="12">
        <v>1.5379801773227122</v>
      </c>
      <c r="J3441" s="12">
        <v>1.3458865825491717</v>
      </c>
      <c r="K3441" s="12">
        <v>1.357930335239901</v>
      </c>
      <c r="L3441" s="12">
        <v>1.2352226874531638</v>
      </c>
      <c r="M3441" s="12">
        <v>1.4916305046908789</v>
      </c>
      <c r="N3441" s="12"/>
      <c r="O3441" s="12"/>
    </row>
    <row r="3442" spans="1:15" x14ac:dyDescent="0.35">
      <c r="A3442" s="11" t="str">
        <f t="shared" si="53"/>
        <v>CONSUMO PER CAPITA (kg ó litros por individuo)LecheDE 15 A 19 AÑOS</v>
      </c>
      <c r="B3442" s="11" t="s">
        <v>121</v>
      </c>
      <c r="C3442" s="11" t="s">
        <v>125</v>
      </c>
      <c r="D3442" s="11" t="s">
        <v>39</v>
      </c>
      <c r="E3442" s="12">
        <v>0.21607097003173578</v>
      </c>
      <c r="F3442" s="12">
        <v>0.18244381055298109</v>
      </c>
      <c r="G3442" s="12">
        <v>0.22644134565873705</v>
      </c>
      <c r="H3442" s="12">
        <v>0.14305575358334396</v>
      </c>
      <c r="I3442" s="12">
        <v>0.19557595381183915</v>
      </c>
      <c r="J3442" s="12">
        <v>0.13865656694914893</v>
      </c>
      <c r="K3442" s="12">
        <v>3.0433605678800723E-2</v>
      </c>
      <c r="L3442" s="12">
        <v>7.8073161215710341E-2</v>
      </c>
      <c r="M3442" s="12">
        <v>0.12709639866294797</v>
      </c>
      <c r="N3442" s="12"/>
      <c r="O3442" s="12"/>
    </row>
    <row r="3443" spans="1:15" x14ac:dyDescent="0.35">
      <c r="A3443" s="11" t="str">
        <f t="shared" si="53"/>
        <v>CONSUMO PER CAPITA (kg ó litros por individuo)LecheDE 20 A 24 AÑOS</v>
      </c>
      <c r="B3443" s="11" t="s">
        <v>121</v>
      </c>
      <c r="C3443" s="11" t="s">
        <v>125</v>
      </c>
      <c r="D3443" s="11" t="s">
        <v>40</v>
      </c>
      <c r="E3443" s="12">
        <v>0.34680054490144391</v>
      </c>
      <c r="F3443" s="12">
        <v>0.30621885225338824</v>
      </c>
      <c r="G3443" s="12">
        <v>0.31413304966330691</v>
      </c>
      <c r="H3443" s="12">
        <v>0.33768150551294962</v>
      </c>
      <c r="I3443" s="12">
        <v>0.34885332541399133</v>
      </c>
      <c r="J3443" s="12">
        <v>0.28359782696548247</v>
      </c>
      <c r="K3443" s="12">
        <v>0.29134339855173497</v>
      </c>
      <c r="L3443" s="12">
        <v>0.28286484805962009</v>
      </c>
      <c r="M3443" s="12">
        <v>0.29483696163866357</v>
      </c>
      <c r="N3443" s="12"/>
      <c r="O3443" s="12"/>
    </row>
    <row r="3444" spans="1:15" x14ac:dyDescent="0.35">
      <c r="A3444" s="11" t="str">
        <f t="shared" si="53"/>
        <v>CONSUMO PER CAPITA (kg ó litros por individuo)LecheDE 25 A 34 AÑOS</v>
      </c>
      <c r="B3444" s="11" t="s">
        <v>121</v>
      </c>
      <c r="C3444" s="11" t="s">
        <v>125</v>
      </c>
      <c r="D3444" s="11" t="s">
        <v>41</v>
      </c>
      <c r="E3444" s="12">
        <v>0.63436392517690288</v>
      </c>
      <c r="F3444" s="12">
        <v>0.54804777132802429</v>
      </c>
      <c r="G3444" s="12">
        <v>0.52406419020857309</v>
      </c>
      <c r="H3444" s="12">
        <v>0.5043237929423865</v>
      </c>
      <c r="I3444" s="12">
        <v>0.60972709807644465</v>
      </c>
      <c r="J3444" s="12">
        <v>0.51841429108270276</v>
      </c>
      <c r="K3444" s="12">
        <v>0.49847367436127965</v>
      </c>
      <c r="L3444" s="12">
        <v>0.45964330204594461</v>
      </c>
      <c r="M3444" s="12">
        <v>0.5213574705402928</v>
      </c>
      <c r="N3444" s="12"/>
      <c r="O3444" s="12"/>
    </row>
    <row r="3445" spans="1:15" x14ac:dyDescent="0.35">
      <c r="A3445" s="11" t="str">
        <f t="shared" si="53"/>
        <v>CONSUMO PER CAPITA (kg ó litros por individuo)LecheDE 35 A 49 AÑOS</v>
      </c>
      <c r="B3445" s="11" t="s">
        <v>121</v>
      </c>
      <c r="C3445" s="11" t="s">
        <v>125</v>
      </c>
      <c r="D3445" s="11" t="s">
        <v>42</v>
      </c>
      <c r="E3445" s="12">
        <v>1.2556078051737565</v>
      </c>
      <c r="F3445" s="12">
        <v>1.1466205005734189</v>
      </c>
      <c r="G3445" s="12">
        <v>1.1306083273496561</v>
      </c>
      <c r="H3445" s="12">
        <v>1.0548591984474118</v>
      </c>
      <c r="I3445" s="12">
        <v>1.301954520367923</v>
      </c>
      <c r="J3445" s="12">
        <v>1.0682616131374549</v>
      </c>
      <c r="K3445" s="12">
        <v>1.0854457262236452</v>
      </c>
      <c r="L3445" s="12">
        <v>0.95398006537660718</v>
      </c>
      <c r="M3445" s="12">
        <v>1.1868411702528914</v>
      </c>
      <c r="N3445" s="12"/>
      <c r="O3445" s="12"/>
    </row>
    <row r="3446" spans="1:15" x14ac:dyDescent="0.35">
      <c r="A3446" s="11" t="str">
        <f t="shared" si="53"/>
        <v>CONSUMO PER CAPITA (kg ó litros por individuo)LecheDE 50 A 59 AÑOS</v>
      </c>
      <c r="B3446" s="11" t="s">
        <v>121</v>
      </c>
      <c r="C3446" s="11" t="s">
        <v>125</v>
      </c>
      <c r="D3446" s="11" t="s">
        <v>43</v>
      </c>
      <c r="E3446" s="12">
        <v>1.8270895720115827</v>
      </c>
      <c r="F3446" s="12">
        <v>1.5849460551577257</v>
      </c>
      <c r="G3446" s="12">
        <v>1.6250077327735402</v>
      </c>
      <c r="H3446" s="12">
        <v>1.4968678681245118</v>
      </c>
      <c r="I3446" s="12">
        <v>1.8400276589224338</v>
      </c>
      <c r="J3446" s="12">
        <v>1.5808752042733698</v>
      </c>
      <c r="K3446" s="12">
        <v>1.7335586273852204</v>
      </c>
      <c r="L3446" s="12">
        <v>1.6150545261373335</v>
      </c>
      <c r="M3446" s="12">
        <v>1.9038009894863293</v>
      </c>
      <c r="N3446" s="12"/>
      <c r="O3446" s="12"/>
    </row>
    <row r="3447" spans="1:15" x14ac:dyDescent="0.35">
      <c r="A3447" s="11" t="str">
        <f t="shared" si="53"/>
        <v>CONSUMO PER CAPITA (kg ó litros por individuo)LecheDE 60 A 75 AÑOS</v>
      </c>
      <c r="B3447" s="11" t="s">
        <v>121</v>
      </c>
      <c r="C3447" s="11" t="s">
        <v>125</v>
      </c>
      <c r="D3447" s="11" t="s">
        <v>44</v>
      </c>
      <c r="E3447" s="12">
        <v>2.5913632007806831</v>
      </c>
      <c r="F3447" s="12">
        <v>2.0964081582307186</v>
      </c>
      <c r="G3447" s="12">
        <v>2.1211667740572242</v>
      </c>
      <c r="H3447" s="12">
        <v>2.032534726425816</v>
      </c>
      <c r="I3447" s="12">
        <v>2.4320908524664966</v>
      </c>
      <c r="J3447" s="12">
        <v>1.9635351391195073</v>
      </c>
      <c r="K3447" s="12">
        <v>1.9797528097046848</v>
      </c>
      <c r="L3447" s="12">
        <v>1.9974504789414895</v>
      </c>
      <c r="M3447" s="12">
        <v>2.4727079325339432</v>
      </c>
      <c r="N3447" s="12"/>
      <c r="O3447" s="12"/>
    </row>
    <row r="3448" spans="1:15" x14ac:dyDescent="0.35">
      <c r="A3448" s="11" t="str">
        <f t="shared" si="53"/>
        <v>CONSUMO PER CAPITA (kg ó litros por individuo)LecheNIVEL ALTO</v>
      </c>
      <c r="B3448" s="11" t="s">
        <v>121</v>
      </c>
      <c r="C3448" s="11" t="s">
        <v>125</v>
      </c>
      <c r="D3448" s="11" t="s">
        <v>209</v>
      </c>
      <c r="E3448" s="12">
        <v>1.5456905791874058</v>
      </c>
      <c r="F3448" s="12">
        <v>1.3104187746908973</v>
      </c>
      <c r="G3448" s="12">
        <v>1.3704773021044363</v>
      </c>
      <c r="H3448" s="12">
        <v>1.2738472660272264</v>
      </c>
      <c r="I3448" s="12">
        <v>1.5367008713578116</v>
      </c>
      <c r="J3448" s="12">
        <v>1.264573810725325</v>
      </c>
      <c r="K3448" s="12">
        <v>1.3051138856360671</v>
      </c>
      <c r="L3448" s="12">
        <v>1.249934820346551</v>
      </c>
      <c r="M3448" s="12">
        <v>1.5513740379256784</v>
      </c>
      <c r="N3448" s="12"/>
      <c r="O3448" s="12"/>
    </row>
    <row r="3449" spans="1:15" x14ac:dyDescent="0.35">
      <c r="A3449" s="11" t="str">
        <f t="shared" si="53"/>
        <v>CONSUMO PER CAPITA (kg ó litros por individuo)LecheNIVEL MEDIO ALTO</v>
      </c>
      <c r="B3449" s="11" t="s">
        <v>121</v>
      </c>
      <c r="C3449" s="11" t="s">
        <v>125</v>
      </c>
      <c r="D3449" s="11" t="s">
        <v>210</v>
      </c>
      <c r="E3449" s="12">
        <v>1.4470986767734377</v>
      </c>
      <c r="F3449" s="12">
        <v>1.2083204628928077</v>
      </c>
      <c r="G3449" s="12">
        <v>1.1909489509005167</v>
      </c>
      <c r="H3449" s="12">
        <v>1.1049589301683276</v>
      </c>
      <c r="I3449" s="12">
        <v>1.3760371519702836</v>
      </c>
      <c r="J3449" s="12">
        <v>1.0386629225932766</v>
      </c>
      <c r="K3449" s="12">
        <v>1.0650663497720376</v>
      </c>
      <c r="L3449" s="12">
        <v>0.92000585742046537</v>
      </c>
      <c r="M3449" s="12">
        <v>1.08818496975103</v>
      </c>
      <c r="N3449" s="12"/>
      <c r="O3449" s="12"/>
    </row>
    <row r="3450" spans="1:15" x14ac:dyDescent="0.35">
      <c r="A3450" s="11" t="str">
        <f t="shared" si="53"/>
        <v>CONSUMO PER CAPITA (kg ó litros por individuo)LecheNIVEL MEDIO</v>
      </c>
      <c r="B3450" s="11" t="s">
        <v>121</v>
      </c>
      <c r="C3450" s="11" t="s">
        <v>125</v>
      </c>
      <c r="D3450" s="11" t="s">
        <v>211</v>
      </c>
      <c r="E3450" s="12">
        <v>1.2443310239244421</v>
      </c>
      <c r="F3450" s="12">
        <v>1.0970621365124431</v>
      </c>
      <c r="G3450" s="12">
        <v>1.1813179986411033</v>
      </c>
      <c r="H3450" s="12">
        <v>1.0609243937267889</v>
      </c>
      <c r="I3450" s="12">
        <v>1.284168369745031</v>
      </c>
      <c r="J3450" s="12">
        <v>1.0795095843129134</v>
      </c>
      <c r="K3450" s="12">
        <v>1.0643844100261441</v>
      </c>
      <c r="L3450" s="12">
        <v>1.0543190879509681</v>
      </c>
      <c r="M3450" s="12">
        <v>1.3372599369906659</v>
      </c>
      <c r="N3450" s="12"/>
      <c r="O3450" s="12"/>
    </row>
    <row r="3451" spans="1:15" x14ac:dyDescent="0.35">
      <c r="A3451" s="11" t="str">
        <f t="shared" si="53"/>
        <v>CONSUMO PER CAPITA (kg ó litros por individuo)LecheNIVEL MEDIO BAJO</v>
      </c>
      <c r="B3451" s="11" t="s">
        <v>121</v>
      </c>
      <c r="C3451" s="11" t="s">
        <v>125</v>
      </c>
      <c r="D3451" s="11" t="s">
        <v>212</v>
      </c>
      <c r="E3451" s="12">
        <v>1.7210720899903793</v>
      </c>
      <c r="F3451" s="12">
        <v>1.4356886823800521</v>
      </c>
      <c r="G3451" s="12">
        <v>1.3725941632673189</v>
      </c>
      <c r="H3451" s="12">
        <v>1.2938949363180627</v>
      </c>
      <c r="I3451" s="12">
        <v>1.6081558082897214</v>
      </c>
      <c r="J3451" s="12">
        <v>1.3190350863603604</v>
      </c>
      <c r="K3451" s="12">
        <v>1.3851452363000103</v>
      </c>
      <c r="L3451" s="12">
        <v>1.3374275554976389</v>
      </c>
      <c r="M3451" s="12">
        <v>1.5839468492534949</v>
      </c>
      <c r="N3451" s="12"/>
      <c r="O3451" s="12"/>
    </row>
    <row r="3452" spans="1:15" x14ac:dyDescent="0.35">
      <c r="A3452" s="11" t="str">
        <f t="shared" si="53"/>
        <v>CONSUMO PER CAPITA (kg ó litros por individuo)LecheHOMBRE</v>
      </c>
      <c r="B3452" s="11" t="s">
        <v>121</v>
      </c>
      <c r="C3452" s="11" t="s">
        <v>125</v>
      </c>
      <c r="D3452" s="11" t="s">
        <v>21</v>
      </c>
      <c r="E3452" s="12">
        <v>1.8473926202159054</v>
      </c>
      <c r="F3452" s="12">
        <v>1.5128779566232504</v>
      </c>
      <c r="G3452" s="12">
        <v>1.4910014603685253</v>
      </c>
      <c r="H3452" s="12">
        <v>1.4383470599206525</v>
      </c>
      <c r="I3452" s="12">
        <v>1.7735402644008793</v>
      </c>
      <c r="J3452" s="12">
        <v>1.4050597155323328</v>
      </c>
      <c r="K3452" s="12">
        <v>1.4452635671963692</v>
      </c>
      <c r="L3452" s="12">
        <v>1.39381727455414</v>
      </c>
      <c r="M3452" s="12">
        <v>1.7180094709626108</v>
      </c>
      <c r="N3452" s="12"/>
      <c r="O3452" s="12"/>
    </row>
    <row r="3453" spans="1:15" x14ac:dyDescent="0.35">
      <c r="A3453" s="11" t="str">
        <f t="shared" si="53"/>
        <v>CONSUMO PER CAPITA (kg ó litros por individuo)LecheMUJER</v>
      </c>
      <c r="B3453" s="11" t="s">
        <v>121</v>
      </c>
      <c r="C3453" s="11" t="s">
        <v>125</v>
      </c>
      <c r="D3453" s="11" t="s">
        <v>22</v>
      </c>
      <c r="E3453" s="12">
        <v>1.0583233112314721</v>
      </c>
      <c r="F3453" s="12">
        <v>0.97271193498830744</v>
      </c>
      <c r="G3453" s="12">
        <v>1.0144632211033755</v>
      </c>
      <c r="H3453" s="12">
        <v>0.91664564329725806</v>
      </c>
      <c r="I3453" s="12">
        <v>1.0854028966915172</v>
      </c>
      <c r="J3453" s="12">
        <v>0.95543010645544146</v>
      </c>
      <c r="K3453" s="12">
        <v>0.97416042785097479</v>
      </c>
      <c r="L3453" s="12">
        <v>0.90387515769691451</v>
      </c>
      <c r="M3453" s="12">
        <v>1.0751150116796964</v>
      </c>
      <c r="N3453" s="12"/>
      <c r="O3453" s="12"/>
    </row>
    <row r="3454" spans="1:15" x14ac:dyDescent="0.35">
      <c r="A3454" s="11" t="str">
        <f t="shared" si="53"/>
        <v>CONSUMO PER CAPITA (kg ó litros por individuo)Leche SolaT.ESPAÑA</v>
      </c>
      <c r="B3454" s="11" t="s">
        <v>121</v>
      </c>
      <c r="C3454" s="11" t="s">
        <v>126</v>
      </c>
      <c r="D3454" s="11" t="s">
        <v>36</v>
      </c>
      <c r="E3454" s="12">
        <v>1.8024185355364746E-2</v>
      </c>
      <c r="F3454" s="12">
        <v>2.0388632611894154E-2</v>
      </c>
      <c r="G3454" s="12">
        <v>1.518987650428596E-2</v>
      </c>
      <c r="H3454" s="12">
        <v>1.2491970040765299E-2</v>
      </c>
      <c r="I3454" s="12">
        <v>1.7619436178557983E-2</v>
      </c>
      <c r="J3454" s="12">
        <v>1.3410456332512324E-2</v>
      </c>
      <c r="K3454" s="12">
        <v>1.5432271906081044E-2</v>
      </c>
      <c r="L3454" s="12">
        <v>1.1325764352403728E-2</v>
      </c>
      <c r="M3454" s="12">
        <v>2.3935681231420095E-2</v>
      </c>
      <c r="N3454" s="12"/>
      <c r="O3454" s="12"/>
    </row>
    <row r="3455" spans="1:15" x14ac:dyDescent="0.35">
      <c r="A3455" s="11" t="str">
        <f t="shared" si="53"/>
        <v>CONSUMO PER CAPITA (kg ó litros por individuo)Leche SolaBCN AM</v>
      </c>
      <c r="B3455" s="11" t="s">
        <v>121</v>
      </c>
      <c r="C3455" s="11" t="s">
        <v>126</v>
      </c>
      <c r="D3455" s="11" t="s">
        <v>1</v>
      </c>
      <c r="E3455" s="12">
        <v>1.4935878595967903E-2</v>
      </c>
      <c r="F3455" s="12">
        <v>1.0395526212982825E-2</v>
      </c>
      <c r="G3455" s="12">
        <v>2.3518326043788533E-3</v>
      </c>
      <c r="H3455" s="12">
        <v>3.6771372351473448E-3</v>
      </c>
      <c r="I3455" s="12">
        <v>1.3116581554624631E-2</v>
      </c>
      <c r="J3455" s="12">
        <v>1.6452657828271603E-2</v>
      </c>
      <c r="K3455" s="12">
        <v>6.2351924478788907E-3</v>
      </c>
      <c r="L3455" s="12">
        <v>1.8455044645387036E-2</v>
      </c>
      <c r="M3455" s="12">
        <v>2.9817410186872582E-2</v>
      </c>
      <c r="N3455" s="12"/>
      <c r="O3455" s="12"/>
    </row>
    <row r="3456" spans="1:15" x14ac:dyDescent="0.35">
      <c r="A3456" s="11" t="str">
        <f t="shared" si="53"/>
        <v>CONSUMO PER CAPITA (kg ó litros por individuo)Leche SolaREST.CAT ARAGON</v>
      </c>
      <c r="B3456" s="11" t="s">
        <v>121</v>
      </c>
      <c r="C3456" s="11" t="s">
        <v>126</v>
      </c>
      <c r="D3456" s="11" t="s">
        <v>2</v>
      </c>
      <c r="E3456" s="12">
        <v>1.5200624089338701E-2</v>
      </c>
      <c r="F3456" s="12">
        <v>3.0495268591196896E-2</v>
      </c>
      <c r="G3456" s="12">
        <v>3.2261728025693839E-2</v>
      </c>
      <c r="H3456" s="12">
        <v>1.6556903067978416E-2</v>
      </c>
      <c r="I3456" s="12">
        <v>2.0638411819348286E-2</v>
      </c>
      <c r="J3456" s="12">
        <v>2.1932615632542524E-2</v>
      </c>
      <c r="K3456" s="12">
        <v>2.9679971738267072E-2</v>
      </c>
      <c r="L3456" s="12">
        <v>1.3056232620466937E-2</v>
      </c>
      <c r="M3456" s="12">
        <v>1.3736208633383651E-2</v>
      </c>
      <c r="N3456" s="12"/>
      <c r="O3456" s="12"/>
    </row>
    <row r="3457" spans="1:15" x14ac:dyDescent="0.35">
      <c r="A3457" s="11" t="str">
        <f t="shared" si="53"/>
        <v>CONSUMO PER CAPITA (kg ó litros por individuo)Leche SolaLEVANTE</v>
      </c>
      <c r="B3457" s="11" t="s">
        <v>121</v>
      </c>
      <c r="C3457" s="11" t="s">
        <v>126</v>
      </c>
      <c r="D3457" s="11" t="s">
        <v>3</v>
      </c>
      <c r="E3457" s="12">
        <v>5.5091117662788682E-3</v>
      </c>
      <c r="F3457" s="12">
        <v>2.9146476062084227E-3</v>
      </c>
      <c r="G3457" s="12">
        <v>7.4198609915588814E-3</v>
      </c>
      <c r="H3457" s="12">
        <v>3.5533039692606898E-3</v>
      </c>
      <c r="I3457" s="12">
        <v>1.4247046913555248E-2</v>
      </c>
      <c r="J3457" s="12">
        <v>9.1748319706385136E-3</v>
      </c>
      <c r="K3457" s="12">
        <v>1.5511218091922952E-2</v>
      </c>
      <c r="L3457" s="12">
        <v>8.8856686270264371E-3</v>
      </c>
      <c r="M3457" s="12">
        <v>7.4958513899343821E-3</v>
      </c>
      <c r="N3457" s="12"/>
      <c r="O3457" s="12"/>
    </row>
    <row r="3458" spans="1:15" x14ac:dyDescent="0.35">
      <c r="A3458" s="11" t="str">
        <f t="shared" si="53"/>
        <v>CONSUMO PER CAPITA (kg ó litros por individuo)Leche SolaANDALUCIA</v>
      </c>
      <c r="B3458" s="11" t="s">
        <v>121</v>
      </c>
      <c r="C3458" s="11" t="s">
        <v>126</v>
      </c>
      <c r="D3458" s="11" t="s">
        <v>4</v>
      </c>
      <c r="E3458" s="12">
        <v>3.1604691048790927E-2</v>
      </c>
      <c r="F3458" s="12">
        <v>2.8789655888094633E-2</v>
      </c>
      <c r="G3458" s="12">
        <v>1.3589240750690139E-2</v>
      </c>
      <c r="H3458" s="12">
        <v>9.4739293724006041E-3</v>
      </c>
      <c r="I3458" s="12">
        <v>1.9564446612546988E-2</v>
      </c>
      <c r="J3458" s="12">
        <v>8.9668212305483667E-3</v>
      </c>
      <c r="K3458" s="12">
        <v>9.9273952325926989E-3</v>
      </c>
      <c r="L3458" s="12">
        <v>1.1198718077401276E-2</v>
      </c>
      <c r="M3458" s="12">
        <v>4.5842450733420644E-2</v>
      </c>
      <c r="N3458" s="12"/>
      <c r="O3458" s="12"/>
    </row>
    <row r="3459" spans="1:15" x14ac:dyDescent="0.35">
      <c r="A3459" s="11" t="str">
        <f t="shared" si="53"/>
        <v>CONSUMO PER CAPITA (kg ó litros por individuo)Leche SolaMDD AM</v>
      </c>
      <c r="B3459" s="11" t="s">
        <v>121</v>
      </c>
      <c r="C3459" s="11" t="s">
        <v>126</v>
      </c>
      <c r="D3459" s="11" t="s">
        <v>5</v>
      </c>
      <c r="E3459" s="12">
        <v>8.6516394677110323E-3</v>
      </c>
      <c r="F3459" s="12">
        <v>1.976837850669522E-2</v>
      </c>
      <c r="G3459" s="12">
        <v>1.8341516359708748E-2</v>
      </c>
      <c r="H3459" s="12">
        <v>2.1988827925608516E-2</v>
      </c>
      <c r="I3459" s="12">
        <v>1.9529962615194827E-2</v>
      </c>
      <c r="J3459" s="12">
        <v>1.6890661222700831E-2</v>
      </c>
      <c r="K3459" s="12">
        <v>1.7084757993025914E-2</v>
      </c>
      <c r="L3459" s="12">
        <v>8.5961638897267285E-3</v>
      </c>
      <c r="M3459" s="12">
        <v>2.1099767875052144E-2</v>
      </c>
      <c r="N3459" s="12"/>
      <c r="O3459" s="12"/>
    </row>
    <row r="3460" spans="1:15" x14ac:dyDescent="0.35">
      <c r="A3460" s="11" t="str">
        <f t="shared" ref="A3460:A3523" si="54">B3460&amp;C3460&amp;D3460</f>
        <v>CONSUMO PER CAPITA (kg ó litros por individuo)Leche SolaRTO CENTRO</v>
      </c>
      <c r="B3460" s="11" t="s">
        <v>121</v>
      </c>
      <c r="C3460" s="11" t="s">
        <v>126</v>
      </c>
      <c r="D3460" s="11" t="s">
        <v>6</v>
      </c>
      <c r="E3460" s="12">
        <v>1.6355695393054481E-2</v>
      </c>
      <c r="F3460" s="12">
        <v>2.3286168537975563E-2</v>
      </c>
      <c r="G3460" s="12">
        <v>1.2944604738056699E-2</v>
      </c>
      <c r="H3460" s="12">
        <v>1.6908336314596279E-2</v>
      </c>
      <c r="I3460" s="12">
        <v>2.5489889705307071E-2</v>
      </c>
      <c r="J3460" s="12">
        <v>1.6266312019470111E-2</v>
      </c>
      <c r="K3460" s="12">
        <v>2.3470095678624698E-2</v>
      </c>
      <c r="L3460" s="12">
        <v>1.4047594950819593E-2</v>
      </c>
      <c r="M3460" s="12">
        <v>3.5496117790981288E-2</v>
      </c>
      <c r="N3460" s="12"/>
      <c r="O3460" s="12"/>
    </row>
    <row r="3461" spans="1:15" x14ac:dyDescent="0.35">
      <c r="A3461" s="11" t="str">
        <f t="shared" si="54"/>
        <v>CONSUMO PER CAPITA (kg ó litros por individuo)Leche SolaNORTE-CENTRO</v>
      </c>
      <c r="B3461" s="11" t="s">
        <v>121</v>
      </c>
      <c r="C3461" s="11" t="s">
        <v>126</v>
      </c>
      <c r="D3461" s="11" t="s">
        <v>7</v>
      </c>
      <c r="E3461" s="12">
        <v>2.4930177438257768E-2</v>
      </c>
      <c r="F3461" s="12">
        <v>3.3270072607713322E-2</v>
      </c>
      <c r="G3461" s="12">
        <v>2.3937001926103717E-2</v>
      </c>
      <c r="H3461" s="12">
        <v>1.5696597551494232E-2</v>
      </c>
      <c r="I3461" s="12">
        <v>1.5959003672647607E-2</v>
      </c>
      <c r="J3461" s="12">
        <v>1.4478360086322913E-2</v>
      </c>
      <c r="K3461" s="12">
        <v>8.0801414606972259E-3</v>
      </c>
      <c r="L3461" s="12">
        <v>5.0548806187954267E-3</v>
      </c>
      <c r="M3461" s="12">
        <v>1.0271638677413786E-2</v>
      </c>
      <c r="N3461" s="12"/>
      <c r="O3461" s="12"/>
    </row>
    <row r="3462" spans="1:15" x14ac:dyDescent="0.35">
      <c r="A3462" s="11" t="str">
        <f t="shared" si="54"/>
        <v>CONSUMO PER CAPITA (kg ó litros por individuo)Leche SolaNOROESTE</v>
      </c>
      <c r="B3462" s="11" t="s">
        <v>121</v>
      </c>
      <c r="C3462" s="11" t="s">
        <v>126</v>
      </c>
      <c r="D3462" s="11" t="s">
        <v>8</v>
      </c>
      <c r="E3462" s="12">
        <v>2.4481084698976429E-2</v>
      </c>
      <c r="F3462" s="12">
        <v>1.1959921839711819E-2</v>
      </c>
      <c r="G3462" s="12">
        <v>9.5841042550824165E-3</v>
      </c>
      <c r="H3462" s="12">
        <v>1.6110738567126699E-2</v>
      </c>
      <c r="I3462" s="12">
        <v>9.9156038841358811E-3</v>
      </c>
      <c r="J3462" s="12">
        <v>5.9411734024550503E-3</v>
      </c>
      <c r="K3462" s="12">
        <v>1.2808757165466074E-2</v>
      </c>
      <c r="L3462" s="12">
        <v>1.3448735566417533E-2</v>
      </c>
      <c r="M3462" s="12">
        <v>1.7979184749943842E-2</v>
      </c>
      <c r="N3462" s="12"/>
      <c r="O3462" s="12"/>
    </row>
    <row r="3463" spans="1:15" x14ac:dyDescent="0.35">
      <c r="A3463" s="11" t="str">
        <f t="shared" si="54"/>
        <v>CONSUMO PER CAPITA (kg ó litros por individuo)Leche Sola&lt;2MIL</v>
      </c>
      <c r="B3463" s="11" t="s">
        <v>121</v>
      </c>
      <c r="C3463" s="11" t="s">
        <v>126</v>
      </c>
      <c r="D3463" s="11" t="s">
        <v>9</v>
      </c>
      <c r="E3463" s="12">
        <v>1.410689006445544E-2</v>
      </c>
      <c r="F3463" s="12">
        <v>1.2051898851158869E-2</v>
      </c>
      <c r="G3463" s="12">
        <v>4.3598020269142321E-2</v>
      </c>
      <c r="H3463" s="12">
        <v>5.5990374401174827E-3</v>
      </c>
      <c r="I3463" s="12">
        <v>1.8296104212880877E-2</v>
      </c>
      <c r="J3463" s="12">
        <v>8.9844952505941343E-3</v>
      </c>
      <c r="K3463" s="12">
        <v>1.3877442509425688E-2</v>
      </c>
      <c r="L3463" s="12">
        <v>6.1235846606599621E-3</v>
      </c>
      <c r="M3463" s="12">
        <v>0.14271007727370322</v>
      </c>
      <c r="N3463" s="12"/>
      <c r="O3463" s="12"/>
    </row>
    <row r="3464" spans="1:15" x14ac:dyDescent="0.35">
      <c r="A3464" s="11" t="str">
        <f t="shared" si="54"/>
        <v>CONSUMO PER CAPITA (kg ó litros por individuo)Leche Sola2-5MIL</v>
      </c>
      <c r="B3464" s="11" t="s">
        <v>121</v>
      </c>
      <c r="C3464" s="11" t="s">
        <v>126</v>
      </c>
      <c r="D3464" s="11" t="s">
        <v>10</v>
      </c>
      <c r="E3464" s="12">
        <v>2.5076212676431908E-2</v>
      </c>
      <c r="F3464" s="12">
        <v>2.418185274397577E-2</v>
      </c>
      <c r="G3464" s="12">
        <v>5.9954794584521787E-3</v>
      </c>
      <c r="H3464" s="12">
        <v>2.474356945072751E-3</v>
      </c>
      <c r="I3464" s="12">
        <v>2.5188380462989279E-2</v>
      </c>
      <c r="J3464" s="12">
        <v>4.7694474390407183E-3</v>
      </c>
      <c r="K3464" s="12">
        <v>6.415819241325252E-3</v>
      </c>
      <c r="L3464" s="12">
        <v>5.9401913753504842E-3</v>
      </c>
      <c r="M3464" s="12">
        <v>7.1860160280774084E-3</v>
      </c>
      <c r="N3464" s="12"/>
      <c r="O3464" s="12"/>
    </row>
    <row r="3465" spans="1:15" x14ac:dyDescent="0.35">
      <c r="A3465" s="11" t="str">
        <f t="shared" si="54"/>
        <v>CONSUMO PER CAPITA (kg ó litros por individuo)Leche Sola5-10MIL</v>
      </c>
      <c r="B3465" s="11" t="s">
        <v>121</v>
      </c>
      <c r="C3465" s="11" t="s">
        <v>126</v>
      </c>
      <c r="D3465" s="11" t="s">
        <v>11</v>
      </c>
      <c r="E3465" s="12">
        <v>2.5564002757659056E-2</v>
      </c>
      <c r="F3465" s="12">
        <v>7.7651675220719567E-3</v>
      </c>
      <c r="G3465" s="12">
        <v>1.4664061485998976E-2</v>
      </c>
      <c r="H3465" s="12">
        <v>1.5638491443396848E-2</v>
      </c>
      <c r="I3465" s="12">
        <v>8.4663433940601641E-3</v>
      </c>
      <c r="J3465" s="12">
        <v>2.8236888652445431E-3</v>
      </c>
      <c r="K3465" s="12">
        <v>8.5057790059168588E-3</v>
      </c>
      <c r="L3465" s="12">
        <v>1.8336967239099902E-2</v>
      </c>
      <c r="M3465" s="12">
        <v>8.2839333876090077E-3</v>
      </c>
      <c r="N3465" s="12"/>
      <c r="O3465" s="12"/>
    </row>
    <row r="3466" spans="1:15" x14ac:dyDescent="0.35">
      <c r="A3466" s="11" t="str">
        <f t="shared" si="54"/>
        <v>CONSUMO PER CAPITA (kg ó litros por individuo)Leche Sola10-30MIL</v>
      </c>
      <c r="B3466" s="11" t="s">
        <v>121</v>
      </c>
      <c r="C3466" s="11" t="s">
        <v>126</v>
      </c>
      <c r="D3466" s="11" t="s">
        <v>12</v>
      </c>
      <c r="E3466" s="12">
        <v>1.373625333574602E-2</v>
      </c>
      <c r="F3466" s="12">
        <v>1.9117815345721892E-2</v>
      </c>
      <c r="G3466" s="12">
        <v>1.604804288941742E-2</v>
      </c>
      <c r="H3466" s="12">
        <v>1.0398992289334217E-2</v>
      </c>
      <c r="I3466" s="12">
        <v>1.7353543837312541E-2</v>
      </c>
      <c r="J3466" s="12">
        <v>1.4679838745664102E-2</v>
      </c>
      <c r="K3466" s="12">
        <v>7.1344301280465436E-3</v>
      </c>
      <c r="L3466" s="12">
        <v>1.0361820753886711E-2</v>
      </c>
      <c r="M3466" s="12">
        <v>7.9879210040988465E-3</v>
      </c>
      <c r="N3466" s="12"/>
      <c r="O3466" s="12"/>
    </row>
    <row r="3467" spans="1:15" x14ac:dyDescent="0.35">
      <c r="A3467" s="11" t="str">
        <f t="shared" si="54"/>
        <v>CONSUMO PER CAPITA (kg ó litros por individuo)Leche Sola30-100MIL</v>
      </c>
      <c r="B3467" s="11" t="s">
        <v>121</v>
      </c>
      <c r="C3467" s="11" t="s">
        <v>126</v>
      </c>
      <c r="D3467" s="11" t="s">
        <v>13</v>
      </c>
      <c r="E3467" s="12">
        <v>1.7091736749876817E-2</v>
      </c>
      <c r="F3467" s="12">
        <v>3.2579137296326804E-2</v>
      </c>
      <c r="G3467" s="12">
        <v>8.4800125886807486E-3</v>
      </c>
      <c r="H3467" s="12">
        <v>1.9352791466120994E-2</v>
      </c>
      <c r="I3467" s="12">
        <v>1.8998316002364814E-2</v>
      </c>
      <c r="J3467" s="12">
        <v>2.2319237911836501E-2</v>
      </c>
      <c r="K3467" s="12">
        <v>2.7518635296474338E-2</v>
      </c>
      <c r="L3467" s="12">
        <v>1.5462945960208451E-2</v>
      </c>
      <c r="M3467" s="12">
        <v>2.5368168962447205E-2</v>
      </c>
      <c r="N3467" s="12"/>
      <c r="O3467" s="12"/>
    </row>
    <row r="3468" spans="1:15" x14ac:dyDescent="0.35">
      <c r="A3468" s="11" t="str">
        <f t="shared" si="54"/>
        <v>CONSUMO PER CAPITA (kg ó litros por individuo)Leche Sola100-200MIL</v>
      </c>
      <c r="B3468" s="11" t="s">
        <v>121</v>
      </c>
      <c r="C3468" s="11" t="s">
        <v>126</v>
      </c>
      <c r="D3468" s="11" t="s">
        <v>14</v>
      </c>
      <c r="E3468" s="12">
        <v>2.8409545274190047E-2</v>
      </c>
      <c r="F3468" s="12">
        <v>2.8750477342761455E-2</v>
      </c>
      <c r="G3468" s="12">
        <v>1.2067957391051412E-2</v>
      </c>
      <c r="H3468" s="12">
        <v>1.0542851098299747E-2</v>
      </c>
      <c r="I3468" s="12">
        <v>2.2277814984864953E-2</v>
      </c>
      <c r="J3468" s="12">
        <v>1.3529543515535886E-2</v>
      </c>
      <c r="K3468" s="12">
        <v>6.247242051819285E-3</v>
      </c>
      <c r="L3468" s="12">
        <v>6.0058979591424127E-3</v>
      </c>
      <c r="M3468" s="12">
        <v>2.0625164857259855E-2</v>
      </c>
      <c r="N3468" s="12"/>
      <c r="O3468" s="12"/>
    </row>
    <row r="3469" spans="1:15" x14ac:dyDescent="0.35">
      <c r="A3469" s="11" t="str">
        <f t="shared" si="54"/>
        <v>CONSUMO PER CAPITA (kg ó litros por individuo)Leche Sola200-500MIL</v>
      </c>
      <c r="B3469" s="11" t="s">
        <v>121</v>
      </c>
      <c r="C3469" s="11" t="s">
        <v>126</v>
      </c>
      <c r="D3469" s="11" t="s">
        <v>15</v>
      </c>
      <c r="E3469" s="12">
        <v>1.7118867591833228E-2</v>
      </c>
      <c r="F3469" s="12">
        <v>1.2023017911636234E-2</v>
      </c>
      <c r="G3469" s="12">
        <v>1.4588266262281021E-2</v>
      </c>
      <c r="H3469" s="12">
        <v>7.5203825890001108E-3</v>
      </c>
      <c r="I3469" s="12">
        <v>1.2383682396714807E-2</v>
      </c>
      <c r="J3469" s="12">
        <v>3.6078265301784105E-3</v>
      </c>
      <c r="K3469" s="12">
        <v>1.6188020150774227E-2</v>
      </c>
      <c r="L3469" s="12">
        <v>1.0310745520835531E-2</v>
      </c>
      <c r="M3469" s="12">
        <v>1.4794765497259303E-2</v>
      </c>
      <c r="N3469" s="12"/>
      <c r="O3469" s="12"/>
    </row>
    <row r="3470" spans="1:15" x14ac:dyDescent="0.35">
      <c r="A3470" s="11" t="str">
        <f t="shared" si="54"/>
        <v>CONSUMO PER CAPITA (kg ó litros por individuo)Leche Sola&gt;500MIL</v>
      </c>
      <c r="B3470" s="11" t="s">
        <v>121</v>
      </c>
      <c r="C3470" s="11" t="s">
        <v>126</v>
      </c>
      <c r="D3470" s="11" t="s">
        <v>16</v>
      </c>
      <c r="E3470" s="12">
        <v>1.3442481544911521E-2</v>
      </c>
      <c r="F3470" s="12">
        <v>1.5998224428249046E-2</v>
      </c>
      <c r="G3470" s="12">
        <v>1.8932331434030236E-2</v>
      </c>
      <c r="H3470" s="12">
        <v>1.5941135026877312E-2</v>
      </c>
      <c r="I3470" s="12">
        <v>1.8861311036723071E-2</v>
      </c>
      <c r="J3470" s="12">
        <v>1.8599041330718404E-2</v>
      </c>
      <c r="K3470" s="12">
        <v>2.2226217651556805E-2</v>
      </c>
      <c r="L3470" s="12">
        <v>1.1804663095587656E-2</v>
      </c>
      <c r="M3470" s="12">
        <v>2.121640981765837E-2</v>
      </c>
      <c r="N3470" s="12"/>
      <c r="O3470" s="12"/>
    </row>
    <row r="3471" spans="1:15" x14ac:dyDescent="0.35">
      <c r="A3471" s="11" t="str">
        <f t="shared" si="54"/>
        <v>CONSUMO PER CAPITA (kg ó litros por individuo)Leche SolaDE 15 A 19 AÑOS</v>
      </c>
      <c r="B3471" s="11" t="s">
        <v>121</v>
      </c>
      <c r="C3471" s="11" t="s">
        <v>126</v>
      </c>
      <c r="D3471" s="11" t="s">
        <v>39</v>
      </c>
      <c r="E3471" s="12">
        <v>4.7875495206892186E-3</v>
      </c>
      <c r="F3471" s="12">
        <v>5.6450246941578894E-3</v>
      </c>
      <c r="G3471" s="12">
        <v>1.1315691145926397E-2</v>
      </c>
      <c r="H3471" s="12" t="s">
        <v>223</v>
      </c>
      <c r="I3471" s="12">
        <v>1.1797364525361002E-2</v>
      </c>
      <c r="J3471" s="12" t="s">
        <v>223</v>
      </c>
      <c r="K3471" s="12" t="s">
        <v>223</v>
      </c>
      <c r="L3471" s="12">
        <v>2.3254792281812348E-3</v>
      </c>
      <c r="M3471" s="12" t="s">
        <v>223</v>
      </c>
      <c r="N3471" s="12"/>
      <c r="O3471" s="12"/>
    </row>
    <row r="3472" spans="1:15" x14ac:dyDescent="0.35">
      <c r="A3472" s="11" t="str">
        <f t="shared" si="54"/>
        <v>CONSUMO PER CAPITA (kg ó litros por individuo)Leche SolaDE 20 A 24 AÑOS</v>
      </c>
      <c r="B3472" s="11" t="s">
        <v>121</v>
      </c>
      <c r="C3472" s="11" t="s">
        <v>126</v>
      </c>
      <c r="D3472" s="11" t="s">
        <v>40</v>
      </c>
      <c r="E3472" s="12">
        <v>2.5878363586775278E-3</v>
      </c>
      <c r="F3472" s="12">
        <v>1.0583419895878592E-2</v>
      </c>
      <c r="G3472" s="12">
        <v>2.7332004090551483E-2</v>
      </c>
      <c r="H3472" s="12">
        <v>5.4157790598605808E-3</v>
      </c>
      <c r="I3472" s="12">
        <v>4.9004846234607371E-3</v>
      </c>
      <c r="J3472" s="12">
        <v>9.6246849051789568E-4</v>
      </c>
      <c r="K3472" s="12">
        <v>4.0490849671458657E-3</v>
      </c>
      <c r="L3472" s="12">
        <v>7.2587894466710498E-3</v>
      </c>
      <c r="M3472" s="12">
        <v>7.8471379174288522E-3</v>
      </c>
      <c r="N3472" s="12"/>
      <c r="O3472" s="12"/>
    </row>
    <row r="3473" spans="1:15" x14ac:dyDescent="0.35">
      <c r="A3473" s="11" t="str">
        <f t="shared" si="54"/>
        <v>CONSUMO PER CAPITA (kg ó litros por individuo)Leche SolaDE 25 A 34 AÑOS</v>
      </c>
      <c r="B3473" s="11" t="s">
        <v>121</v>
      </c>
      <c r="C3473" s="11" t="s">
        <v>126</v>
      </c>
      <c r="D3473" s="11" t="s">
        <v>41</v>
      </c>
      <c r="E3473" s="12">
        <v>9.7474257948564312E-3</v>
      </c>
      <c r="F3473" s="12">
        <v>1.0096839803038918E-2</v>
      </c>
      <c r="G3473" s="12">
        <v>5.481368221156661E-3</v>
      </c>
      <c r="H3473" s="12">
        <v>1.2569112026236267E-2</v>
      </c>
      <c r="I3473" s="12">
        <v>9.1054286317485064E-3</v>
      </c>
      <c r="J3473" s="12">
        <v>7.4951879956903309E-3</v>
      </c>
      <c r="K3473" s="12">
        <v>3.6928475274704961E-3</v>
      </c>
      <c r="L3473" s="12">
        <v>6.5733402233793875E-3</v>
      </c>
      <c r="M3473" s="12">
        <v>1.0645209250368258E-2</v>
      </c>
      <c r="N3473" s="12"/>
      <c r="O3473" s="12"/>
    </row>
    <row r="3474" spans="1:15" x14ac:dyDescent="0.35">
      <c r="A3474" s="11" t="str">
        <f t="shared" si="54"/>
        <v>CONSUMO PER CAPITA (kg ó litros por individuo)Leche SolaDE 35 A 49 AÑOS</v>
      </c>
      <c r="B3474" s="11" t="s">
        <v>121</v>
      </c>
      <c r="C3474" s="11" t="s">
        <v>126</v>
      </c>
      <c r="D3474" s="11" t="s">
        <v>42</v>
      </c>
      <c r="E3474" s="12">
        <v>2.2315851637382117E-2</v>
      </c>
      <c r="F3474" s="12">
        <v>1.2060455331651447E-2</v>
      </c>
      <c r="G3474" s="12">
        <v>1.5104740265160213E-2</v>
      </c>
      <c r="H3474" s="12">
        <v>1.0490999167325134E-2</v>
      </c>
      <c r="I3474" s="12">
        <v>1.8754901867802095E-2</v>
      </c>
      <c r="J3474" s="12">
        <v>1.3026002099452998E-2</v>
      </c>
      <c r="K3474" s="12">
        <v>1.830635909085002E-2</v>
      </c>
      <c r="L3474" s="12">
        <v>1.0185363476471431E-2</v>
      </c>
      <c r="M3474" s="12">
        <v>1.8914038933506225E-2</v>
      </c>
      <c r="N3474" s="12"/>
      <c r="O3474" s="12"/>
    </row>
    <row r="3475" spans="1:15" x14ac:dyDescent="0.35">
      <c r="A3475" s="11" t="str">
        <f t="shared" si="54"/>
        <v>CONSUMO PER CAPITA (kg ó litros por individuo)Leche SolaDE 50 A 59 AÑOS</v>
      </c>
      <c r="B3475" s="11" t="s">
        <v>121</v>
      </c>
      <c r="C3475" s="11" t="s">
        <v>126</v>
      </c>
      <c r="D3475" s="11" t="s">
        <v>43</v>
      </c>
      <c r="E3475" s="12">
        <v>1.3917036991134547E-2</v>
      </c>
      <c r="F3475" s="12">
        <v>2.0405124795442757E-2</v>
      </c>
      <c r="G3475" s="12">
        <v>1.3498247424289169E-2</v>
      </c>
      <c r="H3475" s="12">
        <v>1.416249799892292E-2</v>
      </c>
      <c r="I3475" s="12">
        <v>1.4448067557503736E-2</v>
      </c>
      <c r="J3475" s="12">
        <v>1.5518487995477148E-2</v>
      </c>
      <c r="K3475" s="12">
        <v>2.1259280340191242E-2</v>
      </c>
      <c r="L3475" s="12">
        <v>1.5471627991593091E-2</v>
      </c>
      <c r="M3475" s="12">
        <v>1.9551206524629088E-2</v>
      </c>
      <c r="N3475" s="12"/>
      <c r="O3475" s="12"/>
    </row>
    <row r="3476" spans="1:15" x14ac:dyDescent="0.35">
      <c r="A3476" s="11" t="str">
        <f t="shared" si="54"/>
        <v>CONSUMO PER CAPITA (kg ó litros por individuo)Leche SolaDE 60 A 75 AÑOS</v>
      </c>
      <c r="B3476" s="11" t="s">
        <v>121</v>
      </c>
      <c r="C3476" s="11" t="s">
        <v>126</v>
      </c>
      <c r="D3476" s="11" t="s">
        <v>44</v>
      </c>
      <c r="E3476" s="12">
        <v>2.9522965832766056E-2</v>
      </c>
      <c r="F3476" s="12">
        <v>4.5325350921825755E-2</v>
      </c>
      <c r="G3476" s="12">
        <v>2.0523193601730556E-2</v>
      </c>
      <c r="H3476" s="12">
        <v>1.9403347117333304E-2</v>
      </c>
      <c r="I3476" s="12">
        <v>2.9715010629260109E-2</v>
      </c>
      <c r="J3476" s="12">
        <v>2.3463341230608038E-2</v>
      </c>
      <c r="K3476" s="12">
        <v>2.2148556878007295E-2</v>
      </c>
      <c r="L3476" s="12">
        <v>1.609071737303518E-2</v>
      </c>
      <c r="M3476" s="12">
        <v>5.4372398232358746E-2</v>
      </c>
      <c r="N3476" s="12"/>
      <c r="O3476" s="12"/>
    </row>
    <row r="3477" spans="1:15" x14ac:dyDescent="0.35">
      <c r="A3477" s="11" t="str">
        <f t="shared" si="54"/>
        <v>CONSUMO PER CAPITA (kg ó litros por individuo)Leche SolaNIVEL ALTO</v>
      </c>
      <c r="B3477" s="11" t="s">
        <v>121</v>
      </c>
      <c r="C3477" s="11" t="s">
        <v>126</v>
      </c>
      <c r="D3477" s="11" t="s">
        <v>209</v>
      </c>
      <c r="E3477" s="12">
        <v>2.3641883508037555E-2</v>
      </c>
      <c r="F3477" s="12">
        <v>1.2082622867966656E-2</v>
      </c>
      <c r="G3477" s="12">
        <v>8.6967238179612247E-3</v>
      </c>
      <c r="H3477" s="12">
        <v>1.1554876222369576E-2</v>
      </c>
      <c r="I3477" s="12">
        <v>1.5625460654946494E-2</v>
      </c>
      <c r="J3477" s="12">
        <v>1.126872238902008E-2</v>
      </c>
      <c r="K3477" s="12">
        <v>2.3824617593808668E-2</v>
      </c>
      <c r="L3477" s="12">
        <v>1.1374720741941173E-2</v>
      </c>
      <c r="M3477" s="12">
        <v>1.8224563868532086E-2</v>
      </c>
      <c r="N3477" s="12"/>
      <c r="O3477" s="12"/>
    </row>
    <row r="3478" spans="1:15" x14ac:dyDescent="0.35">
      <c r="A3478" s="11" t="str">
        <f t="shared" si="54"/>
        <v>CONSUMO PER CAPITA (kg ó litros por individuo)Leche SolaNIVEL MEDIO ALTO</v>
      </c>
      <c r="B3478" s="11" t="s">
        <v>121</v>
      </c>
      <c r="C3478" s="11" t="s">
        <v>126</v>
      </c>
      <c r="D3478" s="11" t="s">
        <v>210</v>
      </c>
      <c r="E3478" s="12">
        <v>1.2808890789947498E-2</v>
      </c>
      <c r="F3478" s="12">
        <v>6.7565141978145745E-3</v>
      </c>
      <c r="G3478" s="12">
        <v>1.6809762676345326E-2</v>
      </c>
      <c r="H3478" s="12">
        <v>7.6984474967345135E-3</v>
      </c>
      <c r="I3478" s="12">
        <v>8.6122871464901097E-3</v>
      </c>
      <c r="J3478" s="12">
        <v>1.2302909474551049E-2</v>
      </c>
      <c r="K3478" s="12">
        <v>7.4530973392329574E-3</v>
      </c>
      <c r="L3478" s="12">
        <v>9.6140504782669996E-3</v>
      </c>
      <c r="M3478" s="12">
        <v>6.0907921658247223E-3</v>
      </c>
      <c r="N3478" s="12"/>
      <c r="O3478" s="12"/>
    </row>
    <row r="3479" spans="1:15" x14ac:dyDescent="0.35">
      <c r="A3479" s="11" t="str">
        <f t="shared" si="54"/>
        <v>CONSUMO PER CAPITA (kg ó litros por individuo)Leche SolaNIVEL MEDIO</v>
      </c>
      <c r="B3479" s="11" t="s">
        <v>121</v>
      </c>
      <c r="C3479" s="11" t="s">
        <v>126</v>
      </c>
      <c r="D3479" s="11" t="s">
        <v>211</v>
      </c>
      <c r="E3479" s="12">
        <v>1.5935151093698655E-2</v>
      </c>
      <c r="F3479" s="12">
        <v>1.703703265881891E-2</v>
      </c>
      <c r="G3479" s="12">
        <v>1.7816678903177331E-2</v>
      </c>
      <c r="H3479" s="12">
        <v>1.1830539620537622E-2</v>
      </c>
      <c r="I3479" s="12">
        <v>2.5852945360204604E-2</v>
      </c>
      <c r="J3479" s="12">
        <v>1.5186221865885705E-2</v>
      </c>
      <c r="K3479" s="12">
        <v>1.0724551462304466E-2</v>
      </c>
      <c r="L3479" s="12">
        <v>9.1812565040286613E-3</v>
      </c>
      <c r="M3479" s="12">
        <v>1.4615607498360234E-2</v>
      </c>
      <c r="N3479" s="12"/>
      <c r="O3479" s="12"/>
    </row>
    <row r="3480" spans="1:15" x14ac:dyDescent="0.35">
      <c r="A3480" s="11" t="str">
        <f t="shared" si="54"/>
        <v>CONSUMO PER CAPITA (kg ó litros por individuo)Leche SolaNIVEL MEDIO BAJO</v>
      </c>
      <c r="B3480" s="11" t="s">
        <v>121</v>
      </c>
      <c r="C3480" s="11" t="s">
        <v>126</v>
      </c>
      <c r="D3480" s="11" t="s">
        <v>212</v>
      </c>
      <c r="E3480" s="12">
        <v>1.9114042537462662E-2</v>
      </c>
      <c r="F3480" s="12">
        <v>2.0318832262972601E-2</v>
      </c>
      <c r="G3480" s="12">
        <v>2.1888928384275336E-2</v>
      </c>
      <c r="H3480" s="12">
        <v>1.6551325507378693E-2</v>
      </c>
      <c r="I3480" s="12">
        <v>1.6912599824091924E-2</v>
      </c>
      <c r="J3480" s="12">
        <v>1.9645506491308626E-2</v>
      </c>
      <c r="K3480" s="12">
        <v>1.9338624678822011E-2</v>
      </c>
      <c r="L3480" s="12">
        <v>7.5744057105916213E-3</v>
      </c>
      <c r="M3480" s="12">
        <v>1.6564553558881614E-2</v>
      </c>
      <c r="N3480" s="12"/>
      <c r="O3480" s="12"/>
    </row>
    <row r="3481" spans="1:15" x14ac:dyDescent="0.35">
      <c r="A3481" s="11" t="str">
        <f t="shared" si="54"/>
        <v>CONSUMO PER CAPITA (kg ó litros por individuo)Leche SolaHOMBRE</v>
      </c>
      <c r="B3481" s="11" t="s">
        <v>121</v>
      </c>
      <c r="C3481" s="11" t="s">
        <v>126</v>
      </c>
      <c r="D3481" s="11" t="s">
        <v>21</v>
      </c>
      <c r="E3481" s="12">
        <v>2.0185294986279974E-2</v>
      </c>
      <c r="F3481" s="12">
        <v>2.6573602208629869E-2</v>
      </c>
      <c r="G3481" s="12">
        <v>1.3964984993468165E-2</v>
      </c>
      <c r="H3481" s="12">
        <v>1.346564648777078E-2</v>
      </c>
      <c r="I3481" s="12">
        <v>2.0534823628885229E-2</v>
      </c>
      <c r="J3481" s="12">
        <v>1.1489188658084251E-2</v>
      </c>
      <c r="K3481" s="12">
        <v>1.4218038399048612E-2</v>
      </c>
      <c r="L3481" s="12">
        <v>7.769067326958529E-3</v>
      </c>
      <c r="M3481" s="12">
        <v>1.3392501434803994E-2</v>
      </c>
      <c r="N3481" s="12"/>
      <c r="O3481" s="12"/>
    </row>
    <row r="3482" spans="1:15" x14ac:dyDescent="0.35">
      <c r="A3482" s="11" t="str">
        <f t="shared" si="54"/>
        <v>CONSUMO PER CAPITA (kg ó litros por individuo)Leche SolaMUJER</v>
      </c>
      <c r="B3482" s="11" t="s">
        <v>121</v>
      </c>
      <c r="C3482" s="11" t="s">
        <v>126</v>
      </c>
      <c r="D3482" s="11" t="s">
        <v>22</v>
      </c>
      <c r="E3482" s="12">
        <v>1.5885366607059592E-2</v>
      </c>
      <c r="F3482" s="12">
        <v>1.4267508584071675E-2</v>
      </c>
      <c r="G3482" s="12">
        <v>1.6400168751919252E-2</v>
      </c>
      <c r="H3482" s="12">
        <v>1.1529897732328714E-2</v>
      </c>
      <c r="I3482" s="12">
        <v>1.4738795232826049E-2</v>
      </c>
      <c r="J3482" s="12">
        <v>1.5308846952000504E-2</v>
      </c>
      <c r="K3482" s="12">
        <v>1.6631078166431966E-2</v>
      </c>
      <c r="L3482" s="12">
        <v>1.4837283199130949E-2</v>
      </c>
      <c r="M3482" s="12">
        <v>3.4347257809287816E-2</v>
      </c>
      <c r="N3482" s="12"/>
      <c r="O3482" s="12"/>
    </row>
    <row r="3483" spans="1:15" x14ac:dyDescent="0.35">
      <c r="A3483" s="11" t="str">
        <f t="shared" si="54"/>
        <v>CONSUMO PER CAPITA (kg ó litros por individuo)Leche Con CacaoT.ESPAÑA</v>
      </c>
      <c r="B3483" s="11" t="s">
        <v>121</v>
      </c>
      <c r="C3483" s="11" t="s">
        <v>127</v>
      </c>
      <c r="D3483" s="11" t="s">
        <v>36</v>
      </c>
      <c r="E3483" s="12">
        <v>8.2251231643925143E-2</v>
      </c>
      <c r="F3483" s="12">
        <v>6.4848481886780135E-2</v>
      </c>
      <c r="G3483" s="12">
        <v>6.2191044382989995E-2</v>
      </c>
      <c r="H3483" s="12">
        <v>5.3944831354346294E-2</v>
      </c>
      <c r="I3483" s="12">
        <v>6.9602508766884036E-2</v>
      </c>
      <c r="J3483" s="12">
        <v>5.4990738280889288E-2</v>
      </c>
      <c r="K3483" s="12">
        <v>5.9643078384960774E-2</v>
      </c>
      <c r="L3483" s="12">
        <v>4.9535149950560471E-2</v>
      </c>
      <c r="M3483" s="12">
        <v>6.3649695625394659E-2</v>
      </c>
      <c r="N3483" s="12"/>
      <c r="O3483" s="12"/>
    </row>
    <row r="3484" spans="1:15" x14ac:dyDescent="0.35">
      <c r="A3484" s="11" t="str">
        <f t="shared" si="54"/>
        <v>CONSUMO PER CAPITA (kg ó litros por individuo)Leche Con CacaoBCN AM</v>
      </c>
      <c r="B3484" s="11" t="s">
        <v>121</v>
      </c>
      <c r="C3484" s="11" t="s">
        <v>127</v>
      </c>
      <c r="D3484" s="11" t="s">
        <v>1</v>
      </c>
      <c r="E3484" s="12">
        <v>1.930060669945008E-3</v>
      </c>
      <c r="F3484" s="12">
        <v>7.7614196559689175E-3</v>
      </c>
      <c r="G3484" s="12">
        <v>4.5531230175031032E-3</v>
      </c>
      <c r="H3484" s="12">
        <v>6.4752654054920601E-3</v>
      </c>
      <c r="I3484" s="12">
        <v>1.3416788856513833E-2</v>
      </c>
      <c r="J3484" s="12">
        <v>3.2338333920400343E-3</v>
      </c>
      <c r="K3484" s="12">
        <v>1.0131056607778344E-2</v>
      </c>
      <c r="L3484" s="12">
        <v>2.7442026019532293E-3</v>
      </c>
      <c r="M3484" s="12">
        <v>1.1666536466594563E-2</v>
      </c>
      <c r="N3484" s="12"/>
      <c r="O3484" s="12"/>
    </row>
    <row r="3485" spans="1:15" x14ac:dyDescent="0.35">
      <c r="A3485" s="11" t="str">
        <f t="shared" si="54"/>
        <v>CONSUMO PER CAPITA (kg ó litros por individuo)Leche Con CacaoREST.CAT ARAGON</v>
      </c>
      <c r="B3485" s="11" t="s">
        <v>121</v>
      </c>
      <c r="C3485" s="11" t="s">
        <v>127</v>
      </c>
      <c r="D3485" s="11" t="s">
        <v>2</v>
      </c>
      <c r="E3485" s="12">
        <v>6.4394511636835456E-3</v>
      </c>
      <c r="F3485" s="12">
        <v>4.9732983939495996E-3</v>
      </c>
      <c r="G3485" s="12">
        <v>7.289803970652437E-3</v>
      </c>
      <c r="H3485" s="12">
        <v>2.4171217977103361E-3</v>
      </c>
      <c r="I3485" s="12">
        <v>8.3272409627628552E-3</v>
      </c>
      <c r="J3485" s="12">
        <v>1.2226282493436607E-2</v>
      </c>
      <c r="K3485" s="12">
        <v>1.6853220591621181E-2</v>
      </c>
      <c r="L3485" s="12">
        <v>5.7960357833308938E-3</v>
      </c>
      <c r="M3485" s="12">
        <v>1.3231464894450257E-2</v>
      </c>
      <c r="N3485" s="12"/>
      <c r="O3485" s="12"/>
    </row>
    <row r="3486" spans="1:15" x14ac:dyDescent="0.35">
      <c r="A3486" s="11" t="str">
        <f t="shared" si="54"/>
        <v>CONSUMO PER CAPITA (kg ó litros por individuo)Leche Con CacaoLEVANTE</v>
      </c>
      <c r="B3486" s="11" t="s">
        <v>121</v>
      </c>
      <c r="C3486" s="11" t="s">
        <v>127</v>
      </c>
      <c r="D3486" s="11" t="s">
        <v>3</v>
      </c>
      <c r="E3486" s="12">
        <v>4.3177144307226314E-2</v>
      </c>
      <c r="F3486" s="12">
        <v>2.914764270316823E-2</v>
      </c>
      <c r="G3486" s="12">
        <v>2.3167797615017416E-2</v>
      </c>
      <c r="H3486" s="12">
        <v>1.5203116025508461E-2</v>
      </c>
      <c r="I3486" s="12">
        <v>1.8561696559208394E-2</v>
      </c>
      <c r="J3486" s="12">
        <v>1.0272594627284179E-2</v>
      </c>
      <c r="K3486" s="12">
        <v>2.9691795882844908E-2</v>
      </c>
      <c r="L3486" s="12">
        <v>2.2568253634059548E-2</v>
      </c>
      <c r="M3486" s="12">
        <v>1.654234347420518E-2</v>
      </c>
      <c r="N3486" s="12"/>
      <c r="O3486" s="12"/>
    </row>
    <row r="3487" spans="1:15" x14ac:dyDescent="0.35">
      <c r="A3487" s="11" t="str">
        <f t="shared" si="54"/>
        <v>CONSUMO PER CAPITA (kg ó litros por individuo)Leche Con CacaoANDALUCIA</v>
      </c>
      <c r="B3487" s="11" t="s">
        <v>121</v>
      </c>
      <c r="C3487" s="11" t="s">
        <v>127</v>
      </c>
      <c r="D3487" s="11" t="s">
        <v>4</v>
      </c>
      <c r="E3487" s="12">
        <v>0.14229516226740355</v>
      </c>
      <c r="F3487" s="12">
        <v>9.7126150598028982E-2</v>
      </c>
      <c r="G3487" s="12">
        <v>9.4713351665698511E-2</v>
      </c>
      <c r="H3487" s="12">
        <v>8.3137858146708529E-2</v>
      </c>
      <c r="I3487" s="12">
        <v>0.10750996176494892</v>
      </c>
      <c r="J3487" s="12">
        <v>9.3230243132974677E-2</v>
      </c>
      <c r="K3487" s="12">
        <v>9.3356505894494846E-2</v>
      </c>
      <c r="L3487" s="12">
        <v>8.5888674653558914E-2</v>
      </c>
      <c r="M3487" s="12">
        <v>0.11248245974359837</v>
      </c>
      <c r="N3487" s="12"/>
      <c r="O3487" s="12"/>
    </row>
    <row r="3488" spans="1:15" x14ac:dyDescent="0.35">
      <c r="A3488" s="11" t="str">
        <f t="shared" si="54"/>
        <v>CONSUMO PER CAPITA (kg ó litros por individuo)Leche Con CacaoMDD AM</v>
      </c>
      <c r="B3488" s="11" t="s">
        <v>121</v>
      </c>
      <c r="C3488" s="11" t="s">
        <v>127</v>
      </c>
      <c r="D3488" s="11" t="s">
        <v>5</v>
      </c>
      <c r="E3488" s="12">
        <v>0.16243048544344912</v>
      </c>
      <c r="F3488" s="12">
        <v>0.1311310429312629</v>
      </c>
      <c r="G3488" s="12">
        <v>0.11370478263078758</v>
      </c>
      <c r="H3488" s="12">
        <v>0.12153566776937437</v>
      </c>
      <c r="I3488" s="12">
        <v>0.12284216982781926</v>
      </c>
      <c r="J3488" s="12">
        <v>9.7400145852791692E-2</v>
      </c>
      <c r="K3488" s="12">
        <v>0.10224162060134961</v>
      </c>
      <c r="L3488" s="12">
        <v>7.1250857772634277E-2</v>
      </c>
      <c r="M3488" s="12">
        <v>0.1020409775403071</v>
      </c>
      <c r="N3488" s="12"/>
      <c r="O3488" s="12"/>
    </row>
    <row r="3489" spans="1:15" x14ac:dyDescent="0.35">
      <c r="A3489" s="11" t="str">
        <f t="shared" si="54"/>
        <v>CONSUMO PER CAPITA (kg ó litros por individuo)Leche Con CacaoRTO CENTRO</v>
      </c>
      <c r="B3489" s="11" t="s">
        <v>121</v>
      </c>
      <c r="C3489" s="11" t="s">
        <v>127</v>
      </c>
      <c r="D3489" s="11" t="s">
        <v>6</v>
      </c>
      <c r="E3489" s="12">
        <v>5.4144050578595011E-2</v>
      </c>
      <c r="F3489" s="12">
        <v>4.6787364780623536E-2</v>
      </c>
      <c r="G3489" s="12">
        <v>4.8090748624963826E-2</v>
      </c>
      <c r="H3489" s="12">
        <v>2.541807148446407E-2</v>
      </c>
      <c r="I3489" s="12">
        <v>5.7751981535873624E-2</v>
      </c>
      <c r="J3489" s="12">
        <v>4.9603669515249811E-2</v>
      </c>
      <c r="K3489" s="12">
        <v>3.4603344026487952E-2</v>
      </c>
      <c r="L3489" s="12">
        <v>3.8436514782112026E-2</v>
      </c>
      <c r="M3489" s="12">
        <v>4.0938892940355992E-2</v>
      </c>
      <c r="N3489" s="12"/>
      <c r="O3489" s="12"/>
    </row>
    <row r="3490" spans="1:15" x14ac:dyDescent="0.35">
      <c r="A3490" s="11" t="str">
        <f t="shared" si="54"/>
        <v>CONSUMO PER CAPITA (kg ó litros por individuo)Leche Con CacaoNORTE-CENTRO</v>
      </c>
      <c r="B3490" s="11" t="s">
        <v>121</v>
      </c>
      <c r="C3490" s="11" t="s">
        <v>127</v>
      </c>
      <c r="D3490" s="11" t="s">
        <v>7</v>
      </c>
      <c r="E3490" s="12">
        <v>9.239465164438268E-2</v>
      </c>
      <c r="F3490" s="12">
        <v>8.7936498230287583E-2</v>
      </c>
      <c r="G3490" s="12">
        <v>9.9876262532258217E-2</v>
      </c>
      <c r="H3490" s="12">
        <v>6.3764408268870573E-2</v>
      </c>
      <c r="I3490" s="12">
        <v>8.7937087070908401E-2</v>
      </c>
      <c r="J3490" s="12">
        <v>5.5193932586949539E-2</v>
      </c>
      <c r="K3490" s="12">
        <v>6.8461343353999268E-2</v>
      </c>
      <c r="L3490" s="12">
        <v>7.324141427300114E-2</v>
      </c>
      <c r="M3490" s="12">
        <v>9.1235042647029252E-2</v>
      </c>
      <c r="N3490" s="12"/>
      <c r="O3490" s="12"/>
    </row>
    <row r="3491" spans="1:15" x14ac:dyDescent="0.35">
      <c r="A3491" s="11" t="str">
        <f t="shared" si="54"/>
        <v>CONSUMO PER CAPITA (kg ó litros por individuo)Leche Con CacaoNOROESTE</v>
      </c>
      <c r="B3491" s="11" t="s">
        <v>121</v>
      </c>
      <c r="C3491" s="11" t="s">
        <v>127</v>
      </c>
      <c r="D3491" s="11" t="s">
        <v>8</v>
      </c>
      <c r="E3491" s="12">
        <v>0.10721107756939514</v>
      </c>
      <c r="F3491" s="12">
        <v>9.5889226627293392E-2</v>
      </c>
      <c r="G3491" s="12">
        <v>9.6398899449300343E-2</v>
      </c>
      <c r="H3491" s="12">
        <v>0.10020305864673727</v>
      </c>
      <c r="I3491" s="12">
        <v>0.13537200145811057</v>
      </c>
      <c r="J3491" s="12">
        <v>0.10543468161180236</v>
      </c>
      <c r="K3491" s="12">
        <v>0.10668772280872089</v>
      </c>
      <c r="L3491" s="12">
        <v>8.4130248837081173E-2</v>
      </c>
      <c r="M3491" s="12">
        <v>0.10467762784737925</v>
      </c>
      <c r="N3491" s="12"/>
      <c r="O3491" s="12"/>
    </row>
    <row r="3492" spans="1:15" x14ac:dyDescent="0.35">
      <c r="A3492" s="11" t="str">
        <f t="shared" si="54"/>
        <v>CONSUMO PER CAPITA (kg ó litros por individuo)Leche Con Cacao&lt;2MIL</v>
      </c>
      <c r="B3492" s="11" t="s">
        <v>121</v>
      </c>
      <c r="C3492" s="11" t="s">
        <v>127</v>
      </c>
      <c r="D3492" s="11" t="s">
        <v>9</v>
      </c>
      <c r="E3492" s="12">
        <v>2.5479981927577944E-2</v>
      </c>
      <c r="F3492" s="12">
        <v>2.0992634034586843E-2</v>
      </c>
      <c r="G3492" s="12">
        <v>4.4803284090658937E-2</v>
      </c>
      <c r="H3492" s="12">
        <v>2.0286725111115959E-2</v>
      </c>
      <c r="I3492" s="12">
        <v>2.0169981308250137E-2</v>
      </c>
      <c r="J3492" s="12">
        <v>1.8632232468000852E-2</v>
      </c>
      <c r="K3492" s="12">
        <v>2.994072809661889E-2</v>
      </c>
      <c r="L3492" s="12">
        <v>1.6115776976976661E-2</v>
      </c>
      <c r="M3492" s="12">
        <v>1.6977732704301758E-2</v>
      </c>
      <c r="N3492" s="12"/>
      <c r="O3492" s="12"/>
    </row>
    <row r="3493" spans="1:15" x14ac:dyDescent="0.35">
      <c r="A3493" s="11" t="str">
        <f t="shared" si="54"/>
        <v>CONSUMO PER CAPITA (kg ó litros por individuo)Leche Con Cacao2-5MIL</v>
      </c>
      <c r="B3493" s="11" t="s">
        <v>121</v>
      </c>
      <c r="C3493" s="11" t="s">
        <v>127</v>
      </c>
      <c r="D3493" s="11" t="s">
        <v>10</v>
      </c>
      <c r="E3493" s="12">
        <v>8.3131774769497679E-2</v>
      </c>
      <c r="F3493" s="12">
        <v>6.0026721924829489E-2</v>
      </c>
      <c r="G3493" s="12">
        <v>4.7374064112517683E-2</v>
      </c>
      <c r="H3493" s="12">
        <v>2.9845171672393343E-2</v>
      </c>
      <c r="I3493" s="12">
        <v>6.7175804267085401E-2</v>
      </c>
      <c r="J3493" s="12">
        <v>6.4628562149472865E-2</v>
      </c>
      <c r="K3493" s="12">
        <v>6.2857844755320205E-2</v>
      </c>
      <c r="L3493" s="12">
        <v>8.1563818338784594E-2</v>
      </c>
      <c r="M3493" s="12">
        <v>5.9741536270134163E-2</v>
      </c>
      <c r="N3493" s="12"/>
      <c r="O3493" s="12"/>
    </row>
    <row r="3494" spans="1:15" x14ac:dyDescent="0.35">
      <c r="A3494" s="11" t="str">
        <f t="shared" si="54"/>
        <v>CONSUMO PER CAPITA (kg ó litros por individuo)Leche Con Cacao5-10MIL</v>
      </c>
      <c r="B3494" s="11" t="s">
        <v>121</v>
      </c>
      <c r="C3494" s="11" t="s">
        <v>127</v>
      </c>
      <c r="D3494" s="11" t="s">
        <v>11</v>
      </c>
      <c r="E3494" s="12">
        <v>7.7630013970642744E-2</v>
      </c>
      <c r="F3494" s="12">
        <v>5.2590864584707839E-2</v>
      </c>
      <c r="G3494" s="12">
        <v>4.9648625222207463E-2</v>
      </c>
      <c r="H3494" s="12">
        <v>4.023600262434756E-2</v>
      </c>
      <c r="I3494" s="12">
        <v>6.9255997174099596E-2</v>
      </c>
      <c r="J3494" s="12">
        <v>3.2779770157517207E-2</v>
      </c>
      <c r="K3494" s="12">
        <v>5.2303568932657273E-2</v>
      </c>
      <c r="L3494" s="12">
        <v>4.3431789208849519E-2</v>
      </c>
      <c r="M3494" s="12">
        <v>6.3333330082024533E-2</v>
      </c>
      <c r="N3494" s="12"/>
      <c r="O3494" s="12"/>
    </row>
    <row r="3495" spans="1:15" x14ac:dyDescent="0.35">
      <c r="A3495" s="11" t="str">
        <f t="shared" si="54"/>
        <v>CONSUMO PER CAPITA (kg ó litros por individuo)Leche Con Cacao10-30MIL</v>
      </c>
      <c r="B3495" s="11" t="s">
        <v>121</v>
      </c>
      <c r="C3495" s="11" t="s">
        <v>127</v>
      </c>
      <c r="D3495" s="11" t="s">
        <v>12</v>
      </c>
      <c r="E3495" s="12">
        <v>8.1889631759031301E-2</v>
      </c>
      <c r="F3495" s="12">
        <v>6.3174598104679999E-2</v>
      </c>
      <c r="G3495" s="12">
        <v>6.755685700300626E-2</v>
      </c>
      <c r="H3495" s="12">
        <v>4.888971855128451E-2</v>
      </c>
      <c r="I3495" s="12">
        <v>8.8764034363795985E-2</v>
      </c>
      <c r="J3495" s="12">
        <v>6.4392891422538734E-2</v>
      </c>
      <c r="K3495" s="12">
        <v>7.0678985217673407E-2</v>
      </c>
      <c r="L3495" s="12">
        <v>5.9003201887162127E-2</v>
      </c>
      <c r="M3495" s="12">
        <v>7.2199556834520714E-2</v>
      </c>
      <c r="N3495" s="12"/>
      <c r="O3495" s="12"/>
    </row>
    <row r="3496" spans="1:15" x14ac:dyDescent="0.35">
      <c r="A3496" s="11" t="str">
        <f t="shared" si="54"/>
        <v>CONSUMO PER CAPITA (kg ó litros por individuo)Leche Con Cacao30-100MIL</v>
      </c>
      <c r="B3496" s="11" t="s">
        <v>121</v>
      </c>
      <c r="C3496" s="11" t="s">
        <v>127</v>
      </c>
      <c r="D3496" s="11" t="s">
        <v>13</v>
      </c>
      <c r="E3496" s="12">
        <v>8.8120076886841869E-2</v>
      </c>
      <c r="F3496" s="12">
        <v>6.5833411374511902E-2</v>
      </c>
      <c r="G3496" s="12">
        <v>6.398739764027353E-2</v>
      </c>
      <c r="H3496" s="12">
        <v>5.7688820640619629E-2</v>
      </c>
      <c r="I3496" s="12">
        <v>7.1244990542640871E-2</v>
      </c>
      <c r="J3496" s="12">
        <v>6.180069952582759E-2</v>
      </c>
      <c r="K3496" s="12">
        <v>5.9272763918802873E-2</v>
      </c>
      <c r="L3496" s="12">
        <v>4.4850079907872535E-2</v>
      </c>
      <c r="M3496" s="12">
        <v>6.9886626283683223E-2</v>
      </c>
      <c r="N3496" s="12"/>
      <c r="O3496" s="12"/>
    </row>
    <row r="3497" spans="1:15" x14ac:dyDescent="0.35">
      <c r="A3497" s="11" t="str">
        <f t="shared" si="54"/>
        <v>CONSUMO PER CAPITA (kg ó litros por individuo)Leche Con Cacao100-200MIL</v>
      </c>
      <c r="B3497" s="11" t="s">
        <v>121</v>
      </c>
      <c r="C3497" s="11" t="s">
        <v>127</v>
      </c>
      <c r="D3497" s="11" t="s">
        <v>14</v>
      </c>
      <c r="E3497" s="12">
        <v>4.5734372368435403E-2</v>
      </c>
      <c r="F3497" s="12">
        <v>3.8044995919642229E-2</v>
      </c>
      <c r="G3497" s="12">
        <v>4.5021663253204385E-2</v>
      </c>
      <c r="H3497" s="12">
        <v>2.3154490359375928E-2</v>
      </c>
      <c r="I3497" s="12">
        <v>3.812577126548717E-2</v>
      </c>
      <c r="J3497" s="12">
        <v>3.5858307304920373E-2</v>
      </c>
      <c r="K3497" s="12">
        <v>4.0697610726913795E-2</v>
      </c>
      <c r="L3497" s="12">
        <v>3.1828462975452082E-2</v>
      </c>
      <c r="M3497" s="12">
        <v>5.0511876216206446E-2</v>
      </c>
      <c r="N3497" s="12"/>
      <c r="O3497" s="12"/>
    </row>
    <row r="3498" spans="1:15" x14ac:dyDescent="0.35">
      <c r="A3498" s="11" t="str">
        <f t="shared" si="54"/>
        <v>CONSUMO PER CAPITA (kg ó litros por individuo)Leche Con Cacao200-500MIL</v>
      </c>
      <c r="B3498" s="11" t="s">
        <v>121</v>
      </c>
      <c r="C3498" s="11" t="s">
        <v>127</v>
      </c>
      <c r="D3498" s="11" t="s">
        <v>15</v>
      </c>
      <c r="E3498" s="12">
        <v>7.4077126567848803E-2</v>
      </c>
      <c r="F3498" s="12">
        <v>6.812727136569513E-2</v>
      </c>
      <c r="G3498" s="12">
        <v>4.3123916847483075E-2</v>
      </c>
      <c r="H3498" s="12">
        <v>5.1016726632730984E-2</v>
      </c>
      <c r="I3498" s="12">
        <v>5.6272636324874503E-2</v>
      </c>
      <c r="J3498" s="12">
        <v>4.9858341291908963E-2</v>
      </c>
      <c r="K3498" s="12">
        <v>4.829246745364927E-2</v>
      </c>
      <c r="L3498" s="12">
        <v>4.665977440285627E-2</v>
      </c>
      <c r="M3498" s="12">
        <v>6.1346496763641033E-2</v>
      </c>
      <c r="N3498" s="12"/>
      <c r="O3498" s="12"/>
    </row>
    <row r="3499" spans="1:15" x14ac:dyDescent="0.35">
      <c r="A3499" s="11" t="str">
        <f t="shared" si="54"/>
        <v>CONSUMO PER CAPITA (kg ó litros por individuo)Leche Con Cacao&gt;500MIL</v>
      </c>
      <c r="B3499" s="11" t="s">
        <v>121</v>
      </c>
      <c r="C3499" s="11" t="s">
        <v>127</v>
      </c>
      <c r="D3499" s="11" t="s">
        <v>16</v>
      </c>
      <c r="E3499" s="12">
        <v>0.12440631337093469</v>
      </c>
      <c r="F3499" s="12">
        <v>0.10132087317624044</v>
      </c>
      <c r="G3499" s="12">
        <v>9.7054621205171818E-2</v>
      </c>
      <c r="H3499" s="12">
        <v>0.10274822502388058</v>
      </c>
      <c r="I3499" s="12">
        <v>9.400313860548698E-2</v>
      </c>
      <c r="J3499" s="12">
        <v>7.1584769002494067E-2</v>
      </c>
      <c r="K3499" s="12">
        <v>8.1080555018990391E-2</v>
      </c>
      <c r="L3499" s="12">
        <v>6.0313943391053601E-2</v>
      </c>
      <c r="M3499" s="12">
        <v>7.446402440082911E-2</v>
      </c>
      <c r="N3499" s="12"/>
      <c r="O3499" s="12"/>
    </row>
    <row r="3500" spans="1:15" x14ac:dyDescent="0.35">
      <c r="A3500" s="11" t="str">
        <f t="shared" si="54"/>
        <v>CONSUMO PER CAPITA (kg ó litros por individuo)Leche Con CacaoDE 15 A 19 AÑOS</v>
      </c>
      <c r="B3500" s="11" t="s">
        <v>121</v>
      </c>
      <c r="C3500" s="11" t="s">
        <v>127</v>
      </c>
      <c r="D3500" s="11" t="s">
        <v>39</v>
      </c>
      <c r="E3500" s="12">
        <v>4.8939188555659402E-2</v>
      </c>
      <c r="F3500" s="12">
        <v>4.690053440343156E-2</v>
      </c>
      <c r="G3500" s="12">
        <v>5.5898479767244281E-3</v>
      </c>
      <c r="H3500" s="12">
        <v>5.9175262585458048E-3</v>
      </c>
      <c r="I3500" s="12">
        <v>1.7244122782920875E-2</v>
      </c>
      <c r="J3500" s="12">
        <v>2.2730004230309797E-2</v>
      </c>
      <c r="K3500" s="12" t="s">
        <v>223</v>
      </c>
      <c r="L3500" s="12">
        <v>7.6145019574750854E-3</v>
      </c>
      <c r="M3500" s="12">
        <v>3.3584926907685331E-2</v>
      </c>
      <c r="N3500" s="12"/>
      <c r="O3500" s="12"/>
    </row>
    <row r="3501" spans="1:15" x14ac:dyDescent="0.35">
      <c r="A3501" s="11" t="str">
        <f t="shared" si="54"/>
        <v>CONSUMO PER CAPITA (kg ó litros por individuo)Leche Con CacaoDE 20 A 24 AÑOS</v>
      </c>
      <c r="B3501" s="11" t="s">
        <v>121</v>
      </c>
      <c r="C3501" s="11" t="s">
        <v>127</v>
      </c>
      <c r="D3501" s="11" t="s">
        <v>40</v>
      </c>
      <c r="E3501" s="12">
        <v>3.0981608139593803E-2</v>
      </c>
      <c r="F3501" s="12">
        <v>3.6040473298570554E-2</v>
      </c>
      <c r="G3501" s="12">
        <v>5.41283374321547E-2</v>
      </c>
      <c r="H3501" s="12">
        <v>1.3820710184344595E-2</v>
      </c>
      <c r="I3501" s="12">
        <v>5.6702577333324899E-2</v>
      </c>
      <c r="J3501" s="12">
        <v>5.1175293322849952E-2</v>
      </c>
      <c r="K3501" s="12">
        <v>4.8079609896509619E-2</v>
      </c>
      <c r="L3501" s="12">
        <v>4.6651816057002478E-2</v>
      </c>
      <c r="M3501" s="12">
        <v>3.0115527705267726E-2</v>
      </c>
      <c r="N3501" s="12"/>
      <c r="O3501" s="12"/>
    </row>
    <row r="3502" spans="1:15" x14ac:dyDescent="0.35">
      <c r="A3502" s="11" t="str">
        <f t="shared" si="54"/>
        <v>CONSUMO PER CAPITA (kg ó litros por individuo)Leche Con CacaoDE 25 A 34 AÑOS</v>
      </c>
      <c r="B3502" s="11" t="s">
        <v>121</v>
      </c>
      <c r="C3502" s="11" t="s">
        <v>127</v>
      </c>
      <c r="D3502" s="11" t="s">
        <v>41</v>
      </c>
      <c r="E3502" s="12">
        <v>2.560624524186754E-2</v>
      </c>
      <c r="F3502" s="12">
        <v>2.9282030375563092E-2</v>
      </c>
      <c r="G3502" s="12">
        <v>2.9410108443400296E-2</v>
      </c>
      <c r="H3502" s="12">
        <v>1.8021651760683478E-2</v>
      </c>
      <c r="I3502" s="12">
        <v>2.7662519316847149E-2</v>
      </c>
      <c r="J3502" s="12">
        <v>2.8123235910311049E-2</v>
      </c>
      <c r="K3502" s="12">
        <v>2.3207255067967041E-2</v>
      </c>
      <c r="L3502" s="12">
        <v>2.3561584308265177E-2</v>
      </c>
      <c r="M3502" s="12">
        <v>1.8020362376491107E-2</v>
      </c>
      <c r="N3502" s="12"/>
      <c r="O3502" s="12"/>
    </row>
    <row r="3503" spans="1:15" x14ac:dyDescent="0.35">
      <c r="A3503" s="11" t="str">
        <f t="shared" si="54"/>
        <v>CONSUMO PER CAPITA (kg ó litros por individuo)Leche Con CacaoDE 35 A 49 AÑOS</v>
      </c>
      <c r="B3503" s="11" t="s">
        <v>121</v>
      </c>
      <c r="C3503" s="11" t="s">
        <v>127</v>
      </c>
      <c r="D3503" s="11" t="s">
        <v>42</v>
      </c>
      <c r="E3503" s="12">
        <v>6.4637223725699952E-2</v>
      </c>
      <c r="F3503" s="12">
        <v>5.7711672634803424E-2</v>
      </c>
      <c r="G3503" s="12">
        <v>5.6152809224091216E-2</v>
      </c>
      <c r="H3503" s="12">
        <v>3.8805698540548918E-2</v>
      </c>
      <c r="I3503" s="12">
        <v>4.8889579636981095E-2</v>
      </c>
      <c r="J3503" s="12">
        <v>4.6049950064293931E-2</v>
      </c>
      <c r="K3503" s="12">
        <v>5.7997846565812042E-2</v>
      </c>
      <c r="L3503" s="12">
        <v>4.2766542110703451E-2</v>
      </c>
      <c r="M3503" s="12">
        <v>6.04976175273024E-2</v>
      </c>
      <c r="N3503" s="12"/>
      <c r="O3503" s="12"/>
    </row>
    <row r="3504" spans="1:15" x14ac:dyDescent="0.35">
      <c r="A3504" s="11" t="str">
        <f t="shared" si="54"/>
        <v>CONSUMO PER CAPITA (kg ó litros por individuo)Leche Con CacaoDE 50 A 59 AÑOS</v>
      </c>
      <c r="B3504" s="11" t="s">
        <v>121</v>
      </c>
      <c r="C3504" s="11" t="s">
        <v>127</v>
      </c>
      <c r="D3504" s="11" t="s">
        <v>43</v>
      </c>
      <c r="E3504" s="12">
        <v>7.956017014329525E-2</v>
      </c>
      <c r="F3504" s="12">
        <v>5.2185508147209923E-2</v>
      </c>
      <c r="G3504" s="12">
        <v>5.4735247367796898E-2</v>
      </c>
      <c r="H3504" s="12">
        <v>5.1815021460850916E-2</v>
      </c>
      <c r="I3504" s="12">
        <v>8.4251258614939498E-2</v>
      </c>
      <c r="J3504" s="12">
        <v>5.2631572130125107E-2</v>
      </c>
      <c r="K3504" s="12">
        <v>6.6435135824651312E-2</v>
      </c>
      <c r="L3504" s="12">
        <v>6.7788926196910251E-2</v>
      </c>
      <c r="M3504" s="12">
        <v>7.3870963711230683E-2</v>
      </c>
      <c r="N3504" s="12"/>
      <c r="O3504" s="12"/>
    </row>
    <row r="3505" spans="1:15" x14ac:dyDescent="0.35">
      <c r="A3505" s="11" t="str">
        <f t="shared" si="54"/>
        <v>CONSUMO PER CAPITA (kg ó litros por individuo)Leche Con CacaoDE 60 A 75 AÑOS</v>
      </c>
      <c r="B3505" s="11" t="s">
        <v>121</v>
      </c>
      <c r="C3505" s="11" t="s">
        <v>127</v>
      </c>
      <c r="D3505" s="11" t="s">
        <v>44</v>
      </c>
      <c r="E3505" s="12">
        <v>0.16909436863056143</v>
      </c>
      <c r="F3505" s="12">
        <v>0.12183333737046093</v>
      </c>
      <c r="G3505" s="12">
        <v>0.11642036903446105</v>
      </c>
      <c r="H3505" s="12">
        <v>0.12422703623537867</v>
      </c>
      <c r="I3505" s="12">
        <v>0.12973719622890731</v>
      </c>
      <c r="J3505" s="12">
        <v>9.6391711676008338E-2</v>
      </c>
      <c r="K3505" s="12">
        <v>0.10004668060138756</v>
      </c>
      <c r="L3505" s="12">
        <v>7.2134886194747755E-2</v>
      </c>
      <c r="M3505" s="12">
        <v>0.1064111091428331</v>
      </c>
      <c r="N3505" s="12"/>
      <c r="O3505" s="12"/>
    </row>
    <row r="3506" spans="1:15" x14ac:dyDescent="0.35">
      <c r="A3506" s="11" t="str">
        <f t="shared" si="54"/>
        <v>CONSUMO PER CAPITA (kg ó litros por individuo)Leche Con CacaoNIVEL ALTO</v>
      </c>
      <c r="B3506" s="11" t="s">
        <v>121</v>
      </c>
      <c r="C3506" s="11" t="s">
        <v>127</v>
      </c>
      <c r="D3506" s="11" t="s">
        <v>209</v>
      </c>
      <c r="E3506" s="12">
        <v>5.2975163868376293E-2</v>
      </c>
      <c r="F3506" s="12">
        <v>4.2062226167545264E-2</v>
      </c>
      <c r="G3506" s="12">
        <v>4.0462207843378561E-2</v>
      </c>
      <c r="H3506" s="12">
        <v>3.6483691837677586E-2</v>
      </c>
      <c r="I3506" s="12">
        <v>5.1991805707303461E-2</v>
      </c>
      <c r="J3506" s="12">
        <v>4.1893103783863753E-2</v>
      </c>
      <c r="K3506" s="12">
        <v>5.4967777451842413E-2</v>
      </c>
      <c r="L3506" s="12">
        <v>4.7506258387274902E-2</v>
      </c>
      <c r="M3506" s="12">
        <v>6.885965165415249E-2</v>
      </c>
      <c r="N3506" s="12"/>
      <c r="O3506" s="12"/>
    </row>
    <row r="3507" spans="1:15" x14ac:dyDescent="0.35">
      <c r="A3507" s="11" t="str">
        <f t="shared" si="54"/>
        <v>CONSUMO PER CAPITA (kg ó litros por individuo)Leche Con CacaoNIVEL MEDIO ALTO</v>
      </c>
      <c r="B3507" s="11" t="s">
        <v>121</v>
      </c>
      <c r="C3507" s="11" t="s">
        <v>127</v>
      </c>
      <c r="D3507" s="11" t="s">
        <v>210</v>
      </c>
      <c r="E3507" s="12">
        <v>8.7757473732171257E-2</v>
      </c>
      <c r="F3507" s="12">
        <v>5.9855501213360467E-2</v>
      </c>
      <c r="G3507" s="12">
        <v>7.5594578110176072E-2</v>
      </c>
      <c r="H3507" s="12">
        <v>6.6080529116525774E-2</v>
      </c>
      <c r="I3507" s="12">
        <v>7.246156590528674E-2</v>
      </c>
      <c r="J3507" s="12">
        <v>6.3840434193083329E-2</v>
      </c>
      <c r="K3507" s="12">
        <v>4.9315118761782316E-2</v>
      </c>
      <c r="L3507" s="12">
        <v>4.0972746448315965E-2</v>
      </c>
      <c r="M3507" s="12">
        <v>5.1840673015199429E-2</v>
      </c>
      <c r="N3507" s="12"/>
      <c r="O3507" s="12"/>
    </row>
    <row r="3508" spans="1:15" x14ac:dyDescent="0.35">
      <c r="A3508" s="11" t="str">
        <f t="shared" si="54"/>
        <v>CONSUMO PER CAPITA (kg ó litros por individuo)Leche Con CacaoNIVEL MEDIO</v>
      </c>
      <c r="B3508" s="11" t="s">
        <v>121</v>
      </c>
      <c r="C3508" s="11" t="s">
        <v>127</v>
      </c>
      <c r="D3508" s="11" t="s">
        <v>211</v>
      </c>
      <c r="E3508" s="12">
        <v>5.6454256792769525E-2</v>
      </c>
      <c r="F3508" s="12">
        <v>5.4514745029221177E-2</v>
      </c>
      <c r="G3508" s="12">
        <v>3.591969227721617E-2</v>
      </c>
      <c r="H3508" s="12">
        <v>2.8425172024319757E-2</v>
      </c>
      <c r="I3508" s="12">
        <v>3.405601352071997E-2</v>
      </c>
      <c r="J3508" s="12">
        <v>3.4122393221151646E-2</v>
      </c>
      <c r="K3508" s="12">
        <v>4.1074640197173835E-2</v>
      </c>
      <c r="L3508" s="12">
        <v>3.1433140970603617E-2</v>
      </c>
      <c r="M3508" s="12">
        <v>3.7765229170467207E-2</v>
      </c>
      <c r="N3508" s="12"/>
      <c r="O3508" s="12"/>
    </row>
    <row r="3509" spans="1:15" x14ac:dyDescent="0.35">
      <c r="A3509" s="11" t="str">
        <f t="shared" si="54"/>
        <v>CONSUMO PER CAPITA (kg ó litros por individuo)Leche Con CacaoNIVEL MEDIO BAJO</v>
      </c>
      <c r="B3509" s="11" t="s">
        <v>121</v>
      </c>
      <c r="C3509" s="11" t="s">
        <v>127</v>
      </c>
      <c r="D3509" s="11" t="s">
        <v>212</v>
      </c>
      <c r="E3509" s="12">
        <v>0.12185047600050805</v>
      </c>
      <c r="F3509" s="12">
        <v>6.6865533062766519E-2</v>
      </c>
      <c r="G3509" s="12">
        <v>5.0098545988789323E-2</v>
      </c>
      <c r="H3509" s="12">
        <v>3.9407221621176859E-2</v>
      </c>
      <c r="I3509" s="12">
        <v>8.1991703028695295E-2</v>
      </c>
      <c r="J3509" s="12">
        <v>6.4432529553627188E-2</v>
      </c>
      <c r="K3509" s="12">
        <v>5.8013552909249255E-2</v>
      </c>
      <c r="L3509" s="12">
        <v>7.2402678860175221E-2</v>
      </c>
      <c r="M3509" s="12">
        <v>8.6736913303390201E-2</v>
      </c>
      <c r="N3509" s="12"/>
      <c r="O3509" s="12"/>
    </row>
    <row r="3510" spans="1:15" x14ac:dyDescent="0.35">
      <c r="A3510" s="11" t="str">
        <f t="shared" si="54"/>
        <v>CONSUMO PER CAPITA (kg ó litros por individuo)Leche Con CacaoHOMBRE</v>
      </c>
      <c r="B3510" s="11" t="s">
        <v>121</v>
      </c>
      <c r="C3510" s="11" t="s">
        <v>127</v>
      </c>
      <c r="D3510" s="11" t="s">
        <v>21</v>
      </c>
      <c r="E3510" s="12">
        <v>0.12112751298630588</v>
      </c>
      <c r="F3510" s="12">
        <v>8.2977379963282291E-2</v>
      </c>
      <c r="G3510" s="12">
        <v>8.0949975389702417E-2</v>
      </c>
      <c r="H3510" s="12">
        <v>7.8447996430217173E-2</v>
      </c>
      <c r="I3510" s="12">
        <v>9.1372352603204879E-2</v>
      </c>
      <c r="J3510" s="12">
        <v>6.7883637146327211E-2</v>
      </c>
      <c r="K3510" s="12">
        <v>7.4871661660355138E-2</v>
      </c>
      <c r="L3510" s="12">
        <v>6.0407253035442227E-2</v>
      </c>
      <c r="M3510" s="12">
        <v>8.3651184858901481E-2</v>
      </c>
      <c r="N3510" s="12"/>
      <c r="O3510" s="12"/>
    </row>
    <row r="3511" spans="1:15" x14ac:dyDescent="0.35">
      <c r="A3511" s="11" t="str">
        <f t="shared" si="54"/>
        <v>CONSUMO PER CAPITA (kg ó litros por individuo)Leche Con CacaoMUJER</v>
      </c>
      <c r="B3511" s="11" t="s">
        <v>121</v>
      </c>
      <c r="C3511" s="11" t="s">
        <v>127</v>
      </c>
      <c r="D3511" s="11" t="s">
        <v>22</v>
      </c>
      <c r="E3511" s="12">
        <v>4.3776073657085503E-2</v>
      </c>
      <c r="F3511" s="12">
        <v>4.6906715879498247E-2</v>
      </c>
      <c r="G3511" s="12">
        <v>4.3656024579304405E-2</v>
      </c>
      <c r="H3511" s="12">
        <v>2.9733694837374418E-2</v>
      </c>
      <c r="I3511" s="12">
        <v>4.8092100033061712E-2</v>
      </c>
      <c r="J3511" s="12">
        <v>4.2251369612494899E-2</v>
      </c>
      <c r="K3511" s="12">
        <v>4.4608106337861012E-2</v>
      </c>
      <c r="L3511" s="12">
        <v>3.8801143873637159E-2</v>
      </c>
      <c r="M3511" s="12">
        <v>4.3897850350025608E-2</v>
      </c>
      <c r="N3511" s="12"/>
      <c r="O3511" s="12"/>
    </row>
    <row r="3512" spans="1:15" x14ac:dyDescent="0.35">
      <c r="A3512" s="11" t="str">
        <f t="shared" si="54"/>
        <v>CONSUMO PER CAPITA (kg ó litros por individuo)Leche Con CafeT.ESPAÑA</v>
      </c>
      <c r="B3512" s="11" t="s">
        <v>121</v>
      </c>
      <c r="C3512" s="11" t="s">
        <v>128</v>
      </c>
      <c r="D3512" s="11" t="s">
        <v>36</v>
      </c>
      <c r="E3512" s="12">
        <v>1.3505363313875114</v>
      </c>
      <c r="F3512" s="12">
        <v>1.156157114135747</v>
      </c>
      <c r="G3512" s="12">
        <v>1.1739212388672393</v>
      </c>
      <c r="H3512" s="12">
        <v>1.1094951018547956</v>
      </c>
      <c r="I3512" s="12">
        <v>1.3401875372405545</v>
      </c>
      <c r="J3512" s="12">
        <v>1.1104974015847524</v>
      </c>
      <c r="K3512" s="12">
        <v>1.1331293078891735</v>
      </c>
      <c r="L3512" s="12">
        <v>1.0864197230864789</v>
      </c>
      <c r="M3512" s="12">
        <v>1.3069584694022642</v>
      </c>
      <c r="N3512" s="12"/>
      <c r="O3512" s="12"/>
    </row>
    <row r="3513" spans="1:15" x14ac:dyDescent="0.35">
      <c r="A3513" s="11" t="str">
        <f t="shared" si="54"/>
        <v>CONSUMO PER CAPITA (kg ó litros por individuo)Leche Con CafeBCN AM</v>
      </c>
      <c r="B3513" s="11" t="s">
        <v>121</v>
      </c>
      <c r="C3513" s="11" t="s">
        <v>128</v>
      </c>
      <c r="D3513" s="11" t="s">
        <v>1</v>
      </c>
      <c r="E3513" s="12">
        <v>1.1440968751994336</v>
      </c>
      <c r="F3513" s="12">
        <v>0.93297993906746268</v>
      </c>
      <c r="G3513" s="12">
        <v>1.1145139584118882</v>
      </c>
      <c r="H3513" s="12">
        <v>1.0697541303969142</v>
      </c>
      <c r="I3513" s="12">
        <v>1.2810743867078176</v>
      </c>
      <c r="J3513" s="12">
        <v>1.0378423582007847</v>
      </c>
      <c r="K3513" s="12">
        <v>0.94832916102766507</v>
      </c>
      <c r="L3513" s="12">
        <v>0.99123014775928053</v>
      </c>
      <c r="M3513" s="12">
        <v>1.2144127028040066</v>
      </c>
      <c r="N3513" s="12"/>
      <c r="O3513" s="12"/>
    </row>
    <row r="3514" spans="1:15" x14ac:dyDescent="0.35">
      <c r="A3514" s="11" t="str">
        <f t="shared" si="54"/>
        <v>CONSUMO PER CAPITA (kg ó litros por individuo)Leche Con CafeREST.CAT ARAGON</v>
      </c>
      <c r="B3514" s="11" t="s">
        <v>121</v>
      </c>
      <c r="C3514" s="11" t="s">
        <v>128</v>
      </c>
      <c r="D3514" s="11" t="s">
        <v>2</v>
      </c>
      <c r="E3514" s="12">
        <v>0.99503598135226867</v>
      </c>
      <c r="F3514" s="12">
        <v>0.90839057782847654</v>
      </c>
      <c r="G3514" s="12">
        <v>0.88576589622188517</v>
      </c>
      <c r="H3514" s="12">
        <v>0.73252656089849666</v>
      </c>
      <c r="I3514" s="12">
        <v>0.87910328717921127</v>
      </c>
      <c r="J3514" s="12">
        <v>0.78279701363984733</v>
      </c>
      <c r="K3514" s="12">
        <v>0.82093620761660635</v>
      </c>
      <c r="L3514" s="12">
        <v>0.73412696467029737</v>
      </c>
      <c r="M3514" s="12">
        <v>0.86462976492333621</v>
      </c>
      <c r="N3514" s="12"/>
      <c r="O3514" s="12"/>
    </row>
    <row r="3515" spans="1:15" x14ac:dyDescent="0.35">
      <c r="A3515" s="11" t="str">
        <f t="shared" si="54"/>
        <v>CONSUMO PER CAPITA (kg ó litros por individuo)Leche Con CafeLEVANTE</v>
      </c>
      <c r="B3515" s="11" t="s">
        <v>121</v>
      </c>
      <c r="C3515" s="11" t="s">
        <v>128</v>
      </c>
      <c r="D3515" s="11" t="s">
        <v>3</v>
      </c>
      <c r="E3515" s="12">
        <v>0.96073975151664015</v>
      </c>
      <c r="F3515" s="12">
        <v>0.77289258259461002</v>
      </c>
      <c r="G3515" s="12">
        <v>0.80941785565934987</v>
      </c>
      <c r="H3515" s="12">
        <v>0.79408468871782245</v>
      </c>
      <c r="I3515" s="12">
        <v>0.88482220616737983</v>
      </c>
      <c r="J3515" s="12">
        <v>0.74601237318531588</v>
      </c>
      <c r="K3515" s="12">
        <v>0.74449784245425776</v>
      </c>
      <c r="L3515" s="12">
        <v>0.72278872779666603</v>
      </c>
      <c r="M3515" s="12">
        <v>0.87316768077797813</v>
      </c>
      <c r="N3515" s="12"/>
      <c r="O3515" s="12"/>
    </row>
    <row r="3516" spans="1:15" x14ac:dyDescent="0.35">
      <c r="A3516" s="11" t="str">
        <f t="shared" si="54"/>
        <v>CONSUMO PER CAPITA (kg ó litros por individuo)Leche Con CafeANDALUCIA</v>
      </c>
      <c r="B3516" s="11" t="s">
        <v>121</v>
      </c>
      <c r="C3516" s="11" t="s">
        <v>128</v>
      </c>
      <c r="D3516" s="11" t="s">
        <v>4</v>
      </c>
      <c r="E3516" s="12">
        <v>1.4072545985043585</v>
      </c>
      <c r="F3516" s="12">
        <v>1.1888264541074578</v>
      </c>
      <c r="G3516" s="12">
        <v>1.121491564783208</v>
      </c>
      <c r="H3516" s="12">
        <v>1.0564851722465938</v>
      </c>
      <c r="I3516" s="12">
        <v>1.3428253374079075</v>
      </c>
      <c r="J3516" s="12">
        <v>1.1178537031134137</v>
      </c>
      <c r="K3516" s="12">
        <v>1.1833662662173179</v>
      </c>
      <c r="L3516" s="12">
        <v>1.0642188757049034</v>
      </c>
      <c r="M3516" s="12">
        <v>1.3304397419634231</v>
      </c>
      <c r="N3516" s="12"/>
      <c r="O3516" s="12"/>
    </row>
    <row r="3517" spans="1:15" x14ac:dyDescent="0.35">
      <c r="A3517" s="11" t="str">
        <f t="shared" si="54"/>
        <v>CONSUMO PER CAPITA (kg ó litros por individuo)Leche Con CafeMDD AM</v>
      </c>
      <c r="B3517" s="11" t="s">
        <v>121</v>
      </c>
      <c r="C3517" s="11" t="s">
        <v>128</v>
      </c>
      <c r="D3517" s="11" t="s">
        <v>5</v>
      </c>
      <c r="E3517" s="12">
        <v>1.2654237214825819</v>
      </c>
      <c r="F3517" s="12">
        <v>1.0539135317874351</v>
      </c>
      <c r="G3517" s="12">
        <v>1.156678194736134</v>
      </c>
      <c r="H3517" s="12">
        <v>1.0953419494295686</v>
      </c>
      <c r="I3517" s="12">
        <v>1.3428459316970422</v>
      </c>
      <c r="J3517" s="12">
        <v>1.1355812104030591</v>
      </c>
      <c r="K3517" s="12">
        <v>1.1662288687486844</v>
      </c>
      <c r="L3517" s="12">
        <v>1.1266080052735854</v>
      </c>
      <c r="M3517" s="12">
        <v>1.2868289263221062</v>
      </c>
      <c r="N3517" s="12"/>
      <c r="O3517" s="12"/>
    </row>
    <row r="3518" spans="1:15" x14ac:dyDescent="0.35">
      <c r="A3518" s="11" t="str">
        <f t="shared" si="54"/>
        <v>CONSUMO PER CAPITA (kg ó litros por individuo)Leche Con CafeRTO CENTRO</v>
      </c>
      <c r="B3518" s="11" t="s">
        <v>121</v>
      </c>
      <c r="C3518" s="11" t="s">
        <v>128</v>
      </c>
      <c r="D3518" s="11" t="s">
        <v>6</v>
      </c>
      <c r="E3518" s="12">
        <v>1.2480347932801139</v>
      </c>
      <c r="F3518" s="12">
        <v>1.1022721471469747</v>
      </c>
      <c r="G3518" s="12">
        <v>1.2170461623103264</v>
      </c>
      <c r="H3518" s="12">
        <v>1.1406235260443855</v>
      </c>
      <c r="I3518" s="12">
        <v>1.3178477900276171</v>
      </c>
      <c r="J3518" s="12">
        <v>1.0829090423144818</v>
      </c>
      <c r="K3518" s="12">
        <v>1.0453126217413695</v>
      </c>
      <c r="L3518" s="12">
        <v>1.0192511578884715</v>
      </c>
      <c r="M3518" s="12">
        <v>1.1794740318975936</v>
      </c>
      <c r="N3518" s="12"/>
      <c r="O3518" s="12"/>
    </row>
    <row r="3519" spans="1:15" x14ac:dyDescent="0.35">
      <c r="A3519" s="11" t="str">
        <f t="shared" si="54"/>
        <v>CONSUMO PER CAPITA (kg ó litros por individuo)Leche Con CafeNORTE-CENTRO</v>
      </c>
      <c r="B3519" s="11" t="s">
        <v>121</v>
      </c>
      <c r="C3519" s="11" t="s">
        <v>128</v>
      </c>
      <c r="D3519" s="11" t="s">
        <v>7</v>
      </c>
      <c r="E3519" s="12">
        <v>1.6575541547103467</v>
      </c>
      <c r="F3519" s="12">
        <v>1.5299005359213869</v>
      </c>
      <c r="G3519" s="12">
        <v>1.4680272983937057</v>
      </c>
      <c r="H3519" s="12">
        <v>1.4592013972702278</v>
      </c>
      <c r="I3519" s="12">
        <v>1.8265523688013001</v>
      </c>
      <c r="J3519" s="12">
        <v>1.4587312376815784</v>
      </c>
      <c r="K3519" s="12">
        <v>1.5555007396210705</v>
      </c>
      <c r="L3519" s="12">
        <v>1.6015629830452274</v>
      </c>
      <c r="M3519" s="12">
        <v>1.8164963267366301</v>
      </c>
      <c r="N3519" s="12"/>
      <c r="O3519" s="12"/>
    </row>
    <row r="3520" spans="1:15" x14ac:dyDescent="0.35">
      <c r="A3520" s="11" t="str">
        <f t="shared" si="54"/>
        <v>CONSUMO PER CAPITA (kg ó litros por individuo)Leche Con CafeNOROESTE</v>
      </c>
      <c r="B3520" s="11" t="s">
        <v>121</v>
      </c>
      <c r="C3520" s="11" t="s">
        <v>128</v>
      </c>
      <c r="D3520" s="11" t="s">
        <v>8</v>
      </c>
      <c r="E3520" s="12">
        <v>2.5217225864896027</v>
      </c>
      <c r="F3520" s="12">
        <v>2.1399674716811306</v>
      </c>
      <c r="G3520" s="12">
        <v>2.0809340597628556</v>
      </c>
      <c r="H3520" s="12">
        <v>1.9913019245592944</v>
      </c>
      <c r="I3520" s="12">
        <v>2.3716227676960457</v>
      </c>
      <c r="J3520" s="12">
        <v>1.9098847150477938</v>
      </c>
      <c r="K3520" s="12">
        <v>1.9709959172427638</v>
      </c>
      <c r="L3520" s="12">
        <v>1.8798675990601463</v>
      </c>
      <c r="M3520" s="12">
        <v>2.4128942995663571</v>
      </c>
      <c r="N3520" s="12"/>
      <c r="O3520" s="12"/>
    </row>
    <row r="3521" spans="1:15" x14ac:dyDescent="0.35">
      <c r="A3521" s="11" t="str">
        <f t="shared" si="54"/>
        <v>CONSUMO PER CAPITA (kg ó litros por individuo)Leche Con Cafe&lt;2MIL</v>
      </c>
      <c r="B3521" s="11" t="s">
        <v>121</v>
      </c>
      <c r="C3521" s="11" t="s">
        <v>128</v>
      </c>
      <c r="D3521" s="11" t="s">
        <v>9</v>
      </c>
      <c r="E3521" s="12">
        <v>1.1836867643384335</v>
      </c>
      <c r="F3521" s="12">
        <v>0.99899002543681592</v>
      </c>
      <c r="G3521" s="12">
        <v>0.98815630096803819</v>
      </c>
      <c r="H3521" s="12">
        <v>0.85522388963994944</v>
      </c>
      <c r="I3521" s="12">
        <v>1.0430156609804653</v>
      </c>
      <c r="J3521" s="12">
        <v>0.75141243990460438</v>
      </c>
      <c r="K3521" s="12">
        <v>0.82359362575805317</v>
      </c>
      <c r="L3521" s="12">
        <v>0.83956913989742465</v>
      </c>
      <c r="M3521" s="12">
        <v>0.90731273591202466</v>
      </c>
      <c r="N3521" s="12"/>
      <c r="O3521" s="12"/>
    </row>
    <row r="3522" spans="1:15" x14ac:dyDescent="0.35">
      <c r="A3522" s="11" t="str">
        <f t="shared" si="54"/>
        <v>CONSUMO PER CAPITA (kg ó litros por individuo)Leche Con Cafe2-5MIL</v>
      </c>
      <c r="B3522" s="11" t="s">
        <v>121</v>
      </c>
      <c r="C3522" s="11" t="s">
        <v>128</v>
      </c>
      <c r="D3522" s="11" t="s">
        <v>10</v>
      </c>
      <c r="E3522" s="12">
        <v>0.89772818932502596</v>
      </c>
      <c r="F3522" s="12">
        <v>0.82990976565810504</v>
      </c>
      <c r="G3522" s="12">
        <v>0.86937644604866293</v>
      </c>
      <c r="H3522" s="12">
        <v>0.77376386430968058</v>
      </c>
      <c r="I3522" s="12">
        <v>0.84727142593334348</v>
      </c>
      <c r="J3522" s="12">
        <v>0.70262702802384558</v>
      </c>
      <c r="K3522" s="12">
        <v>0.8217948800172139</v>
      </c>
      <c r="L3522" s="12">
        <v>0.75705859894375072</v>
      </c>
      <c r="M3522" s="12">
        <v>0.84199453505440824</v>
      </c>
      <c r="N3522" s="12"/>
      <c r="O3522" s="12"/>
    </row>
    <row r="3523" spans="1:15" x14ac:dyDescent="0.35">
      <c r="A3523" s="11" t="str">
        <f t="shared" si="54"/>
        <v>CONSUMO PER CAPITA (kg ó litros por individuo)Leche Con Cafe5-10MIL</v>
      </c>
      <c r="B3523" s="11" t="s">
        <v>121</v>
      </c>
      <c r="C3523" s="11" t="s">
        <v>128</v>
      </c>
      <c r="D3523" s="11" t="s">
        <v>11</v>
      </c>
      <c r="E3523" s="12">
        <v>1.013516270948434</v>
      </c>
      <c r="F3523" s="12">
        <v>0.85218409048499189</v>
      </c>
      <c r="G3523" s="12">
        <v>0.91094528073962899</v>
      </c>
      <c r="H3523" s="12">
        <v>0.94304894523408433</v>
      </c>
      <c r="I3523" s="12">
        <v>1.1124053729523042</v>
      </c>
      <c r="J3523" s="12">
        <v>0.85388394124027422</v>
      </c>
      <c r="K3523" s="12">
        <v>0.9451763895137002</v>
      </c>
      <c r="L3523" s="12">
        <v>0.86257336638921067</v>
      </c>
      <c r="M3523" s="12">
        <v>0.98345843691815693</v>
      </c>
      <c r="N3523" s="12"/>
      <c r="O3523" s="12"/>
    </row>
    <row r="3524" spans="1:15" x14ac:dyDescent="0.35">
      <c r="A3524" s="11" t="str">
        <f t="shared" ref="A3524:A3587" si="55">B3524&amp;C3524&amp;D3524</f>
        <v>CONSUMO PER CAPITA (kg ó litros por individuo)Leche Con Cafe10-30MIL</v>
      </c>
      <c r="B3524" s="11" t="s">
        <v>121</v>
      </c>
      <c r="C3524" s="11" t="s">
        <v>128</v>
      </c>
      <c r="D3524" s="11" t="s">
        <v>12</v>
      </c>
      <c r="E3524" s="12">
        <v>1.4171975529837986</v>
      </c>
      <c r="F3524" s="12">
        <v>1.253866770269684</v>
      </c>
      <c r="G3524" s="12">
        <v>1.1381567407716018</v>
      </c>
      <c r="H3524" s="12">
        <v>1.058866784544475</v>
      </c>
      <c r="I3524" s="12">
        <v>1.2658645261595463</v>
      </c>
      <c r="J3524" s="12">
        <v>1.1195559569649494</v>
      </c>
      <c r="K3524" s="12">
        <v>1.0719458727811852</v>
      </c>
      <c r="L3524" s="12">
        <v>1.0744752013427967</v>
      </c>
      <c r="M3524" s="12">
        <v>1.279743676030163</v>
      </c>
      <c r="N3524" s="12"/>
      <c r="O3524" s="12"/>
    </row>
    <row r="3525" spans="1:15" x14ac:dyDescent="0.35">
      <c r="A3525" s="11" t="str">
        <f t="shared" si="55"/>
        <v>CONSUMO PER CAPITA (kg ó litros por individuo)Leche Con Cafe30-100MIL</v>
      </c>
      <c r="B3525" s="11" t="s">
        <v>121</v>
      </c>
      <c r="C3525" s="11" t="s">
        <v>128</v>
      </c>
      <c r="D3525" s="11" t="s">
        <v>13</v>
      </c>
      <c r="E3525" s="12">
        <v>1.406311884511974</v>
      </c>
      <c r="F3525" s="12">
        <v>1.221082504413141</v>
      </c>
      <c r="G3525" s="12">
        <v>1.187984006811831</v>
      </c>
      <c r="H3525" s="12">
        <v>1.1723374788126639</v>
      </c>
      <c r="I3525" s="12">
        <v>1.4339517283827361</v>
      </c>
      <c r="J3525" s="12">
        <v>1.2404939030947884</v>
      </c>
      <c r="K3525" s="12">
        <v>1.2141592932613021</v>
      </c>
      <c r="L3525" s="12">
        <v>1.1407918472355609</v>
      </c>
      <c r="M3525" s="12">
        <v>1.4371425840008636</v>
      </c>
      <c r="N3525" s="12"/>
      <c r="O3525" s="12"/>
    </row>
    <row r="3526" spans="1:15" x14ac:dyDescent="0.35">
      <c r="A3526" s="11" t="str">
        <f t="shared" si="55"/>
        <v>CONSUMO PER CAPITA (kg ó litros por individuo)Leche Con Cafe100-200MIL</v>
      </c>
      <c r="B3526" s="11" t="s">
        <v>121</v>
      </c>
      <c r="C3526" s="11" t="s">
        <v>128</v>
      </c>
      <c r="D3526" s="11" t="s">
        <v>14</v>
      </c>
      <c r="E3526" s="12">
        <v>1.5865402248836</v>
      </c>
      <c r="F3526" s="12">
        <v>1.2962051010087094</v>
      </c>
      <c r="G3526" s="12">
        <v>1.4051632445892925</v>
      </c>
      <c r="H3526" s="12">
        <v>1.3709773942842123</v>
      </c>
      <c r="I3526" s="12">
        <v>1.7194605478175624</v>
      </c>
      <c r="J3526" s="12">
        <v>1.344733723203968</v>
      </c>
      <c r="K3526" s="12">
        <v>1.4091607756683195</v>
      </c>
      <c r="L3526" s="12">
        <v>1.3469393727995731</v>
      </c>
      <c r="M3526" s="12">
        <v>1.6306415575318638</v>
      </c>
      <c r="N3526" s="12"/>
      <c r="O3526" s="12"/>
    </row>
    <row r="3527" spans="1:15" x14ac:dyDescent="0.35">
      <c r="A3527" s="11" t="str">
        <f t="shared" si="55"/>
        <v>CONSUMO PER CAPITA (kg ó litros por individuo)Leche Con Cafe200-500MIL</v>
      </c>
      <c r="B3527" s="11" t="s">
        <v>121</v>
      </c>
      <c r="C3527" s="11" t="s">
        <v>128</v>
      </c>
      <c r="D3527" s="11" t="s">
        <v>15</v>
      </c>
      <c r="E3527" s="12">
        <v>1.5428818389266712</v>
      </c>
      <c r="F3527" s="12">
        <v>1.2759116500231222</v>
      </c>
      <c r="G3527" s="12">
        <v>1.3453135113947423</v>
      </c>
      <c r="H3527" s="12">
        <v>1.1974804510641757</v>
      </c>
      <c r="I3527" s="12">
        <v>1.4209564656290061</v>
      </c>
      <c r="J3527" s="12">
        <v>1.0533157262155912</v>
      </c>
      <c r="K3527" s="12">
        <v>1.1247259486853054</v>
      </c>
      <c r="L3527" s="12">
        <v>1.1270718149086694</v>
      </c>
      <c r="M3527" s="12">
        <v>1.381492293964395</v>
      </c>
      <c r="N3527" s="12"/>
      <c r="O3527" s="12"/>
    </row>
    <row r="3528" spans="1:15" x14ac:dyDescent="0.35">
      <c r="A3528" s="11" t="str">
        <f t="shared" si="55"/>
        <v>CONSUMO PER CAPITA (kg ó litros por individuo)Leche Con Cafe&gt;500MIL</v>
      </c>
      <c r="B3528" s="11" t="s">
        <v>121</v>
      </c>
      <c r="C3528" s="11" t="s">
        <v>128</v>
      </c>
      <c r="D3528" s="11" t="s">
        <v>16</v>
      </c>
      <c r="E3528" s="12">
        <v>1.3196184221726233</v>
      </c>
      <c r="F3528" s="12">
        <v>1.1251127370887322</v>
      </c>
      <c r="G3528" s="12">
        <v>1.2394965589916922</v>
      </c>
      <c r="H3528" s="12">
        <v>1.1654062398471576</v>
      </c>
      <c r="I3528" s="12">
        <v>1.4251155067577099</v>
      </c>
      <c r="J3528" s="12">
        <v>1.2557029886167999</v>
      </c>
      <c r="K3528" s="12">
        <v>1.2546236230787675</v>
      </c>
      <c r="L3528" s="12">
        <v>1.1631039436485799</v>
      </c>
      <c r="M3528" s="12">
        <v>1.3959501730248114</v>
      </c>
      <c r="N3528" s="12"/>
      <c r="O3528" s="12"/>
    </row>
    <row r="3529" spans="1:15" x14ac:dyDescent="0.35">
      <c r="A3529" s="11" t="str">
        <f t="shared" si="55"/>
        <v>CONSUMO PER CAPITA (kg ó litros por individuo)Leche Con CafeDE 15 A 19 AÑOS</v>
      </c>
      <c r="B3529" s="11" t="s">
        <v>121</v>
      </c>
      <c r="C3529" s="11" t="s">
        <v>128</v>
      </c>
      <c r="D3529" s="11" t="s">
        <v>39</v>
      </c>
      <c r="E3529" s="12">
        <v>0.16234426935297908</v>
      </c>
      <c r="F3529" s="12">
        <v>0.1298982261510116</v>
      </c>
      <c r="G3529" s="12">
        <v>0.2095357917362099</v>
      </c>
      <c r="H3529" s="12">
        <v>0.13713821588867672</v>
      </c>
      <c r="I3529" s="12">
        <v>0.16653442571313015</v>
      </c>
      <c r="J3529" s="12">
        <v>0.11592656487525754</v>
      </c>
      <c r="K3529" s="12">
        <v>3.0433605678800723E-2</v>
      </c>
      <c r="L3529" s="12">
        <v>6.8133189909125896E-2</v>
      </c>
      <c r="M3529" s="12">
        <v>9.3511466965855536E-2</v>
      </c>
      <c r="N3529" s="12"/>
      <c r="O3529" s="12"/>
    </row>
    <row r="3530" spans="1:15" x14ac:dyDescent="0.35">
      <c r="A3530" s="11" t="str">
        <f t="shared" si="55"/>
        <v>CONSUMO PER CAPITA (kg ó litros por individuo)Leche Con CafeDE 20 A 24 AÑOS</v>
      </c>
      <c r="B3530" s="11" t="s">
        <v>121</v>
      </c>
      <c r="C3530" s="11" t="s">
        <v>128</v>
      </c>
      <c r="D3530" s="11" t="s">
        <v>40</v>
      </c>
      <c r="E3530" s="12">
        <v>0.31323116786103444</v>
      </c>
      <c r="F3530" s="12">
        <v>0.25959498678774601</v>
      </c>
      <c r="G3530" s="12">
        <v>0.23267270495492173</v>
      </c>
      <c r="H3530" s="12">
        <v>0.31844506109390419</v>
      </c>
      <c r="I3530" s="12">
        <v>0.28725026292369016</v>
      </c>
      <c r="J3530" s="12">
        <v>0.23146005412035281</v>
      </c>
      <c r="K3530" s="12">
        <v>0.239214751768066</v>
      </c>
      <c r="L3530" s="12">
        <v>0.22895430162114327</v>
      </c>
      <c r="M3530" s="12">
        <v>0.25687421651088804</v>
      </c>
      <c r="N3530" s="12"/>
      <c r="O3530" s="12"/>
    </row>
    <row r="3531" spans="1:15" x14ac:dyDescent="0.35">
      <c r="A3531" s="11" t="str">
        <f t="shared" si="55"/>
        <v>CONSUMO PER CAPITA (kg ó litros por individuo)Leche Con CafeDE 25 A 34 AÑOS</v>
      </c>
      <c r="B3531" s="11" t="s">
        <v>121</v>
      </c>
      <c r="C3531" s="11" t="s">
        <v>128</v>
      </c>
      <c r="D3531" s="11" t="s">
        <v>41</v>
      </c>
      <c r="E3531" s="12">
        <v>0.59901024018173255</v>
      </c>
      <c r="F3531" s="12">
        <v>0.50866900262105064</v>
      </c>
      <c r="G3531" s="12">
        <v>0.48917258764987309</v>
      </c>
      <c r="H3531" s="12">
        <v>0.47373311497043663</v>
      </c>
      <c r="I3531" s="12">
        <v>0.57295899348711998</v>
      </c>
      <c r="J3531" s="12">
        <v>0.48279592669206683</v>
      </c>
      <c r="K3531" s="12">
        <v>0.47157363129488028</v>
      </c>
      <c r="L3531" s="12">
        <v>0.42950835736344822</v>
      </c>
      <c r="M3531" s="12">
        <v>0.4926917920090616</v>
      </c>
      <c r="N3531" s="12"/>
      <c r="O3531" s="12"/>
    </row>
    <row r="3532" spans="1:15" x14ac:dyDescent="0.35">
      <c r="A3532" s="11" t="str">
        <f t="shared" si="55"/>
        <v>CONSUMO PER CAPITA (kg ó litros por individuo)Leche Con CafeDE 35 A 49 AÑOS</v>
      </c>
      <c r="B3532" s="11" t="s">
        <v>121</v>
      </c>
      <c r="C3532" s="11" t="s">
        <v>128</v>
      </c>
      <c r="D3532" s="11" t="s">
        <v>42</v>
      </c>
      <c r="E3532" s="12">
        <v>1.1686547368057452</v>
      </c>
      <c r="F3532" s="12">
        <v>1.0768484603327642</v>
      </c>
      <c r="G3532" s="12">
        <v>1.0593508911773966</v>
      </c>
      <c r="H3532" s="12">
        <v>1.00556243022161</v>
      </c>
      <c r="I3532" s="12">
        <v>1.2343100637553179</v>
      </c>
      <c r="J3532" s="12">
        <v>1.0091855298533285</v>
      </c>
      <c r="K3532" s="12">
        <v>1.0091415283558702</v>
      </c>
      <c r="L3532" s="12">
        <v>0.9010281747133988</v>
      </c>
      <c r="M3532" s="12">
        <v>1.1074295152697373</v>
      </c>
      <c r="N3532" s="12"/>
      <c r="O3532" s="12"/>
    </row>
    <row r="3533" spans="1:15" x14ac:dyDescent="0.35">
      <c r="A3533" s="11" t="str">
        <f t="shared" si="55"/>
        <v>CONSUMO PER CAPITA (kg ó litros por individuo)Leche Con CafeDE 50 A 59 AÑOS</v>
      </c>
      <c r="B3533" s="11" t="s">
        <v>121</v>
      </c>
      <c r="C3533" s="11" t="s">
        <v>128</v>
      </c>
      <c r="D3533" s="11" t="s">
        <v>43</v>
      </c>
      <c r="E3533" s="12">
        <v>1.7336125272200869</v>
      </c>
      <c r="F3533" s="12">
        <v>1.5123552900053665</v>
      </c>
      <c r="G3533" s="12">
        <v>1.5567743106714544</v>
      </c>
      <c r="H3533" s="12">
        <v>1.4308906601203717</v>
      </c>
      <c r="I3533" s="12">
        <v>1.7413281575295372</v>
      </c>
      <c r="J3533" s="12">
        <v>1.5127250840719189</v>
      </c>
      <c r="K3533" s="12">
        <v>1.6458642499041853</v>
      </c>
      <c r="L3533" s="12">
        <v>1.5317939286813855</v>
      </c>
      <c r="M3533" s="12">
        <v>1.8103791600742936</v>
      </c>
      <c r="N3533" s="12"/>
      <c r="O3533" s="12"/>
    </row>
    <row r="3534" spans="1:15" x14ac:dyDescent="0.35">
      <c r="A3534" s="11" t="str">
        <f t="shared" si="55"/>
        <v>CONSUMO PER CAPITA (kg ó litros por individuo)Leche Con CafeDE 60 A 75 AÑOS</v>
      </c>
      <c r="B3534" s="11" t="s">
        <v>121</v>
      </c>
      <c r="C3534" s="11" t="s">
        <v>128</v>
      </c>
      <c r="D3534" s="11" t="s">
        <v>44</v>
      </c>
      <c r="E3534" s="12">
        <v>2.3927461440310269</v>
      </c>
      <c r="F3534" s="12">
        <v>1.9292496390128024</v>
      </c>
      <c r="G3534" s="12">
        <v>1.9842230735813404</v>
      </c>
      <c r="H3534" s="12">
        <v>1.8889043213721493</v>
      </c>
      <c r="I3534" s="12">
        <v>2.2726386685032298</v>
      </c>
      <c r="J3534" s="12">
        <v>1.8436801353642907</v>
      </c>
      <c r="K3534" s="12">
        <v>1.8575574573192417</v>
      </c>
      <c r="L3534" s="12">
        <v>1.9092245758312507</v>
      </c>
      <c r="M3534" s="12">
        <v>2.3119244055130919</v>
      </c>
      <c r="N3534" s="12"/>
      <c r="O3534" s="12"/>
    </row>
    <row r="3535" spans="1:15" x14ac:dyDescent="0.35">
      <c r="A3535" s="11" t="str">
        <f t="shared" si="55"/>
        <v>CONSUMO PER CAPITA (kg ó litros por individuo)Leche Con CafeNIVEL ALTO</v>
      </c>
      <c r="B3535" s="11" t="s">
        <v>121</v>
      </c>
      <c r="C3535" s="11" t="s">
        <v>128</v>
      </c>
      <c r="D3535" s="11" t="s">
        <v>209</v>
      </c>
      <c r="E3535" s="12">
        <v>1.4690736531960029</v>
      </c>
      <c r="F3535" s="12">
        <v>1.2562738349672884</v>
      </c>
      <c r="G3535" s="12">
        <v>1.3213185777824983</v>
      </c>
      <c r="H3535" s="12">
        <v>1.2258085777142016</v>
      </c>
      <c r="I3535" s="12">
        <v>1.4690837033778679</v>
      </c>
      <c r="J3535" s="12">
        <v>1.2114119667013381</v>
      </c>
      <c r="K3535" s="12">
        <v>1.22632151326649</v>
      </c>
      <c r="L3535" s="12">
        <v>1.1910537540596779</v>
      </c>
      <c r="M3535" s="12">
        <v>1.4642899639029259</v>
      </c>
      <c r="N3535" s="12"/>
      <c r="O3535" s="12"/>
    </row>
    <row r="3536" spans="1:15" x14ac:dyDescent="0.35">
      <c r="A3536" s="11" t="str">
        <f t="shared" si="55"/>
        <v>CONSUMO PER CAPITA (kg ó litros por individuo)Leche Con CafeNIVEL MEDIO ALTO</v>
      </c>
      <c r="B3536" s="11" t="s">
        <v>121</v>
      </c>
      <c r="C3536" s="11" t="s">
        <v>128</v>
      </c>
      <c r="D3536" s="11" t="s">
        <v>210</v>
      </c>
      <c r="E3536" s="12">
        <v>1.346532587092413</v>
      </c>
      <c r="F3536" s="12">
        <v>1.1417080306352023</v>
      </c>
      <c r="G3536" s="12">
        <v>1.0985445521849997</v>
      </c>
      <c r="H3536" s="12">
        <v>1.0311802054800312</v>
      </c>
      <c r="I3536" s="12">
        <v>1.2949632777861482</v>
      </c>
      <c r="J3536" s="12">
        <v>0.96251977175108472</v>
      </c>
      <c r="K3536" s="12">
        <v>1.0082983067728273</v>
      </c>
      <c r="L3536" s="12">
        <v>0.86941911131795691</v>
      </c>
      <c r="M3536" s="12">
        <v>1.0302536972227692</v>
      </c>
      <c r="N3536" s="12"/>
      <c r="O3536" s="12"/>
    </row>
    <row r="3537" spans="1:15" x14ac:dyDescent="0.35">
      <c r="A3537" s="11" t="str">
        <f t="shared" si="55"/>
        <v>CONSUMO PER CAPITA (kg ó litros por individuo)Leche Con CafeNIVEL MEDIO</v>
      </c>
      <c r="B3537" s="11" t="s">
        <v>121</v>
      </c>
      <c r="C3537" s="11" t="s">
        <v>128</v>
      </c>
      <c r="D3537" s="11" t="s">
        <v>211</v>
      </c>
      <c r="E3537" s="12">
        <v>1.1719418256854814</v>
      </c>
      <c r="F3537" s="12">
        <v>1.0255102314876172</v>
      </c>
      <c r="G3537" s="12">
        <v>1.1275815836069951</v>
      </c>
      <c r="H3537" s="12">
        <v>1.0206688685659999</v>
      </c>
      <c r="I3537" s="12">
        <v>1.2242591591782463</v>
      </c>
      <c r="J3537" s="12">
        <v>1.0302011121483949</v>
      </c>
      <c r="K3537" s="12">
        <v>1.0125851939532262</v>
      </c>
      <c r="L3537" s="12">
        <v>1.0137045788187014</v>
      </c>
      <c r="M3537" s="12">
        <v>1.2848789343123774</v>
      </c>
      <c r="N3537" s="12"/>
      <c r="O3537" s="12"/>
    </row>
    <row r="3538" spans="1:15" x14ac:dyDescent="0.35">
      <c r="A3538" s="11" t="str">
        <f t="shared" si="55"/>
        <v>CONSUMO PER CAPITA (kg ó litros por individuo)Leche Con CafeNIVEL MEDIO BAJO</v>
      </c>
      <c r="B3538" s="11" t="s">
        <v>121</v>
      </c>
      <c r="C3538" s="11" t="s">
        <v>128</v>
      </c>
      <c r="D3538" s="11" t="s">
        <v>212</v>
      </c>
      <c r="E3538" s="12">
        <v>1.5801080618106469</v>
      </c>
      <c r="F3538" s="12">
        <v>1.3485046245849097</v>
      </c>
      <c r="G3538" s="12">
        <v>1.300606710868504</v>
      </c>
      <c r="H3538" s="12">
        <v>1.2379365409021064</v>
      </c>
      <c r="I3538" s="12">
        <v>1.5092517137448807</v>
      </c>
      <c r="J3538" s="12">
        <v>1.2349569684895059</v>
      </c>
      <c r="K3538" s="12">
        <v>1.3077932605447293</v>
      </c>
      <c r="L3538" s="12">
        <v>1.2574505047395246</v>
      </c>
      <c r="M3538" s="12">
        <v>1.4806449744546497</v>
      </c>
      <c r="N3538" s="12"/>
      <c r="O3538" s="12"/>
    </row>
    <row r="3539" spans="1:15" x14ac:dyDescent="0.35">
      <c r="A3539" s="11" t="str">
        <f t="shared" si="55"/>
        <v>CONSUMO PER CAPITA (kg ó litros por individuo)Leche Con CafeHOMBRE</v>
      </c>
      <c r="B3539" s="11" t="s">
        <v>121</v>
      </c>
      <c r="C3539" s="11" t="s">
        <v>128</v>
      </c>
      <c r="D3539" s="11" t="s">
        <v>21</v>
      </c>
      <c r="E3539" s="12">
        <v>1.7060796953202577</v>
      </c>
      <c r="F3539" s="12">
        <v>1.403326887595179</v>
      </c>
      <c r="G3539" s="12">
        <v>1.3960864429641033</v>
      </c>
      <c r="H3539" s="12">
        <v>1.3464331936483143</v>
      </c>
      <c r="I3539" s="12">
        <v>1.6616328973147165</v>
      </c>
      <c r="J3539" s="12">
        <v>1.3256869544689389</v>
      </c>
      <c r="K3539" s="12">
        <v>1.3561739881114525</v>
      </c>
      <c r="L3539" s="12">
        <v>1.3256407951650062</v>
      </c>
      <c r="M3539" s="12">
        <v>1.6209659202095326</v>
      </c>
      <c r="N3539" s="12"/>
      <c r="O3539" s="12"/>
    </row>
    <row r="3540" spans="1:15" x14ac:dyDescent="0.35">
      <c r="A3540" s="11" t="str">
        <f t="shared" si="55"/>
        <v>CONSUMO PER CAPITA (kg ó litros por individuo)Leche Con CafeMUJER</v>
      </c>
      <c r="B3540" s="11" t="s">
        <v>121</v>
      </c>
      <c r="C3540" s="11" t="s">
        <v>128</v>
      </c>
      <c r="D3540" s="11" t="s">
        <v>22</v>
      </c>
      <c r="E3540" s="12">
        <v>0.99866170446866742</v>
      </c>
      <c r="F3540" s="12">
        <v>0.91153777463440322</v>
      </c>
      <c r="G3540" s="12">
        <v>0.95440708739540148</v>
      </c>
      <c r="H3540" s="12">
        <v>0.87538202654814923</v>
      </c>
      <c r="I3540" s="12">
        <v>1.0225719584452015</v>
      </c>
      <c r="J3540" s="12">
        <v>0.89786970900511953</v>
      </c>
      <c r="K3540" s="12">
        <v>0.91292132658815861</v>
      </c>
      <c r="L3540" s="12">
        <v>0.85023674349748624</v>
      </c>
      <c r="M3540" s="12">
        <v>0.99686992702147859</v>
      </c>
      <c r="N3540" s="12"/>
      <c r="O3540" s="12"/>
    </row>
    <row r="3541" spans="1:15" x14ac:dyDescent="0.35">
      <c r="A3541" s="11" t="str">
        <f t="shared" si="55"/>
        <v>CONSUMO PER CAPITA (kg ó litros por individuo)Bebidas VegetalesT.ESPAÑA</v>
      </c>
      <c r="B3541" s="11" t="s">
        <v>121</v>
      </c>
      <c r="C3541" s="11" t="s">
        <v>176</v>
      </c>
      <c r="D3541" s="11" t="s">
        <v>36</v>
      </c>
      <c r="E3541" s="12">
        <v>7.0759886879360703E-2</v>
      </c>
      <c r="F3541" s="12">
        <v>6.8614569375766168E-2</v>
      </c>
      <c r="G3541" s="12">
        <v>8.5546611512530665E-2</v>
      </c>
      <c r="H3541" s="12">
        <v>8.7904217821279718E-2</v>
      </c>
      <c r="I3541" s="12">
        <v>0.11205861955595126</v>
      </c>
      <c r="J3541" s="12">
        <v>8.8350716682707331E-2</v>
      </c>
      <c r="K3541" s="12">
        <v>8.9392611715007356E-2</v>
      </c>
      <c r="L3541" s="12">
        <v>9.1220976843866944E-2</v>
      </c>
      <c r="M3541" s="12">
        <v>0.10526632540741106</v>
      </c>
      <c r="N3541" s="12"/>
      <c r="O3541" s="12"/>
    </row>
    <row r="3542" spans="1:15" x14ac:dyDescent="0.35">
      <c r="A3542" s="11" t="str">
        <f t="shared" si="55"/>
        <v>CONSUMO PER CAPITA (kg ó litros por individuo)Bebidas VegetalesBCN AM</v>
      </c>
      <c r="B3542" s="11" t="s">
        <v>121</v>
      </c>
      <c r="C3542" s="11" t="s">
        <v>176</v>
      </c>
      <c r="D3542" s="11" t="s">
        <v>1</v>
      </c>
      <c r="E3542" s="12">
        <v>0.16427142206063952</v>
      </c>
      <c r="F3542" s="12">
        <v>0.12229789000248741</v>
      </c>
      <c r="G3542" s="12">
        <v>0.16220349130964429</v>
      </c>
      <c r="H3542" s="12">
        <v>0.22344761334668992</v>
      </c>
      <c r="I3542" s="12">
        <v>0.20090382499343876</v>
      </c>
      <c r="J3542" s="12">
        <v>0.19619566944975167</v>
      </c>
      <c r="K3542" s="12">
        <v>0.13557260864496748</v>
      </c>
      <c r="L3542" s="12">
        <v>0.11977509565123937</v>
      </c>
      <c r="M3542" s="12">
        <v>0.12354600479898081</v>
      </c>
      <c r="N3542" s="12"/>
      <c r="O3542" s="12"/>
    </row>
    <row r="3543" spans="1:15" x14ac:dyDescent="0.35">
      <c r="A3543" s="11" t="str">
        <f t="shared" si="55"/>
        <v>CONSUMO PER CAPITA (kg ó litros por individuo)Bebidas VegetalesREST.CAT ARAGON</v>
      </c>
      <c r="B3543" s="11" t="s">
        <v>121</v>
      </c>
      <c r="C3543" s="11" t="s">
        <v>176</v>
      </c>
      <c r="D3543" s="11" t="s">
        <v>2</v>
      </c>
      <c r="E3543" s="12">
        <v>0.10029142228636991</v>
      </c>
      <c r="F3543" s="12">
        <v>0.10111467490493214</v>
      </c>
      <c r="G3543" s="12">
        <v>0.1206237807823221</v>
      </c>
      <c r="H3543" s="12">
        <v>0.12663545904034904</v>
      </c>
      <c r="I3543" s="12">
        <v>0.31164451310262886</v>
      </c>
      <c r="J3543" s="12">
        <v>0.22785138709580019</v>
      </c>
      <c r="K3543" s="12">
        <v>0.25076531298189447</v>
      </c>
      <c r="L3543" s="12">
        <v>0.26196413266705643</v>
      </c>
      <c r="M3543" s="12">
        <v>0.21977414589139371</v>
      </c>
      <c r="N3543" s="12"/>
      <c r="O3543" s="12"/>
    </row>
    <row r="3544" spans="1:15" x14ac:dyDescent="0.35">
      <c r="A3544" s="11" t="str">
        <f t="shared" si="55"/>
        <v>CONSUMO PER CAPITA (kg ó litros por individuo)Bebidas VegetalesLEVANTE</v>
      </c>
      <c r="B3544" s="11" t="s">
        <v>121</v>
      </c>
      <c r="C3544" s="11" t="s">
        <v>176</v>
      </c>
      <c r="D3544" s="11" t="s">
        <v>3</v>
      </c>
      <c r="E3544" s="12">
        <v>7.5596539194249038E-2</v>
      </c>
      <c r="F3544" s="12">
        <v>6.0851656189755389E-2</v>
      </c>
      <c r="G3544" s="12">
        <v>5.2207802518131938E-2</v>
      </c>
      <c r="H3544" s="12">
        <v>6.1187441366022742E-2</v>
      </c>
      <c r="I3544" s="12">
        <v>8.7878567957950404E-2</v>
      </c>
      <c r="J3544" s="12">
        <v>5.3608493968874807E-2</v>
      </c>
      <c r="K3544" s="12">
        <v>7.2301738072820379E-2</v>
      </c>
      <c r="L3544" s="12">
        <v>7.8373117114577243E-2</v>
      </c>
      <c r="M3544" s="12">
        <v>8.6968536324026777E-2</v>
      </c>
      <c r="N3544" s="12"/>
      <c r="O3544" s="12"/>
    </row>
    <row r="3545" spans="1:15" x14ac:dyDescent="0.35">
      <c r="A3545" s="11" t="str">
        <f t="shared" si="55"/>
        <v>CONSUMO PER CAPITA (kg ó litros por individuo)Bebidas VegetalesANDALUCIA</v>
      </c>
      <c r="B3545" s="11" t="s">
        <v>121</v>
      </c>
      <c r="C3545" s="11" t="s">
        <v>176</v>
      </c>
      <c r="D3545" s="11" t="s">
        <v>4</v>
      </c>
      <c r="E3545" s="12">
        <v>3.5285234684192507E-2</v>
      </c>
      <c r="F3545" s="12">
        <v>2.7773174570345349E-2</v>
      </c>
      <c r="G3545" s="12">
        <v>2.2420143643914741E-2</v>
      </c>
      <c r="H3545" s="12">
        <v>3.5218108651145358E-2</v>
      </c>
      <c r="I3545" s="12">
        <v>2.9980710663962254E-2</v>
      </c>
      <c r="J3545" s="12">
        <v>1.7859314808543813E-2</v>
      </c>
      <c r="K3545" s="12">
        <v>2.3942262620102472E-2</v>
      </c>
      <c r="L3545" s="12">
        <v>1.9977050349011861E-2</v>
      </c>
      <c r="M3545" s="12">
        <v>5.541939861022032E-2</v>
      </c>
      <c r="N3545" s="12"/>
      <c r="O3545" s="12"/>
    </row>
    <row r="3546" spans="1:15" x14ac:dyDescent="0.35">
      <c r="A3546" s="11" t="str">
        <f t="shared" si="55"/>
        <v>CONSUMO PER CAPITA (kg ó litros por individuo)Bebidas VegetalesMDD AM</v>
      </c>
      <c r="B3546" s="11" t="s">
        <v>121</v>
      </c>
      <c r="C3546" s="11" t="s">
        <v>176</v>
      </c>
      <c r="D3546" s="11" t="s">
        <v>5</v>
      </c>
      <c r="E3546" s="12">
        <v>5.519202485090121E-2</v>
      </c>
      <c r="F3546" s="12">
        <v>4.8267932702021545E-2</v>
      </c>
      <c r="G3546" s="12">
        <v>7.1912273012199684E-2</v>
      </c>
      <c r="H3546" s="12">
        <v>5.717524465078655E-2</v>
      </c>
      <c r="I3546" s="12">
        <v>7.1095566274516422E-2</v>
      </c>
      <c r="J3546" s="12">
        <v>7.5150353708090242E-2</v>
      </c>
      <c r="K3546" s="12">
        <v>5.1013420114306922E-2</v>
      </c>
      <c r="L3546" s="12">
        <v>6.1888351689463952E-2</v>
      </c>
      <c r="M3546" s="12">
        <v>6.638121857413487E-2</v>
      </c>
      <c r="N3546" s="12"/>
      <c r="O3546" s="12"/>
    </row>
    <row r="3547" spans="1:15" x14ac:dyDescent="0.35">
      <c r="A3547" s="11" t="str">
        <f t="shared" si="55"/>
        <v>CONSUMO PER CAPITA (kg ó litros por individuo)Bebidas VegetalesRTO CENTRO</v>
      </c>
      <c r="B3547" s="11" t="s">
        <v>121</v>
      </c>
      <c r="C3547" s="11" t="s">
        <v>176</v>
      </c>
      <c r="D3547" s="11" t="s">
        <v>6</v>
      </c>
      <c r="E3547" s="12">
        <v>2.0360265323741859E-2</v>
      </c>
      <c r="F3547" s="12">
        <v>2.3033558313557603E-2</v>
      </c>
      <c r="G3547" s="12">
        <v>2.4532465782756547E-2</v>
      </c>
      <c r="H3547" s="12">
        <v>2.3335938645796323E-2</v>
      </c>
      <c r="I3547" s="12">
        <v>3.2515870154128282E-2</v>
      </c>
      <c r="J3547" s="12">
        <v>2.3788306451712253E-2</v>
      </c>
      <c r="K3547" s="12">
        <v>2.4591368838570625E-2</v>
      </c>
      <c r="L3547" s="12">
        <v>2.7417590057286414E-2</v>
      </c>
      <c r="M3547" s="12">
        <v>2.6221068784945293E-2</v>
      </c>
      <c r="N3547" s="12"/>
      <c r="O3547" s="12"/>
    </row>
    <row r="3548" spans="1:15" x14ac:dyDescent="0.35">
      <c r="A3548" s="11" t="str">
        <f t="shared" si="55"/>
        <v>CONSUMO PER CAPITA (kg ó litros por individuo)Bebidas VegetalesNORTE-CENTRO</v>
      </c>
      <c r="B3548" s="11" t="s">
        <v>121</v>
      </c>
      <c r="C3548" s="11" t="s">
        <v>176</v>
      </c>
      <c r="D3548" s="11" t="s">
        <v>7</v>
      </c>
      <c r="E3548" s="12">
        <v>8.4474716289337101E-2</v>
      </c>
      <c r="F3548" s="12">
        <v>8.138042402757116E-2</v>
      </c>
      <c r="G3548" s="12">
        <v>0.12372707392312329</v>
      </c>
      <c r="H3548" s="12">
        <v>0.12775319897768153</v>
      </c>
      <c r="I3548" s="12">
        <v>0.11810005229554256</v>
      </c>
      <c r="J3548" s="12">
        <v>7.069202860439984E-2</v>
      </c>
      <c r="K3548" s="12">
        <v>5.8560577762855615E-2</v>
      </c>
      <c r="L3548" s="12">
        <v>5.6947306161048351E-2</v>
      </c>
      <c r="M3548" s="12">
        <v>9.3808191817712383E-2</v>
      </c>
      <c r="N3548" s="12"/>
      <c r="O3548" s="12"/>
    </row>
    <row r="3549" spans="1:15" x14ac:dyDescent="0.35">
      <c r="A3549" s="11" t="str">
        <f t="shared" si="55"/>
        <v>CONSUMO PER CAPITA (kg ó litros por individuo)Bebidas VegetalesNOROESTE</v>
      </c>
      <c r="B3549" s="11" t="s">
        <v>121</v>
      </c>
      <c r="C3549" s="11" t="s">
        <v>176</v>
      </c>
      <c r="D3549" s="11" t="s">
        <v>8</v>
      </c>
      <c r="E3549" s="12">
        <v>6.3557076409795105E-2</v>
      </c>
      <c r="F3549" s="12">
        <v>0.1351011707515434</v>
      </c>
      <c r="G3549" s="12">
        <v>0.20037814405561977</v>
      </c>
      <c r="H3549" s="12">
        <v>0.12785358674303304</v>
      </c>
      <c r="I3549" s="12">
        <v>9.5431860497100923E-2</v>
      </c>
      <c r="J3549" s="12">
        <v>9.8965862996878359E-2</v>
      </c>
      <c r="K3549" s="12">
        <v>0.13929740827640577</v>
      </c>
      <c r="L3549" s="12">
        <v>0.1405855297372495</v>
      </c>
      <c r="M3549" s="12">
        <v>0.21713906338448172</v>
      </c>
      <c r="N3549" s="12"/>
      <c r="O3549" s="12"/>
    </row>
    <row r="3550" spans="1:15" x14ac:dyDescent="0.35">
      <c r="A3550" s="11" t="str">
        <f t="shared" si="55"/>
        <v>CONSUMO PER CAPITA (kg ó litros por individuo)Bebidas Vegetales&lt;2MIL</v>
      </c>
      <c r="B3550" s="11" t="s">
        <v>121</v>
      </c>
      <c r="C3550" s="11" t="s">
        <v>176</v>
      </c>
      <c r="D3550" s="11" t="s">
        <v>9</v>
      </c>
      <c r="E3550" s="12">
        <v>1.0251744131499228E-2</v>
      </c>
      <c r="F3550" s="12">
        <v>2.9312856949563561E-2</v>
      </c>
      <c r="G3550" s="12">
        <v>4.2486054795442187E-2</v>
      </c>
      <c r="H3550" s="12">
        <v>3.4769828673892084E-2</v>
      </c>
      <c r="I3550" s="12">
        <v>0.47438836788800098</v>
      </c>
      <c r="J3550" s="12">
        <v>0.33169501790389788</v>
      </c>
      <c r="K3550" s="12">
        <v>0.30434599080056629</v>
      </c>
      <c r="L3550" s="12">
        <v>0.38397735897463892</v>
      </c>
      <c r="M3550" s="12">
        <v>0.27355092247750395</v>
      </c>
      <c r="N3550" s="12"/>
      <c r="O3550" s="12"/>
    </row>
    <row r="3551" spans="1:15" x14ac:dyDescent="0.35">
      <c r="A3551" s="11" t="str">
        <f t="shared" si="55"/>
        <v>CONSUMO PER CAPITA (kg ó litros por individuo)Bebidas Vegetales2-5MIL</v>
      </c>
      <c r="B3551" s="11" t="s">
        <v>121</v>
      </c>
      <c r="C3551" s="11" t="s">
        <v>176</v>
      </c>
      <c r="D3551" s="11" t="s">
        <v>10</v>
      </c>
      <c r="E3551" s="12">
        <v>3.6442336379137921E-2</v>
      </c>
      <c r="F3551" s="12">
        <v>3.3376975872308402E-2</v>
      </c>
      <c r="G3551" s="12">
        <v>1.6932594888900001E-2</v>
      </c>
      <c r="H3551" s="12">
        <v>3.7518048683953954E-2</v>
      </c>
      <c r="I3551" s="12">
        <v>2.9082271542992793E-2</v>
      </c>
      <c r="J3551" s="12">
        <v>2.6023527702693724E-2</v>
      </c>
      <c r="K3551" s="12">
        <v>2.3120215447846437E-2</v>
      </c>
      <c r="L3551" s="12">
        <v>3.0132298124073496E-2</v>
      </c>
      <c r="M3551" s="12">
        <v>2.2920144900036944E-2</v>
      </c>
      <c r="N3551" s="12"/>
      <c r="O3551" s="12"/>
    </row>
    <row r="3552" spans="1:15" x14ac:dyDescent="0.35">
      <c r="A3552" s="11" t="str">
        <f t="shared" si="55"/>
        <v>CONSUMO PER CAPITA (kg ó litros por individuo)Bebidas Vegetales5-10MIL</v>
      </c>
      <c r="B3552" s="11" t="s">
        <v>121</v>
      </c>
      <c r="C3552" s="11" t="s">
        <v>176</v>
      </c>
      <c r="D3552" s="11" t="s">
        <v>11</v>
      </c>
      <c r="E3552" s="12">
        <v>0.11938140594121614</v>
      </c>
      <c r="F3552" s="12">
        <v>0.11823387265519324</v>
      </c>
      <c r="G3552" s="12">
        <v>9.4732298719760008E-2</v>
      </c>
      <c r="H3552" s="12">
        <v>0.10306490210044689</v>
      </c>
      <c r="I3552" s="12">
        <v>0.10214140916525932</v>
      </c>
      <c r="J3552" s="12">
        <v>6.7088787012116721E-2</v>
      </c>
      <c r="K3552" s="12">
        <v>9.3725354725508095E-2</v>
      </c>
      <c r="L3552" s="12">
        <v>0.1028771387351925</v>
      </c>
      <c r="M3552" s="12">
        <v>0.15243470159470582</v>
      </c>
      <c r="N3552" s="12"/>
      <c r="O3552" s="12"/>
    </row>
    <row r="3553" spans="1:15" x14ac:dyDescent="0.35">
      <c r="A3553" s="11" t="str">
        <f t="shared" si="55"/>
        <v>CONSUMO PER CAPITA (kg ó litros por individuo)Bebidas Vegetales10-30MIL</v>
      </c>
      <c r="B3553" s="11" t="s">
        <v>121</v>
      </c>
      <c r="C3553" s="11" t="s">
        <v>176</v>
      </c>
      <c r="D3553" s="11" t="s">
        <v>12</v>
      </c>
      <c r="E3553" s="12">
        <v>3.6128041050552097E-2</v>
      </c>
      <c r="F3553" s="12">
        <v>4.4586331439792515E-2</v>
      </c>
      <c r="G3553" s="12">
        <v>6.0116884549259675E-2</v>
      </c>
      <c r="H3553" s="12">
        <v>5.7051270896557517E-2</v>
      </c>
      <c r="I3553" s="12">
        <v>5.8775785202805034E-2</v>
      </c>
      <c r="J3553" s="12">
        <v>4.1337048184458811E-2</v>
      </c>
      <c r="K3553" s="12">
        <v>4.8986141412594351E-2</v>
      </c>
      <c r="L3553" s="12">
        <v>4.0076753181132345E-2</v>
      </c>
      <c r="M3553" s="12">
        <v>7.0950439879029867E-2</v>
      </c>
      <c r="N3553" s="12"/>
      <c r="O3553" s="12"/>
    </row>
    <row r="3554" spans="1:15" x14ac:dyDescent="0.35">
      <c r="A3554" s="11" t="str">
        <f t="shared" si="55"/>
        <v>CONSUMO PER CAPITA (kg ó litros por individuo)Bebidas Vegetales30-100MIL</v>
      </c>
      <c r="B3554" s="11" t="s">
        <v>121</v>
      </c>
      <c r="C3554" s="11" t="s">
        <v>176</v>
      </c>
      <c r="D3554" s="11" t="s">
        <v>13</v>
      </c>
      <c r="E3554" s="12">
        <v>0.11861752035712313</v>
      </c>
      <c r="F3554" s="12">
        <v>0.10388212123403956</v>
      </c>
      <c r="G3554" s="12">
        <v>0.11971663264758489</v>
      </c>
      <c r="H3554" s="12">
        <v>0.14657659250108734</v>
      </c>
      <c r="I3554" s="12">
        <v>0.1367006887492295</v>
      </c>
      <c r="J3554" s="12">
        <v>9.3912632592646456E-2</v>
      </c>
      <c r="K3554" s="12">
        <v>9.2582781282167667E-2</v>
      </c>
      <c r="L3554" s="12">
        <v>9.5918607196772934E-2</v>
      </c>
      <c r="M3554" s="12">
        <v>0.11806381164449979</v>
      </c>
      <c r="N3554" s="12"/>
      <c r="O3554" s="12"/>
    </row>
    <row r="3555" spans="1:15" x14ac:dyDescent="0.35">
      <c r="A3555" s="11" t="str">
        <f t="shared" si="55"/>
        <v>CONSUMO PER CAPITA (kg ó litros por individuo)Bebidas Vegetales100-200MIL</v>
      </c>
      <c r="B3555" s="11" t="s">
        <v>121</v>
      </c>
      <c r="C3555" s="11" t="s">
        <v>176</v>
      </c>
      <c r="D3555" s="11" t="s">
        <v>14</v>
      </c>
      <c r="E3555" s="12">
        <v>8.3570490673851763E-2</v>
      </c>
      <c r="F3555" s="12">
        <v>5.6487468695232655E-2</v>
      </c>
      <c r="G3555" s="12">
        <v>9.2239243760621675E-2</v>
      </c>
      <c r="H3555" s="12">
        <v>0.11348149953909357</v>
      </c>
      <c r="I3555" s="12">
        <v>0.12026420377335094</v>
      </c>
      <c r="J3555" s="12">
        <v>0.10013452632840714</v>
      </c>
      <c r="K3555" s="12">
        <v>0.1088682678601022</v>
      </c>
      <c r="L3555" s="12">
        <v>9.7569375710501602E-2</v>
      </c>
      <c r="M3555" s="12">
        <v>0.11486088488568057</v>
      </c>
      <c r="N3555" s="12"/>
      <c r="O3555" s="12"/>
    </row>
    <row r="3556" spans="1:15" x14ac:dyDescent="0.35">
      <c r="A3556" s="11" t="str">
        <f t="shared" si="55"/>
        <v>CONSUMO PER CAPITA (kg ó litros por individuo)Bebidas Vegetales200-500MIL</v>
      </c>
      <c r="B3556" s="11" t="s">
        <v>121</v>
      </c>
      <c r="C3556" s="11" t="s">
        <v>176</v>
      </c>
      <c r="D3556" s="11" t="s">
        <v>15</v>
      </c>
      <c r="E3556" s="12">
        <v>7.174682611010233E-2</v>
      </c>
      <c r="F3556" s="12">
        <v>7.7419586336982468E-2</v>
      </c>
      <c r="G3556" s="12">
        <v>0.13484335675209808</v>
      </c>
      <c r="H3556" s="12">
        <v>8.2774517576039805E-2</v>
      </c>
      <c r="I3556" s="12">
        <v>8.1273808182956389E-2</v>
      </c>
      <c r="J3556" s="12">
        <v>8.4912862224719318E-2</v>
      </c>
      <c r="K3556" s="12">
        <v>0.10219773943110659</v>
      </c>
      <c r="L3556" s="12">
        <v>9.7328101526690483E-2</v>
      </c>
      <c r="M3556" s="12">
        <v>0.11957382055143785</v>
      </c>
      <c r="N3556" s="12"/>
      <c r="O3556" s="12"/>
    </row>
    <row r="3557" spans="1:15" x14ac:dyDescent="0.35">
      <c r="A3557" s="11" t="str">
        <f t="shared" si="55"/>
        <v>CONSUMO PER CAPITA (kg ó litros por individuo)Bebidas Vegetales&gt;500MIL</v>
      </c>
      <c r="B3557" s="11" t="s">
        <v>121</v>
      </c>
      <c r="C3557" s="11" t="s">
        <v>176</v>
      </c>
      <c r="D3557" s="11" t="s">
        <v>16</v>
      </c>
      <c r="E3557" s="12">
        <v>5.1960616571121554E-2</v>
      </c>
      <c r="F3557" s="12">
        <v>5.4801463344957196E-2</v>
      </c>
      <c r="G3557" s="12">
        <v>6.5480878115380614E-2</v>
      </c>
      <c r="H3557" s="12">
        <v>6.7702260682225388E-2</v>
      </c>
      <c r="I3557" s="12">
        <v>6.8303138351120701E-2</v>
      </c>
      <c r="J3557" s="12">
        <v>7.6770546094958009E-2</v>
      </c>
      <c r="K3557" s="12">
        <v>5.6645261385870803E-2</v>
      </c>
      <c r="L3557" s="12">
        <v>4.9284941268372469E-2</v>
      </c>
      <c r="M3557" s="12">
        <v>6.0386621220116843E-2</v>
      </c>
      <c r="N3557" s="12"/>
      <c r="O3557" s="12"/>
    </row>
    <row r="3558" spans="1:15" x14ac:dyDescent="0.35">
      <c r="A3558" s="11" t="str">
        <f t="shared" si="55"/>
        <v>CONSUMO PER CAPITA (kg ó litros por individuo)Bebidas VegetalesDE 15 A 19 AÑOS</v>
      </c>
      <c r="B3558" s="11" t="s">
        <v>121</v>
      </c>
      <c r="C3558" s="11" t="s">
        <v>176</v>
      </c>
      <c r="D3558" s="11" t="s">
        <v>39</v>
      </c>
      <c r="E3558" s="12" t="s">
        <v>223</v>
      </c>
      <c r="F3558" s="12" t="s">
        <v>223</v>
      </c>
      <c r="G3558" s="12" t="s">
        <v>223</v>
      </c>
      <c r="H3558" s="12">
        <v>4.8707283663927394E-3</v>
      </c>
      <c r="I3558" s="12">
        <v>1.1618355912845005E-2</v>
      </c>
      <c r="J3558" s="12" t="s">
        <v>223</v>
      </c>
      <c r="K3558" s="12">
        <v>1.6824326215028482E-2</v>
      </c>
      <c r="L3558" s="12" t="s">
        <v>223</v>
      </c>
      <c r="M3558" s="12">
        <v>6.1280638760017492E-2</v>
      </c>
      <c r="N3558" s="12"/>
      <c r="O3558" s="12"/>
    </row>
    <row r="3559" spans="1:15" x14ac:dyDescent="0.35">
      <c r="A3559" s="11" t="str">
        <f t="shared" si="55"/>
        <v>CONSUMO PER CAPITA (kg ó litros por individuo)Bebidas VegetalesDE 20 A 24 AÑOS</v>
      </c>
      <c r="B3559" s="11" t="s">
        <v>121</v>
      </c>
      <c r="C3559" s="11" t="s">
        <v>176</v>
      </c>
      <c r="D3559" s="11" t="s">
        <v>40</v>
      </c>
      <c r="E3559" s="12">
        <v>2.2084026986227669E-2</v>
      </c>
      <c r="F3559" s="12">
        <v>2.8402817171439141E-2</v>
      </c>
      <c r="G3559" s="12">
        <v>2.0752921781303241E-2</v>
      </c>
      <c r="H3559" s="12">
        <v>2.2756786259371158E-2</v>
      </c>
      <c r="I3559" s="12">
        <v>3.5299572321977599E-2</v>
      </c>
      <c r="J3559" s="12">
        <v>2.9401827236747006E-2</v>
      </c>
      <c r="K3559" s="12">
        <v>2.2869252488503532E-2</v>
      </c>
      <c r="L3559" s="12">
        <v>1.4831722843826002E-2</v>
      </c>
      <c r="M3559" s="12">
        <v>2.5107671273626359E-2</v>
      </c>
      <c r="N3559" s="12"/>
      <c r="O3559" s="12"/>
    </row>
    <row r="3560" spans="1:15" x14ac:dyDescent="0.35">
      <c r="A3560" s="11" t="str">
        <f t="shared" si="55"/>
        <v>CONSUMO PER CAPITA (kg ó litros por individuo)Bebidas VegetalesDE 25 A 34 AÑOS</v>
      </c>
      <c r="B3560" s="11" t="s">
        <v>121</v>
      </c>
      <c r="C3560" s="11" t="s">
        <v>176</v>
      </c>
      <c r="D3560" s="11" t="s">
        <v>41</v>
      </c>
      <c r="E3560" s="12">
        <v>4.8187380738304975E-2</v>
      </c>
      <c r="F3560" s="12">
        <v>5.1979761768709824E-2</v>
      </c>
      <c r="G3560" s="12">
        <v>9.4900724822898824E-2</v>
      </c>
      <c r="H3560" s="12">
        <v>8.6315596808379413E-2</v>
      </c>
      <c r="I3560" s="12">
        <v>9.5460107406073066E-2</v>
      </c>
      <c r="J3560" s="12">
        <v>5.6970098378634336E-2</v>
      </c>
      <c r="K3560" s="12">
        <v>5.5247452390749241E-2</v>
      </c>
      <c r="L3560" s="12">
        <v>2.9244962830957733E-2</v>
      </c>
      <c r="M3560" s="12">
        <v>4.9283158096559615E-2</v>
      </c>
      <c r="N3560" s="12"/>
      <c r="O3560" s="12"/>
    </row>
    <row r="3561" spans="1:15" x14ac:dyDescent="0.35">
      <c r="A3561" s="11" t="str">
        <f t="shared" si="55"/>
        <v>CONSUMO PER CAPITA (kg ó litros por individuo)Bebidas VegetalesDE 35 A 49 AÑOS</v>
      </c>
      <c r="B3561" s="11" t="s">
        <v>121</v>
      </c>
      <c r="C3561" s="11" t="s">
        <v>176</v>
      </c>
      <c r="D3561" s="11" t="s">
        <v>42</v>
      </c>
      <c r="E3561" s="12">
        <v>8.9600874141521195E-2</v>
      </c>
      <c r="F3561" s="12">
        <v>9.6240986912009344E-2</v>
      </c>
      <c r="G3561" s="12">
        <v>9.5456785176215489E-2</v>
      </c>
      <c r="H3561" s="12">
        <v>0.1086917183825893</v>
      </c>
      <c r="I3561" s="12">
        <v>8.0239612692632592E-2</v>
      </c>
      <c r="J3561" s="12">
        <v>8.3869310189780069E-2</v>
      </c>
      <c r="K3561" s="12">
        <v>7.7137091962823603E-2</v>
      </c>
      <c r="L3561" s="12">
        <v>7.1954777374451176E-2</v>
      </c>
      <c r="M3561" s="12">
        <v>6.7558622975772184E-2</v>
      </c>
      <c r="N3561" s="12"/>
      <c r="O3561" s="12"/>
    </row>
    <row r="3562" spans="1:15" x14ac:dyDescent="0.35">
      <c r="A3562" s="11" t="str">
        <f t="shared" si="55"/>
        <v>CONSUMO PER CAPITA (kg ó litros por individuo)Bebidas VegetalesDE 50 A 59 AÑOS</v>
      </c>
      <c r="B3562" s="11" t="s">
        <v>121</v>
      </c>
      <c r="C3562" s="11" t="s">
        <v>176</v>
      </c>
      <c r="D3562" s="11" t="s">
        <v>43</v>
      </c>
      <c r="E3562" s="12">
        <v>8.7443054356117086E-2</v>
      </c>
      <c r="F3562" s="12">
        <v>7.6262273343292317E-2</v>
      </c>
      <c r="G3562" s="12">
        <v>8.3945273719406688E-2</v>
      </c>
      <c r="H3562" s="12">
        <v>0.10161367645047234</v>
      </c>
      <c r="I3562" s="12">
        <v>0.10007189222699528</v>
      </c>
      <c r="J3562" s="12">
        <v>7.3486402190019312E-2</v>
      </c>
      <c r="K3562" s="12">
        <v>9.5572922345773081E-2</v>
      </c>
      <c r="L3562" s="12">
        <v>0.10665911716070481</v>
      </c>
      <c r="M3562" s="12">
        <v>0.14917407815599135</v>
      </c>
      <c r="N3562" s="12"/>
      <c r="O3562" s="12"/>
    </row>
    <row r="3563" spans="1:15" x14ac:dyDescent="0.35">
      <c r="A3563" s="11" t="str">
        <f t="shared" si="55"/>
        <v>CONSUMO PER CAPITA (kg ó litros por individuo)Bebidas VegetalesDE 60 A 75 AÑOS</v>
      </c>
      <c r="B3563" s="11" t="s">
        <v>121</v>
      </c>
      <c r="C3563" s="11" t="s">
        <v>176</v>
      </c>
      <c r="D3563" s="11" t="s">
        <v>44</v>
      </c>
      <c r="E3563" s="12">
        <v>8.0427705060503896E-2</v>
      </c>
      <c r="F3563" s="12">
        <v>6.7489371898756423E-2</v>
      </c>
      <c r="G3563" s="12">
        <v>0.11247163542025056</v>
      </c>
      <c r="H3563" s="12">
        <v>9.385577751176935E-2</v>
      </c>
      <c r="I3563" s="12">
        <v>0.2268067042501456</v>
      </c>
      <c r="J3563" s="12">
        <v>0.17054984454658867</v>
      </c>
      <c r="K3563" s="12">
        <v>0.16239043763495981</v>
      </c>
      <c r="L3563" s="12">
        <v>0.19122321162976638</v>
      </c>
      <c r="M3563" s="12">
        <v>0.18698700767915455</v>
      </c>
      <c r="N3563" s="12"/>
      <c r="O3563" s="12"/>
    </row>
    <row r="3564" spans="1:15" x14ac:dyDescent="0.35">
      <c r="A3564" s="11" t="str">
        <f t="shared" si="55"/>
        <v>CONSUMO PER CAPITA (kg ó litros por individuo)Bebidas VegetalesNIVEL ALTO</v>
      </c>
      <c r="B3564" s="11" t="s">
        <v>121</v>
      </c>
      <c r="C3564" s="11" t="s">
        <v>176</v>
      </c>
      <c r="D3564" s="11" t="s">
        <v>209</v>
      </c>
      <c r="E3564" s="12">
        <v>7.5579755963511533E-2</v>
      </c>
      <c r="F3564" s="12">
        <v>6.6121321990109477E-2</v>
      </c>
      <c r="G3564" s="12">
        <v>6.1440048489222479E-2</v>
      </c>
      <c r="H3564" s="12">
        <v>5.593615775131703E-2</v>
      </c>
      <c r="I3564" s="12">
        <v>5.3867869501003585E-2</v>
      </c>
      <c r="J3564" s="12">
        <v>4.7227599323067727E-2</v>
      </c>
      <c r="K3564" s="12">
        <v>7.4067182407465931E-2</v>
      </c>
      <c r="L3564" s="12">
        <v>6.8079326041412092E-2</v>
      </c>
      <c r="M3564" s="12">
        <v>8.1570117257440997E-2</v>
      </c>
      <c r="N3564" s="12"/>
      <c r="O3564" s="12"/>
    </row>
    <row r="3565" spans="1:15" x14ac:dyDescent="0.35">
      <c r="A3565" s="11" t="str">
        <f t="shared" si="55"/>
        <v>CONSUMO PER CAPITA (kg ó litros por individuo)Bebidas VegetalesNIVEL MEDIO ALTO</v>
      </c>
      <c r="B3565" s="11" t="s">
        <v>121</v>
      </c>
      <c r="C3565" s="11" t="s">
        <v>176</v>
      </c>
      <c r="D3565" s="11" t="s">
        <v>210</v>
      </c>
      <c r="E3565" s="12">
        <v>0.10536103342568243</v>
      </c>
      <c r="F3565" s="12">
        <v>0.12363701271726554</v>
      </c>
      <c r="G3565" s="12">
        <v>9.3956621226372272E-2</v>
      </c>
      <c r="H3565" s="12">
        <v>0.11720742439713257</v>
      </c>
      <c r="I3565" s="12">
        <v>0.10947563361373239</v>
      </c>
      <c r="J3565" s="12">
        <v>8.7811928539814191E-2</v>
      </c>
      <c r="K3565" s="12">
        <v>8.9428037181224843E-2</v>
      </c>
      <c r="L3565" s="12">
        <v>0.11599375618324957</v>
      </c>
      <c r="M3565" s="12">
        <v>6.3811909314990617E-2</v>
      </c>
      <c r="N3565" s="12"/>
      <c r="O3565" s="12"/>
    </row>
    <row r="3566" spans="1:15" x14ac:dyDescent="0.35">
      <c r="A3566" s="11" t="str">
        <f t="shared" si="55"/>
        <v>CONSUMO PER CAPITA (kg ó litros por individuo)Bebidas VegetalesNIVEL MEDIO</v>
      </c>
      <c r="B3566" s="11" t="s">
        <v>121</v>
      </c>
      <c r="C3566" s="11" t="s">
        <v>176</v>
      </c>
      <c r="D3566" s="11" t="s">
        <v>211</v>
      </c>
      <c r="E3566" s="12">
        <v>8.728997644349934E-2</v>
      </c>
      <c r="F3566" s="12">
        <v>8.7895248580173904E-2</v>
      </c>
      <c r="G3566" s="12">
        <v>0.10057398584455536</v>
      </c>
      <c r="H3566" s="12">
        <v>9.1786326364505039E-2</v>
      </c>
      <c r="I3566" s="12">
        <v>0.10159638301344849</v>
      </c>
      <c r="J3566" s="12">
        <v>8.9874471538625655E-2</v>
      </c>
      <c r="K3566" s="12">
        <v>6.7498004546935483E-2</v>
      </c>
      <c r="L3566" s="12">
        <v>6.1212624979973117E-2</v>
      </c>
      <c r="M3566" s="12">
        <v>6.9497767618853623E-2</v>
      </c>
      <c r="N3566" s="12"/>
      <c r="O3566" s="12"/>
    </row>
    <row r="3567" spans="1:15" x14ac:dyDescent="0.35">
      <c r="A3567" s="11" t="str">
        <f t="shared" si="55"/>
        <v>CONSUMO PER CAPITA (kg ó litros por individuo)Bebidas VegetalesNIVEL MEDIO BAJO</v>
      </c>
      <c r="B3567" s="11" t="s">
        <v>121</v>
      </c>
      <c r="C3567" s="11" t="s">
        <v>176</v>
      </c>
      <c r="D3567" s="11" t="s">
        <v>212</v>
      </c>
      <c r="E3567" s="12">
        <v>4.8201237476751556E-2</v>
      </c>
      <c r="F3567" s="12">
        <v>4.3350864755954559E-2</v>
      </c>
      <c r="G3567" s="12">
        <v>4.1847721588405551E-2</v>
      </c>
      <c r="H3567" s="12">
        <v>6.4664768631885097E-2</v>
      </c>
      <c r="I3567" s="12">
        <v>6.1692186448998432E-2</v>
      </c>
      <c r="J3567" s="12">
        <v>3.7717911609676448E-2</v>
      </c>
      <c r="K3567" s="12">
        <v>5.0287406007603022E-2</v>
      </c>
      <c r="L3567" s="12">
        <v>3.5519978290748322E-2</v>
      </c>
      <c r="M3567" s="12">
        <v>9.9259646488949124E-2</v>
      </c>
      <c r="N3567" s="12"/>
      <c r="O3567" s="12"/>
    </row>
    <row r="3568" spans="1:15" x14ac:dyDescent="0.35">
      <c r="A3568" s="11" t="str">
        <f t="shared" si="55"/>
        <v>CONSUMO PER CAPITA (kg ó litros por individuo)Bebidas VegetalesHOMBRE</v>
      </c>
      <c r="B3568" s="11" t="s">
        <v>121</v>
      </c>
      <c r="C3568" s="11" t="s">
        <v>176</v>
      </c>
      <c r="D3568" s="11" t="s">
        <v>21</v>
      </c>
      <c r="E3568" s="12">
        <v>3.856485175920233E-2</v>
      </c>
      <c r="F3568" s="12">
        <v>3.7099027685407349E-2</v>
      </c>
      <c r="G3568" s="12">
        <v>4.8377854908147604E-2</v>
      </c>
      <c r="H3568" s="12">
        <v>4.3982988504516131E-2</v>
      </c>
      <c r="I3568" s="12">
        <v>4.8707808502709608E-2</v>
      </c>
      <c r="J3568" s="12">
        <v>3.481114356263481E-2</v>
      </c>
      <c r="K3568" s="12">
        <v>4.552704269724521E-2</v>
      </c>
      <c r="L3568" s="12">
        <v>5.1987442404015788E-2</v>
      </c>
      <c r="M3568" s="12">
        <v>6.6672833930242648E-2</v>
      </c>
      <c r="N3568" s="12"/>
      <c r="O3568" s="12"/>
    </row>
    <row r="3569" spans="1:15" x14ac:dyDescent="0.35">
      <c r="A3569" s="11" t="str">
        <f t="shared" si="55"/>
        <v>CONSUMO PER CAPITA (kg ó litros por individuo)Bebidas VegetalesMUJER</v>
      </c>
      <c r="B3569" s="11" t="s">
        <v>121</v>
      </c>
      <c r="C3569" s="11" t="s">
        <v>176</v>
      </c>
      <c r="D3569" s="11" t="s">
        <v>22</v>
      </c>
      <c r="E3569" s="12">
        <v>0.10262266424642881</v>
      </c>
      <c r="F3569" s="12">
        <v>9.9804800351563638E-2</v>
      </c>
      <c r="G3569" s="12">
        <v>0.12227177989674634</v>
      </c>
      <c r="H3569" s="12">
        <v>0.13130189530015834</v>
      </c>
      <c r="I3569" s="12">
        <v>0.1746546073973109</v>
      </c>
      <c r="J3569" s="12">
        <v>0.14125274463797813</v>
      </c>
      <c r="K3569" s="12">
        <v>0.13270041718061043</v>
      </c>
      <c r="L3569" s="12">
        <v>0.12995626359495521</v>
      </c>
      <c r="M3569" s="12">
        <v>0.14337809576841687</v>
      </c>
      <c r="N3569" s="12"/>
      <c r="O3569" s="12"/>
    </row>
    <row r="3570" spans="1:15" x14ac:dyDescent="0.35">
      <c r="A3570" s="11" t="str">
        <f t="shared" si="55"/>
        <v>CONSUMO PER CAPITA (kg ó litros por individuo)InfusionesT.ESPAÑA</v>
      </c>
      <c r="B3570" s="11" t="s">
        <v>121</v>
      </c>
      <c r="C3570" s="11" t="s">
        <v>129</v>
      </c>
      <c r="D3570" s="11" t="s">
        <v>36</v>
      </c>
      <c r="E3570" s="12">
        <v>0.10610325493148895</v>
      </c>
      <c r="F3570" s="12">
        <v>9.8852909700942529E-2</v>
      </c>
      <c r="G3570" s="12">
        <v>0.10524420444945826</v>
      </c>
      <c r="H3570" s="12">
        <v>8.5902348248516738E-2</v>
      </c>
      <c r="I3570" s="12">
        <v>9.1993702991321188E-2</v>
      </c>
      <c r="J3570" s="12">
        <v>9.1161506645885376E-2</v>
      </c>
      <c r="K3570" s="12">
        <v>9.7189003329744686E-2</v>
      </c>
      <c r="L3570" s="12">
        <v>8.1710179512413661E-2</v>
      </c>
      <c r="M3570" s="12">
        <v>8.9644123426982067E-2</v>
      </c>
      <c r="N3570" s="12"/>
      <c r="O3570" s="12"/>
    </row>
    <row r="3571" spans="1:15" x14ac:dyDescent="0.35">
      <c r="A3571" s="11" t="str">
        <f t="shared" si="55"/>
        <v>CONSUMO PER CAPITA (kg ó litros por individuo)InfusionesBCN AM</v>
      </c>
      <c r="B3571" s="11" t="s">
        <v>121</v>
      </c>
      <c r="C3571" s="11" t="s">
        <v>129</v>
      </c>
      <c r="D3571" s="11" t="s">
        <v>1</v>
      </c>
      <c r="E3571" s="12">
        <v>9.7584567361955865E-2</v>
      </c>
      <c r="F3571" s="12">
        <v>0.1379530794107518</v>
      </c>
      <c r="G3571" s="12">
        <v>0.12372606354890762</v>
      </c>
      <c r="H3571" s="12">
        <v>7.9853250922234845E-2</v>
      </c>
      <c r="I3571" s="12">
        <v>6.7180951090975105E-2</v>
      </c>
      <c r="J3571" s="12">
        <v>8.0827431555557688E-2</v>
      </c>
      <c r="K3571" s="12">
        <v>9.2204814633886772E-2</v>
      </c>
      <c r="L3571" s="12">
        <v>8.5711134036592918E-2</v>
      </c>
      <c r="M3571" s="12">
        <v>8.4939470342077411E-2</v>
      </c>
      <c r="N3571" s="12"/>
      <c r="O3571" s="12"/>
    </row>
    <row r="3572" spans="1:15" x14ac:dyDescent="0.35">
      <c r="A3572" s="11" t="str">
        <f t="shared" si="55"/>
        <v>CONSUMO PER CAPITA (kg ó litros por individuo)InfusionesREST.CAT ARAGON</v>
      </c>
      <c r="B3572" s="11" t="s">
        <v>121</v>
      </c>
      <c r="C3572" s="11" t="s">
        <v>129</v>
      </c>
      <c r="D3572" s="11" t="s">
        <v>2</v>
      </c>
      <c r="E3572" s="12">
        <v>9.8349928785844226E-2</v>
      </c>
      <c r="F3572" s="12">
        <v>0.10642734202703077</v>
      </c>
      <c r="G3572" s="12">
        <v>0.10659214302297157</v>
      </c>
      <c r="H3572" s="12">
        <v>8.9924122285133884E-2</v>
      </c>
      <c r="I3572" s="12">
        <v>8.9884975531663011E-2</v>
      </c>
      <c r="J3572" s="12">
        <v>0.11658235727683326</v>
      </c>
      <c r="K3572" s="12">
        <v>0.12443972685030555</v>
      </c>
      <c r="L3572" s="12">
        <v>8.5857936774850319E-2</v>
      </c>
      <c r="M3572" s="12">
        <v>7.4480515469500894E-2</v>
      </c>
      <c r="N3572" s="12"/>
      <c r="O3572" s="12"/>
    </row>
    <row r="3573" spans="1:15" x14ac:dyDescent="0.35">
      <c r="A3573" s="11" t="str">
        <f t="shared" si="55"/>
        <v>CONSUMO PER CAPITA (kg ó litros por individuo)InfusionesLEVANTE</v>
      </c>
      <c r="B3573" s="11" t="s">
        <v>121</v>
      </c>
      <c r="C3573" s="11" t="s">
        <v>129</v>
      </c>
      <c r="D3573" s="11" t="s">
        <v>3</v>
      </c>
      <c r="E3573" s="12">
        <v>0.12076204512417962</v>
      </c>
      <c r="F3573" s="12">
        <v>9.4852323026685767E-2</v>
      </c>
      <c r="G3573" s="12">
        <v>0.11228829634742583</v>
      </c>
      <c r="H3573" s="12">
        <v>8.7944591414657811E-2</v>
      </c>
      <c r="I3573" s="12">
        <v>9.6579975760197528E-2</v>
      </c>
      <c r="J3573" s="12">
        <v>9.9603016096122474E-2</v>
      </c>
      <c r="K3573" s="12">
        <v>9.7223472840951786E-2</v>
      </c>
      <c r="L3573" s="12">
        <v>7.9276547456990393E-2</v>
      </c>
      <c r="M3573" s="12">
        <v>8.6164306684268055E-2</v>
      </c>
      <c r="N3573" s="12"/>
      <c r="O3573" s="12"/>
    </row>
    <row r="3574" spans="1:15" x14ac:dyDescent="0.35">
      <c r="A3574" s="11" t="str">
        <f t="shared" si="55"/>
        <v>CONSUMO PER CAPITA (kg ó litros por individuo)InfusionesANDALUCIA</v>
      </c>
      <c r="B3574" s="11" t="s">
        <v>121</v>
      </c>
      <c r="C3574" s="11" t="s">
        <v>129</v>
      </c>
      <c r="D3574" s="11" t="s">
        <v>4</v>
      </c>
      <c r="E3574" s="12">
        <v>0.10725009243528304</v>
      </c>
      <c r="F3574" s="12">
        <v>8.4208989144724855E-2</v>
      </c>
      <c r="G3574" s="12">
        <v>0.10697494706387937</v>
      </c>
      <c r="H3574" s="12">
        <v>6.8620393183515066E-2</v>
      </c>
      <c r="I3574" s="12">
        <v>8.4915398167808645E-2</v>
      </c>
      <c r="J3574" s="12">
        <v>7.6776384049307617E-2</v>
      </c>
      <c r="K3574" s="12">
        <v>8.1342191315104409E-2</v>
      </c>
      <c r="L3574" s="12">
        <v>6.793794290991334E-2</v>
      </c>
      <c r="M3574" s="12">
        <v>7.8088790039830117E-2</v>
      </c>
      <c r="N3574" s="12"/>
      <c r="O3574" s="12"/>
    </row>
    <row r="3575" spans="1:15" x14ac:dyDescent="0.35">
      <c r="A3575" s="11" t="str">
        <f t="shared" si="55"/>
        <v>CONSUMO PER CAPITA (kg ó litros por individuo)InfusionesMDD AM</v>
      </c>
      <c r="B3575" s="11" t="s">
        <v>121</v>
      </c>
      <c r="C3575" s="11" t="s">
        <v>129</v>
      </c>
      <c r="D3575" s="11" t="s">
        <v>5</v>
      </c>
      <c r="E3575" s="12">
        <v>0.1017893339799211</v>
      </c>
      <c r="F3575" s="12">
        <v>0.11054131000638656</v>
      </c>
      <c r="G3575" s="12">
        <v>9.5221710853805333E-2</v>
      </c>
      <c r="H3575" s="12">
        <v>0.10348633504147535</v>
      </c>
      <c r="I3575" s="12">
        <v>0.10601406877286319</v>
      </c>
      <c r="J3575" s="12">
        <v>7.3726912620649829E-2</v>
      </c>
      <c r="K3575" s="12">
        <v>8.3924542712189854E-2</v>
      </c>
      <c r="L3575" s="12">
        <v>7.690847697784034E-2</v>
      </c>
      <c r="M3575" s="12">
        <v>8.6303642231847125E-2</v>
      </c>
      <c r="N3575" s="12"/>
      <c r="O3575" s="12"/>
    </row>
    <row r="3576" spans="1:15" x14ac:dyDescent="0.35">
      <c r="A3576" s="11" t="str">
        <f t="shared" si="55"/>
        <v>CONSUMO PER CAPITA (kg ó litros por individuo)InfusionesRTO CENTRO</v>
      </c>
      <c r="B3576" s="11" t="s">
        <v>121</v>
      </c>
      <c r="C3576" s="11" t="s">
        <v>129</v>
      </c>
      <c r="D3576" s="11" t="s">
        <v>6</v>
      </c>
      <c r="E3576" s="12">
        <v>3.9295784678979484E-2</v>
      </c>
      <c r="F3576" s="12">
        <v>5.3901016855487427E-2</v>
      </c>
      <c r="G3576" s="12">
        <v>4.0823942021385701E-2</v>
      </c>
      <c r="H3576" s="12">
        <v>3.9137820080252329E-2</v>
      </c>
      <c r="I3576" s="12">
        <v>4.3972037250803189E-2</v>
      </c>
      <c r="J3576" s="12">
        <v>4.9617084536216896E-2</v>
      </c>
      <c r="K3576" s="12">
        <v>5.7606779636945563E-2</v>
      </c>
      <c r="L3576" s="12">
        <v>5.3438050433540572E-2</v>
      </c>
      <c r="M3576" s="12">
        <v>5.956246542983739E-2</v>
      </c>
      <c r="N3576" s="12"/>
      <c r="O3576" s="12"/>
    </row>
    <row r="3577" spans="1:15" x14ac:dyDescent="0.35">
      <c r="A3577" s="11" t="str">
        <f t="shared" si="55"/>
        <v>CONSUMO PER CAPITA (kg ó litros por individuo)InfusionesNORTE-CENTRO</v>
      </c>
      <c r="B3577" s="11" t="s">
        <v>121</v>
      </c>
      <c r="C3577" s="11" t="s">
        <v>129</v>
      </c>
      <c r="D3577" s="11" t="s">
        <v>7</v>
      </c>
      <c r="E3577" s="12">
        <v>0.11351016555777649</v>
      </c>
      <c r="F3577" s="12">
        <v>8.5004789180976911E-2</v>
      </c>
      <c r="G3577" s="12">
        <v>9.2962157377195306E-2</v>
      </c>
      <c r="H3577" s="12">
        <v>8.154069014946215E-2</v>
      </c>
      <c r="I3577" s="12">
        <v>0.11370605039831333</v>
      </c>
      <c r="J3577" s="12">
        <v>0.11139985892457389</v>
      </c>
      <c r="K3577" s="12">
        <v>0.10279382618352453</v>
      </c>
      <c r="L3577" s="12">
        <v>8.3640975302678333E-2</v>
      </c>
      <c r="M3577" s="12">
        <v>0.11197143695336727</v>
      </c>
      <c r="N3577" s="12"/>
      <c r="O3577" s="12"/>
    </row>
    <row r="3578" spans="1:15" x14ac:dyDescent="0.35">
      <c r="A3578" s="11" t="str">
        <f t="shared" si="55"/>
        <v>CONSUMO PER CAPITA (kg ó litros por individuo)InfusionesNOROESTE</v>
      </c>
      <c r="B3578" s="11" t="s">
        <v>121</v>
      </c>
      <c r="C3578" s="11" t="s">
        <v>129</v>
      </c>
      <c r="D3578" s="11" t="s">
        <v>8</v>
      </c>
      <c r="E3578" s="12">
        <v>0.16658494956975214</v>
      </c>
      <c r="F3578" s="12">
        <v>0.13086674548270996</v>
      </c>
      <c r="G3578" s="12">
        <v>0.16393986674077038</v>
      </c>
      <c r="H3578" s="12">
        <v>0.15038135814834039</v>
      </c>
      <c r="I3578" s="12">
        <v>0.13706289110572317</v>
      </c>
      <c r="J3578" s="12">
        <v>0.13196324732469503</v>
      </c>
      <c r="K3578" s="12">
        <v>0.15489157038991325</v>
      </c>
      <c r="L3578" s="12">
        <v>0.14287589918116619</v>
      </c>
      <c r="M3578" s="12">
        <v>0.16406437903762305</v>
      </c>
      <c r="N3578" s="12"/>
      <c r="O3578" s="12"/>
    </row>
    <row r="3579" spans="1:15" x14ac:dyDescent="0.35">
      <c r="A3579" s="11" t="str">
        <f t="shared" si="55"/>
        <v>CONSUMO PER CAPITA (kg ó litros por individuo)Infusiones&lt;2MIL</v>
      </c>
      <c r="B3579" s="11" t="s">
        <v>121</v>
      </c>
      <c r="C3579" s="11" t="s">
        <v>129</v>
      </c>
      <c r="D3579" s="11" t="s">
        <v>9</v>
      </c>
      <c r="E3579" s="12">
        <v>7.9371170103906014E-2</v>
      </c>
      <c r="F3579" s="12">
        <v>8.7518709325420954E-2</v>
      </c>
      <c r="G3579" s="12">
        <v>6.4395309638299966E-2</v>
      </c>
      <c r="H3579" s="12">
        <v>5.4731531380684983E-2</v>
      </c>
      <c r="I3579" s="12">
        <v>7.304934122335828E-2</v>
      </c>
      <c r="J3579" s="12">
        <v>6.0571142994615801E-2</v>
      </c>
      <c r="K3579" s="12">
        <v>6.3076198219010116E-2</v>
      </c>
      <c r="L3579" s="12">
        <v>8.0267741455341074E-2</v>
      </c>
      <c r="M3579" s="12">
        <v>7.3546888325096135E-2</v>
      </c>
      <c r="N3579" s="12"/>
      <c r="O3579" s="12"/>
    </row>
    <row r="3580" spans="1:15" x14ac:dyDescent="0.35">
      <c r="A3580" s="11" t="str">
        <f t="shared" si="55"/>
        <v>CONSUMO PER CAPITA (kg ó litros por individuo)Infusiones2-5MIL</v>
      </c>
      <c r="B3580" s="11" t="s">
        <v>121</v>
      </c>
      <c r="C3580" s="11" t="s">
        <v>129</v>
      </c>
      <c r="D3580" s="11" t="s">
        <v>10</v>
      </c>
      <c r="E3580" s="12">
        <v>7.3318372696137987E-2</v>
      </c>
      <c r="F3580" s="12">
        <v>5.5622845014349699E-2</v>
      </c>
      <c r="G3580" s="12">
        <v>6.8526963060322729E-2</v>
      </c>
      <c r="H3580" s="12">
        <v>7.5336437647013713E-2</v>
      </c>
      <c r="I3580" s="12">
        <v>4.2835966830234717E-2</v>
      </c>
      <c r="J3580" s="12">
        <v>7.827109878890709E-2</v>
      </c>
      <c r="K3580" s="12">
        <v>6.1104731345748453E-2</v>
      </c>
      <c r="L3580" s="12">
        <v>4.4197184109075117E-2</v>
      </c>
      <c r="M3580" s="12">
        <v>4.7299408357210658E-2</v>
      </c>
      <c r="N3580" s="12"/>
      <c r="O3580" s="12"/>
    </row>
    <row r="3581" spans="1:15" x14ac:dyDescent="0.35">
      <c r="A3581" s="11" t="str">
        <f t="shared" si="55"/>
        <v>CONSUMO PER CAPITA (kg ó litros por individuo)Infusiones5-10MIL</v>
      </c>
      <c r="B3581" s="11" t="s">
        <v>121</v>
      </c>
      <c r="C3581" s="11" t="s">
        <v>129</v>
      </c>
      <c r="D3581" s="11" t="s">
        <v>11</v>
      </c>
      <c r="E3581" s="12">
        <v>6.7806705514220175E-2</v>
      </c>
      <c r="F3581" s="12">
        <v>5.3461070521476972E-2</v>
      </c>
      <c r="G3581" s="12">
        <v>6.987217681861646E-2</v>
      </c>
      <c r="H3581" s="12">
        <v>6.7735421906041426E-2</v>
      </c>
      <c r="I3581" s="12">
        <v>6.5357794843363973E-2</v>
      </c>
      <c r="J3581" s="12">
        <v>4.5889305509432335E-2</v>
      </c>
      <c r="K3581" s="12">
        <v>6.0554265474748688E-2</v>
      </c>
      <c r="L3581" s="12">
        <v>5.5112285097718816E-2</v>
      </c>
      <c r="M3581" s="12">
        <v>4.5458523926479019E-2</v>
      </c>
      <c r="N3581" s="12"/>
      <c r="O3581" s="12"/>
    </row>
    <row r="3582" spans="1:15" x14ac:dyDescent="0.35">
      <c r="A3582" s="11" t="str">
        <f t="shared" si="55"/>
        <v>CONSUMO PER CAPITA (kg ó litros por individuo)Infusiones10-30MIL</v>
      </c>
      <c r="B3582" s="11" t="s">
        <v>121</v>
      </c>
      <c r="C3582" s="11" t="s">
        <v>129</v>
      </c>
      <c r="D3582" s="11" t="s">
        <v>12</v>
      </c>
      <c r="E3582" s="12">
        <v>0.10272720013328487</v>
      </c>
      <c r="F3582" s="12">
        <v>0.1004441068004788</v>
      </c>
      <c r="G3582" s="12">
        <v>0.10977413074966449</v>
      </c>
      <c r="H3582" s="12">
        <v>0.10457580722974737</v>
      </c>
      <c r="I3582" s="12">
        <v>0.10643726101441701</v>
      </c>
      <c r="J3582" s="12">
        <v>0.10778033858864099</v>
      </c>
      <c r="K3582" s="12">
        <v>0.1389368811784247</v>
      </c>
      <c r="L3582" s="12">
        <v>9.7800689643883776E-2</v>
      </c>
      <c r="M3582" s="12">
        <v>0.1035611187031231</v>
      </c>
      <c r="N3582" s="12"/>
      <c r="O3582" s="12"/>
    </row>
    <row r="3583" spans="1:15" x14ac:dyDescent="0.35">
      <c r="A3583" s="11" t="str">
        <f t="shared" si="55"/>
        <v>CONSUMO PER CAPITA (kg ó litros por individuo)Infusiones30-100MIL</v>
      </c>
      <c r="B3583" s="11" t="s">
        <v>121</v>
      </c>
      <c r="C3583" s="11" t="s">
        <v>129</v>
      </c>
      <c r="D3583" s="11" t="s">
        <v>13</v>
      </c>
      <c r="E3583" s="12">
        <v>0.10994630327265802</v>
      </c>
      <c r="F3583" s="12">
        <v>0.1025626584707061</v>
      </c>
      <c r="G3583" s="12">
        <v>0.13123683940836098</v>
      </c>
      <c r="H3583" s="12">
        <v>7.2649536670931006E-2</v>
      </c>
      <c r="I3583" s="12">
        <v>0.10730628384442722</v>
      </c>
      <c r="J3583" s="12">
        <v>0.10547865363142542</v>
      </c>
      <c r="K3583" s="12">
        <v>9.6642416415122195E-2</v>
      </c>
      <c r="L3583" s="12">
        <v>7.6608251302458991E-2</v>
      </c>
      <c r="M3583" s="12">
        <v>9.6900346674441834E-2</v>
      </c>
      <c r="N3583" s="12"/>
      <c r="O3583" s="12"/>
    </row>
    <row r="3584" spans="1:15" x14ac:dyDescent="0.35">
      <c r="A3584" s="11" t="str">
        <f t="shared" si="55"/>
        <v>CONSUMO PER CAPITA (kg ó litros por individuo)Infusiones100-200MIL</v>
      </c>
      <c r="B3584" s="11" t="s">
        <v>121</v>
      </c>
      <c r="C3584" s="11" t="s">
        <v>129</v>
      </c>
      <c r="D3584" s="11" t="s">
        <v>14</v>
      </c>
      <c r="E3584" s="12">
        <v>0.10633670721849972</v>
      </c>
      <c r="F3584" s="12">
        <v>9.0701047903397419E-2</v>
      </c>
      <c r="G3584" s="12">
        <v>6.5710953869255143E-2</v>
      </c>
      <c r="H3584" s="12">
        <v>7.0701036668901415E-2</v>
      </c>
      <c r="I3584" s="12">
        <v>7.350455868384291E-2</v>
      </c>
      <c r="J3584" s="12">
        <v>7.193985056685552E-2</v>
      </c>
      <c r="K3584" s="12">
        <v>8.149902778140683E-2</v>
      </c>
      <c r="L3584" s="12">
        <v>7.9101158118450948E-2</v>
      </c>
      <c r="M3584" s="12">
        <v>8.3191684636854515E-2</v>
      </c>
      <c r="N3584" s="12"/>
      <c r="O3584" s="12"/>
    </row>
    <row r="3585" spans="1:15" x14ac:dyDescent="0.35">
      <c r="A3585" s="11" t="str">
        <f t="shared" si="55"/>
        <v>CONSUMO PER CAPITA (kg ó litros por individuo)Infusiones200-500MIL</v>
      </c>
      <c r="B3585" s="11" t="s">
        <v>121</v>
      </c>
      <c r="C3585" s="11" t="s">
        <v>129</v>
      </c>
      <c r="D3585" s="11" t="s">
        <v>15</v>
      </c>
      <c r="E3585" s="12">
        <v>0.13159471141183054</v>
      </c>
      <c r="F3585" s="12">
        <v>0.10856305035595193</v>
      </c>
      <c r="G3585" s="12">
        <v>0.12694648255095858</v>
      </c>
      <c r="H3585" s="12">
        <v>0.10341796009149795</v>
      </c>
      <c r="I3585" s="12">
        <v>0.10081254680293721</v>
      </c>
      <c r="J3585" s="12">
        <v>0.10793433000821095</v>
      </c>
      <c r="K3585" s="12">
        <v>0.10329049682647788</v>
      </c>
      <c r="L3585" s="12">
        <v>9.9455806899969024E-2</v>
      </c>
      <c r="M3585" s="12">
        <v>0.12193142122471337</v>
      </c>
      <c r="N3585" s="12"/>
      <c r="O3585" s="12"/>
    </row>
    <row r="3586" spans="1:15" x14ac:dyDescent="0.35">
      <c r="A3586" s="11" t="str">
        <f t="shared" si="55"/>
        <v>CONSUMO PER CAPITA (kg ó litros por individuo)Infusiones&gt;500MIL</v>
      </c>
      <c r="B3586" s="11" t="s">
        <v>121</v>
      </c>
      <c r="C3586" s="11" t="s">
        <v>129</v>
      </c>
      <c r="D3586" s="11" t="s">
        <v>16</v>
      </c>
      <c r="E3586" s="12">
        <v>0.12541795632911071</v>
      </c>
      <c r="F3586" s="12">
        <v>0.13212031502427052</v>
      </c>
      <c r="G3586" s="12">
        <v>0.12065613240287934</v>
      </c>
      <c r="H3586" s="12">
        <v>0.10164617386353367</v>
      </c>
      <c r="I3586" s="12">
        <v>0.10020230066057675</v>
      </c>
      <c r="J3586" s="12">
        <v>9.193389280165766E-2</v>
      </c>
      <c r="K3586" s="12">
        <v>0.10152184502937209</v>
      </c>
      <c r="L3586" s="12">
        <v>8.7108534068623539E-2</v>
      </c>
      <c r="M3586" s="12">
        <v>8.924431056294839E-2</v>
      </c>
      <c r="N3586" s="12"/>
      <c r="O3586" s="12"/>
    </row>
    <row r="3587" spans="1:15" x14ac:dyDescent="0.35">
      <c r="A3587" s="11" t="str">
        <f t="shared" si="55"/>
        <v>CONSUMO PER CAPITA (kg ó litros por individuo)InfusionesDE 15 A 19 AÑOS</v>
      </c>
      <c r="B3587" s="11" t="s">
        <v>121</v>
      </c>
      <c r="C3587" s="11" t="s">
        <v>129</v>
      </c>
      <c r="D3587" s="11" t="s">
        <v>39</v>
      </c>
      <c r="E3587" s="12">
        <v>2.2100519251978096E-3</v>
      </c>
      <c r="F3587" s="12">
        <v>1.8446505262421705E-3</v>
      </c>
      <c r="G3587" s="12" t="s">
        <v>223</v>
      </c>
      <c r="H3587" s="12">
        <v>2.6504486089745081E-3</v>
      </c>
      <c r="I3587" s="12" t="s">
        <v>223</v>
      </c>
      <c r="J3587" s="12">
        <v>1.1353071450825761E-2</v>
      </c>
      <c r="K3587" s="12">
        <v>7.0101326168622424E-3</v>
      </c>
      <c r="L3587" s="12">
        <v>2.5959011027246004E-3</v>
      </c>
      <c r="M3587" s="12">
        <v>9.1275313510152233E-3</v>
      </c>
      <c r="N3587" s="12"/>
      <c r="O3587" s="12"/>
    </row>
    <row r="3588" spans="1:15" x14ac:dyDescent="0.35">
      <c r="A3588" s="11" t="str">
        <f t="shared" ref="A3588:A3651" si="56">B3588&amp;C3588&amp;D3588</f>
        <v>CONSUMO PER CAPITA (kg ó litros por individuo)InfusionesDE 20 A 24 AÑOS</v>
      </c>
      <c r="B3588" s="11" t="s">
        <v>121</v>
      </c>
      <c r="C3588" s="11" t="s">
        <v>129</v>
      </c>
      <c r="D3588" s="11" t="s">
        <v>40</v>
      </c>
      <c r="E3588" s="12">
        <v>5.0994306521712378E-2</v>
      </c>
      <c r="F3588" s="12">
        <v>2.374181857116087E-2</v>
      </c>
      <c r="G3588" s="12">
        <v>4.2203946850937368E-2</v>
      </c>
      <c r="H3588" s="12">
        <v>2.5436895069184066E-2</v>
      </c>
      <c r="I3588" s="12">
        <v>3.3553605735203239E-2</v>
      </c>
      <c r="J3588" s="12">
        <v>2.8540803930941164E-2</v>
      </c>
      <c r="K3588" s="12">
        <v>2.2914458282630615E-2</v>
      </c>
      <c r="L3588" s="12">
        <v>2.6184057817926019E-2</v>
      </c>
      <c r="M3588" s="12">
        <v>1.9235665011947328E-2</v>
      </c>
      <c r="N3588" s="12"/>
      <c r="O3588" s="12"/>
    </row>
    <row r="3589" spans="1:15" x14ac:dyDescent="0.35">
      <c r="A3589" s="11" t="str">
        <f t="shared" si="56"/>
        <v>CONSUMO PER CAPITA (kg ó litros por individuo)InfusionesDE 25 A 34 AÑOS</v>
      </c>
      <c r="B3589" s="11" t="s">
        <v>121</v>
      </c>
      <c r="C3589" s="11" t="s">
        <v>129</v>
      </c>
      <c r="D3589" s="11" t="s">
        <v>41</v>
      </c>
      <c r="E3589" s="12">
        <v>0.1102131026422094</v>
      </c>
      <c r="F3589" s="12">
        <v>8.0951674872549353E-2</v>
      </c>
      <c r="G3589" s="12">
        <v>6.0020039583042119E-2</v>
      </c>
      <c r="H3589" s="12">
        <v>6.6316469157790284E-2</v>
      </c>
      <c r="I3589" s="12">
        <v>6.7129568529194369E-2</v>
      </c>
      <c r="J3589" s="12">
        <v>4.656016364096055E-2</v>
      </c>
      <c r="K3589" s="12">
        <v>5.1624612888321285E-2</v>
      </c>
      <c r="L3589" s="12">
        <v>3.2687340785796125E-2</v>
      </c>
      <c r="M3589" s="12">
        <v>3.8267767031672242E-2</v>
      </c>
      <c r="N3589" s="12"/>
      <c r="O3589" s="12"/>
    </row>
    <row r="3590" spans="1:15" x14ac:dyDescent="0.35">
      <c r="A3590" s="11" t="str">
        <f t="shared" si="56"/>
        <v>CONSUMO PER CAPITA (kg ó litros por individuo)InfusionesDE 35 A 49 AÑOS</v>
      </c>
      <c r="B3590" s="11" t="s">
        <v>121</v>
      </c>
      <c r="C3590" s="11" t="s">
        <v>129</v>
      </c>
      <c r="D3590" s="11" t="s">
        <v>42</v>
      </c>
      <c r="E3590" s="12">
        <v>8.0424432806264101E-2</v>
      </c>
      <c r="F3590" s="12">
        <v>8.4371958182990175E-2</v>
      </c>
      <c r="G3590" s="12">
        <v>9.6390737100182505E-2</v>
      </c>
      <c r="H3590" s="12">
        <v>7.7853004997340727E-2</v>
      </c>
      <c r="I3590" s="12">
        <v>7.3609287681662125E-2</v>
      </c>
      <c r="J3590" s="12">
        <v>8.011972273163738E-2</v>
      </c>
      <c r="K3590" s="12">
        <v>8.2104079347512474E-2</v>
      </c>
      <c r="L3590" s="12">
        <v>7.3661848351565418E-2</v>
      </c>
      <c r="M3590" s="12">
        <v>7.2334388673498701E-2</v>
      </c>
      <c r="N3590" s="12"/>
      <c r="O3590" s="12"/>
    </row>
    <row r="3591" spans="1:15" x14ac:dyDescent="0.35">
      <c r="A3591" s="11" t="str">
        <f t="shared" si="56"/>
        <v>CONSUMO PER CAPITA (kg ó litros por individuo)InfusionesDE 50 A 59 AÑOS</v>
      </c>
      <c r="B3591" s="11" t="s">
        <v>121</v>
      </c>
      <c r="C3591" s="11" t="s">
        <v>129</v>
      </c>
      <c r="D3591" s="11" t="s">
        <v>43</v>
      </c>
      <c r="E3591" s="12">
        <v>0.1295711262810372</v>
      </c>
      <c r="F3591" s="12">
        <v>0.1297280454442955</v>
      </c>
      <c r="G3591" s="12">
        <v>0.14492800248921872</v>
      </c>
      <c r="H3591" s="12">
        <v>0.1055576063636439</v>
      </c>
      <c r="I3591" s="12">
        <v>0.13921414588518036</v>
      </c>
      <c r="J3591" s="12">
        <v>0.12722347746268242</v>
      </c>
      <c r="K3591" s="12">
        <v>0.12412654163362301</v>
      </c>
      <c r="L3591" s="12">
        <v>0.11058676458406204</v>
      </c>
      <c r="M3591" s="12">
        <v>0.12832634825471262</v>
      </c>
      <c r="N3591" s="12"/>
      <c r="O3591" s="12"/>
    </row>
    <row r="3592" spans="1:15" x14ac:dyDescent="0.35">
      <c r="A3592" s="11" t="str">
        <f t="shared" si="56"/>
        <v>CONSUMO PER CAPITA (kg ó litros por individuo)InfusionesDE 60 A 75 AÑOS</v>
      </c>
      <c r="B3592" s="11" t="s">
        <v>121</v>
      </c>
      <c r="C3592" s="11" t="s">
        <v>129</v>
      </c>
      <c r="D3592" s="11" t="s">
        <v>44</v>
      </c>
      <c r="E3592" s="12">
        <v>0.16417780717449196</v>
      </c>
      <c r="F3592" s="12">
        <v>0.15327869844214084</v>
      </c>
      <c r="G3592" s="12">
        <v>0.16059071892006566</v>
      </c>
      <c r="H3592" s="12">
        <v>0.1342499726098397</v>
      </c>
      <c r="I3592" s="12">
        <v>0.13525324939267938</v>
      </c>
      <c r="J3592" s="12">
        <v>0.14455531831108454</v>
      </c>
      <c r="K3592" s="12">
        <v>0.17059106539960037</v>
      </c>
      <c r="L3592" s="12">
        <v>0.13802621573267956</v>
      </c>
      <c r="M3592" s="12">
        <v>0.15545509911279751</v>
      </c>
      <c r="N3592" s="12"/>
      <c r="O3592" s="12"/>
    </row>
    <row r="3593" spans="1:15" x14ac:dyDescent="0.35">
      <c r="A3593" s="11" t="str">
        <f t="shared" si="56"/>
        <v>CONSUMO PER CAPITA (kg ó litros por individuo)InfusionesNIVEL ALTO</v>
      </c>
      <c r="B3593" s="11" t="s">
        <v>121</v>
      </c>
      <c r="C3593" s="11" t="s">
        <v>129</v>
      </c>
      <c r="D3593" s="11" t="s">
        <v>209</v>
      </c>
      <c r="E3593" s="12">
        <v>0.12857295666251206</v>
      </c>
      <c r="F3593" s="12">
        <v>0.11091064902044474</v>
      </c>
      <c r="G3593" s="12">
        <v>0.11163652225022444</v>
      </c>
      <c r="H3593" s="12">
        <v>9.9815892962908118E-2</v>
      </c>
      <c r="I3593" s="12">
        <v>9.5257983862048271E-2</v>
      </c>
      <c r="J3593" s="12">
        <v>8.853069591360993E-2</v>
      </c>
      <c r="K3593" s="12">
        <v>9.9273322177789669E-2</v>
      </c>
      <c r="L3593" s="12">
        <v>9.0105091309079247E-2</v>
      </c>
      <c r="M3593" s="12">
        <v>9.7999741302047819E-2</v>
      </c>
      <c r="N3593" s="12"/>
      <c r="O3593" s="12"/>
    </row>
    <row r="3594" spans="1:15" x14ac:dyDescent="0.35">
      <c r="A3594" s="11" t="str">
        <f t="shared" si="56"/>
        <v>CONSUMO PER CAPITA (kg ó litros por individuo)InfusionesNIVEL MEDIO ALTO</v>
      </c>
      <c r="B3594" s="11" t="s">
        <v>121</v>
      </c>
      <c r="C3594" s="11" t="s">
        <v>129</v>
      </c>
      <c r="D3594" s="11" t="s">
        <v>210</v>
      </c>
      <c r="E3594" s="12">
        <v>0.11353460573070422</v>
      </c>
      <c r="F3594" s="12">
        <v>0.11114966881175094</v>
      </c>
      <c r="G3594" s="12">
        <v>0.11027261052550513</v>
      </c>
      <c r="H3594" s="12">
        <v>8.5901579058844588E-2</v>
      </c>
      <c r="I3594" s="12">
        <v>9.6601966409854259E-2</v>
      </c>
      <c r="J3594" s="12">
        <v>9.8384914025814382E-2</v>
      </c>
      <c r="K3594" s="12">
        <v>9.2227056436268662E-2</v>
      </c>
      <c r="L3594" s="12">
        <v>7.2582061448301496E-2</v>
      </c>
      <c r="M3594" s="12">
        <v>8.4503049494291604E-2</v>
      </c>
      <c r="N3594" s="12"/>
      <c r="O3594" s="12"/>
    </row>
    <row r="3595" spans="1:15" x14ac:dyDescent="0.35">
      <c r="A3595" s="11" t="str">
        <f t="shared" si="56"/>
        <v>CONSUMO PER CAPITA (kg ó litros por individuo)InfusionesNIVEL MEDIO</v>
      </c>
      <c r="B3595" s="11" t="s">
        <v>121</v>
      </c>
      <c r="C3595" s="11" t="s">
        <v>129</v>
      </c>
      <c r="D3595" s="11" t="s">
        <v>211</v>
      </c>
      <c r="E3595" s="12">
        <v>8.8826621268051964E-2</v>
      </c>
      <c r="F3595" s="12">
        <v>9.5396834570549816E-2</v>
      </c>
      <c r="G3595" s="12">
        <v>9.8252370572500317E-2</v>
      </c>
      <c r="H3595" s="12">
        <v>7.5842237964697357E-2</v>
      </c>
      <c r="I3595" s="12">
        <v>8.2016805663921791E-2</v>
      </c>
      <c r="J3595" s="12">
        <v>9.1956685189806264E-2</v>
      </c>
      <c r="K3595" s="12">
        <v>9.9416661988561833E-2</v>
      </c>
      <c r="L3595" s="12">
        <v>7.0094335805379326E-2</v>
      </c>
      <c r="M3595" s="12">
        <v>7.277745278140435E-2</v>
      </c>
      <c r="N3595" s="12"/>
      <c r="O3595" s="12"/>
    </row>
    <row r="3596" spans="1:15" x14ac:dyDescent="0.35">
      <c r="A3596" s="11" t="str">
        <f t="shared" si="56"/>
        <v>CONSUMO PER CAPITA (kg ó litros por individuo)InfusionesNIVEL MEDIO BAJO</v>
      </c>
      <c r="B3596" s="11" t="s">
        <v>121</v>
      </c>
      <c r="C3596" s="11" t="s">
        <v>129</v>
      </c>
      <c r="D3596" s="11" t="s">
        <v>212</v>
      </c>
      <c r="E3596" s="12">
        <v>8.0513181923675264E-2</v>
      </c>
      <c r="F3596" s="12">
        <v>8.9429583596505643E-2</v>
      </c>
      <c r="G3596" s="12">
        <v>8.5590396851676923E-2</v>
      </c>
      <c r="H3596" s="12">
        <v>6.6883235556652154E-2</v>
      </c>
      <c r="I3596" s="12">
        <v>7.6789694062090852E-2</v>
      </c>
      <c r="J3596" s="12">
        <v>7.5960247570498338E-2</v>
      </c>
      <c r="K3596" s="12">
        <v>0.10624836342279907</v>
      </c>
      <c r="L3596" s="12">
        <v>8.0817021498106489E-2</v>
      </c>
      <c r="M3596" s="12">
        <v>8.5531926115008289E-2</v>
      </c>
      <c r="N3596" s="12"/>
      <c r="O3596" s="12"/>
    </row>
    <row r="3597" spans="1:15" x14ac:dyDescent="0.35">
      <c r="A3597" s="11" t="str">
        <f t="shared" si="56"/>
        <v>CONSUMO PER CAPITA (kg ó litros por individuo)InfusionesHOMBRE</v>
      </c>
      <c r="B3597" s="11" t="s">
        <v>121</v>
      </c>
      <c r="C3597" s="11" t="s">
        <v>129</v>
      </c>
      <c r="D3597" s="11" t="s">
        <v>21</v>
      </c>
      <c r="E3597" s="12">
        <v>9.9193667548073725E-2</v>
      </c>
      <c r="F3597" s="12">
        <v>7.9970268217997686E-2</v>
      </c>
      <c r="G3597" s="12">
        <v>8.8033901097763226E-2</v>
      </c>
      <c r="H3597" s="12">
        <v>7.7434236632938303E-2</v>
      </c>
      <c r="I3597" s="12">
        <v>8.6757691836586326E-2</v>
      </c>
      <c r="J3597" s="12">
        <v>7.5724719060821455E-2</v>
      </c>
      <c r="K3597" s="12">
        <v>8.7251722825440942E-2</v>
      </c>
      <c r="L3597" s="12">
        <v>7.2662018025847194E-2</v>
      </c>
      <c r="M3597" s="12">
        <v>7.9775259902841539E-2</v>
      </c>
      <c r="N3597" s="12"/>
      <c r="O3597" s="12"/>
    </row>
    <row r="3598" spans="1:15" x14ac:dyDescent="0.35">
      <c r="A3598" s="11" t="str">
        <f t="shared" si="56"/>
        <v>CONSUMO PER CAPITA (kg ó litros por individuo)InfusionesMUJER</v>
      </c>
      <c r="B3598" s="11" t="s">
        <v>121</v>
      </c>
      <c r="C3598" s="11" t="s">
        <v>129</v>
      </c>
      <c r="D3598" s="11" t="s">
        <v>22</v>
      </c>
      <c r="E3598" s="12">
        <v>0.11294155305815935</v>
      </c>
      <c r="F3598" s="12">
        <v>0.11754067529556751</v>
      </c>
      <c r="G3598" s="12">
        <v>0.12224914930926005</v>
      </c>
      <c r="H3598" s="12">
        <v>9.42694905711213E-2</v>
      </c>
      <c r="I3598" s="12">
        <v>9.7167296879671905E-2</v>
      </c>
      <c r="J3598" s="12">
        <v>0.10641448866722746</v>
      </c>
      <c r="K3598" s="12">
        <v>0.10700002741971371</v>
      </c>
      <c r="L3598" s="12">
        <v>9.0643461682331949E-2</v>
      </c>
      <c r="M3598" s="12">
        <v>9.938979739928816E-2</v>
      </c>
      <c r="N3598" s="12"/>
      <c r="O3598" s="12"/>
    </row>
    <row r="3599" spans="1:15" x14ac:dyDescent="0.35">
      <c r="A3599" s="11" t="str">
        <f t="shared" si="56"/>
        <v>CONSUMO PER CAPITA (kg ó litros por individuo)Resto Bebidas CalienteT.ESPAÑA</v>
      </c>
      <c r="B3599" s="11" t="s">
        <v>121</v>
      </c>
      <c r="C3599" s="11" t="s">
        <v>130</v>
      </c>
      <c r="D3599" s="11" t="s">
        <v>36</v>
      </c>
      <c r="E3599" s="12">
        <v>6.2461653117045116E-2</v>
      </c>
      <c r="F3599" s="12">
        <v>0.10139260662210288</v>
      </c>
      <c r="G3599" s="12">
        <v>8.9364347426411112E-2</v>
      </c>
      <c r="H3599" s="12">
        <v>5.3543351019732691E-2</v>
      </c>
      <c r="I3599" s="12">
        <v>5.7001902407740959E-2</v>
      </c>
      <c r="J3599" s="12">
        <v>8.0633713322476472E-2</v>
      </c>
      <c r="K3599" s="12">
        <v>8.6448810390637162E-2</v>
      </c>
      <c r="L3599" s="12">
        <v>4.1095487048662595E-2</v>
      </c>
      <c r="M3599" s="12">
        <v>5.2033118314803672E-2</v>
      </c>
      <c r="N3599" s="12"/>
      <c r="O3599" s="12"/>
    </row>
    <row r="3600" spans="1:15" x14ac:dyDescent="0.35">
      <c r="A3600" s="11" t="str">
        <f t="shared" si="56"/>
        <v>CONSUMO PER CAPITA (kg ó litros por individuo)Resto Bebidas CalienteBCN AM</v>
      </c>
      <c r="B3600" s="11" t="s">
        <v>121</v>
      </c>
      <c r="C3600" s="11" t="s">
        <v>130</v>
      </c>
      <c r="D3600" s="11" t="s">
        <v>1</v>
      </c>
      <c r="E3600" s="12">
        <v>5.8423522571413776E-2</v>
      </c>
      <c r="F3600" s="12">
        <v>0.10197777630416928</v>
      </c>
      <c r="G3600" s="12">
        <v>9.3480053605512398E-2</v>
      </c>
      <c r="H3600" s="12">
        <v>4.5332522022297463E-2</v>
      </c>
      <c r="I3600" s="12">
        <v>5.3631223858896161E-2</v>
      </c>
      <c r="J3600" s="12">
        <v>8.3173925636859491E-2</v>
      </c>
      <c r="K3600" s="12">
        <v>8.6898559806978526E-2</v>
      </c>
      <c r="L3600" s="12">
        <v>3.8847198048609442E-2</v>
      </c>
      <c r="M3600" s="12">
        <v>6.2642711784362232E-2</v>
      </c>
      <c r="N3600" s="12"/>
      <c r="O3600" s="12"/>
    </row>
    <row r="3601" spans="1:15" x14ac:dyDescent="0.35">
      <c r="A3601" s="11" t="str">
        <f t="shared" si="56"/>
        <v>CONSUMO PER CAPITA (kg ó litros por individuo)Resto Bebidas CalienteREST.CAT ARAGON</v>
      </c>
      <c r="B3601" s="11" t="s">
        <v>121</v>
      </c>
      <c r="C3601" s="11" t="s">
        <v>130</v>
      </c>
      <c r="D3601" s="11" t="s">
        <v>2</v>
      </c>
      <c r="E3601" s="12">
        <v>6.5105533504889818E-2</v>
      </c>
      <c r="F3601" s="12">
        <v>0.14631364236143091</v>
      </c>
      <c r="G3601" s="12">
        <v>0.12446176342757731</v>
      </c>
      <c r="H3601" s="12">
        <v>8.0420455169877031E-2</v>
      </c>
      <c r="I3601" s="12">
        <v>4.0712087912227309E-2</v>
      </c>
      <c r="J3601" s="12">
        <v>8.2974005863009306E-2</v>
      </c>
      <c r="K3601" s="12">
        <v>0.10198571476893017</v>
      </c>
      <c r="L3601" s="12">
        <v>5.5196152903152121E-2</v>
      </c>
      <c r="M3601" s="12">
        <v>4.6326352945339988E-2</v>
      </c>
      <c r="N3601" s="12"/>
      <c r="O3601" s="12"/>
    </row>
    <row r="3602" spans="1:15" x14ac:dyDescent="0.35">
      <c r="A3602" s="11" t="str">
        <f t="shared" si="56"/>
        <v>CONSUMO PER CAPITA (kg ó litros por individuo)Resto Bebidas CalienteLEVANTE</v>
      </c>
      <c r="B3602" s="11" t="s">
        <v>121</v>
      </c>
      <c r="C3602" s="11" t="s">
        <v>130</v>
      </c>
      <c r="D3602" s="11" t="s">
        <v>3</v>
      </c>
      <c r="E3602" s="12">
        <v>6.5222485381848647E-2</v>
      </c>
      <c r="F3602" s="12">
        <v>9.3853971392067484E-2</v>
      </c>
      <c r="G3602" s="12">
        <v>9.7059603317645737E-2</v>
      </c>
      <c r="H3602" s="12">
        <v>4.7243747921707685E-2</v>
      </c>
      <c r="I3602" s="12">
        <v>4.7198780433207001E-2</v>
      </c>
      <c r="J3602" s="12">
        <v>8.4265869371410937E-2</v>
      </c>
      <c r="K3602" s="12">
        <v>0.10272480356444869</v>
      </c>
      <c r="L3602" s="12">
        <v>3.0016956245390164E-2</v>
      </c>
      <c r="M3602" s="12">
        <v>4.2353243094567644E-2</v>
      </c>
      <c r="N3602" s="12"/>
      <c r="O3602" s="12"/>
    </row>
    <row r="3603" spans="1:15" x14ac:dyDescent="0.35">
      <c r="A3603" s="11" t="str">
        <f t="shared" si="56"/>
        <v>CONSUMO PER CAPITA (kg ó litros por individuo)Resto Bebidas CalienteANDALUCIA</v>
      </c>
      <c r="B3603" s="11" t="s">
        <v>121</v>
      </c>
      <c r="C3603" s="11" t="s">
        <v>130</v>
      </c>
      <c r="D3603" s="11" t="s">
        <v>4</v>
      </c>
      <c r="E3603" s="12">
        <v>7.0379406158245547E-2</v>
      </c>
      <c r="F3603" s="12">
        <v>7.7933683246275517E-2</v>
      </c>
      <c r="G3603" s="12">
        <v>6.726854152100932E-2</v>
      </c>
      <c r="H3603" s="12">
        <v>4.539168548964051E-2</v>
      </c>
      <c r="I3603" s="12">
        <v>7.0115740992827122E-2</v>
      </c>
      <c r="J3603" s="12">
        <v>7.4520834217920343E-2</v>
      </c>
      <c r="K3603" s="12">
        <v>9.4844921950106104E-2</v>
      </c>
      <c r="L3603" s="12">
        <v>4.0592661976415208E-2</v>
      </c>
      <c r="M3603" s="12">
        <v>6.6591610643688154E-2</v>
      </c>
      <c r="N3603" s="12"/>
      <c r="O3603" s="12"/>
    </row>
    <row r="3604" spans="1:15" x14ac:dyDescent="0.35">
      <c r="A3604" s="11" t="str">
        <f t="shared" si="56"/>
        <v>CONSUMO PER CAPITA (kg ó litros por individuo)Resto Bebidas CalienteMDD AM</v>
      </c>
      <c r="B3604" s="11" t="s">
        <v>121</v>
      </c>
      <c r="C3604" s="11" t="s">
        <v>130</v>
      </c>
      <c r="D3604" s="11" t="s">
        <v>5</v>
      </c>
      <c r="E3604" s="12">
        <v>4.2179757479751154E-2</v>
      </c>
      <c r="F3604" s="12">
        <v>8.9659530181186803E-2</v>
      </c>
      <c r="G3604" s="12">
        <v>7.3813009206237498E-2</v>
      </c>
      <c r="H3604" s="12">
        <v>4.0369373861773271E-2</v>
      </c>
      <c r="I3604" s="12">
        <v>3.2102878200848194E-2</v>
      </c>
      <c r="J3604" s="12">
        <v>8.0098219790984679E-2</v>
      </c>
      <c r="K3604" s="12">
        <v>6.1173613782932665E-2</v>
      </c>
      <c r="L3604" s="12">
        <v>3.6617378065342404E-2</v>
      </c>
      <c r="M3604" s="12">
        <v>4.096504527039603E-2</v>
      </c>
      <c r="N3604" s="12"/>
      <c r="O3604" s="12"/>
    </row>
    <row r="3605" spans="1:15" x14ac:dyDescent="0.35">
      <c r="A3605" s="11" t="str">
        <f t="shared" si="56"/>
        <v>CONSUMO PER CAPITA (kg ó litros por individuo)Resto Bebidas CalienteRTO CENTRO</v>
      </c>
      <c r="B3605" s="11" t="s">
        <v>121</v>
      </c>
      <c r="C3605" s="11" t="s">
        <v>130</v>
      </c>
      <c r="D3605" s="11" t="s">
        <v>6</v>
      </c>
      <c r="E3605" s="12">
        <v>5.2234905525054859E-2</v>
      </c>
      <c r="F3605" s="12">
        <v>9.0915307013893554E-2</v>
      </c>
      <c r="G3605" s="12">
        <v>6.9611493233484756E-2</v>
      </c>
      <c r="H3605" s="12">
        <v>5.9579528784865929E-2</v>
      </c>
      <c r="I3605" s="12">
        <v>4.8134549314880329E-2</v>
      </c>
      <c r="J3605" s="12">
        <v>7.2499935986986314E-2</v>
      </c>
      <c r="K3605" s="12">
        <v>7.5731137004454802E-2</v>
      </c>
      <c r="L3605" s="12">
        <v>3.665070238311436E-2</v>
      </c>
      <c r="M3605" s="12">
        <v>5.4572022979062669E-2</v>
      </c>
      <c r="N3605" s="12"/>
      <c r="O3605" s="12"/>
    </row>
    <row r="3606" spans="1:15" x14ac:dyDescent="0.35">
      <c r="A3606" s="11" t="str">
        <f t="shared" si="56"/>
        <v>CONSUMO PER CAPITA (kg ó litros por individuo)Resto Bebidas CalienteNORTE-CENTRO</v>
      </c>
      <c r="B3606" s="11" t="s">
        <v>121</v>
      </c>
      <c r="C3606" s="11" t="s">
        <v>130</v>
      </c>
      <c r="D3606" s="11" t="s">
        <v>7</v>
      </c>
      <c r="E3606" s="12">
        <v>5.9671918651570163E-2</v>
      </c>
      <c r="F3606" s="12">
        <v>7.2981417685901814E-2</v>
      </c>
      <c r="G3606" s="12">
        <v>6.2663701190358537E-2</v>
      </c>
      <c r="H3606" s="12">
        <v>4.4680155381433224E-2</v>
      </c>
      <c r="I3606" s="12">
        <v>5.5474419965604115E-2</v>
      </c>
      <c r="J3606" s="12">
        <v>5.5239211024874196E-2</v>
      </c>
      <c r="K3606" s="12">
        <v>5.5014321125569261E-2</v>
      </c>
      <c r="L3606" s="12">
        <v>3.5206197969396884E-2</v>
      </c>
      <c r="M3606" s="12">
        <v>4.8123026322398586E-2</v>
      </c>
      <c r="N3606" s="12"/>
      <c r="O3606" s="12"/>
    </row>
    <row r="3607" spans="1:15" x14ac:dyDescent="0.35">
      <c r="A3607" s="11" t="str">
        <f t="shared" si="56"/>
        <v>CONSUMO PER CAPITA (kg ó litros por individuo)Resto Bebidas CalienteNOROESTE</v>
      </c>
      <c r="B3607" s="11" t="s">
        <v>121</v>
      </c>
      <c r="C3607" s="11" t="s">
        <v>130</v>
      </c>
      <c r="D3607" s="11" t="s">
        <v>8</v>
      </c>
      <c r="E3607" s="12">
        <v>8.3680371399567299E-2</v>
      </c>
      <c r="F3607" s="12">
        <v>0.15965318945327361</v>
      </c>
      <c r="G3607" s="12">
        <v>0.1424281887763319</v>
      </c>
      <c r="H3607" s="12">
        <v>7.4704114730042362E-2</v>
      </c>
      <c r="I3607" s="12">
        <v>0.11938940170327726</v>
      </c>
      <c r="J3607" s="12">
        <v>0.11797434545276944</v>
      </c>
      <c r="K3607" s="12">
        <v>9.7072627421225396E-2</v>
      </c>
      <c r="L3607" s="12">
        <v>6.0853461389527734E-2</v>
      </c>
      <c r="M3607" s="12">
        <v>5.1041451059376887E-2</v>
      </c>
      <c r="N3607" s="12"/>
      <c r="O3607" s="12"/>
    </row>
    <row r="3608" spans="1:15" x14ac:dyDescent="0.35">
      <c r="A3608" s="11" t="str">
        <f t="shared" si="56"/>
        <v>CONSUMO PER CAPITA (kg ó litros por individuo)Resto Bebidas Caliente&lt;2MIL</v>
      </c>
      <c r="B3608" s="11" t="s">
        <v>121</v>
      </c>
      <c r="C3608" s="11" t="s">
        <v>130</v>
      </c>
      <c r="D3608" s="11" t="s">
        <v>9</v>
      </c>
      <c r="E3608" s="12">
        <v>6.6062358663119949E-2</v>
      </c>
      <c r="F3608" s="12">
        <v>6.7779961164856989E-2</v>
      </c>
      <c r="G3608" s="12">
        <v>0.10598296619529642</v>
      </c>
      <c r="H3608" s="12">
        <v>5.0046063835968831E-2</v>
      </c>
      <c r="I3608" s="12">
        <v>5.2914781215374941E-2</v>
      </c>
      <c r="J3608" s="12">
        <v>5.2515004798185473E-2</v>
      </c>
      <c r="K3608" s="12">
        <v>7.6201208619702226E-2</v>
      </c>
      <c r="L3608" s="12">
        <v>3.7447462915953182E-2</v>
      </c>
      <c r="M3608" s="12">
        <v>9.1642271521526542E-2</v>
      </c>
      <c r="N3608" s="12"/>
      <c r="O3608" s="12"/>
    </row>
    <row r="3609" spans="1:15" x14ac:dyDescent="0.35">
      <c r="A3609" s="11" t="str">
        <f t="shared" si="56"/>
        <v>CONSUMO PER CAPITA (kg ó litros por individuo)Resto Bebidas Caliente2-5MIL</v>
      </c>
      <c r="B3609" s="11" t="s">
        <v>121</v>
      </c>
      <c r="C3609" s="11" t="s">
        <v>130</v>
      </c>
      <c r="D3609" s="11" t="s">
        <v>10</v>
      </c>
      <c r="E3609" s="12">
        <v>4.5738483701520755E-2</v>
      </c>
      <c r="F3609" s="12">
        <v>6.6774872499077084E-2</v>
      </c>
      <c r="G3609" s="12">
        <v>5.4903668911945258E-2</v>
      </c>
      <c r="H3609" s="12">
        <v>2.3231536034228444E-2</v>
      </c>
      <c r="I3609" s="12">
        <v>7.9015659411524081E-2</v>
      </c>
      <c r="J3609" s="12">
        <v>5.2545322351513352E-2</v>
      </c>
      <c r="K3609" s="12">
        <v>5.4441058190575327E-2</v>
      </c>
      <c r="L3609" s="12">
        <v>3.0384186734759677E-2</v>
      </c>
      <c r="M3609" s="12">
        <v>3.1194173720654188E-2</v>
      </c>
      <c r="N3609" s="12"/>
      <c r="O3609" s="12"/>
    </row>
    <row r="3610" spans="1:15" x14ac:dyDescent="0.35">
      <c r="A3610" s="11" t="str">
        <f t="shared" si="56"/>
        <v>CONSUMO PER CAPITA (kg ó litros por individuo)Resto Bebidas Caliente5-10MIL</v>
      </c>
      <c r="B3610" s="11" t="s">
        <v>121</v>
      </c>
      <c r="C3610" s="11" t="s">
        <v>130</v>
      </c>
      <c r="D3610" s="11" t="s">
        <v>11</v>
      </c>
      <c r="E3610" s="12">
        <v>6.0036858697519534E-2</v>
      </c>
      <c r="F3610" s="12">
        <v>7.461832313865259E-2</v>
      </c>
      <c r="G3610" s="12">
        <v>5.2543103309856731E-2</v>
      </c>
      <c r="H3610" s="12">
        <v>3.4199880395020622E-2</v>
      </c>
      <c r="I3610" s="12">
        <v>4.2998761567692743E-2</v>
      </c>
      <c r="J3610" s="12">
        <v>4.7927806285156825E-2</v>
      </c>
      <c r="K3610" s="12">
        <v>5.8802699354997663E-2</v>
      </c>
      <c r="L3610" s="12">
        <v>3.4402190496021293E-2</v>
      </c>
      <c r="M3610" s="12">
        <v>3.8225709975915151E-2</v>
      </c>
      <c r="N3610" s="12"/>
      <c r="O3610" s="12"/>
    </row>
    <row r="3611" spans="1:15" x14ac:dyDescent="0.35">
      <c r="A3611" s="11" t="str">
        <f t="shared" si="56"/>
        <v>CONSUMO PER CAPITA (kg ó litros por individuo)Resto Bebidas Caliente10-30MIL</v>
      </c>
      <c r="B3611" s="11" t="s">
        <v>121</v>
      </c>
      <c r="C3611" s="11" t="s">
        <v>130</v>
      </c>
      <c r="D3611" s="11" t="s">
        <v>12</v>
      </c>
      <c r="E3611" s="12">
        <v>5.3182632808272255E-2</v>
      </c>
      <c r="F3611" s="12">
        <v>0.11359030515743743</v>
      </c>
      <c r="G3611" s="12">
        <v>7.4930212117185147E-2</v>
      </c>
      <c r="H3611" s="12">
        <v>6.2186919404829594E-2</v>
      </c>
      <c r="I3611" s="12">
        <v>5.6513380743083208E-2</v>
      </c>
      <c r="J3611" s="12">
        <v>6.7773955577376879E-2</v>
      </c>
      <c r="K3611" s="12">
        <v>7.8821390548243511E-2</v>
      </c>
      <c r="L3611" s="12">
        <v>3.6067670259548511E-2</v>
      </c>
      <c r="M3611" s="12">
        <v>4.3431281115530906E-2</v>
      </c>
      <c r="N3611" s="12"/>
      <c r="O3611" s="12"/>
    </row>
    <row r="3612" spans="1:15" x14ac:dyDescent="0.35">
      <c r="A3612" s="11" t="str">
        <f t="shared" si="56"/>
        <v>CONSUMO PER CAPITA (kg ó litros por individuo)Resto Bebidas Caliente30-100MIL</v>
      </c>
      <c r="B3612" s="11" t="s">
        <v>121</v>
      </c>
      <c r="C3612" s="11" t="s">
        <v>130</v>
      </c>
      <c r="D3612" s="11" t="s">
        <v>13</v>
      </c>
      <c r="E3612" s="12">
        <v>7.8226148428440473E-2</v>
      </c>
      <c r="F3612" s="12">
        <v>0.13186641169721722</v>
      </c>
      <c r="G3612" s="12">
        <v>0.10622057726506634</v>
      </c>
      <c r="H3612" s="12">
        <v>7.3982645625281812E-2</v>
      </c>
      <c r="I3612" s="12">
        <v>7.7776682444342549E-2</v>
      </c>
      <c r="J3612" s="12">
        <v>9.2716733222599212E-2</v>
      </c>
      <c r="K3612" s="12">
        <v>0.11561833139708111</v>
      </c>
      <c r="L3612" s="12">
        <v>4.6233401246655641E-2</v>
      </c>
      <c r="M3612" s="12">
        <v>6.1752444464828131E-2</v>
      </c>
      <c r="N3612" s="12"/>
      <c r="O3612" s="12"/>
    </row>
    <row r="3613" spans="1:15" x14ac:dyDescent="0.35">
      <c r="A3613" s="11" t="str">
        <f t="shared" si="56"/>
        <v>CONSUMO PER CAPITA (kg ó litros por individuo)Resto Bebidas Caliente100-200MIL</v>
      </c>
      <c r="B3613" s="11" t="s">
        <v>121</v>
      </c>
      <c r="C3613" s="11" t="s">
        <v>130</v>
      </c>
      <c r="D3613" s="11" t="s">
        <v>14</v>
      </c>
      <c r="E3613" s="12">
        <v>9.1053167052393663E-2</v>
      </c>
      <c r="F3613" s="12">
        <v>8.4119217859750323E-2</v>
      </c>
      <c r="G3613" s="12">
        <v>8.1673824754407862E-2</v>
      </c>
      <c r="H3613" s="12">
        <v>4.9827731132631184E-2</v>
      </c>
      <c r="I3613" s="12">
        <v>6.7041410184675951E-2</v>
      </c>
      <c r="J3613" s="12">
        <v>9.4604630193270187E-2</v>
      </c>
      <c r="K3613" s="12">
        <v>7.0966307402378415E-2</v>
      </c>
      <c r="L3613" s="12">
        <v>3.9318722847054711E-2</v>
      </c>
      <c r="M3613" s="12">
        <v>6.9948922619491039E-2</v>
      </c>
      <c r="N3613" s="12"/>
      <c r="O3613" s="12"/>
    </row>
    <row r="3614" spans="1:15" x14ac:dyDescent="0.35">
      <c r="A3614" s="11" t="str">
        <f t="shared" si="56"/>
        <v>CONSUMO PER CAPITA (kg ó litros por individuo)Resto Bebidas Caliente200-500MIL</v>
      </c>
      <c r="B3614" s="11" t="s">
        <v>121</v>
      </c>
      <c r="C3614" s="11" t="s">
        <v>130</v>
      </c>
      <c r="D3614" s="11" t="s">
        <v>15</v>
      </c>
      <c r="E3614" s="12">
        <v>6.337968575002792E-2</v>
      </c>
      <c r="F3614" s="12">
        <v>0.10717288834351973</v>
      </c>
      <c r="G3614" s="12">
        <v>0.10671907718365421</v>
      </c>
      <c r="H3614" s="12">
        <v>5.7811124021592802E-2</v>
      </c>
      <c r="I3614" s="12">
        <v>4.1681836009042378E-2</v>
      </c>
      <c r="J3614" s="12">
        <v>9.1765724713960217E-2</v>
      </c>
      <c r="K3614" s="12">
        <v>7.4485445787282792E-2</v>
      </c>
      <c r="L3614" s="12">
        <v>4.6167760725546701E-2</v>
      </c>
      <c r="M3614" s="12">
        <v>4.1703040153286075E-2</v>
      </c>
      <c r="N3614" s="12"/>
      <c r="O3614" s="12"/>
    </row>
    <row r="3615" spans="1:15" x14ac:dyDescent="0.35">
      <c r="A3615" s="11" t="str">
        <f t="shared" si="56"/>
        <v>CONSUMO PER CAPITA (kg ó litros por individuo)Resto Bebidas Caliente&gt;500MIL</v>
      </c>
      <c r="B3615" s="11" t="s">
        <v>121</v>
      </c>
      <c r="C3615" s="11" t="s">
        <v>130</v>
      </c>
      <c r="D3615" s="11" t="s">
        <v>16</v>
      </c>
      <c r="E3615" s="12">
        <v>4.2208888922723606E-2</v>
      </c>
      <c r="F3615" s="12">
        <v>9.4740030124274469E-2</v>
      </c>
      <c r="G3615" s="12">
        <v>0.10097719452106699</v>
      </c>
      <c r="H3615" s="12">
        <v>4.0413334839003896E-2</v>
      </c>
      <c r="I3615" s="12">
        <v>3.7615544880811806E-2</v>
      </c>
      <c r="J3615" s="12">
        <v>9.9401808627482977E-2</v>
      </c>
      <c r="K3615" s="12">
        <v>0.10706020463587776</v>
      </c>
      <c r="L3615" s="12">
        <v>4.6311194274296301E-2</v>
      </c>
      <c r="M3615" s="12">
        <v>4.6949318334560924E-2</v>
      </c>
      <c r="N3615" s="12"/>
      <c r="O3615" s="12"/>
    </row>
    <row r="3616" spans="1:15" x14ac:dyDescent="0.35">
      <c r="A3616" s="11" t="str">
        <f t="shared" si="56"/>
        <v>CONSUMO PER CAPITA (kg ó litros por individuo)Resto Bebidas CalienteDE 15 A 19 AÑOS</v>
      </c>
      <c r="B3616" s="11" t="s">
        <v>121</v>
      </c>
      <c r="C3616" s="11" t="s">
        <v>130</v>
      </c>
      <c r="D3616" s="11" t="s">
        <v>39</v>
      </c>
      <c r="E3616" s="12">
        <v>1.497422766864711E-2</v>
      </c>
      <c r="F3616" s="12">
        <v>1.050778811851906E-2</v>
      </c>
      <c r="G3616" s="12">
        <v>1.4439894217534856E-2</v>
      </c>
      <c r="H3616" s="12">
        <v>2.8596324157150934E-2</v>
      </c>
      <c r="I3616" s="12">
        <v>5.4934527454861451E-2</v>
      </c>
      <c r="J3616" s="12">
        <v>3.5830642058888418E-2</v>
      </c>
      <c r="K3616" s="12">
        <v>2.8558009588315971E-2</v>
      </c>
      <c r="L3616" s="12" t="s">
        <v>223</v>
      </c>
      <c r="M3616" s="12">
        <v>7.8083154727286996E-3</v>
      </c>
      <c r="N3616" s="12"/>
      <c r="O3616" s="12"/>
    </row>
    <row r="3617" spans="1:15" x14ac:dyDescent="0.35">
      <c r="A3617" s="11" t="str">
        <f t="shared" si="56"/>
        <v>CONSUMO PER CAPITA (kg ó litros por individuo)Resto Bebidas CalienteDE 20 A 24 AÑOS</v>
      </c>
      <c r="B3617" s="11" t="s">
        <v>121</v>
      </c>
      <c r="C3617" s="11" t="s">
        <v>130</v>
      </c>
      <c r="D3617" s="11" t="s">
        <v>40</v>
      </c>
      <c r="E3617" s="12">
        <v>2.8867464924973968E-2</v>
      </c>
      <c r="F3617" s="12">
        <v>5.3396629951712786E-2</v>
      </c>
      <c r="G3617" s="12">
        <v>3.2486155097990403E-2</v>
      </c>
      <c r="H3617" s="12">
        <v>1.0469165114737999E-2</v>
      </c>
      <c r="I3617" s="12">
        <v>2.1986374284377833E-2</v>
      </c>
      <c r="J3617" s="12">
        <v>5.2717292853206123E-2</v>
      </c>
      <c r="K3617" s="12">
        <v>3.809551334880712E-2</v>
      </c>
      <c r="L3617" s="12">
        <v>1.9281440019478457E-2</v>
      </c>
      <c r="M3617" s="12">
        <v>1.8090902407636018E-2</v>
      </c>
      <c r="N3617" s="12"/>
      <c r="O3617" s="12"/>
    </row>
    <row r="3618" spans="1:15" x14ac:dyDescent="0.35">
      <c r="A3618" s="11" t="str">
        <f t="shared" si="56"/>
        <v>CONSUMO PER CAPITA (kg ó litros por individuo)Resto Bebidas CalienteDE 25 A 34 AÑOS</v>
      </c>
      <c r="B3618" s="11" t="s">
        <v>121</v>
      </c>
      <c r="C3618" s="11" t="s">
        <v>130</v>
      </c>
      <c r="D3618" s="11" t="s">
        <v>41</v>
      </c>
      <c r="E3618" s="12">
        <v>3.5052601687607828E-2</v>
      </c>
      <c r="F3618" s="12">
        <v>6.1035766863588602E-2</v>
      </c>
      <c r="G3618" s="12">
        <v>3.8850463464038379E-2</v>
      </c>
      <c r="H3618" s="12">
        <v>3.4732065513053516E-2</v>
      </c>
      <c r="I3618" s="12">
        <v>4.6077430448581744E-2</v>
      </c>
      <c r="J3618" s="12">
        <v>3.8139679186174856E-2</v>
      </c>
      <c r="K3618" s="12">
        <v>3.2633950985655108E-2</v>
      </c>
      <c r="L3618" s="12">
        <v>1.1634892886164315E-2</v>
      </c>
      <c r="M3618" s="12">
        <v>1.6046937767762549E-2</v>
      </c>
      <c r="N3618" s="12"/>
      <c r="O3618" s="12"/>
    </row>
    <row r="3619" spans="1:15" x14ac:dyDescent="0.35">
      <c r="A3619" s="11" t="str">
        <f t="shared" si="56"/>
        <v>CONSUMO PER CAPITA (kg ó litros por individuo)Resto Bebidas CalienteDE 35 A 49 AÑOS</v>
      </c>
      <c r="B3619" s="11" t="s">
        <v>121</v>
      </c>
      <c r="C3619" s="11" t="s">
        <v>130</v>
      </c>
      <c r="D3619" s="11" t="s">
        <v>42</v>
      </c>
      <c r="E3619" s="12">
        <v>4.9206428916973792E-2</v>
      </c>
      <c r="F3619" s="12">
        <v>9.3018724183272436E-2</v>
      </c>
      <c r="G3619" s="12">
        <v>7.5700411357885911E-2</v>
      </c>
      <c r="H3619" s="12">
        <v>3.8125830372450001E-2</v>
      </c>
      <c r="I3619" s="12">
        <v>4.2372933400375727E-2</v>
      </c>
      <c r="J3619" s="12">
        <v>7.4349511920445407E-2</v>
      </c>
      <c r="K3619" s="12">
        <v>6.7216427524324024E-2</v>
      </c>
      <c r="L3619" s="12">
        <v>3.3322105800028284E-2</v>
      </c>
      <c r="M3619" s="12">
        <v>4.8051999346878843E-2</v>
      </c>
      <c r="N3619" s="12"/>
      <c r="O3619" s="12"/>
    </row>
    <row r="3620" spans="1:15" x14ac:dyDescent="0.35">
      <c r="A3620" s="11" t="str">
        <f t="shared" si="56"/>
        <v>CONSUMO PER CAPITA (kg ó litros por individuo)Resto Bebidas CalienteDE 50 A 59 AÑOS</v>
      </c>
      <c r="B3620" s="11" t="s">
        <v>121</v>
      </c>
      <c r="C3620" s="11" t="s">
        <v>130</v>
      </c>
      <c r="D3620" s="11" t="s">
        <v>43</v>
      </c>
      <c r="E3620" s="12">
        <v>6.3203443214060559E-2</v>
      </c>
      <c r="F3620" s="12">
        <v>0.10045323101718165</v>
      </c>
      <c r="G3620" s="12">
        <v>0.10976185221128365</v>
      </c>
      <c r="H3620" s="12">
        <v>5.1404602839174113E-2</v>
      </c>
      <c r="I3620" s="12">
        <v>4.7258359022620995E-2</v>
      </c>
      <c r="J3620" s="12">
        <v>0.10169300090769186</v>
      </c>
      <c r="K3620" s="12">
        <v>0.10331837464615552</v>
      </c>
      <c r="L3620" s="12">
        <v>4.8802051434513591E-2</v>
      </c>
      <c r="M3620" s="12">
        <v>5.1006696959018188E-2</v>
      </c>
      <c r="N3620" s="12"/>
      <c r="O3620" s="12"/>
    </row>
    <row r="3621" spans="1:15" x14ac:dyDescent="0.35">
      <c r="A3621" s="11" t="str">
        <f t="shared" si="56"/>
        <v>CONSUMO PER CAPITA (kg ó litros por individuo)Resto Bebidas CalienteDE 60 A 75 AÑOS</v>
      </c>
      <c r="B3621" s="11" t="s">
        <v>121</v>
      </c>
      <c r="C3621" s="11" t="s">
        <v>130</v>
      </c>
      <c r="D3621" s="11" t="s">
        <v>44</v>
      </c>
      <c r="E3621" s="12">
        <v>0.12088153252788113</v>
      </c>
      <c r="F3621" s="12">
        <v>0.18004394537274895</v>
      </c>
      <c r="G3621" s="12">
        <v>0.16020056119497134</v>
      </c>
      <c r="H3621" s="12">
        <v>0.10732831619140039</v>
      </c>
      <c r="I3621" s="12">
        <v>0.10218592470171545</v>
      </c>
      <c r="J3621" s="12">
        <v>0.11890525868033094</v>
      </c>
      <c r="K3621" s="12">
        <v>0.16156484031024618</v>
      </c>
      <c r="L3621" s="12">
        <v>8.1596974985572529E-2</v>
      </c>
      <c r="M3621" s="12">
        <v>0.10390288591303025</v>
      </c>
      <c r="N3621" s="12"/>
      <c r="O3621" s="12"/>
    </row>
    <row r="3622" spans="1:15" x14ac:dyDescent="0.35">
      <c r="A3622" s="11" t="str">
        <f t="shared" si="56"/>
        <v>CONSUMO PER CAPITA (kg ó litros por individuo)Resto Bebidas CalienteNIVEL ALTO</v>
      </c>
      <c r="B3622" s="11" t="s">
        <v>121</v>
      </c>
      <c r="C3622" s="11" t="s">
        <v>130</v>
      </c>
      <c r="D3622" s="11" t="s">
        <v>209</v>
      </c>
      <c r="E3622" s="12">
        <v>5.4768603851352994E-2</v>
      </c>
      <c r="F3622" s="12">
        <v>8.7392170340280531E-2</v>
      </c>
      <c r="G3622" s="12">
        <v>8.5885811955473582E-2</v>
      </c>
      <c r="H3622" s="12">
        <v>4.2680862068877827E-2</v>
      </c>
      <c r="I3622" s="12">
        <v>5.5778341582481766E-2</v>
      </c>
      <c r="J3622" s="12">
        <v>9.6153801318663162E-2</v>
      </c>
      <c r="K3622" s="12">
        <v>9.1389164561770792E-2</v>
      </c>
      <c r="L3622" s="12">
        <v>4.6613570785816391E-2</v>
      </c>
      <c r="M3622" s="12">
        <v>6.0170117744607308E-2</v>
      </c>
      <c r="N3622" s="12"/>
      <c r="O3622" s="12"/>
    </row>
    <row r="3623" spans="1:15" x14ac:dyDescent="0.35">
      <c r="A3623" s="11" t="str">
        <f t="shared" si="56"/>
        <v>CONSUMO PER CAPITA (kg ó litros por individuo)Resto Bebidas CalienteNIVEL MEDIO ALTO</v>
      </c>
      <c r="B3623" s="11" t="s">
        <v>121</v>
      </c>
      <c r="C3623" s="11" t="s">
        <v>130</v>
      </c>
      <c r="D3623" s="11" t="s">
        <v>210</v>
      </c>
      <c r="E3623" s="12">
        <v>5.0412214788524042E-2</v>
      </c>
      <c r="F3623" s="12">
        <v>9.3523918660663174E-2</v>
      </c>
      <c r="G3623" s="12">
        <v>8.7595393114410683E-2</v>
      </c>
      <c r="H3623" s="12">
        <v>4.4549805305672673E-2</v>
      </c>
      <c r="I3623" s="12">
        <v>4.0620057206540494E-2</v>
      </c>
      <c r="J3623" s="12">
        <v>8.3006104154694477E-2</v>
      </c>
      <c r="K3623" s="12">
        <v>6.8798168498785728E-2</v>
      </c>
      <c r="L3623" s="12">
        <v>3.3554001048278215E-2</v>
      </c>
      <c r="M3623" s="12">
        <v>3.6921350754358269E-2</v>
      </c>
      <c r="N3623" s="12"/>
      <c r="O3623" s="12"/>
    </row>
    <row r="3624" spans="1:15" x14ac:dyDescent="0.35">
      <c r="A3624" s="11" t="str">
        <f t="shared" si="56"/>
        <v>CONSUMO PER CAPITA (kg ó litros por individuo)Resto Bebidas CalienteNIVEL MEDIO</v>
      </c>
      <c r="B3624" s="11" t="s">
        <v>121</v>
      </c>
      <c r="C3624" s="11" t="s">
        <v>130</v>
      </c>
      <c r="D3624" s="11" t="s">
        <v>211</v>
      </c>
      <c r="E3624" s="12">
        <v>5.5870120145321958E-2</v>
      </c>
      <c r="F3624" s="12">
        <v>9.736550363734868E-2</v>
      </c>
      <c r="G3624" s="12">
        <v>8.7258976419985645E-2</v>
      </c>
      <c r="H3624" s="12">
        <v>5.9485252097948568E-2</v>
      </c>
      <c r="I3624" s="12">
        <v>4.9512829058295856E-2</v>
      </c>
      <c r="J3624" s="12">
        <v>7.0493519478878164E-2</v>
      </c>
      <c r="K3624" s="12">
        <v>0.10581253796728175</v>
      </c>
      <c r="L3624" s="12">
        <v>3.9614993041545712E-2</v>
      </c>
      <c r="M3624" s="12">
        <v>4.7001042684433995E-2</v>
      </c>
      <c r="N3624" s="12"/>
      <c r="O3624" s="12"/>
    </row>
    <row r="3625" spans="1:15" x14ac:dyDescent="0.35">
      <c r="A3625" s="11" t="str">
        <f t="shared" si="56"/>
        <v>CONSUMO PER CAPITA (kg ó litros por individuo)Resto Bebidas CalienteNIVEL MEDIO BAJO</v>
      </c>
      <c r="B3625" s="11" t="s">
        <v>121</v>
      </c>
      <c r="C3625" s="11" t="s">
        <v>130</v>
      </c>
      <c r="D3625" s="11" t="s">
        <v>212</v>
      </c>
      <c r="E3625" s="12">
        <v>5.8984584053570772E-2</v>
      </c>
      <c r="F3625" s="12">
        <v>0.10009470339086561</v>
      </c>
      <c r="G3625" s="12">
        <v>7.119952561697114E-2</v>
      </c>
      <c r="H3625" s="12">
        <v>2.9895322521398263E-2</v>
      </c>
      <c r="I3625" s="12">
        <v>4.1538661823605161E-2</v>
      </c>
      <c r="J3625" s="12">
        <v>7.4863292611513976E-2</v>
      </c>
      <c r="K3625" s="12">
        <v>7.3807798489169726E-2</v>
      </c>
      <c r="L3625" s="12">
        <v>3.215075887500364E-2</v>
      </c>
      <c r="M3625" s="12">
        <v>4.3746928308187445E-2</v>
      </c>
      <c r="N3625" s="12"/>
      <c r="O3625" s="12"/>
    </row>
    <row r="3626" spans="1:15" x14ac:dyDescent="0.35">
      <c r="A3626" s="11" t="str">
        <f t="shared" si="56"/>
        <v>CONSUMO PER CAPITA (kg ó litros por individuo)Resto Bebidas CalienteHOMBRE</v>
      </c>
      <c r="B3626" s="11" t="s">
        <v>121</v>
      </c>
      <c r="C3626" s="11" t="s">
        <v>130</v>
      </c>
      <c r="D3626" s="11" t="s">
        <v>21</v>
      </c>
      <c r="E3626" s="12">
        <v>6.2179207524498396E-2</v>
      </c>
      <c r="F3626" s="12">
        <v>0.10183380328539006</v>
      </c>
      <c r="G3626" s="12">
        <v>8.3821280145389268E-2</v>
      </c>
      <c r="H3626" s="12">
        <v>5.08371362835374E-2</v>
      </c>
      <c r="I3626" s="12">
        <v>5.3446018827529439E-2</v>
      </c>
      <c r="J3626" s="12">
        <v>6.7990133227437397E-2</v>
      </c>
      <c r="K3626" s="12">
        <v>7.6848851038325575E-2</v>
      </c>
      <c r="L3626" s="12">
        <v>4.4241547176216027E-2</v>
      </c>
      <c r="M3626" s="12">
        <v>4.9666365559445695E-2</v>
      </c>
      <c r="N3626" s="12"/>
      <c r="O3626" s="12"/>
    </row>
    <row r="3627" spans="1:15" x14ac:dyDescent="0.35">
      <c r="A3627" s="11" t="str">
        <f t="shared" si="56"/>
        <v>CONSUMO PER CAPITA (kg ó litros por individuo)Resto Bebidas CalienteMUJER</v>
      </c>
      <c r="B3627" s="11" t="s">
        <v>121</v>
      </c>
      <c r="C3627" s="11" t="s">
        <v>130</v>
      </c>
      <c r="D3627" s="11" t="s">
        <v>22</v>
      </c>
      <c r="E3627" s="12">
        <v>6.2741186772511018E-2</v>
      </c>
      <c r="F3627" s="12">
        <v>0.10095599287686111</v>
      </c>
      <c r="G3627" s="12">
        <v>9.4841240768300056E-2</v>
      </c>
      <c r="H3627" s="12">
        <v>5.6217336489863538E-2</v>
      </c>
      <c r="I3627" s="12">
        <v>6.0515409668521737E-2</v>
      </c>
      <c r="J3627" s="12">
        <v>9.3126725935107083E-2</v>
      </c>
      <c r="K3627" s="12">
        <v>9.592662358750402E-2</v>
      </c>
      <c r="L3627" s="12">
        <v>3.7989445589134668E-2</v>
      </c>
      <c r="M3627" s="12">
        <v>5.4370315286481369E-2</v>
      </c>
      <c r="N3627" s="12"/>
      <c r="O3627" s="12"/>
    </row>
    <row r="3628" spans="1:15" x14ac:dyDescent="0.35">
      <c r="A3628" s="11" t="str">
        <f t="shared" si="56"/>
        <v>CONSUMO PER CAPITA (kg ó litros por individuo).Total Bebidas FriasT.ESPAÑA</v>
      </c>
      <c r="B3628" s="11" t="s">
        <v>121</v>
      </c>
      <c r="C3628" s="11" t="s">
        <v>131</v>
      </c>
      <c r="D3628" s="11" t="s">
        <v>36</v>
      </c>
      <c r="E3628" s="12">
        <v>21.614693571438405</v>
      </c>
      <c r="F3628" s="12">
        <v>12.233029332728659</v>
      </c>
      <c r="G3628" s="12">
        <v>10.982819540536681</v>
      </c>
      <c r="H3628" s="12">
        <v>12.898896903743925</v>
      </c>
      <c r="I3628" s="12">
        <v>20.129221419597901</v>
      </c>
      <c r="J3628" s="12">
        <v>11.7658800173131</v>
      </c>
      <c r="K3628" s="12">
        <v>10.56364310876879</v>
      </c>
      <c r="L3628" s="12">
        <v>12.255948316403973</v>
      </c>
      <c r="M3628" s="12">
        <v>19.399762037326788</v>
      </c>
      <c r="N3628" s="12"/>
      <c r="O3628" s="12"/>
    </row>
    <row r="3629" spans="1:15" x14ac:dyDescent="0.35">
      <c r="A3629" s="11" t="str">
        <f t="shared" si="56"/>
        <v>CONSUMO PER CAPITA (kg ó litros por individuo).Total Bebidas FriasBCN AM</v>
      </c>
      <c r="B3629" s="11" t="s">
        <v>121</v>
      </c>
      <c r="C3629" s="11" t="s">
        <v>131</v>
      </c>
      <c r="D3629" s="11" t="s">
        <v>1</v>
      </c>
      <c r="E3629" s="12">
        <v>20.430578795442852</v>
      </c>
      <c r="F3629" s="12">
        <v>12.15548460836329</v>
      </c>
      <c r="G3629" s="12">
        <v>11.77044513360441</v>
      </c>
      <c r="H3629" s="12">
        <v>11.671572125961763</v>
      </c>
      <c r="I3629" s="12">
        <v>21.471290511925815</v>
      </c>
      <c r="J3629" s="12">
        <v>11.789049062930467</v>
      </c>
      <c r="K3629" s="12">
        <v>11.656630520713426</v>
      </c>
      <c r="L3629" s="12">
        <v>12.341562586855533</v>
      </c>
      <c r="M3629" s="12">
        <v>18.401771308426</v>
      </c>
      <c r="N3629" s="12"/>
      <c r="O3629" s="12"/>
    </row>
    <row r="3630" spans="1:15" x14ac:dyDescent="0.35">
      <c r="A3630" s="11" t="str">
        <f t="shared" si="56"/>
        <v>CONSUMO PER CAPITA (kg ó litros por individuo).Total Bebidas FriasREST.CAT ARAGON</v>
      </c>
      <c r="B3630" s="11" t="s">
        <v>121</v>
      </c>
      <c r="C3630" s="11" t="s">
        <v>131</v>
      </c>
      <c r="D3630" s="11" t="s">
        <v>2</v>
      </c>
      <c r="E3630" s="12">
        <v>20.730657252155066</v>
      </c>
      <c r="F3630" s="12">
        <v>10.708934654918783</v>
      </c>
      <c r="G3630" s="12">
        <v>10.700649334467577</v>
      </c>
      <c r="H3630" s="12">
        <v>13.068782955964943</v>
      </c>
      <c r="I3630" s="12">
        <v>20.032863384987241</v>
      </c>
      <c r="J3630" s="12">
        <v>11.046153024363791</v>
      </c>
      <c r="K3630" s="12">
        <v>10.594100102212321</v>
      </c>
      <c r="L3630" s="12">
        <v>13.332609411335943</v>
      </c>
      <c r="M3630" s="12">
        <v>23.982012851960981</v>
      </c>
      <c r="N3630" s="12"/>
      <c r="O3630" s="12"/>
    </row>
    <row r="3631" spans="1:15" x14ac:dyDescent="0.35">
      <c r="A3631" s="11" t="str">
        <f t="shared" si="56"/>
        <v>CONSUMO PER CAPITA (kg ó litros por individuo).Total Bebidas FriasLEVANTE</v>
      </c>
      <c r="B3631" s="11" t="s">
        <v>121</v>
      </c>
      <c r="C3631" s="11" t="s">
        <v>131</v>
      </c>
      <c r="D3631" s="11" t="s">
        <v>3</v>
      </c>
      <c r="E3631" s="12">
        <v>20.426423755491687</v>
      </c>
      <c r="F3631" s="12">
        <v>12.206217523711782</v>
      </c>
      <c r="G3631" s="12">
        <v>10.510244927198281</v>
      </c>
      <c r="H3631" s="12">
        <v>11.685271781684978</v>
      </c>
      <c r="I3631" s="12">
        <v>19.049371325230204</v>
      </c>
      <c r="J3631" s="12">
        <v>11.891484928021303</v>
      </c>
      <c r="K3631" s="12">
        <v>9.785897808996074</v>
      </c>
      <c r="L3631" s="12">
        <v>10.491237981487179</v>
      </c>
      <c r="M3631" s="12">
        <v>16.735452878532204</v>
      </c>
      <c r="N3631" s="12"/>
      <c r="O3631" s="12"/>
    </row>
    <row r="3632" spans="1:15" x14ac:dyDescent="0.35">
      <c r="A3632" s="11" t="str">
        <f t="shared" si="56"/>
        <v>CONSUMO PER CAPITA (kg ó litros por individuo).Total Bebidas FriasANDALUCIA</v>
      </c>
      <c r="B3632" s="11" t="s">
        <v>121</v>
      </c>
      <c r="C3632" s="11" t="s">
        <v>131</v>
      </c>
      <c r="D3632" s="11" t="s">
        <v>4</v>
      </c>
      <c r="E3632" s="12">
        <v>21.345245605068964</v>
      </c>
      <c r="F3632" s="12">
        <v>12.616099468370516</v>
      </c>
      <c r="G3632" s="12">
        <v>10.193769540849724</v>
      </c>
      <c r="H3632" s="12">
        <v>12.766710570947108</v>
      </c>
      <c r="I3632" s="12">
        <v>18.445391076207816</v>
      </c>
      <c r="J3632" s="12">
        <v>11.165292341208467</v>
      </c>
      <c r="K3632" s="12">
        <v>10.003231196295992</v>
      </c>
      <c r="L3632" s="12">
        <v>12.46963182351711</v>
      </c>
      <c r="M3632" s="12">
        <v>18.73936417957659</v>
      </c>
      <c r="N3632" s="12"/>
      <c r="O3632" s="12"/>
    </row>
    <row r="3633" spans="1:15" x14ac:dyDescent="0.35">
      <c r="A3633" s="11" t="str">
        <f t="shared" si="56"/>
        <v>CONSUMO PER CAPITA (kg ó litros por individuo).Total Bebidas FriasMDD AM</v>
      </c>
      <c r="B3633" s="11" t="s">
        <v>121</v>
      </c>
      <c r="C3633" s="11" t="s">
        <v>131</v>
      </c>
      <c r="D3633" s="11" t="s">
        <v>5</v>
      </c>
      <c r="E3633" s="12">
        <v>22.578414595888106</v>
      </c>
      <c r="F3633" s="12">
        <v>11.830080045605989</v>
      </c>
      <c r="G3633" s="12">
        <v>10.969252173202191</v>
      </c>
      <c r="H3633" s="12">
        <v>13.328876456896189</v>
      </c>
      <c r="I3633" s="12">
        <v>19.934036791596899</v>
      </c>
      <c r="J3633" s="12">
        <v>11.307496831231123</v>
      </c>
      <c r="K3633" s="12">
        <v>10.361504954498317</v>
      </c>
      <c r="L3633" s="12">
        <v>11.703968240573303</v>
      </c>
      <c r="M3633" s="12">
        <v>18.665496089516452</v>
      </c>
      <c r="N3633" s="12"/>
      <c r="O3633" s="12"/>
    </row>
    <row r="3634" spans="1:15" x14ac:dyDescent="0.35">
      <c r="A3634" s="11" t="str">
        <f t="shared" si="56"/>
        <v>CONSUMO PER CAPITA (kg ó litros por individuo).Total Bebidas FriasRTO CENTRO</v>
      </c>
      <c r="B3634" s="11" t="s">
        <v>121</v>
      </c>
      <c r="C3634" s="11" t="s">
        <v>131</v>
      </c>
      <c r="D3634" s="11" t="s">
        <v>6</v>
      </c>
      <c r="E3634" s="12">
        <v>22.570723398101546</v>
      </c>
      <c r="F3634" s="12">
        <v>12.750326740530342</v>
      </c>
      <c r="G3634" s="12">
        <v>9.9780041600819427</v>
      </c>
      <c r="H3634" s="12">
        <v>11.801062057933622</v>
      </c>
      <c r="I3634" s="12">
        <v>19.084110563860936</v>
      </c>
      <c r="J3634" s="12">
        <v>11.339793420021163</v>
      </c>
      <c r="K3634" s="12">
        <v>9.5905456707098669</v>
      </c>
      <c r="L3634" s="12">
        <v>11.653558335203009</v>
      </c>
      <c r="M3634" s="12">
        <v>17.865818946456361</v>
      </c>
      <c r="N3634" s="12"/>
      <c r="O3634" s="12"/>
    </row>
    <row r="3635" spans="1:15" x14ac:dyDescent="0.35">
      <c r="A3635" s="11" t="str">
        <f t="shared" si="56"/>
        <v>CONSUMO PER CAPITA (kg ó litros por individuo).Total Bebidas FriasNORTE-CENTRO</v>
      </c>
      <c r="B3635" s="11" t="s">
        <v>121</v>
      </c>
      <c r="C3635" s="11" t="s">
        <v>131</v>
      </c>
      <c r="D3635" s="11" t="s">
        <v>7</v>
      </c>
      <c r="E3635" s="12">
        <v>22.403332405570239</v>
      </c>
      <c r="F3635" s="12">
        <v>12.409744560874392</v>
      </c>
      <c r="G3635" s="12">
        <v>11.308892851842728</v>
      </c>
      <c r="H3635" s="12">
        <v>12.139983630034184</v>
      </c>
      <c r="I3635" s="12">
        <v>21.342265543340257</v>
      </c>
      <c r="J3635" s="12">
        <v>12.557811871407035</v>
      </c>
      <c r="K3635" s="12">
        <v>10.507444409823277</v>
      </c>
      <c r="L3635" s="12">
        <v>11.783030732686379</v>
      </c>
      <c r="M3635" s="12">
        <v>20.51066205959874</v>
      </c>
      <c r="N3635" s="12"/>
      <c r="O3635" s="12"/>
    </row>
    <row r="3636" spans="1:15" x14ac:dyDescent="0.35">
      <c r="A3636" s="11" t="str">
        <f t="shared" si="56"/>
        <v>CONSUMO PER CAPITA (kg ó litros por individuo).Total Bebidas FriasNOROESTE</v>
      </c>
      <c r="B3636" s="11" t="s">
        <v>121</v>
      </c>
      <c r="C3636" s="11" t="s">
        <v>131</v>
      </c>
      <c r="D3636" s="11" t="s">
        <v>8</v>
      </c>
      <c r="E3636" s="12">
        <v>23.512308511875386</v>
      </c>
      <c r="F3636" s="12">
        <v>13.53887246453063</v>
      </c>
      <c r="G3636" s="12">
        <v>13.925683058036201</v>
      </c>
      <c r="H3636" s="12">
        <v>17.670065248422304</v>
      </c>
      <c r="I3636" s="12">
        <v>24.69015300083818</v>
      </c>
      <c r="J3636" s="12">
        <v>14.238586197328704</v>
      </c>
      <c r="K3636" s="12">
        <v>13.430714357468387</v>
      </c>
      <c r="L3636" s="12">
        <v>15.165176307384103</v>
      </c>
      <c r="M3636" s="12">
        <v>21.447073917367774</v>
      </c>
      <c r="N3636" s="12"/>
      <c r="O3636" s="12"/>
    </row>
    <row r="3637" spans="1:15" x14ac:dyDescent="0.35">
      <c r="A3637" s="11" t="str">
        <f t="shared" si="56"/>
        <v>CONSUMO PER CAPITA (kg ó litros por individuo).Total Bebidas Frias&lt;2MIL</v>
      </c>
      <c r="B3637" s="11" t="s">
        <v>121</v>
      </c>
      <c r="C3637" s="11" t="s">
        <v>131</v>
      </c>
      <c r="D3637" s="11" t="s">
        <v>9</v>
      </c>
      <c r="E3637" s="12">
        <v>19.863188989778777</v>
      </c>
      <c r="F3637" s="12">
        <v>10.977952811492202</v>
      </c>
      <c r="G3637" s="12">
        <v>10.659046308630694</v>
      </c>
      <c r="H3637" s="12">
        <v>12.23636003224326</v>
      </c>
      <c r="I3637" s="12">
        <v>20.470165340008684</v>
      </c>
      <c r="J3637" s="12">
        <v>9.9595663670810275</v>
      </c>
      <c r="K3637" s="12">
        <v>9.7741792944928942</v>
      </c>
      <c r="L3637" s="12">
        <v>12.030427515524986</v>
      </c>
      <c r="M3637" s="12">
        <v>19.107044227965766</v>
      </c>
      <c r="N3637" s="12"/>
      <c r="O3637" s="12"/>
    </row>
    <row r="3638" spans="1:15" x14ac:dyDescent="0.35">
      <c r="A3638" s="11" t="str">
        <f t="shared" si="56"/>
        <v>CONSUMO PER CAPITA (kg ó litros por individuo).Total Bebidas Frias2-5MIL</v>
      </c>
      <c r="B3638" s="11" t="s">
        <v>121</v>
      </c>
      <c r="C3638" s="11" t="s">
        <v>131</v>
      </c>
      <c r="D3638" s="11" t="s">
        <v>10</v>
      </c>
      <c r="E3638" s="12">
        <v>14.944127811081636</v>
      </c>
      <c r="F3638" s="12">
        <v>8.4935645950058696</v>
      </c>
      <c r="G3638" s="12">
        <v>8.2022902761439003</v>
      </c>
      <c r="H3638" s="12">
        <v>9.0664184868761808</v>
      </c>
      <c r="I3638" s="12">
        <v>15.458264279396262</v>
      </c>
      <c r="J3638" s="12">
        <v>8.5065521249230631</v>
      </c>
      <c r="K3638" s="12">
        <v>7.929275197877133</v>
      </c>
      <c r="L3638" s="12">
        <v>8.6691685015578503</v>
      </c>
      <c r="M3638" s="12">
        <v>14.203236404759684</v>
      </c>
      <c r="N3638" s="12"/>
      <c r="O3638" s="12"/>
    </row>
    <row r="3639" spans="1:15" x14ac:dyDescent="0.35">
      <c r="A3639" s="11" t="str">
        <f t="shared" si="56"/>
        <v>CONSUMO PER CAPITA (kg ó litros por individuo).Total Bebidas Frias5-10MIL</v>
      </c>
      <c r="B3639" s="11" t="s">
        <v>121</v>
      </c>
      <c r="C3639" s="11" t="s">
        <v>131</v>
      </c>
      <c r="D3639" s="11" t="s">
        <v>11</v>
      </c>
      <c r="E3639" s="12">
        <v>20.927106199019896</v>
      </c>
      <c r="F3639" s="12">
        <v>11.171168322602952</v>
      </c>
      <c r="G3639" s="12">
        <v>9.6718213430802482</v>
      </c>
      <c r="H3639" s="12">
        <v>13.523730424165354</v>
      </c>
      <c r="I3639" s="12">
        <v>19.399797141924587</v>
      </c>
      <c r="J3639" s="12">
        <v>11.178383493904352</v>
      </c>
      <c r="K3639" s="12">
        <v>9.6650924184733213</v>
      </c>
      <c r="L3639" s="12">
        <v>11.80419503872403</v>
      </c>
      <c r="M3639" s="12">
        <v>18.29158581059065</v>
      </c>
      <c r="N3639" s="12"/>
      <c r="O3639" s="12"/>
    </row>
    <row r="3640" spans="1:15" x14ac:dyDescent="0.35">
      <c r="A3640" s="11" t="str">
        <f t="shared" si="56"/>
        <v>CONSUMO PER CAPITA (kg ó litros por individuo).Total Bebidas Frias10-30MIL</v>
      </c>
      <c r="B3640" s="11" t="s">
        <v>121</v>
      </c>
      <c r="C3640" s="11" t="s">
        <v>131</v>
      </c>
      <c r="D3640" s="11" t="s">
        <v>12</v>
      </c>
      <c r="E3640" s="12">
        <v>20.691735401096178</v>
      </c>
      <c r="F3640" s="12">
        <v>12.132651800724034</v>
      </c>
      <c r="G3640" s="12">
        <v>10.946742174606223</v>
      </c>
      <c r="H3640" s="12">
        <v>12.545984146552954</v>
      </c>
      <c r="I3640" s="12">
        <v>18.996379674115893</v>
      </c>
      <c r="J3640" s="12">
        <v>11.705085302905131</v>
      </c>
      <c r="K3640" s="12">
        <v>10.464092076766526</v>
      </c>
      <c r="L3640" s="12">
        <v>12.480351944475428</v>
      </c>
      <c r="M3640" s="12">
        <v>18.815093410376534</v>
      </c>
      <c r="N3640" s="12"/>
      <c r="O3640" s="12"/>
    </row>
    <row r="3641" spans="1:15" x14ac:dyDescent="0.35">
      <c r="A3641" s="11" t="str">
        <f t="shared" si="56"/>
        <v>CONSUMO PER CAPITA (kg ó litros por individuo).Total Bebidas Frias30-100MIL</v>
      </c>
      <c r="B3641" s="11" t="s">
        <v>121</v>
      </c>
      <c r="C3641" s="11" t="s">
        <v>131</v>
      </c>
      <c r="D3641" s="11" t="s">
        <v>13</v>
      </c>
      <c r="E3641" s="12">
        <v>20.591174181837058</v>
      </c>
      <c r="F3641" s="12">
        <v>11.518016640028122</v>
      </c>
      <c r="G3641" s="12">
        <v>10.073352874390078</v>
      </c>
      <c r="H3641" s="12">
        <v>11.942625196083938</v>
      </c>
      <c r="I3641" s="12">
        <v>19.006383985752109</v>
      </c>
      <c r="J3641" s="12">
        <v>11.203654115064351</v>
      </c>
      <c r="K3641" s="12">
        <v>9.7426029762615034</v>
      </c>
      <c r="L3641" s="12">
        <v>11.525616756477238</v>
      </c>
      <c r="M3641" s="12">
        <v>20.607220168163554</v>
      </c>
      <c r="N3641" s="12"/>
      <c r="O3641" s="12"/>
    </row>
    <row r="3642" spans="1:15" x14ac:dyDescent="0.35">
      <c r="A3642" s="11" t="str">
        <f t="shared" si="56"/>
        <v>CONSUMO PER CAPITA (kg ó litros por individuo).Total Bebidas Frias100-200MIL</v>
      </c>
      <c r="B3642" s="11" t="s">
        <v>121</v>
      </c>
      <c r="C3642" s="11" t="s">
        <v>131</v>
      </c>
      <c r="D3642" s="11" t="s">
        <v>14</v>
      </c>
      <c r="E3642" s="12">
        <v>23.239656011799912</v>
      </c>
      <c r="F3642" s="12">
        <v>12.261995200795319</v>
      </c>
      <c r="G3642" s="12">
        <v>10.195060151837783</v>
      </c>
      <c r="H3642" s="12">
        <v>12.525611964663423</v>
      </c>
      <c r="I3642" s="12">
        <v>19.209823225649508</v>
      </c>
      <c r="J3642" s="12">
        <v>10.832895801499857</v>
      </c>
      <c r="K3642" s="12">
        <v>10.31855137162264</v>
      </c>
      <c r="L3642" s="12">
        <v>11.856846237100388</v>
      </c>
      <c r="M3642" s="12">
        <v>19.32728570746761</v>
      </c>
      <c r="N3642" s="12"/>
      <c r="O3642" s="12"/>
    </row>
    <row r="3643" spans="1:15" x14ac:dyDescent="0.35">
      <c r="A3643" s="11" t="str">
        <f t="shared" si="56"/>
        <v>CONSUMO PER CAPITA (kg ó litros por individuo).Total Bebidas Frias200-500MIL</v>
      </c>
      <c r="B3643" s="11" t="s">
        <v>121</v>
      </c>
      <c r="C3643" s="11" t="s">
        <v>131</v>
      </c>
      <c r="D3643" s="11" t="s">
        <v>15</v>
      </c>
      <c r="E3643" s="12">
        <v>22.959063077123933</v>
      </c>
      <c r="F3643" s="12">
        <v>13.332581694961737</v>
      </c>
      <c r="G3643" s="12">
        <v>12.41159044478098</v>
      </c>
      <c r="H3643" s="12">
        <v>14.111110402759634</v>
      </c>
      <c r="I3643" s="12">
        <v>23.530720195803095</v>
      </c>
      <c r="J3643" s="12">
        <v>14.013765760058705</v>
      </c>
      <c r="K3643" s="12">
        <v>11.78475819408801</v>
      </c>
      <c r="L3643" s="12">
        <v>13.488879047118187</v>
      </c>
      <c r="M3643" s="12">
        <v>20.566712303155935</v>
      </c>
      <c r="N3643" s="12"/>
      <c r="O3643" s="12"/>
    </row>
    <row r="3644" spans="1:15" x14ac:dyDescent="0.35">
      <c r="A3644" s="11" t="str">
        <f t="shared" si="56"/>
        <v>CONSUMO PER CAPITA (kg ó litros por individuo).Total Bebidas Frias&gt;500MIL</v>
      </c>
      <c r="B3644" s="11" t="s">
        <v>121</v>
      </c>
      <c r="C3644" s="11" t="s">
        <v>131</v>
      </c>
      <c r="D3644" s="11" t="s">
        <v>16</v>
      </c>
      <c r="E3644" s="12">
        <v>25.337749734458402</v>
      </c>
      <c r="F3644" s="12">
        <v>14.71431990634219</v>
      </c>
      <c r="G3644" s="12">
        <v>13.358208467058681</v>
      </c>
      <c r="H3644" s="12">
        <v>15.151000766558651</v>
      </c>
      <c r="I3644" s="12">
        <v>22.679260231637073</v>
      </c>
      <c r="J3644" s="12">
        <v>13.507866168842618</v>
      </c>
      <c r="K3644" s="12">
        <v>12.663506448330885</v>
      </c>
      <c r="L3644" s="12">
        <v>13.933830242233752</v>
      </c>
      <c r="M3644" s="12">
        <v>20.378653923892305</v>
      </c>
      <c r="N3644" s="12"/>
      <c r="O3644" s="12"/>
    </row>
    <row r="3645" spans="1:15" x14ac:dyDescent="0.35">
      <c r="A3645" s="11" t="str">
        <f t="shared" si="56"/>
        <v>CONSUMO PER CAPITA (kg ó litros por individuo).Total Bebidas FriasDE 15 A 19 AÑOS</v>
      </c>
      <c r="B3645" s="11" t="s">
        <v>121</v>
      </c>
      <c r="C3645" s="11" t="s">
        <v>131</v>
      </c>
      <c r="D3645" s="11" t="s">
        <v>39</v>
      </c>
      <c r="E3645" s="12">
        <v>8.4414641297965254</v>
      </c>
      <c r="F3645" s="12">
        <v>3.3294676586012777</v>
      </c>
      <c r="G3645" s="12">
        <v>2.8166832637242214</v>
      </c>
      <c r="H3645" s="12">
        <v>2.8970839051081727</v>
      </c>
      <c r="I3645" s="12">
        <v>6.6310518539005505</v>
      </c>
      <c r="J3645" s="12">
        <v>5.0333208223491477</v>
      </c>
      <c r="K3645" s="12">
        <v>2.1763395225890942</v>
      </c>
      <c r="L3645" s="12">
        <v>2.5275481362346603</v>
      </c>
      <c r="M3645" s="12">
        <v>5.9642330278933171</v>
      </c>
      <c r="N3645" s="12"/>
      <c r="O3645" s="12"/>
    </row>
    <row r="3646" spans="1:15" x14ac:dyDescent="0.35">
      <c r="A3646" s="11" t="str">
        <f t="shared" si="56"/>
        <v>CONSUMO PER CAPITA (kg ó litros por individuo).Total Bebidas FriasDE 20 A 24 AÑOS</v>
      </c>
      <c r="B3646" s="11" t="s">
        <v>121</v>
      </c>
      <c r="C3646" s="11" t="s">
        <v>131</v>
      </c>
      <c r="D3646" s="11" t="s">
        <v>40</v>
      </c>
      <c r="E3646" s="12">
        <v>7.5962268933001669</v>
      </c>
      <c r="F3646" s="12">
        <v>4.6366339114234218</v>
      </c>
      <c r="G3646" s="12">
        <v>4.8223490237042119</v>
      </c>
      <c r="H3646" s="12">
        <v>4.7314265004622413</v>
      </c>
      <c r="I3646" s="12">
        <v>8.1444632135190282</v>
      </c>
      <c r="J3646" s="12">
        <v>3.9017641825514144</v>
      </c>
      <c r="K3646" s="12">
        <v>3.4442987386701427</v>
      </c>
      <c r="L3646" s="12">
        <v>4.5307943648334419</v>
      </c>
      <c r="M3646" s="12">
        <v>6.0684202295719238</v>
      </c>
      <c r="N3646" s="12"/>
      <c r="O3646" s="12"/>
    </row>
    <row r="3647" spans="1:15" x14ac:dyDescent="0.35">
      <c r="A3647" s="11" t="str">
        <f t="shared" si="56"/>
        <v>CONSUMO PER CAPITA (kg ó litros por individuo).Total Bebidas FriasDE 25 A 34 AÑOS</v>
      </c>
      <c r="B3647" s="11" t="s">
        <v>121</v>
      </c>
      <c r="C3647" s="11" t="s">
        <v>131</v>
      </c>
      <c r="D3647" s="11" t="s">
        <v>41</v>
      </c>
      <c r="E3647" s="12">
        <v>11.02081391591782</v>
      </c>
      <c r="F3647" s="12">
        <v>6.8323894761589203</v>
      </c>
      <c r="G3647" s="12">
        <v>5.8220709279824661</v>
      </c>
      <c r="H3647" s="12">
        <v>6.9266054310186158</v>
      </c>
      <c r="I3647" s="12">
        <v>9.6133703083656119</v>
      </c>
      <c r="J3647" s="12">
        <v>6.7537566644227951</v>
      </c>
      <c r="K3647" s="12">
        <v>4.9507999970818721</v>
      </c>
      <c r="L3647" s="12">
        <v>5.4214952254181634</v>
      </c>
      <c r="M3647" s="12">
        <v>8.4190967050565888</v>
      </c>
      <c r="N3647" s="12"/>
      <c r="O3647" s="12"/>
    </row>
    <row r="3648" spans="1:15" x14ac:dyDescent="0.35">
      <c r="A3648" s="11" t="str">
        <f t="shared" si="56"/>
        <v>CONSUMO PER CAPITA (kg ó litros por individuo).Total Bebidas FriasDE 35 A 49 AÑOS</v>
      </c>
      <c r="B3648" s="11" t="s">
        <v>121</v>
      </c>
      <c r="C3648" s="11" t="s">
        <v>131</v>
      </c>
      <c r="D3648" s="11" t="s">
        <v>42</v>
      </c>
      <c r="E3648" s="12">
        <v>19.209210374276086</v>
      </c>
      <c r="F3648" s="12">
        <v>10.229519463346204</v>
      </c>
      <c r="G3648" s="12">
        <v>9.2384557415967929</v>
      </c>
      <c r="H3648" s="12">
        <v>10.513749218471871</v>
      </c>
      <c r="I3648" s="12">
        <v>17.121560838441496</v>
      </c>
      <c r="J3648" s="12">
        <v>9.7090202549716214</v>
      </c>
      <c r="K3648" s="12">
        <v>8.329041390441299</v>
      </c>
      <c r="L3648" s="12">
        <v>9.9118766533016522</v>
      </c>
      <c r="M3648" s="12">
        <v>15.141794456472118</v>
      </c>
      <c r="N3648" s="12"/>
      <c r="O3648" s="12"/>
    </row>
    <row r="3649" spans="1:15" x14ac:dyDescent="0.35">
      <c r="A3649" s="11" t="str">
        <f t="shared" si="56"/>
        <v>CONSUMO PER CAPITA (kg ó litros por individuo).Total Bebidas FriasDE 50 A 59 AÑOS</v>
      </c>
      <c r="B3649" s="11" t="s">
        <v>121</v>
      </c>
      <c r="C3649" s="11" t="s">
        <v>131</v>
      </c>
      <c r="D3649" s="11" t="s">
        <v>43</v>
      </c>
      <c r="E3649" s="12">
        <v>27.242443832146854</v>
      </c>
      <c r="F3649" s="12">
        <v>15.884093660462655</v>
      </c>
      <c r="G3649" s="12">
        <v>13.708525362510528</v>
      </c>
      <c r="H3649" s="12">
        <v>15.868488632044555</v>
      </c>
      <c r="I3649" s="12">
        <v>26.260068173526932</v>
      </c>
      <c r="J3649" s="12">
        <v>14.493135996744339</v>
      </c>
      <c r="K3649" s="12">
        <v>13.947131309159028</v>
      </c>
      <c r="L3649" s="12">
        <v>16.33054678776967</v>
      </c>
      <c r="M3649" s="12">
        <v>25.501597688727042</v>
      </c>
      <c r="N3649" s="12"/>
      <c r="O3649" s="12"/>
    </row>
    <row r="3650" spans="1:15" x14ac:dyDescent="0.35">
      <c r="A3650" s="11" t="str">
        <f t="shared" si="56"/>
        <v>CONSUMO PER CAPITA (kg ó litros por individuo).Total Bebidas FriasDE 60 A 75 AÑOS</v>
      </c>
      <c r="B3650" s="11" t="s">
        <v>121</v>
      </c>
      <c r="C3650" s="11" t="s">
        <v>131</v>
      </c>
      <c r="D3650" s="11" t="s">
        <v>44</v>
      </c>
      <c r="E3650" s="12">
        <v>34.661206796900004</v>
      </c>
      <c r="F3650" s="12">
        <v>20.024621551126838</v>
      </c>
      <c r="G3650" s="12">
        <v>18.37043756711747</v>
      </c>
      <c r="H3650" s="12">
        <v>22.569898015059248</v>
      </c>
      <c r="I3650" s="12">
        <v>32.894556101660697</v>
      </c>
      <c r="J3650" s="12">
        <v>19.546363342223991</v>
      </c>
      <c r="K3650" s="12">
        <v>18.605420483081382</v>
      </c>
      <c r="L3650" s="12">
        <v>21.206537934011859</v>
      </c>
      <c r="M3650" s="12">
        <v>34.388300642780642</v>
      </c>
      <c r="N3650" s="12"/>
      <c r="O3650" s="12"/>
    </row>
    <row r="3651" spans="1:15" x14ac:dyDescent="0.35">
      <c r="A3651" s="11" t="str">
        <f t="shared" si="56"/>
        <v>CONSUMO PER CAPITA (kg ó litros por individuo).Total Bebidas FriasNIVEL ALTO</v>
      </c>
      <c r="B3651" s="11" t="s">
        <v>121</v>
      </c>
      <c r="C3651" s="11" t="s">
        <v>131</v>
      </c>
      <c r="D3651" s="11" t="s">
        <v>209</v>
      </c>
      <c r="E3651" s="12">
        <v>22.182536024010258</v>
      </c>
      <c r="F3651" s="12">
        <v>11.961607730544507</v>
      </c>
      <c r="G3651" s="12">
        <v>11.667669031291785</v>
      </c>
      <c r="H3651" s="12">
        <v>13.708680190334903</v>
      </c>
      <c r="I3651" s="12">
        <v>22.057449622130843</v>
      </c>
      <c r="J3651" s="12">
        <v>12.171244332164692</v>
      </c>
      <c r="K3651" s="12">
        <v>11.065711265113579</v>
      </c>
      <c r="L3651" s="12">
        <v>13.379343184225348</v>
      </c>
      <c r="M3651" s="12">
        <v>20.637653020809445</v>
      </c>
      <c r="N3651" s="12"/>
      <c r="O3651" s="12"/>
    </row>
    <row r="3652" spans="1:15" x14ac:dyDescent="0.35">
      <c r="A3652" s="11" t="str">
        <f t="shared" ref="A3652:A3715" si="57">B3652&amp;C3652&amp;D3652</f>
        <v>CONSUMO PER CAPITA (kg ó litros por individuo).Total Bebidas FriasNIVEL MEDIO ALTO</v>
      </c>
      <c r="B3652" s="11" t="s">
        <v>121</v>
      </c>
      <c r="C3652" s="11" t="s">
        <v>131</v>
      </c>
      <c r="D3652" s="11" t="s">
        <v>210</v>
      </c>
      <c r="E3652" s="12">
        <v>22.233276575667272</v>
      </c>
      <c r="F3652" s="12">
        <v>11.938493984036381</v>
      </c>
      <c r="G3652" s="12">
        <v>10.375649142960862</v>
      </c>
      <c r="H3652" s="12">
        <v>12.047373202505554</v>
      </c>
      <c r="I3652" s="12">
        <v>19.377160684150724</v>
      </c>
      <c r="J3652" s="12">
        <v>10.851764058635471</v>
      </c>
      <c r="K3652" s="12">
        <v>10.301078888988952</v>
      </c>
      <c r="L3652" s="12">
        <v>10.988743757382448</v>
      </c>
      <c r="M3652" s="12">
        <v>17.509757566262934</v>
      </c>
      <c r="N3652" s="12"/>
      <c r="O3652" s="12"/>
    </row>
    <row r="3653" spans="1:15" x14ac:dyDescent="0.35">
      <c r="A3653" s="11" t="str">
        <f t="shared" si="57"/>
        <v>CONSUMO PER CAPITA (kg ó litros por individuo).Total Bebidas FriasNIVEL MEDIO</v>
      </c>
      <c r="B3653" s="11" t="s">
        <v>121</v>
      </c>
      <c r="C3653" s="11" t="s">
        <v>131</v>
      </c>
      <c r="D3653" s="11" t="s">
        <v>211</v>
      </c>
      <c r="E3653" s="12">
        <v>22.265758327504308</v>
      </c>
      <c r="F3653" s="12">
        <v>12.943732121321215</v>
      </c>
      <c r="G3653" s="12">
        <v>11.536624341440309</v>
      </c>
      <c r="H3653" s="12">
        <v>12.951823935648383</v>
      </c>
      <c r="I3653" s="12">
        <v>21.063256951316763</v>
      </c>
      <c r="J3653" s="12">
        <v>12.191693732470535</v>
      </c>
      <c r="K3653" s="12">
        <v>10.401100104028014</v>
      </c>
      <c r="L3653" s="12">
        <v>11.942867939234123</v>
      </c>
      <c r="M3653" s="12">
        <v>20.282185953642674</v>
      </c>
      <c r="N3653" s="12"/>
      <c r="O3653" s="12"/>
    </row>
    <row r="3654" spans="1:15" x14ac:dyDescent="0.35">
      <c r="A3654" s="11" t="str">
        <f t="shared" si="57"/>
        <v>CONSUMO PER CAPITA (kg ó litros por individuo).Total Bebidas FriasNIVEL MEDIO BAJO</v>
      </c>
      <c r="B3654" s="11" t="s">
        <v>121</v>
      </c>
      <c r="C3654" s="11" t="s">
        <v>131</v>
      </c>
      <c r="D3654" s="11" t="s">
        <v>212</v>
      </c>
      <c r="E3654" s="12">
        <v>22.373550774912115</v>
      </c>
      <c r="F3654" s="12">
        <v>13.27783473780821</v>
      </c>
      <c r="G3654" s="12">
        <v>10.450676190731286</v>
      </c>
      <c r="H3654" s="12">
        <v>12.611110415288655</v>
      </c>
      <c r="I3654" s="12">
        <v>19.18491450744181</v>
      </c>
      <c r="J3654" s="12">
        <v>11.781650315634115</v>
      </c>
      <c r="K3654" s="12">
        <v>10.7298235022251</v>
      </c>
      <c r="L3654" s="12">
        <v>11.849865271231902</v>
      </c>
      <c r="M3654" s="12">
        <v>19.178161708909055</v>
      </c>
      <c r="N3654" s="12"/>
      <c r="O3654" s="12"/>
    </row>
    <row r="3655" spans="1:15" x14ac:dyDescent="0.35">
      <c r="A3655" s="11" t="str">
        <f t="shared" si="57"/>
        <v>CONSUMO PER CAPITA (kg ó litros por individuo).Total Bebidas FriasHOMBRE</v>
      </c>
      <c r="B3655" s="11" t="s">
        <v>121</v>
      </c>
      <c r="C3655" s="11" t="s">
        <v>131</v>
      </c>
      <c r="D3655" s="11" t="s">
        <v>21</v>
      </c>
      <c r="E3655" s="12">
        <v>24.928569741569788</v>
      </c>
      <c r="F3655" s="12">
        <v>14.351038881516049</v>
      </c>
      <c r="G3655" s="12">
        <v>12.819247770485482</v>
      </c>
      <c r="H3655" s="12">
        <v>14.99667631694601</v>
      </c>
      <c r="I3655" s="12">
        <v>22.851067974940491</v>
      </c>
      <c r="J3655" s="12">
        <v>13.962798584463771</v>
      </c>
      <c r="K3655" s="12">
        <v>12.654945739603054</v>
      </c>
      <c r="L3655" s="12">
        <v>14.328305548304691</v>
      </c>
      <c r="M3655" s="12">
        <v>22.957238572548704</v>
      </c>
      <c r="N3655" s="12"/>
      <c r="O3655" s="12"/>
    </row>
    <row r="3656" spans="1:15" x14ac:dyDescent="0.35">
      <c r="A3656" s="11" t="str">
        <f t="shared" si="57"/>
        <v>CONSUMO PER CAPITA (kg ó litros por individuo).Total Bebidas FriasMUJER</v>
      </c>
      <c r="B3656" s="11" t="s">
        <v>121</v>
      </c>
      <c r="C3656" s="11" t="s">
        <v>131</v>
      </c>
      <c r="D3656" s="11" t="s">
        <v>22</v>
      </c>
      <c r="E3656" s="12">
        <v>18.33501121391507</v>
      </c>
      <c r="F3656" s="12">
        <v>10.136878610514035</v>
      </c>
      <c r="G3656" s="12">
        <v>9.1683185801760025</v>
      </c>
      <c r="H3656" s="12">
        <v>10.826118829883413</v>
      </c>
      <c r="I3656" s="12">
        <v>17.439802230342568</v>
      </c>
      <c r="J3656" s="12">
        <v>9.5951169108159267</v>
      </c>
      <c r="K3656" s="12">
        <v>8.4989259977113161</v>
      </c>
      <c r="L3656" s="12">
        <v>10.209918123654033</v>
      </c>
      <c r="M3656" s="12">
        <v>15.886685532865062</v>
      </c>
      <c r="N3656" s="12"/>
      <c r="O3656" s="12"/>
    </row>
    <row r="3657" spans="1:15" x14ac:dyDescent="0.35">
      <c r="A3657" s="11" t="str">
        <f t="shared" si="57"/>
        <v>CONSUMO PER CAPITA (kg ó litros por individuo)Total bebidas de vinoT.ESPAÑA</v>
      </c>
      <c r="B3657" s="11" t="s">
        <v>121</v>
      </c>
      <c r="C3657" s="11" t="s">
        <v>132</v>
      </c>
      <c r="D3657" s="11" t="s">
        <v>36</v>
      </c>
      <c r="E3657" s="12">
        <v>1.3997626534356891</v>
      </c>
      <c r="F3657" s="12">
        <v>0.98487981377352229</v>
      </c>
      <c r="G3657" s="12">
        <v>0.85201808365675002</v>
      </c>
      <c r="H3657" s="12">
        <v>0.88941581053182361</v>
      </c>
      <c r="I3657" s="12">
        <v>1.314351282930333</v>
      </c>
      <c r="J3657" s="12">
        <v>0.93216816090318566</v>
      </c>
      <c r="K3657" s="12">
        <v>0.79295760664158166</v>
      </c>
      <c r="L3657" s="12">
        <v>0.86668707824771662</v>
      </c>
      <c r="M3657" s="12">
        <v>1.277634310713113</v>
      </c>
      <c r="N3657" s="12"/>
      <c r="O3657" s="12"/>
    </row>
    <row r="3658" spans="1:15" x14ac:dyDescent="0.35">
      <c r="A3658" s="11" t="str">
        <f t="shared" si="57"/>
        <v>CONSUMO PER CAPITA (kg ó litros por individuo)Total bebidas de vinoBCN AM</v>
      </c>
      <c r="B3658" s="11" t="s">
        <v>121</v>
      </c>
      <c r="C3658" s="11" t="s">
        <v>132</v>
      </c>
      <c r="D3658" s="11" t="s">
        <v>1</v>
      </c>
      <c r="E3658" s="12">
        <v>1.1224663031537092</v>
      </c>
      <c r="F3658" s="12">
        <v>0.92879565929238495</v>
      </c>
      <c r="G3658" s="12">
        <v>0.70987846680499622</v>
      </c>
      <c r="H3658" s="12">
        <v>0.78994472677154959</v>
      </c>
      <c r="I3658" s="12">
        <v>0.9360423362370569</v>
      </c>
      <c r="J3658" s="12">
        <v>0.84810256298612285</v>
      </c>
      <c r="K3658" s="12">
        <v>0.75580931087513603</v>
      </c>
      <c r="L3658" s="12">
        <v>0.67939646915431751</v>
      </c>
      <c r="M3658" s="12">
        <v>0.9077150769122877</v>
      </c>
      <c r="N3658" s="12"/>
      <c r="O3658" s="12"/>
    </row>
    <row r="3659" spans="1:15" x14ac:dyDescent="0.35">
      <c r="A3659" s="11" t="str">
        <f t="shared" si="57"/>
        <v>CONSUMO PER CAPITA (kg ó litros por individuo)Total bebidas de vinoREST.CAT ARAGON</v>
      </c>
      <c r="B3659" s="11" t="s">
        <v>121</v>
      </c>
      <c r="C3659" s="11" t="s">
        <v>132</v>
      </c>
      <c r="D3659" s="11" t="s">
        <v>2</v>
      </c>
      <c r="E3659" s="12">
        <v>1.2652649713695268</v>
      </c>
      <c r="F3659" s="12">
        <v>0.9290740290703432</v>
      </c>
      <c r="G3659" s="12">
        <v>0.87241914928510478</v>
      </c>
      <c r="H3659" s="12">
        <v>0.93512022127574801</v>
      </c>
      <c r="I3659" s="12">
        <v>1.3132246208188041</v>
      </c>
      <c r="J3659" s="12">
        <v>1.1336166587968135</v>
      </c>
      <c r="K3659" s="12">
        <v>0.93393277359627624</v>
      </c>
      <c r="L3659" s="12">
        <v>0.90542750403488148</v>
      </c>
      <c r="M3659" s="12">
        <v>1.4481265757508965</v>
      </c>
      <c r="N3659" s="12"/>
      <c r="O3659" s="12"/>
    </row>
    <row r="3660" spans="1:15" x14ac:dyDescent="0.35">
      <c r="A3660" s="11" t="str">
        <f t="shared" si="57"/>
        <v>CONSUMO PER CAPITA (kg ó litros por individuo)Total bebidas de vinoLEVANTE</v>
      </c>
      <c r="B3660" s="11" t="s">
        <v>121</v>
      </c>
      <c r="C3660" s="11" t="s">
        <v>132</v>
      </c>
      <c r="D3660" s="11" t="s">
        <v>3</v>
      </c>
      <c r="E3660" s="12">
        <v>1.1109235437164156</v>
      </c>
      <c r="F3660" s="12">
        <v>0.80107593672055644</v>
      </c>
      <c r="G3660" s="12">
        <v>0.66312371725500929</v>
      </c>
      <c r="H3660" s="12">
        <v>0.57667111602457288</v>
      </c>
      <c r="I3660" s="12">
        <v>0.98317999992045779</v>
      </c>
      <c r="J3660" s="12">
        <v>0.62487684133849797</v>
      </c>
      <c r="K3660" s="12">
        <v>0.57108007751754619</v>
      </c>
      <c r="L3660" s="12">
        <v>0.61946261743627795</v>
      </c>
      <c r="M3660" s="12">
        <v>0.97173208534794686</v>
      </c>
      <c r="N3660" s="12"/>
      <c r="O3660" s="12"/>
    </row>
    <row r="3661" spans="1:15" x14ac:dyDescent="0.35">
      <c r="A3661" s="11" t="str">
        <f t="shared" si="57"/>
        <v>CONSUMO PER CAPITA (kg ó litros por individuo)Total bebidas de vinoANDALUCIA</v>
      </c>
      <c r="B3661" s="11" t="s">
        <v>121</v>
      </c>
      <c r="C3661" s="11" t="s">
        <v>132</v>
      </c>
      <c r="D3661" s="11" t="s">
        <v>4</v>
      </c>
      <c r="E3661" s="12">
        <v>1.4158220244113475</v>
      </c>
      <c r="F3661" s="12">
        <v>0.76682442521810479</v>
      </c>
      <c r="G3661" s="12">
        <v>0.60665382410070401</v>
      </c>
      <c r="H3661" s="12">
        <v>0.84469172036886719</v>
      </c>
      <c r="I3661" s="12">
        <v>1.2116792593268866</v>
      </c>
      <c r="J3661" s="12">
        <v>0.67022931600527347</v>
      </c>
      <c r="K3661" s="12">
        <v>0.62169751773415816</v>
      </c>
      <c r="L3661" s="12">
        <v>0.82585877496214499</v>
      </c>
      <c r="M3661" s="12">
        <v>1.2741733071659842</v>
      </c>
      <c r="N3661" s="12"/>
      <c r="O3661" s="12"/>
    </row>
    <row r="3662" spans="1:15" x14ac:dyDescent="0.35">
      <c r="A3662" s="11" t="str">
        <f t="shared" si="57"/>
        <v>CONSUMO PER CAPITA (kg ó litros por individuo)Total bebidas de vinoMDD AM</v>
      </c>
      <c r="B3662" s="11" t="s">
        <v>121</v>
      </c>
      <c r="C3662" s="11" t="s">
        <v>132</v>
      </c>
      <c r="D3662" s="11" t="s">
        <v>5</v>
      </c>
      <c r="E3662" s="12">
        <v>1.5889691707018427</v>
      </c>
      <c r="F3662" s="12">
        <v>1.030312270554046</v>
      </c>
      <c r="G3662" s="12">
        <v>0.91829218002501545</v>
      </c>
      <c r="H3662" s="12">
        <v>0.98566457850647349</v>
      </c>
      <c r="I3662" s="12">
        <v>1.5536086576310022</v>
      </c>
      <c r="J3662" s="12">
        <v>1.0128723415352929</v>
      </c>
      <c r="K3662" s="12">
        <v>0.74620139038050237</v>
      </c>
      <c r="L3662" s="12">
        <v>1.0002569059553741</v>
      </c>
      <c r="M3662" s="12">
        <v>1.3681490581872608</v>
      </c>
      <c r="N3662" s="12"/>
      <c r="O3662" s="12"/>
    </row>
    <row r="3663" spans="1:15" x14ac:dyDescent="0.35">
      <c r="A3663" s="11" t="str">
        <f t="shared" si="57"/>
        <v>CONSUMO PER CAPITA (kg ó litros por individuo)Total bebidas de vinoRTO CENTRO</v>
      </c>
      <c r="B3663" s="11" t="s">
        <v>121</v>
      </c>
      <c r="C3663" s="11" t="s">
        <v>132</v>
      </c>
      <c r="D3663" s="11" t="s">
        <v>6</v>
      </c>
      <c r="E3663" s="12">
        <v>1.2926214725701237</v>
      </c>
      <c r="F3663" s="12">
        <v>0.79802793756156853</v>
      </c>
      <c r="G3663" s="12">
        <v>0.64536397646656729</v>
      </c>
      <c r="H3663" s="12">
        <v>0.66500086166903816</v>
      </c>
      <c r="I3663" s="12">
        <v>1.0748369430249975</v>
      </c>
      <c r="J3663" s="12">
        <v>0.76178223498521958</v>
      </c>
      <c r="K3663" s="12">
        <v>0.54348087857598182</v>
      </c>
      <c r="L3663" s="12">
        <v>0.67859068825260838</v>
      </c>
      <c r="M3663" s="12">
        <v>1.1323924119018132</v>
      </c>
      <c r="N3663" s="12"/>
      <c r="O3663" s="12"/>
    </row>
    <row r="3664" spans="1:15" x14ac:dyDescent="0.35">
      <c r="A3664" s="11" t="str">
        <f t="shared" si="57"/>
        <v>CONSUMO PER CAPITA (kg ó litros por individuo)Total bebidas de vinoNORTE-CENTRO</v>
      </c>
      <c r="B3664" s="11" t="s">
        <v>121</v>
      </c>
      <c r="C3664" s="11" t="s">
        <v>132</v>
      </c>
      <c r="D3664" s="11" t="s">
        <v>7</v>
      </c>
      <c r="E3664" s="12">
        <v>2.1862858191787589</v>
      </c>
      <c r="F3664" s="12">
        <v>1.8093081742863149</v>
      </c>
      <c r="G3664" s="12">
        <v>1.7349523806320364</v>
      </c>
      <c r="H3664" s="12">
        <v>1.4349435031673345</v>
      </c>
      <c r="I3664" s="12">
        <v>2.2809309131350299</v>
      </c>
      <c r="J3664" s="12">
        <v>1.6917276089969735</v>
      </c>
      <c r="K3664" s="12">
        <v>1.4616300398538866</v>
      </c>
      <c r="L3664" s="12">
        <v>1.3882765271681337</v>
      </c>
      <c r="M3664" s="12">
        <v>1.8875595926969237</v>
      </c>
      <c r="N3664" s="12"/>
      <c r="O3664" s="12"/>
    </row>
    <row r="3665" spans="1:15" x14ac:dyDescent="0.35">
      <c r="A3665" s="11" t="str">
        <f t="shared" si="57"/>
        <v>CONSUMO PER CAPITA (kg ó litros por individuo)Total bebidas de vinoNOROESTE</v>
      </c>
      <c r="B3665" s="11" t="s">
        <v>121</v>
      </c>
      <c r="C3665" s="11" t="s">
        <v>132</v>
      </c>
      <c r="D3665" s="11" t="s">
        <v>8</v>
      </c>
      <c r="E3665" s="12">
        <v>1.3577104454918067</v>
      </c>
      <c r="F3665" s="12">
        <v>1.2000374998076013</v>
      </c>
      <c r="G3665" s="12">
        <v>1.0590767720529277</v>
      </c>
      <c r="H3665" s="12">
        <v>1.1013230132465888</v>
      </c>
      <c r="I3665" s="12">
        <v>1.4170484477779706</v>
      </c>
      <c r="J3665" s="12">
        <v>1.126700995158664</v>
      </c>
      <c r="K3665" s="12">
        <v>1.0468630909434467</v>
      </c>
      <c r="L3665" s="12">
        <v>0.99841299085713586</v>
      </c>
      <c r="M3665" s="12">
        <v>1.3501330223246508</v>
      </c>
      <c r="N3665" s="12"/>
      <c r="O3665" s="12"/>
    </row>
    <row r="3666" spans="1:15" x14ac:dyDescent="0.35">
      <c r="A3666" s="11" t="str">
        <f t="shared" si="57"/>
        <v>CONSUMO PER CAPITA (kg ó litros por individuo)Total bebidas de vino&lt;2MIL</v>
      </c>
      <c r="B3666" s="11" t="s">
        <v>121</v>
      </c>
      <c r="C3666" s="11" t="s">
        <v>132</v>
      </c>
      <c r="D3666" s="11" t="s">
        <v>9</v>
      </c>
      <c r="E3666" s="12">
        <v>1.0357751461447136</v>
      </c>
      <c r="F3666" s="12">
        <v>0.54333070074873147</v>
      </c>
      <c r="G3666" s="12">
        <v>0.47586974179098962</v>
      </c>
      <c r="H3666" s="12">
        <v>0.46345606230862174</v>
      </c>
      <c r="I3666" s="12">
        <v>1.1255060653129227</v>
      </c>
      <c r="J3666" s="12">
        <v>0.86302953244854697</v>
      </c>
      <c r="K3666" s="12">
        <v>0.85915363444065262</v>
      </c>
      <c r="L3666" s="12">
        <v>0.82751854707917982</v>
      </c>
      <c r="M3666" s="12">
        <v>1.5273522133681461</v>
      </c>
      <c r="N3666" s="12"/>
      <c r="O3666" s="12"/>
    </row>
    <row r="3667" spans="1:15" x14ac:dyDescent="0.35">
      <c r="A3667" s="11" t="str">
        <f t="shared" si="57"/>
        <v>CONSUMO PER CAPITA (kg ó litros por individuo)Total bebidas de vino2-5MIL</v>
      </c>
      <c r="B3667" s="11" t="s">
        <v>121</v>
      </c>
      <c r="C3667" s="11" t="s">
        <v>132</v>
      </c>
      <c r="D3667" s="11" t="s">
        <v>10</v>
      </c>
      <c r="E3667" s="12">
        <v>1.1894079708158332</v>
      </c>
      <c r="F3667" s="12">
        <v>0.71179797615232165</v>
      </c>
      <c r="G3667" s="12">
        <v>0.78824104881596235</v>
      </c>
      <c r="H3667" s="12">
        <v>0.80401973031939888</v>
      </c>
      <c r="I3667" s="12">
        <v>1.0378273829014535</v>
      </c>
      <c r="J3667" s="12">
        <v>0.83684545723860337</v>
      </c>
      <c r="K3667" s="12">
        <v>0.6871078253255094</v>
      </c>
      <c r="L3667" s="12">
        <v>0.72495329447497159</v>
      </c>
      <c r="M3667" s="12">
        <v>1.0562780271574359</v>
      </c>
      <c r="N3667" s="12"/>
      <c r="O3667" s="12"/>
    </row>
    <row r="3668" spans="1:15" x14ac:dyDescent="0.35">
      <c r="A3668" s="11" t="str">
        <f t="shared" si="57"/>
        <v>CONSUMO PER CAPITA (kg ó litros por individuo)Total bebidas de vino5-10MIL</v>
      </c>
      <c r="B3668" s="11" t="s">
        <v>121</v>
      </c>
      <c r="C3668" s="11" t="s">
        <v>132</v>
      </c>
      <c r="D3668" s="11" t="s">
        <v>11</v>
      </c>
      <c r="E3668" s="12">
        <v>1.281767051664505</v>
      </c>
      <c r="F3668" s="12">
        <v>0.80938102788857269</v>
      </c>
      <c r="G3668" s="12">
        <v>0.64114371578116736</v>
      </c>
      <c r="H3668" s="12">
        <v>0.86482846781796752</v>
      </c>
      <c r="I3668" s="12">
        <v>1.3097395458389851</v>
      </c>
      <c r="J3668" s="12">
        <v>0.92472841252631066</v>
      </c>
      <c r="K3668" s="12">
        <v>0.84742007214986548</v>
      </c>
      <c r="L3668" s="12">
        <v>0.89024437376314369</v>
      </c>
      <c r="M3668" s="12">
        <v>1.2707477721160849</v>
      </c>
      <c r="N3668" s="12"/>
      <c r="O3668" s="12"/>
    </row>
    <row r="3669" spans="1:15" x14ac:dyDescent="0.35">
      <c r="A3669" s="11" t="str">
        <f t="shared" si="57"/>
        <v>CONSUMO PER CAPITA (kg ó litros por individuo)Total bebidas de vino10-30MIL</v>
      </c>
      <c r="B3669" s="11" t="s">
        <v>121</v>
      </c>
      <c r="C3669" s="11" t="s">
        <v>132</v>
      </c>
      <c r="D3669" s="11" t="s">
        <v>12</v>
      </c>
      <c r="E3669" s="12">
        <v>1.2514701506705284</v>
      </c>
      <c r="F3669" s="12">
        <v>0.94599302719961986</v>
      </c>
      <c r="G3669" s="12">
        <v>0.88258837777776644</v>
      </c>
      <c r="H3669" s="12">
        <v>0.88048639906702819</v>
      </c>
      <c r="I3669" s="12">
        <v>1.1967397801915052</v>
      </c>
      <c r="J3669" s="12">
        <v>0.84060681524231562</v>
      </c>
      <c r="K3669" s="12">
        <v>0.75023499593777021</v>
      </c>
      <c r="L3669" s="12">
        <v>0.77713769505372998</v>
      </c>
      <c r="M3669" s="12">
        <v>1.1770577029432836</v>
      </c>
      <c r="N3669" s="12"/>
      <c r="O3669" s="12"/>
    </row>
    <row r="3670" spans="1:15" x14ac:dyDescent="0.35">
      <c r="A3670" s="11" t="str">
        <f t="shared" si="57"/>
        <v>CONSUMO PER CAPITA (kg ó litros por individuo)Total bebidas de vino30-100MIL</v>
      </c>
      <c r="B3670" s="11" t="s">
        <v>121</v>
      </c>
      <c r="C3670" s="11" t="s">
        <v>132</v>
      </c>
      <c r="D3670" s="11" t="s">
        <v>13</v>
      </c>
      <c r="E3670" s="12">
        <v>1.1567295634214865</v>
      </c>
      <c r="F3670" s="12">
        <v>0.83693156405588998</v>
      </c>
      <c r="G3670" s="12">
        <v>0.66095069676882234</v>
      </c>
      <c r="H3670" s="12">
        <v>0.70343491659206203</v>
      </c>
      <c r="I3670" s="12">
        <v>1.1901821246377329</v>
      </c>
      <c r="J3670" s="12">
        <v>0.84768785792933277</v>
      </c>
      <c r="K3670" s="12">
        <v>0.65167987169185981</v>
      </c>
      <c r="L3670" s="12">
        <v>0.73032174769884917</v>
      </c>
      <c r="M3670" s="12">
        <v>1.1856675311174238</v>
      </c>
      <c r="N3670" s="12"/>
      <c r="O3670" s="12"/>
    </row>
    <row r="3671" spans="1:15" x14ac:dyDescent="0.35">
      <c r="A3671" s="11" t="str">
        <f t="shared" si="57"/>
        <v>CONSUMO PER CAPITA (kg ó litros por individuo)Total bebidas de vino100-200MIL</v>
      </c>
      <c r="B3671" s="11" t="s">
        <v>121</v>
      </c>
      <c r="C3671" s="11" t="s">
        <v>132</v>
      </c>
      <c r="D3671" s="11" t="s">
        <v>14</v>
      </c>
      <c r="E3671" s="12">
        <v>1.6609404179823584</v>
      </c>
      <c r="F3671" s="12">
        <v>1.2644477241098737</v>
      </c>
      <c r="G3671" s="12">
        <v>0.98428553152123588</v>
      </c>
      <c r="H3671" s="12">
        <v>0.9308475977659183</v>
      </c>
      <c r="I3671" s="12">
        <v>1.5036235799159283</v>
      </c>
      <c r="J3671" s="12">
        <v>0.95748956038111788</v>
      </c>
      <c r="K3671" s="12">
        <v>0.81524043131958168</v>
      </c>
      <c r="L3671" s="12">
        <v>0.94921137594279359</v>
      </c>
      <c r="M3671" s="12">
        <v>1.4152625334325082</v>
      </c>
      <c r="N3671" s="12"/>
      <c r="O3671" s="12"/>
    </row>
    <row r="3672" spans="1:15" x14ac:dyDescent="0.35">
      <c r="A3672" s="11" t="str">
        <f t="shared" si="57"/>
        <v>CONSUMO PER CAPITA (kg ó litros por individuo)Total bebidas de vino200-500MIL</v>
      </c>
      <c r="B3672" s="11" t="s">
        <v>121</v>
      </c>
      <c r="C3672" s="11" t="s">
        <v>132</v>
      </c>
      <c r="D3672" s="11" t="s">
        <v>15</v>
      </c>
      <c r="E3672" s="12">
        <v>1.7913504193171579</v>
      </c>
      <c r="F3672" s="12">
        <v>1.1978100532835882</v>
      </c>
      <c r="G3672" s="12">
        <v>1.0503816667092813</v>
      </c>
      <c r="H3672" s="12">
        <v>1.0507278244649667</v>
      </c>
      <c r="I3672" s="12">
        <v>1.4857748575298277</v>
      </c>
      <c r="J3672" s="12">
        <v>1.0934097625703394</v>
      </c>
      <c r="K3672" s="12">
        <v>0.93635209823972265</v>
      </c>
      <c r="L3672" s="12">
        <v>1.0561236806027203</v>
      </c>
      <c r="M3672" s="12">
        <v>1.4022838030231137</v>
      </c>
      <c r="N3672" s="12"/>
      <c r="O3672" s="12"/>
    </row>
    <row r="3673" spans="1:15" x14ac:dyDescent="0.35">
      <c r="A3673" s="11" t="str">
        <f t="shared" si="57"/>
        <v>CONSUMO PER CAPITA (kg ó litros por individuo)Total bebidas de vino&gt;500MIL</v>
      </c>
      <c r="B3673" s="11" t="s">
        <v>121</v>
      </c>
      <c r="C3673" s="11" t="s">
        <v>132</v>
      </c>
      <c r="D3673" s="11" t="s">
        <v>16</v>
      </c>
      <c r="E3673" s="12">
        <v>1.6630471375644369</v>
      </c>
      <c r="F3673" s="12">
        <v>1.2205299786916606</v>
      </c>
      <c r="G3673" s="12">
        <v>1.0847464593754015</v>
      </c>
      <c r="H3673" s="12">
        <v>1.1735613236550602</v>
      </c>
      <c r="I3673" s="12">
        <v>1.525325366846372</v>
      </c>
      <c r="J3673" s="12">
        <v>1.0596462384994536</v>
      </c>
      <c r="K3673" s="12">
        <v>0.88370448592340423</v>
      </c>
      <c r="L3673" s="12">
        <v>0.99628962502693719</v>
      </c>
      <c r="M3673" s="12">
        <v>1.3239801841309227</v>
      </c>
      <c r="N3673" s="12"/>
      <c r="O3673" s="12"/>
    </row>
    <row r="3674" spans="1:15" x14ac:dyDescent="0.35">
      <c r="A3674" s="11" t="str">
        <f t="shared" si="57"/>
        <v>CONSUMO PER CAPITA (kg ó litros por individuo)Total bebidas de vinoDE 15 A 19 AÑOS</v>
      </c>
      <c r="B3674" s="11" t="s">
        <v>121</v>
      </c>
      <c r="C3674" s="11" t="s">
        <v>132</v>
      </c>
      <c r="D3674" s="11" t="s">
        <v>39</v>
      </c>
      <c r="E3674" s="12">
        <v>0.16651647770393505</v>
      </c>
      <c r="F3674" s="12">
        <v>5.0266610996028527E-2</v>
      </c>
      <c r="G3674" s="12">
        <v>4.879710090044018E-3</v>
      </c>
      <c r="H3674" s="12">
        <v>1.487828718054997E-2</v>
      </c>
      <c r="I3674" s="12">
        <v>6.0646061195194306E-2</v>
      </c>
      <c r="J3674" s="12">
        <v>0.12505572965380995</v>
      </c>
      <c r="K3674" s="12">
        <v>0.11737778822726457</v>
      </c>
      <c r="L3674" s="12">
        <v>9.5682611420995531E-2</v>
      </c>
      <c r="M3674" s="12">
        <v>0.16134128639809886</v>
      </c>
      <c r="N3674" s="12"/>
      <c r="O3674" s="12"/>
    </row>
    <row r="3675" spans="1:15" x14ac:dyDescent="0.35">
      <c r="A3675" s="11" t="str">
        <f t="shared" si="57"/>
        <v>CONSUMO PER CAPITA (kg ó litros por individuo)Total bebidas de vinoDE 20 A 24 AÑOS</v>
      </c>
      <c r="B3675" s="11" t="s">
        <v>121</v>
      </c>
      <c r="C3675" s="11" t="s">
        <v>132</v>
      </c>
      <c r="D3675" s="11" t="s">
        <v>40</v>
      </c>
      <c r="E3675" s="12">
        <v>0.34361000248652041</v>
      </c>
      <c r="F3675" s="12">
        <v>0.18496859635099105</v>
      </c>
      <c r="G3675" s="12">
        <v>0.21885152908350383</v>
      </c>
      <c r="H3675" s="12">
        <v>0.23522001079091812</v>
      </c>
      <c r="I3675" s="12">
        <v>0.41531966265409853</v>
      </c>
      <c r="J3675" s="12">
        <v>0.19913014872662868</v>
      </c>
      <c r="K3675" s="12">
        <v>0.20347871768193546</v>
      </c>
      <c r="L3675" s="12">
        <v>0.20689619126187445</v>
      </c>
      <c r="M3675" s="12">
        <v>0.30901987769551964</v>
      </c>
      <c r="N3675" s="12"/>
      <c r="O3675" s="12"/>
    </row>
    <row r="3676" spans="1:15" x14ac:dyDescent="0.35">
      <c r="A3676" s="11" t="str">
        <f t="shared" si="57"/>
        <v>CONSUMO PER CAPITA (kg ó litros por individuo)Total bebidas de vinoDE 25 A 34 AÑOS</v>
      </c>
      <c r="B3676" s="11" t="s">
        <v>121</v>
      </c>
      <c r="C3676" s="11" t="s">
        <v>132</v>
      </c>
      <c r="D3676" s="11" t="s">
        <v>41</v>
      </c>
      <c r="E3676" s="12">
        <v>0.61039644923071068</v>
      </c>
      <c r="F3676" s="12">
        <v>0.32628444547737739</v>
      </c>
      <c r="G3676" s="12">
        <v>0.32690510343942575</v>
      </c>
      <c r="H3676" s="12">
        <v>0.32106966513597601</v>
      </c>
      <c r="I3676" s="12">
        <v>0.5214709607737692</v>
      </c>
      <c r="J3676" s="12">
        <v>0.27108452347936507</v>
      </c>
      <c r="K3676" s="12">
        <v>0.22143094093508706</v>
      </c>
      <c r="L3676" s="12">
        <v>0.22960320922562377</v>
      </c>
      <c r="M3676" s="12">
        <v>0.3472502452815579</v>
      </c>
      <c r="N3676" s="12"/>
      <c r="O3676" s="12"/>
    </row>
    <row r="3677" spans="1:15" x14ac:dyDescent="0.35">
      <c r="A3677" s="11" t="str">
        <f t="shared" si="57"/>
        <v>CONSUMO PER CAPITA (kg ó litros por individuo)Total bebidas de vinoDE 35 A 49 AÑOS</v>
      </c>
      <c r="B3677" s="11" t="s">
        <v>121</v>
      </c>
      <c r="C3677" s="11" t="s">
        <v>132</v>
      </c>
      <c r="D3677" s="11" t="s">
        <v>42</v>
      </c>
      <c r="E3677" s="12">
        <v>0.96057011002262405</v>
      </c>
      <c r="F3677" s="12">
        <v>0.51138521061822129</v>
      </c>
      <c r="G3677" s="12">
        <v>0.39873851276843891</v>
      </c>
      <c r="H3677" s="12">
        <v>0.47822057913780497</v>
      </c>
      <c r="I3677" s="12">
        <v>0.77700101329897309</v>
      </c>
      <c r="J3677" s="12">
        <v>0.49434689861239323</v>
      </c>
      <c r="K3677" s="12">
        <v>0.34746748898549495</v>
      </c>
      <c r="L3677" s="12">
        <v>0.44285974842559095</v>
      </c>
      <c r="M3677" s="12">
        <v>0.64359259381505718</v>
      </c>
      <c r="N3677" s="12"/>
      <c r="O3677" s="12"/>
    </row>
    <row r="3678" spans="1:15" x14ac:dyDescent="0.35">
      <c r="A3678" s="11" t="str">
        <f t="shared" si="57"/>
        <v>CONSUMO PER CAPITA (kg ó litros por individuo)Total bebidas de vinoDE 50 A 59 AÑOS</v>
      </c>
      <c r="B3678" s="11" t="s">
        <v>121</v>
      </c>
      <c r="C3678" s="11" t="s">
        <v>132</v>
      </c>
      <c r="D3678" s="11" t="s">
        <v>43</v>
      </c>
      <c r="E3678" s="12">
        <v>1.737402910706439</v>
      </c>
      <c r="F3678" s="12">
        <v>1.284386495150867</v>
      </c>
      <c r="G3678" s="12">
        <v>0.9993164670693192</v>
      </c>
      <c r="H3678" s="12">
        <v>1.0352695000863892</v>
      </c>
      <c r="I3678" s="12">
        <v>1.776260662328476</v>
      </c>
      <c r="J3678" s="12">
        <v>1.0963522950399145</v>
      </c>
      <c r="K3678" s="12">
        <v>1.0177707291874301</v>
      </c>
      <c r="L3678" s="12">
        <v>1.1191490844540739</v>
      </c>
      <c r="M3678" s="12">
        <v>1.8190501988316734</v>
      </c>
      <c r="N3678" s="12"/>
      <c r="O3678" s="12"/>
    </row>
    <row r="3679" spans="1:15" x14ac:dyDescent="0.35">
      <c r="A3679" s="11" t="str">
        <f t="shared" si="57"/>
        <v>CONSUMO PER CAPITA (kg ó litros por individuo)Total bebidas de vinoDE 60 A 75 AÑOS</v>
      </c>
      <c r="B3679" s="11" t="s">
        <v>121</v>
      </c>
      <c r="C3679" s="11" t="s">
        <v>132</v>
      </c>
      <c r="D3679" s="11" t="s">
        <v>44</v>
      </c>
      <c r="E3679" s="12">
        <v>2.8694992466101366</v>
      </c>
      <c r="F3679" s="12">
        <v>2.2880575637627114</v>
      </c>
      <c r="G3679" s="12">
        <v>2.081838459173678</v>
      </c>
      <c r="H3679" s="12">
        <v>2.1088955345864759</v>
      </c>
      <c r="I3679" s="12">
        <v>2.7504276484165975</v>
      </c>
      <c r="J3679" s="12">
        <v>2.2315695821363972</v>
      </c>
      <c r="K3679" s="12">
        <v>1.8960035800734247</v>
      </c>
      <c r="L3679" s="12">
        <v>2.0107258811394724</v>
      </c>
      <c r="M3679" s="12">
        <v>2.8165755046731493</v>
      </c>
      <c r="N3679" s="12"/>
      <c r="O3679" s="12"/>
    </row>
    <row r="3680" spans="1:15" x14ac:dyDescent="0.35">
      <c r="A3680" s="11" t="str">
        <f t="shared" si="57"/>
        <v>CONSUMO PER CAPITA (kg ó litros por individuo)Total bebidas de vinoNIVEL ALTO</v>
      </c>
      <c r="B3680" s="11" t="s">
        <v>121</v>
      </c>
      <c r="C3680" s="11" t="s">
        <v>132</v>
      </c>
      <c r="D3680" s="11" t="s">
        <v>209</v>
      </c>
      <c r="E3680" s="12">
        <v>1.6339686197295864</v>
      </c>
      <c r="F3680" s="12">
        <v>1.1205178150575792</v>
      </c>
      <c r="G3680" s="12">
        <v>1.0448263014804848</v>
      </c>
      <c r="H3680" s="12">
        <v>1.104664028940618</v>
      </c>
      <c r="I3680" s="12">
        <v>1.6046424523015215</v>
      </c>
      <c r="J3680" s="12">
        <v>1.1202716259024998</v>
      </c>
      <c r="K3680" s="12">
        <v>0.95546433512653417</v>
      </c>
      <c r="L3680" s="12">
        <v>1.0315661144965627</v>
      </c>
      <c r="M3680" s="12">
        <v>1.5373281545630535</v>
      </c>
      <c r="N3680" s="12"/>
      <c r="O3680" s="12"/>
    </row>
    <row r="3681" spans="1:15" x14ac:dyDescent="0.35">
      <c r="A3681" s="11" t="str">
        <f t="shared" si="57"/>
        <v>CONSUMO PER CAPITA (kg ó litros por individuo)Total bebidas de vinoNIVEL MEDIO ALTO</v>
      </c>
      <c r="B3681" s="11" t="s">
        <v>121</v>
      </c>
      <c r="C3681" s="11" t="s">
        <v>132</v>
      </c>
      <c r="D3681" s="11" t="s">
        <v>210</v>
      </c>
      <c r="E3681" s="12">
        <v>1.5218755307981569</v>
      </c>
      <c r="F3681" s="12">
        <v>0.98444341914261391</v>
      </c>
      <c r="G3681" s="12">
        <v>0.73394925402005073</v>
      </c>
      <c r="H3681" s="12">
        <v>0.82710405123173636</v>
      </c>
      <c r="I3681" s="12">
        <v>1.4492650928103066</v>
      </c>
      <c r="J3681" s="12">
        <v>0.88969218407340966</v>
      </c>
      <c r="K3681" s="12">
        <v>0.81836272799420617</v>
      </c>
      <c r="L3681" s="12">
        <v>0.83139391011593899</v>
      </c>
      <c r="M3681" s="12">
        <v>1.2585166626605926</v>
      </c>
      <c r="N3681" s="12"/>
      <c r="O3681" s="12"/>
    </row>
    <row r="3682" spans="1:15" x14ac:dyDescent="0.35">
      <c r="A3682" s="11" t="str">
        <f t="shared" si="57"/>
        <v>CONSUMO PER CAPITA (kg ó litros por individuo)Total bebidas de vinoNIVEL MEDIO</v>
      </c>
      <c r="B3682" s="11" t="s">
        <v>121</v>
      </c>
      <c r="C3682" s="11" t="s">
        <v>132</v>
      </c>
      <c r="D3682" s="11" t="s">
        <v>211</v>
      </c>
      <c r="E3682" s="12">
        <v>1.359195405841602</v>
      </c>
      <c r="F3682" s="12">
        <v>0.90643602783909272</v>
      </c>
      <c r="G3682" s="12">
        <v>0.78760151677274015</v>
      </c>
      <c r="H3682" s="12">
        <v>0.84507605537519592</v>
      </c>
      <c r="I3682" s="12">
        <v>1.229927879153822</v>
      </c>
      <c r="J3682" s="12">
        <v>0.93168569581290761</v>
      </c>
      <c r="K3682" s="12">
        <v>0.82413235483113967</v>
      </c>
      <c r="L3682" s="12">
        <v>0.84797886753739504</v>
      </c>
      <c r="M3682" s="12">
        <v>1.1918809703323063</v>
      </c>
      <c r="N3682" s="12"/>
      <c r="O3682" s="12"/>
    </row>
    <row r="3683" spans="1:15" x14ac:dyDescent="0.35">
      <c r="A3683" s="11" t="str">
        <f t="shared" si="57"/>
        <v>CONSUMO PER CAPITA (kg ó litros por individuo)Total bebidas de vinoNIVEL MEDIO BAJO</v>
      </c>
      <c r="B3683" s="11" t="s">
        <v>121</v>
      </c>
      <c r="C3683" s="11" t="s">
        <v>132</v>
      </c>
      <c r="D3683" s="11" t="s">
        <v>212</v>
      </c>
      <c r="E3683" s="12">
        <v>1.4630988381531109</v>
      </c>
      <c r="F3683" s="12">
        <v>0.99742621315806823</v>
      </c>
      <c r="G3683" s="12">
        <v>0.87121627259400536</v>
      </c>
      <c r="H3683" s="12">
        <v>0.96862643145531413</v>
      </c>
      <c r="I3683" s="12">
        <v>1.4234213411371173</v>
      </c>
      <c r="J3683" s="12">
        <v>0.94058293701384788</v>
      </c>
      <c r="K3683" s="12">
        <v>0.79911156383253434</v>
      </c>
      <c r="L3683" s="12">
        <v>0.8959493912810661</v>
      </c>
      <c r="M3683" s="12">
        <v>1.2568960340009117</v>
      </c>
      <c r="N3683" s="12"/>
      <c r="O3683" s="12"/>
    </row>
    <row r="3684" spans="1:15" x14ac:dyDescent="0.35">
      <c r="A3684" s="11" t="str">
        <f t="shared" si="57"/>
        <v>CONSUMO PER CAPITA (kg ó litros por individuo)Total bebidas de vinoHOMBRE</v>
      </c>
      <c r="B3684" s="11" t="s">
        <v>121</v>
      </c>
      <c r="C3684" s="11" t="s">
        <v>132</v>
      </c>
      <c r="D3684" s="11" t="s">
        <v>21</v>
      </c>
      <c r="E3684" s="12">
        <v>1.5988832370083697</v>
      </c>
      <c r="F3684" s="12">
        <v>1.1785997122849341</v>
      </c>
      <c r="G3684" s="12">
        <v>1.0552923275438755</v>
      </c>
      <c r="H3684" s="12">
        <v>1.0975445878684473</v>
      </c>
      <c r="I3684" s="12">
        <v>1.5369512430096792</v>
      </c>
      <c r="J3684" s="12">
        <v>1.1007082303140234</v>
      </c>
      <c r="K3684" s="12">
        <v>1.0098659686109441</v>
      </c>
      <c r="L3684" s="12">
        <v>1.04981855340306</v>
      </c>
      <c r="M3684" s="12">
        <v>1.5126033791016509</v>
      </c>
      <c r="N3684" s="12"/>
      <c r="O3684" s="12"/>
    </row>
    <row r="3685" spans="1:15" x14ac:dyDescent="0.35">
      <c r="A3685" s="11" t="str">
        <f t="shared" si="57"/>
        <v>CONSUMO PER CAPITA (kg ó litros por individuo)Total bebidas de vinoMUJER</v>
      </c>
      <c r="B3685" s="11" t="s">
        <v>121</v>
      </c>
      <c r="C3685" s="11" t="s">
        <v>132</v>
      </c>
      <c r="D3685" s="11" t="s">
        <v>22</v>
      </c>
      <c r="E3685" s="12">
        <v>1.2026964418858173</v>
      </c>
      <c r="F3685" s="12">
        <v>0.79315949422039445</v>
      </c>
      <c r="G3685" s="12">
        <v>0.65116911344147899</v>
      </c>
      <c r="H3685" s="12">
        <v>0.6837676663400355</v>
      </c>
      <c r="I3685" s="12">
        <v>1.0944034832201974</v>
      </c>
      <c r="J3685" s="12">
        <v>0.76563463080367744</v>
      </c>
      <c r="K3685" s="12">
        <v>0.5788070448156285</v>
      </c>
      <c r="L3685" s="12">
        <v>0.68588208897692315</v>
      </c>
      <c r="M3685" s="12">
        <v>1.0455976872862198</v>
      </c>
      <c r="N3685" s="12"/>
      <c r="O3685" s="12"/>
    </row>
    <row r="3686" spans="1:15" x14ac:dyDescent="0.35">
      <c r="A3686" s="11" t="str">
        <f t="shared" si="57"/>
        <v>CONSUMO PER CAPITA (kg ó litros por individuo)VinoT.ESPAÑA</v>
      </c>
      <c r="B3686" s="11" t="s">
        <v>121</v>
      </c>
      <c r="C3686" s="11" t="s">
        <v>133</v>
      </c>
      <c r="D3686" s="11" t="s">
        <v>36</v>
      </c>
      <c r="E3686" s="12">
        <v>0.76336927106704822</v>
      </c>
      <c r="F3686" s="12">
        <v>0.73545421793694365</v>
      </c>
      <c r="G3686" s="12">
        <v>0.68017432305959891</v>
      </c>
      <c r="H3686" s="12">
        <v>0.60221848045045345</v>
      </c>
      <c r="I3686" s="12">
        <v>0.69836717754763045</v>
      </c>
      <c r="J3686" s="12">
        <v>0.7040085928688522</v>
      </c>
      <c r="K3686" s="12">
        <v>0.61271186938552646</v>
      </c>
      <c r="L3686" s="12">
        <v>0.59726862044406637</v>
      </c>
      <c r="M3686" s="12">
        <v>0.72249340615161273</v>
      </c>
      <c r="N3686" s="12"/>
      <c r="O3686" s="12"/>
    </row>
    <row r="3687" spans="1:15" x14ac:dyDescent="0.35">
      <c r="A3687" s="11" t="str">
        <f t="shared" si="57"/>
        <v>CONSUMO PER CAPITA (kg ó litros por individuo)VinoBCN AM</v>
      </c>
      <c r="B3687" s="11" t="s">
        <v>121</v>
      </c>
      <c r="C3687" s="11" t="s">
        <v>133</v>
      </c>
      <c r="D3687" s="11" t="s">
        <v>1</v>
      </c>
      <c r="E3687" s="12">
        <v>0.72979926399072959</v>
      </c>
      <c r="F3687" s="12">
        <v>0.61094593421732279</v>
      </c>
      <c r="G3687" s="12">
        <v>0.57823603898494569</v>
      </c>
      <c r="H3687" s="12">
        <v>0.55181692153035689</v>
      </c>
      <c r="I3687" s="12">
        <v>0.55887023733598862</v>
      </c>
      <c r="J3687" s="12">
        <v>0.60309953731974308</v>
      </c>
      <c r="K3687" s="12">
        <v>0.50550546006676578</v>
      </c>
      <c r="L3687" s="12">
        <v>0.53592291481562293</v>
      </c>
      <c r="M3687" s="12">
        <v>0.63193676833421908</v>
      </c>
      <c r="N3687" s="12"/>
      <c r="O3687" s="12"/>
    </row>
    <row r="3688" spans="1:15" x14ac:dyDescent="0.35">
      <c r="A3688" s="11" t="str">
        <f t="shared" si="57"/>
        <v>CONSUMO PER CAPITA (kg ó litros por individuo)VinoREST.CAT ARAGON</v>
      </c>
      <c r="B3688" s="11" t="s">
        <v>121</v>
      </c>
      <c r="C3688" s="11" t="s">
        <v>133</v>
      </c>
      <c r="D3688" s="11" t="s">
        <v>2</v>
      </c>
      <c r="E3688" s="12">
        <v>0.78989906122999098</v>
      </c>
      <c r="F3688" s="12">
        <v>0.71476940988679416</v>
      </c>
      <c r="G3688" s="12">
        <v>0.76754388317147304</v>
      </c>
      <c r="H3688" s="12">
        <v>0.72231433460719641</v>
      </c>
      <c r="I3688" s="12">
        <v>0.87515135431596158</v>
      </c>
      <c r="J3688" s="12">
        <v>0.87635540886699292</v>
      </c>
      <c r="K3688" s="12">
        <v>0.79628729256462005</v>
      </c>
      <c r="L3688" s="12">
        <v>0.73626098642527271</v>
      </c>
      <c r="M3688" s="12">
        <v>1.0713417172251742</v>
      </c>
      <c r="N3688" s="12"/>
      <c r="O3688" s="12"/>
    </row>
    <row r="3689" spans="1:15" x14ac:dyDescent="0.35">
      <c r="A3689" s="11" t="str">
        <f t="shared" si="57"/>
        <v>CONSUMO PER CAPITA (kg ó litros por individuo)VinoLEVANTE</v>
      </c>
      <c r="B3689" s="11" t="s">
        <v>121</v>
      </c>
      <c r="C3689" s="11" t="s">
        <v>133</v>
      </c>
      <c r="D3689" s="11" t="s">
        <v>3</v>
      </c>
      <c r="E3689" s="12">
        <v>0.56740060908552814</v>
      </c>
      <c r="F3689" s="12">
        <v>0.57524763822444447</v>
      </c>
      <c r="G3689" s="12">
        <v>0.5290697894623404</v>
      </c>
      <c r="H3689" s="12">
        <v>0.43896544191492853</v>
      </c>
      <c r="I3689" s="12">
        <v>0.5136337762629033</v>
      </c>
      <c r="J3689" s="12">
        <v>0.47415057510341707</v>
      </c>
      <c r="K3689" s="12">
        <v>0.40441761979855362</v>
      </c>
      <c r="L3689" s="12">
        <v>0.3836849289050917</v>
      </c>
      <c r="M3689" s="12">
        <v>0.47909788376655449</v>
      </c>
      <c r="N3689" s="12"/>
      <c r="O3689" s="12"/>
    </row>
    <row r="3690" spans="1:15" x14ac:dyDescent="0.35">
      <c r="A3690" s="11" t="str">
        <f t="shared" si="57"/>
        <v>CONSUMO PER CAPITA (kg ó litros por individuo)VinoANDALUCIA</v>
      </c>
      <c r="B3690" s="11" t="s">
        <v>121</v>
      </c>
      <c r="C3690" s="11" t="s">
        <v>133</v>
      </c>
      <c r="D3690" s="11" t="s">
        <v>4</v>
      </c>
      <c r="E3690" s="12">
        <v>0.38130870340591805</v>
      </c>
      <c r="F3690" s="12">
        <v>0.41894560136005571</v>
      </c>
      <c r="G3690" s="12">
        <v>0.35312626090722954</v>
      </c>
      <c r="H3690" s="12">
        <v>0.3151481954945039</v>
      </c>
      <c r="I3690" s="12">
        <v>0.28804290091648282</v>
      </c>
      <c r="J3690" s="12">
        <v>0.37009594239094973</v>
      </c>
      <c r="K3690" s="12">
        <v>0.36043357487289551</v>
      </c>
      <c r="L3690" s="12">
        <v>0.34129757184740717</v>
      </c>
      <c r="M3690" s="12">
        <v>0.36100913030544651</v>
      </c>
      <c r="N3690" s="12"/>
      <c r="O3690" s="12"/>
    </row>
    <row r="3691" spans="1:15" x14ac:dyDescent="0.35">
      <c r="A3691" s="11" t="str">
        <f t="shared" si="57"/>
        <v>CONSUMO PER CAPITA (kg ó litros por individuo)VinoMDD AM</v>
      </c>
      <c r="B3691" s="11" t="s">
        <v>121</v>
      </c>
      <c r="C3691" s="11" t="s">
        <v>133</v>
      </c>
      <c r="D3691" s="11" t="s">
        <v>5</v>
      </c>
      <c r="E3691" s="12">
        <v>0.77105667342481032</v>
      </c>
      <c r="F3691" s="12">
        <v>0.86900647774234419</v>
      </c>
      <c r="G3691" s="12">
        <v>0.77676499490766859</v>
      </c>
      <c r="H3691" s="12">
        <v>0.62157411830443543</v>
      </c>
      <c r="I3691" s="12">
        <v>0.70325225314478079</v>
      </c>
      <c r="J3691" s="12">
        <v>0.78072447066847006</v>
      </c>
      <c r="K3691" s="12">
        <v>0.60873185161855858</v>
      </c>
      <c r="L3691" s="12">
        <v>0.68768129450304571</v>
      </c>
      <c r="M3691" s="12">
        <v>0.64584079507822312</v>
      </c>
      <c r="N3691" s="12"/>
      <c r="O3691" s="12"/>
    </row>
    <row r="3692" spans="1:15" x14ac:dyDescent="0.35">
      <c r="A3692" s="11" t="str">
        <f t="shared" si="57"/>
        <v>CONSUMO PER CAPITA (kg ó litros por individuo)VinoRTO CENTRO</v>
      </c>
      <c r="B3692" s="11" t="s">
        <v>121</v>
      </c>
      <c r="C3692" s="11" t="s">
        <v>133</v>
      </c>
      <c r="D3692" s="11" t="s">
        <v>6</v>
      </c>
      <c r="E3692" s="12">
        <v>0.67369001798273964</v>
      </c>
      <c r="F3692" s="12">
        <v>0.67804358966876244</v>
      </c>
      <c r="G3692" s="12">
        <v>0.5588819546538405</v>
      </c>
      <c r="H3692" s="12">
        <v>0.50076829162535652</v>
      </c>
      <c r="I3692" s="12">
        <v>0.49499292069818052</v>
      </c>
      <c r="J3692" s="12">
        <v>0.64388940719279864</v>
      </c>
      <c r="K3692" s="12">
        <v>0.45140051109975998</v>
      </c>
      <c r="L3692" s="12">
        <v>0.47193090723250747</v>
      </c>
      <c r="M3692" s="12">
        <v>0.53840520428534666</v>
      </c>
      <c r="N3692" s="12"/>
      <c r="O3692" s="12"/>
    </row>
    <row r="3693" spans="1:15" x14ac:dyDescent="0.35">
      <c r="A3693" s="11" t="str">
        <f t="shared" si="57"/>
        <v>CONSUMO PER CAPITA (kg ó litros por individuo)VinoNORTE-CENTRO</v>
      </c>
      <c r="B3693" s="11" t="s">
        <v>121</v>
      </c>
      <c r="C3693" s="11" t="s">
        <v>133</v>
      </c>
      <c r="D3693" s="11" t="s">
        <v>7</v>
      </c>
      <c r="E3693" s="12">
        <v>1.5508235233067573</v>
      </c>
      <c r="F3693" s="12">
        <v>1.3553823160882998</v>
      </c>
      <c r="G3693" s="12">
        <v>1.3090805214330679</v>
      </c>
      <c r="H3693" s="12">
        <v>1.0482877364743528</v>
      </c>
      <c r="I3693" s="12">
        <v>1.5417525976818767</v>
      </c>
      <c r="J3693" s="12">
        <v>1.3356849100577874</v>
      </c>
      <c r="K3693" s="12">
        <v>1.1837494144583753</v>
      </c>
      <c r="L3693" s="12">
        <v>1.1094330819992184</v>
      </c>
      <c r="M3693" s="12">
        <v>1.3914677512761251</v>
      </c>
      <c r="N3693" s="12"/>
      <c r="O3693" s="12"/>
    </row>
    <row r="3694" spans="1:15" x14ac:dyDescent="0.35">
      <c r="A3694" s="11" t="str">
        <f t="shared" si="57"/>
        <v>CONSUMO PER CAPITA (kg ó litros por individuo)VinoNOROESTE</v>
      </c>
      <c r="B3694" s="11" t="s">
        <v>121</v>
      </c>
      <c r="C3694" s="11" t="s">
        <v>133</v>
      </c>
      <c r="D3694" s="11" t="s">
        <v>8</v>
      </c>
      <c r="E3694" s="12">
        <v>1.2181386649525106</v>
      </c>
      <c r="F3694" s="12">
        <v>1.099809280761276</v>
      </c>
      <c r="G3694" s="12">
        <v>0.9953989598725651</v>
      </c>
      <c r="H3694" s="12">
        <v>1.0295153990465162</v>
      </c>
      <c r="I3694" s="12">
        <v>1.1699355510101408</v>
      </c>
      <c r="J3694" s="12">
        <v>1.0083337580035441</v>
      </c>
      <c r="K3694" s="12">
        <v>0.98007361406389326</v>
      </c>
      <c r="L3694" s="12">
        <v>0.88224554692409707</v>
      </c>
      <c r="M3694" s="12">
        <v>1.1673213174313666</v>
      </c>
      <c r="N3694" s="12"/>
      <c r="O3694" s="12"/>
    </row>
    <row r="3695" spans="1:15" x14ac:dyDescent="0.35">
      <c r="A3695" s="11" t="str">
        <f t="shared" si="57"/>
        <v>CONSUMO PER CAPITA (kg ó litros por individuo)Vino&lt;2MIL</v>
      </c>
      <c r="B3695" s="11" t="s">
        <v>121</v>
      </c>
      <c r="C3695" s="11" t="s">
        <v>133</v>
      </c>
      <c r="D3695" s="11" t="s">
        <v>9</v>
      </c>
      <c r="E3695" s="12">
        <v>0.47359737724599532</v>
      </c>
      <c r="F3695" s="12">
        <v>0.39202103581896008</v>
      </c>
      <c r="G3695" s="12">
        <v>0.38185195433831171</v>
      </c>
      <c r="H3695" s="12">
        <v>0.32230768255965142</v>
      </c>
      <c r="I3695" s="12">
        <v>0.7037258683085581</v>
      </c>
      <c r="J3695" s="12">
        <v>0.73083246230136778</v>
      </c>
      <c r="K3695" s="12">
        <v>0.7144368998731897</v>
      </c>
      <c r="L3695" s="12">
        <v>0.6012685502556171</v>
      </c>
      <c r="M3695" s="12">
        <v>1.101881334571478</v>
      </c>
      <c r="N3695" s="12"/>
      <c r="O3695" s="12"/>
    </row>
    <row r="3696" spans="1:15" x14ac:dyDescent="0.35">
      <c r="A3696" s="11" t="str">
        <f t="shared" si="57"/>
        <v>CONSUMO PER CAPITA (kg ó litros por individuo)Vino2-5MIL</v>
      </c>
      <c r="B3696" s="11" t="s">
        <v>121</v>
      </c>
      <c r="C3696" s="11" t="s">
        <v>133</v>
      </c>
      <c r="D3696" s="11" t="s">
        <v>10</v>
      </c>
      <c r="E3696" s="12">
        <v>0.69914654621222494</v>
      </c>
      <c r="F3696" s="12">
        <v>0.60568579279884527</v>
      </c>
      <c r="G3696" s="12">
        <v>0.64753092290963876</v>
      </c>
      <c r="H3696" s="12">
        <v>0.64869631206473377</v>
      </c>
      <c r="I3696" s="12">
        <v>0.59246260295529773</v>
      </c>
      <c r="J3696" s="12">
        <v>0.6824345794888198</v>
      </c>
      <c r="K3696" s="12">
        <v>0.57153917147068456</v>
      </c>
      <c r="L3696" s="12">
        <v>0.55576121225046926</v>
      </c>
      <c r="M3696" s="12">
        <v>0.63636349165384909</v>
      </c>
      <c r="N3696" s="12"/>
      <c r="O3696" s="12"/>
    </row>
    <row r="3697" spans="1:15" x14ac:dyDescent="0.35">
      <c r="A3697" s="11" t="str">
        <f t="shared" si="57"/>
        <v>CONSUMO PER CAPITA (kg ó litros por individuo)Vino5-10MIL</v>
      </c>
      <c r="B3697" s="11" t="s">
        <v>121</v>
      </c>
      <c r="C3697" s="11" t="s">
        <v>133</v>
      </c>
      <c r="D3697" s="11" t="s">
        <v>11</v>
      </c>
      <c r="E3697" s="12">
        <v>0.62184115483041214</v>
      </c>
      <c r="F3697" s="12">
        <v>0.63662590509157424</v>
      </c>
      <c r="G3697" s="12">
        <v>0.51481653605738853</v>
      </c>
      <c r="H3697" s="12">
        <v>0.62603663383792418</v>
      </c>
      <c r="I3697" s="12">
        <v>0.75134320056302029</v>
      </c>
      <c r="J3697" s="12">
        <v>0.75398026545095453</v>
      </c>
      <c r="K3697" s="12">
        <v>0.67674961702702263</v>
      </c>
      <c r="L3697" s="12">
        <v>0.65363862347152601</v>
      </c>
      <c r="M3697" s="12">
        <v>0.7395706394131204</v>
      </c>
      <c r="N3697" s="12"/>
      <c r="O3697" s="12"/>
    </row>
    <row r="3698" spans="1:15" x14ac:dyDescent="0.35">
      <c r="A3698" s="11" t="str">
        <f t="shared" si="57"/>
        <v>CONSUMO PER CAPITA (kg ó litros por individuo)Vino10-30MIL</v>
      </c>
      <c r="B3698" s="11" t="s">
        <v>121</v>
      </c>
      <c r="C3698" s="11" t="s">
        <v>133</v>
      </c>
      <c r="D3698" s="11" t="s">
        <v>12</v>
      </c>
      <c r="E3698" s="12">
        <v>0.64371553238458079</v>
      </c>
      <c r="F3698" s="12">
        <v>0.68729460965061728</v>
      </c>
      <c r="G3698" s="12">
        <v>0.66437325997686392</v>
      </c>
      <c r="H3698" s="12">
        <v>0.60099207671473009</v>
      </c>
      <c r="I3698" s="12">
        <v>0.67763230222358928</v>
      </c>
      <c r="J3698" s="12">
        <v>0.63780566113101556</v>
      </c>
      <c r="K3698" s="12">
        <v>0.53792667238130309</v>
      </c>
      <c r="L3698" s="12">
        <v>0.51271953878536825</v>
      </c>
      <c r="M3698" s="12">
        <v>0.66088308213008295</v>
      </c>
      <c r="N3698" s="12"/>
      <c r="O3698" s="12"/>
    </row>
    <row r="3699" spans="1:15" x14ac:dyDescent="0.35">
      <c r="A3699" s="11" t="str">
        <f t="shared" si="57"/>
        <v>CONSUMO PER CAPITA (kg ó litros por individuo)Vino30-100MIL</v>
      </c>
      <c r="B3699" s="11" t="s">
        <v>121</v>
      </c>
      <c r="C3699" s="11" t="s">
        <v>133</v>
      </c>
      <c r="D3699" s="11" t="s">
        <v>13</v>
      </c>
      <c r="E3699" s="12">
        <v>0.57169068004550638</v>
      </c>
      <c r="F3699" s="12">
        <v>0.55341530145397044</v>
      </c>
      <c r="G3699" s="12">
        <v>0.51449014019661909</v>
      </c>
      <c r="H3699" s="12">
        <v>0.42382832357462963</v>
      </c>
      <c r="I3699" s="12">
        <v>0.517580343449767</v>
      </c>
      <c r="J3699" s="12">
        <v>0.57051044869441481</v>
      </c>
      <c r="K3699" s="12">
        <v>0.46527187824853139</v>
      </c>
      <c r="L3699" s="12">
        <v>0.48783556961860347</v>
      </c>
      <c r="M3699" s="12">
        <v>0.58538348772103443</v>
      </c>
      <c r="N3699" s="12"/>
      <c r="O3699" s="12"/>
    </row>
    <row r="3700" spans="1:15" x14ac:dyDescent="0.35">
      <c r="A3700" s="11" t="str">
        <f t="shared" si="57"/>
        <v>CONSUMO PER CAPITA (kg ó litros por individuo)Vino100-200MIL</v>
      </c>
      <c r="B3700" s="11" t="s">
        <v>121</v>
      </c>
      <c r="C3700" s="11" t="s">
        <v>133</v>
      </c>
      <c r="D3700" s="11" t="s">
        <v>14</v>
      </c>
      <c r="E3700" s="12">
        <v>0.88946074914703854</v>
      </c>
      <c r="F3700" s="12">
        <v>0.89622525658307417</v>
      </c>
      <c r="G3700" s="12">
        <v>0.76717654700239668</v>
      </c>
      <c r="H3700" s="12">
        <v>0.54917264006240174</v>
      </c>
      <c r="I3700" s="12">
        <v>0.7246929820250041</v>
      </c>
      <c r="J3700" s="12">
        <v>0.67940244857095988</v>
      </c>
      <c r="K3700" s="12">
        <v>0.61545237035913858</v>
      </c>
      <c r="L3700" s="12">
        <v>0.62480650903605317</v>
      </c>
      <c r="M3700" s="12">
        <v>0.66281026314891234</v>
      </c>
      <c r="N3700" s="12"/>
      <c r="O3700" s="12"/>
    </row>
    <row r="3701" spans="1:15" x14ac:dyDescent="0.35">
      <c r="A3701" s="11" t="str">
        <f t="shared" si="57"/>
        <v>CONSUMO PER CAPITA (kg ó litros por individuo)Vino200-500MIL</v>
      </c>
      <c r="B3701" s="11" t="s">
        <v>121</v>
      </c>
      <c r="C3701" s="11" t="s">
        <v>133</v>
      </c>
      <c r="D3701" s="11" t="s">
        <v>15</v>
      </c>
      <c r="E3701" s="12">
        <v>1.1903238033810373</v>
      </c>
      <c r="F3701" s="12">
        <v>0.94947327877876386</v>
      </c>
      <c r="G3701" s="12">
        <v>0.91164910007138089</v>
      </c>
      <c r="H3701" s="12">
        <v>0.80687764661200179</v>
      </c>
      <c r="I3701" s="12">
        <v>0.90587130317360076</v>
      </c>
      <c r="J3701" s="12">
        <v>0.85353079366069362</v>
      </c>
      <c r="K3701" s="12">
        <v>0.72637159953614949</v>
      </c>
      <c r="L3701" s="12">
        <v>0.73605828528302231</v>
      </c>
      <c r="M3701" s="12">
        <v>0.92959065119066031</v>
      </c>
      <c r="N3701" s="12"/>
      <c r="O3701" s="12"/>
    </row>
    <row r="3702" spans="1:15" x14ac:dyDescent="0.35">
      <c r="A3702" s="11" t="str">
        <f t="shared" si="57"/>
        <v>CONSUMO PER CAPITA (kg ó litros por individuo)Vino&gt;500MIL</v>
      </c>
      <c r="B3702" s="11" t="s">
        <v>121</v>
      </c>
      <c r="C3702" s="11" t="s">
        <v>133</v>
      </c>
      <c r="D3702" s="11" t="s">
        <v>16</v>
      </c>
      <c r="E3702" s="12">
        <v>0.91514633043021909</v>
      </c>
      <c r="F3702" s="12">
        <v>0.96516493389008395</v>
      </c>
      <c r="G3702" s="12">
        <v>0.87057553152131795</v>
      </c>
      <c r="H3702" s="12">
        <v>0.76477504465669133</v>
      </c>
      <c r="I3702" s="12">
        <v>0.7817206432060444</v>
      </c>
      <c r="J3702" s="12">
        <v>0.81302471506303731</v>
      </c>
      <c r="K3702" s="12">
        <v>0.73821577018420481</v>
      </c>
      <c r="L3702" s="12">
        <v>0.69031790140727101</v>
      </c>
      <c r="M3702" s="12">
        <v>0.73494361431538735</v>
      </c>
      <c r="N3702" s="12"/>
      <c r="O3702" s="12"/>
    </row>
    <row r="3703" spans="1:15" x14ac:dyDescent="0.35">
      <c r="A3703" s="11" t="str">
        <f t="shared" si="57"/>
        <v>CONSUMO PER CAPITA (kg ó litros por individuo)VinoDE 15 A 19 AÑOS</v>
      </c>
      <c r="B3703" s="11" t="s">
        <v>121</v>
      </c>
      <c r="C3703" s="11" t="s">
        <v>133</v>
      </c>
      <c r="D3703" s="11" t="s">
        <v>39</v>
      </c>
      <c r="E3703" s="12">
        <v>4.2594418154225024E-2</v>
      </c>
      <c r="F3703" s="12">
        <v>1.8110717454313016E-2</v>
      </c>
      <c r="G3703" s="12">
        <v>4.879710090044018E-3</v>
      </c>
      <c r="H3703" s="12">
        <v>7.0912598244677891E-3</v>
      </c>
      <c r="I3703" s="12">
        <v>1.7569390864773708E-2</v>
      </c>
      <c r="J3703" s="12">
        <v>5.4986507370273115E-2</v>
      </c>
      <c r="K3703" s="12" t="s">
        <v>223</v>
      </c>
      <c r="L3703" s="12" t="s">
        <v>223</v>
      </c>
      <c r="M3703" s="12">
        <v>8.2000671797277831E-3</v>
      </c>
      <c r="N3703" s="12"/>
      <c r="O3703" s="12"/>
    </row>
    <row r="3704" spans="1:15" x14ac:dyDescent="0.35">
      <c r="A3704" s="11" t="str">
        <f t="shared" si="57"/>
        <v>CONSUMO PER CAPITA (kg ó litros por individuo)VinoDE 20 A 24 AÑOS</v>
      </c>
      <c r="B3704" s="11" t="s">
        <v>121</v>
      </c>
      <c r="C3704" s="11" t="s">
        <v>133</v>
      </c>
      <c r="D3704" s="11" t="s">
        <v>40</v>
      </c>
      <c r="E3704" s="12">
        <v>9.5002324776983851E-2</v>
      </c>
      <c r="F3704" s="12">
        <v>0.10822054494882734</v>
      </c>
      <c r="G3704" s="12">
        <v>8.4498001555136981E-2</v>
      </c>
      <c r="H3704" s="12">
        <v>0.11666319603887278</v>
      </c>
      <c r="I3704" s="12">
        <v>7.8055637063898786E-2</v>
      </c>
      <c r="J3704" s="12">
        <v>8.2489120323625237E-2</v>
      </c>
      <c r="K3704" s="12">
        <v>5.4650726851391447E-2</v>
      </c>
      <c r="L3704" s="12">
        <v>4.6207024819385004E-2</v>
      </c>
      <c r="M3704" s="12">
        <v>6.5283274749110359E-2</v>
      </c>
      <c r="N3704" s="12"/>
      <c r="O3704" s="12"/>
    </row>
    <row r="3705" spans="1:15" x14ac:dyDescent="0.35">
      <c r="A3705" s="11" t="str">
        <f t="shared" si="57"/>
        <v>CONSUMO PER CAPITA (kg ó litros por individuo)VinoDE 25 A 34 AÑOS</v>
      </c>
      <c r="B3705" s="11" t="s">
        <v>121</v>
      </c>
      <c r="C3705" s="11" t="s">
        <v>133</v>
      </c>
      <c r="D3705" s="11" t="s">
        <v>41</v>
      </c>
      <c r="E3705" s="12">
        <v>0.18179568640634242</v>
      </c>
      <c r="F3705" s="12">
        <v>0.21153548278089815</v>
      </c>
      <c r="G3705" s="12">
        <v>0.18748167758748815</v>
      </c>
      <c r="H3705" s="12">
        <v>0.1536682592758799</v>
      </c>
      <c r="I3705" s="12">
        <v>0.15876927403079899</v>
      </c>
      <c r="J3705" s="12">
        <v>0.19070285879582158</v>
      </c>
      <c r="K3705" s="12">
        <v>0.13378028478511039</v>
      </c>
      <c r="L3705" s="12">
        <v>0.11073297150070692</v>
      </c>
      <c r="M3705" s="12">
        <v>0.14109467747029911</v>
      </c>
      <c r="N3705" s="12"/>
      <c r="O3705" s="12"/>
    </row>
    <row r="3706" spans="1:15" x14ac:dyDescent="0.35">
      <c r="A3706" s="11" t="str">
        <f t="shared" si="57"/>
        <v>CONSUMO PER CAPITA (kg ó litros por individuo)VinoDE 35 A 49 AÑOS</v>
      </c>
      <c r="B3706" s="11" t="s">
        <v>121</v>
      </c>
      <c r="C3706" s="11" t="s">
        <v>133</v>
      </c>
      <c r="D3706" s="11" t="s">
        <v>42</v>
      </c>
      <c r="E3706" s="12">
        <v>0.38711359542628465</v>
      </c>
      <c r="F3706" s="12">
        <v>0.37906326202623547</v>
      </c>
      <c r="G3706" s="12">
        <v>0.29606405094794408</v>
      </c>
      <c r="H3706" s="12">
        <v>0.27032991481681828</v>
      </c>
      <c r="I3706" s="12">
        <v>0.30248210899825501</v>
      </c>
      <c r="J3706" s="12">
        <v>0.3251940689007895</v>
      </c>
      <c r="K3706" s="12">
        <v>0.25033719064621734</v>
      </c>
      <c r="L3706" s="12">
        <v>0.24355289930049323</v>
      </c>
      <c r="M3706" s="12">
        <v>0.27043552171659274</v>
      </c>
      <c r="N3706" s="12"/>
      <c r="O3706" s="12"/>
    </row>
    <row r="3707" spans="1:15" x14ac:dyDescent="0.35">
      <c r="A3707" s="11" t="str">
        <f t="shared" si="57"/>
        <v>CONSUMO PER CAPITA (kg ó litros por individuo)VinoDE 50 A 59 AÑOS</v>
      </c>
      <c r="B3707" s="11" t="s">
        <v>121</v>
      </c>
      <c r="C3707" s="11" t="s">
        <v>133</v>
      </c>
      <c r="D3707" s="11" t="s">
        <v>43</v>
      </c>
      <c r="E3707" s="12">
        <v>0.95655468364579932</v>
      </c>
      <c r="F3707" s="12">
        <v>0.90551752490621684</v>
      </c>
      <c r="G3707" s="12">
        <v>0.7585784110256717</v>
      </c>
      <c r="H3707" s="12">
        <v>0.67453346941216275</v>
      </c>
      <c r="I3707" s="12">
        <v>0.85981312155607359</v>
      </c>
      <c r="J3707" s="12">
        <v>0.80509858268199286</v>
      </c>
      <c r="K3707" s="12">
        <v>0.79447604627826873</v>
      </c>
      <c r="L3707" s="12">
        <v>0.69904373538246545</v>
      </c>
      <c r="M3707" s="12">
        <v>0.91132181262241363</v>
      </c>
      <c r="N3707" s="12"/>
      <c r="O3707" s="12"/>
    </row>
    <row r="3708" spans="1:15" x14ac:dyDescent="0.35">
      <c r="A3708" s="11" t="str">
        <f t="shared" si="57"/>
        <v>CONSUMO PER CAPITA (kg ó litros por individuo)VinoDE 60 A 75 AÑOS</v>
      </c>
      <c r="B3708" s="11" t="s">
        <v>121</v>
      </c>
      <c r="C3708" s="11" t="s">
        <v>133</v>
      </c>
      <c r="D3708" s="11" t="s">
        <v>44</v>
      </c>
      <c r="E3708" s="12">
        <v>1.8778570771646201</v>
      </c>
      <c r="F3708" s="12">
        <v>1.7939996625790653</v>
      </c>
      <c r="G3708" s="12">
        <v>1.7971845097578891</v>
      </c>
      <c r="H3708" s="12">
        <v>1.5738736203149262</v>
      </c>
      <c r="I3708" s="12">
        <v>1.7983032916714492</v>
      </c>
      <c r="J3708" s="12">
        <v>1.8083222681740747</v>
      </c>
      <c r="K3708" s="12">
        <v>1.5619308919254871</v>
      </c>
      <c r="L3708" s="12">
        <v>1.6038820788397723</v>
      </c>
      <c r="M3708" s="12">
        <v>1.9039242891971304</v>
      </c>
      <c r="N3708" s="12"/>
      <c r="O3708" s="12"/>
    </row>
    <row r="3709" spans="1:15" x14ac:dyDescent="0.35">
      <c r="A3709" s="11" t="str">
        <f t="shared" si="57"/>
        <v>CONSUMO PER CAPITA (kg ó litros por individuo)VinoNIVEL ALTO</v>
      </c>
      <c r="B3709" s="11" t="s">
        <v>121</v>
      </c>
      <c r="C3709" s="11" t="s">
        <v>133</v>
      </c>
      <c r="D3709" s="11" t="s">
        <v>209</v>
      </c>
      <c r="E3709" s="12">
        <v>0.9610258811930017</v>
      </c>
      <c r="F3709" s="12">
        <v>0.84044948691285415</v>
      </c>
      <c r="G3709" s="12">
        <v>0.87227133638858223</v>
      </c>
      <c r="H3709" s="12">
        <v>0.78203774095590861</v>
      </c>
      <c r="I3709" s="12">
        <v>0.88780185965156289</v>
      </c>
      <c r="J3709" s="12">
        <v>0.83417786942253158</v>
      </c>
      <c r="K3709" s="12">
        <v>0.78198231269302465</v>
      </c>
      <c r="L3709" s="12">
        <v>0.76364755155818909</v>
      </c>
      <c r="M3709" s="12">
        <v>0.86841419169804712</v>
      </c>
      <c r="N3709" s="12"/>
      <c r="O3709" s="12"/>
    </row>
    <row r="3710" spans="1:15" x14ac:dyDescent="0.35">
      <c r="A3710" s="11" t="str">
        <f t="shared" si="57"/>
        <v>CONSUMO PER CAPITA (kg ó litros por individuo)VinoNIVEL MEDIO ALTO</v>
      </c>
      <c r="B3710" s="11" t="s">
        <v>121</v>
      </c>
      <c r="C3710" s="11" t="s">
        <v>133</v>
      </c>
      <c r="D3710" s="11" t="s">
        <v>210</v>
      </c>
      <c r="E3710" s="12">
        <v>0.7935681892790154</v>
      </c>
      <c r="F3710" s="12">
        <v>0.77948581768696612</v>
      </c>
      <c r="G3710" s="12">
        <v>0.62719665764215704</v>
      </c>
      <c r="H3710" s="12">
        <v>0.55550370916266134</v>
      </c>
      <c r="I3710" s="12">
        <v>0.76691058107527843</v>
      </c>
      <c r="J3710" s="12">
        <v>0.70388752165265378</v>
      </c>
      <c r="K3710" s="12">
        <v>0.61620882666087684</v>
      </c>
      <c r="L3710" s="12">
        <v>0.55019988574860546</v>
      </c>
      <c r="M3710" s="12">
        <v>0.72777873716751251</v>
      </c>
      <c r="N3710" s="12"/>
      <c r="O3710" s="12"/>
    </row>
    <row r="3711" spans="1:15" x14ac:dyDescent="0.35">
      <c r="A3711" s="11" t="str">
        <f t="shared" si="57"/>
        <v>CONSUMO PER CAPITA (kg ó litros por individuo)VinoNIVEL MEDIO</v>
      </c>
      <c r="B3711" s="11" t="s">
        <v>121</v>
      </c>
      <c r="C3711" s="11" t="s">
        <v>133</v>
      </c>
      <c r="D3711" s="11" t="s">
        <v>211</v>
      </c>
      <c r="E3711" s="12">
        <v>0.72450057726079109</v>
      </c>
      <c r="F3711" s="12">
        <v>0.66743204679713952</v>
      </c>
      <c r="G3711" s="12">
        <v>0.6279033880040793</v>
      </c>
      <c r="H3711" s="12">
        <v>0.5729940943144245</v>
      </c>
      <c r="I3711" s="12">
        <v>0.70339240442436968</v>
      </c>
      <c r="J3711" s="12">
        <v>0.69722376404689146</v>
      </c>
      <c r="K3711" s="12">
        <v>0.6348606597190436</v>
      </c>
      <c r="L3711" s="12">
        <v>0.59957071187072197</v>
      </c>
      <c r="M3711" s="12">
        <v>0.72556983649802986</v>
      </c>
      <c r="N3711" s="12"/>
      <c r="O3711" s="12"/>
    </row>
    <row r="3712" spans="1:15" x14ac:dyDescent="0.35">
      <c r="A3712" s="11" t="str">
        <f t="shared" si="57"/>
        <v>CONSUMO PER CAPITA (kg ó litros por individuo)VinoNIVEL MEDIO BAJO</v>
      </c>
      <c r="B3712" s="11" t="s">
        <v>121</v>
      </c>
      <c r="C3712" s="11" t="s">
        <v>133</v>
      </c>
      <c r="D3712" s="11" t="s">
        <v>212</v>
      </c>
      <c r="E3712" s="12">
        <v>0.65948700572409025</v>
      </c>
      <c r="F3712" s="12">
        <v>0.77000855523565404</v>
      </c>
      <c r="G3712" s="12">
        <v>0.65340374521031486</v>
      </c>
      <c r="H3712" s="12">
        <v>0.59348618144643961</v>
      </c>
      <c r="I3712" s="12">
        <v>0.73089471703156561</v>
      </c>
      <c r="J3712" s="12">
        <v>0.69532302357532516</v>
      </c>
      <c r="K3712" s="12">
        <v>0.60130242174227766</v>
      </c>
      <c r="L3712" s="12">
        <v>0.56393628964985298</v>
      </c>
      <c r="M3712" s="12">
        <v>0.64170684373600007</v>
      </c>
      <c r="N3712" s="12"/>
      <c r="O3712" s="12"/>
    </row>
    <row r="3713" spans="1:15" x14ac:dyDescent="0.35">
      <c r="A3713" s="11" t="str">
        <f t="shared" si="57"/>
        <v>CONSUMO PER CAPITA (kg ó litros por individuo)VinoHOMBRE</v>
      </c>
      <c r="B3713" s="11" t="s">
        <v>121</v>
      </c>
      <c r="C3713" s="11" t="s">
        <v>133</v>
      </c>
      <c r="D3713" s="11" t="s">
        <v>21</v>
      </c>
      <c r="E3713" s="12">
        <v>1.0025811336635482</v>
      </c>
      <c r="F3713" s="12">
        <v>0.92716331368397165</v>
      </c>
      <c r="G3713" s="12">
        <v>0.87818946754818517</v>
      </c>
      <c r="H3713" s="12">
        <v>0.80608713706543855</v>
      </c>
      <c r="I3713" s="12">
        <v>0.93035875358485631</v>
      </c>
      <c r="J3713" s="12">
        <v>0.86818211073083595</v>
      </c>
      <c r="K3713" s="12">
        <v>0.83259198263285106</v>
      </c>
      <c r="L3713" s="12">
        <v>0.78437968591459972</v>
      </c>
      <c r="M3713" s="12">
        <v>0.96521892794381348</v>
      </c>
      <c r="N3713" s="12"/>
      <c r="O3713" s="12"/>
    </row>
    <row r="3714" spans="1:15" x14ac:dyDescent="0.35">
      <c r="A3714" s="11" t="str">
        <f t="shared" si="57"/>
        <v>CONSUMO PER CAPITA (kg ó litros por individuo)VinoMUJER</v>
      </c>
      <c r="B3714" s="11" t="s">
        <v>121</v>
      </c>
      <c r="C3714" s="11" t="s">
        <v>133</v>
      </c>
      <c r="D3714" s="11" t="s">
        <v>22</v>
      </c>
      <c r="E3714" s="12">
        <v>0.52662612974859757</v>
      </c>
      <c r="F3714" s="12">
        <v>0.54572348352451905</v>
      </c>
      <c r="G3714" s="12">
        <v>0.48452199614682728</v>
      </c>
      <c r="H3714" s="12">
        <v>0.4007793675691525</v>
      </c>
      <c r="I3714" s="12">
        <v>0.46914059015858328</v>
      </c>
      <c r="J3714" s="12">
        <v>0.54178963717742057</v>
      </c>
      <c r="K3714" s="12">
        <v>0.39562771697884308</v>
      </c>
      <c r="L3714" s="12">
        <v>0.41253425251356335</v>
      </c>
      <c r="M3714" s="12">
        <v>0.48279780932151639</v>
      </c>
      <c r="N3714" s="12"/>
      <c r="O3714" s="12"/>
    </row>
    <row r="3715" spans="1:15" x14ac:dyDescent="0.35">
      <c r="A3715" s="11" t="str">
        <f t="shared" si="57"/>
        <v>CONSUMO PER CAPITA (kg ó litros por individuo)TintoT.ESPAÑA</v>
      </c>
      <c r="B3715" s="11" t="s">
        <v>121</v>
      </c>
      <c r="C3715" s="11" t="s">
        <v>134</v>
      </c>
      <c r="D3715" s="11" t="s">
        <v>36</v>
      </c>
      <c r="E3715" s="12">
        <v>0.39776873437136046</v>
      </c>
      <c r="F3715" s="12">
        <v>0.43138592589561614</v>
      </c>
      <c r="G3715" s="12">
        <v>0.414580680152002</v>
      </c>
      <c r="H3715" s="12">
        <v>0.31840438502399859</v>
      </c>
      <c r="I3715" s="12">
        <v>0.33215505381142496</v>
      </c>
      <c r="J3715" s="12">
        <v>0.41358785281666882</v>
      </c>
      <c r="K3715" s="12">
        <v>0.3391731750047916</v>
      </c>
      <c r="L3715" s="12">
        <v>0.32123181975780418</v>
      </c>
      <c r="M3715" s="12">
        <v>0.38518093192734387</v>
      </c>
      <c r="N3715" s="12"/>
      <c r="O3715" s="12"/>
    </row>
    <row r="3716" spans="1:15" x14ac:dyDescent="0.35">
      <c r="A3716" s="11" t="str">
        <f t="shared" ref="A3716:A3779" si="58">B3716&amp;C3716&amp;D3716</f>
        <v>CONSUMO PER CAPITA (kg ó litros por individuo)TintoBCN AM</v>
      </c>
      <c r="B3716" s="11" t="s">
        <v>121</v>
      </c>
      <c r="C3716" s="11" t="s">
        <v>134</v>
      </c>
      <c r="D3716" s="11" t="s">
        <v>1</v>
      </c>
      <c r="E3716" s="12">
        <v>0.40883311947333217</v>
      </c>
      <c r="F3716" s="12">
        <v>0.39804190192474836</v>
      </c>
      <c r="G3716" s="12">
        <v>0.42669791930412387</v>
      </c>
      <c r="H3716" s="12">
        <v>0.35577232332853187</v>
      </c>
      <c r="I3716" s="12">
        <v>0.23914586460408649</v>
      </c>
      <c r="J3716" s="12">
        <v>0.37551155077530113</v>
      </c>
      <c r="K3716" s="12">
        <v>0.29328502743709411</v>
      </c>
      <c r="L3716" s="12">
        <v>0.31886059722756366</v>
      </c>
      <c r="M3716" s="12">
        <v>0.40278603401805585</v>
      </c>
      <c r="N3716" s="12"/>
      <c r="O3716" s="12"/>
    </row>
    <row r="3717" spans="1:15" x14ac:dyDescent="0.35">
      <c r="A3717" s="11" t="str">
        <f t="shared" si="58"/>
        <v>CONSUMO PER CAPITA (kg ó litros por individuo)TintoREST.CAT ARAGON</v>
      </c>
      <c r="B3717" s="11" t="s">
        <v>121</v>
      </c>
      <c r="C3717" s="11" t="s">
        <v>134</v>
      </c>
      <c r="D3717" s="11" t="s">
        <v>2</v>
      </c>
      <c r="E3717" s="12">
        <v>0.47468561718400981</v>
      </c>
      <c r="F3717" s="12">
        <v>0.35287031166736871</v>
      </c>
      <c r="G3717" s="12">
        <v>0.44279901847039194</v>
      </c>
      <c r="H3717" s="12">
        <v>0.3686274594789255</v>
      </c>
      <c r="I3717" s="12">
        <v>0.42917240813787733</v>
      </c>
      <c r="J3717" s="12">
        <v>0.54621808923582948</v>
      </c>
      <c r="K3717" s="12">
        <v>0.4328576146541574</v>
      </c>
      <c r="L3717" s="12">
        <v>0.43022363613550529</v>
      </c>
      <c r="M3717" s="12">
        <v>0.64107747418201577</v>
      </c>
      <c r="N3717" s="12"/>
      <c r="O3717" s="12"/>
    </row>
    <row r="3718" spans="1:15" x14ac:dyDescent="0.35">
      <c r="A3718" s="11" t="str">
        <f t="shared" si="58"/>
        <v>CONSUMO PER CAPITA (kg ó litros por individuo)TintoLEVANTE</v>
      </c>
      <c r="B3718" s="11" t="s">
        <v>121</v>
      </c>
      <c r="C3718" s="11" t="s">
        <v>134</v>
      </c>
      <c r="D3718" s="11" t="s">
        <v>3</v>
      </c>
      <c r="E3718" s="12">
        <v>0.33935041282932354</v>
      </c>
      <c r="F3718" s="12">
        <v>0.38602295308343715</v>
      </c>
      <c r="G3718" s="12">
        <v>0.39270686065268073</v>
      </c>
      <c r="H3718" s="12">
        <v>0.27768251244326475</v>
      </c>
      <c r="I3718" s="12">
        <v>0.2793933794339522</v>
      </c>
      <c r="J3718" s="12">
        <v>0.32802122505807674</v>
      </c>
      <c r="K3718" s="12">
        <v>0.27530044320877889</v>
      </c>
      <c r="L3718" s="12">
        <v>0.24767182704982255</v>
      </c>
      <c r="M3718" s="12">
        <v>0.27907116507432084</v>
      </c>
      <c r="N3718" s="12"/>
      <c r="O3718" s="12"/>
    </row>
    <row r="3719" spans="1:15" x14ac:dyDescent="0.35">
      <c r="A3719" s="11" t="str">
        <f t="shared" si="58"/>
        <v>CONSUMO PER CAPITA (kg ó litros por individuo)TintoANDALUCIA</v>
      </c>
      <c r="B3719" s="11" t="s">
        <v>121</v>
      </c>
      <c r="C3719" s="11" t="s">
        <v>134</v>
      </c>
      <c r="D3719" s="11" t="s">
        <v>4</v>
      </c>
      <c r="E3719" s="12">
        <v>0.20002808388525975</v>
      </c>
      <c r="F3719" s="12">
        <v>0.23802249243181661</v>
      </c>
      <c r="G3719" s="12">
        <v>0.22040182287196872</v>
      </c>
      <c r="H3719" s="12">
        <v>0.18676887597050182</v>
      </c>
      <c r="I3719" s="12">
        <v>0.1571607623979957</v>
      </c>
      <c r="J3719" s="12">
        <v>0.20525675181747374</v>
      </c>
      <c r="K3719" s="12">
        <v>0.20275600046761319</v>
      </c>
      <c r="L3719" s="12">
        <v>0.18734631214097178</v>
      </c>
      <c r="M3719" s="12">
        <v>0.19081218329932934</v>
      </c>
      <c r="N3719" s="12"/>
      <c r="O3719" s="12"/>
    </row>
    <row r="3720" spans="1:15" x14ac:dyDescent="0.35">
      <c r="A3720" s="11" t="str">
        <f t="shared" si="58"/>
        <v>CONSUMO PER CAPITA (kg ó litros por individuo)TintoMDD AM</v>
      </c>
      <c r="B3720" s="11" t="s">
        <v>121</v>
      </c>
      <c r="C3720" s="11" t="s">
        <v>134</v>
      </c>
      <c r="D3720" s="11" t="s">
        <v>5</v>
      </c>
      <c r="E3720" s="12">
        <v>0.37514601124932312</v>
      </c>
      <c r="F3720" s="12">
        <v>0.48024383614283767</v>
      </c>
      <c r="G3720" s="12">
        <v>0.3384775688264457</v>
      </c>
      <c r="H3720" s="12">
        <v>0.23727438625857017</v>
      </c>
      <c r="I3720" s="12">
        <v>0.30865556487291546</v>
      </c>
      <c r="J3720" s="12">
        <v>0.41856627791373607</v>
      </c>
      <c r="K3720" s="12">
        <v>0.29046503222878528</v>
      </c>
      <c r="L3720" s="12">
        <v>0.29440353309662731</v>
      </c>
      <c r="M3720" s="12">
        <v>0.29970654138101371</v>
      </c>
      <c r="N3720" s="12"/>
      <c r="O3720" s="12"/>
    </row>
    <row r="3721" spans="1:15" x14ac:dyDescent="0.35">
      <c r="A3721" s="11" t="str">
        <f t="shared" si="58"/>
        <v>CONSUMO PER CAPITA (kg ó litros por individuo)TintoRTO CENTRO</v>
      </c>
      <c r="B3721" s="11" t="s">
        <v>121</v>
      </c>
      <c r="C3721" s="11" t="s">
        <v>134</v>
      </c>
      <c r="D3721" s="11" t="s">
        <v>6</v>
      </c>
      <c r="E3721" s="12">
        <v>0.3643245573001469</v>
      </c>
      <c r="F3721" s="12">
        <v>0.40769997210134484</v>
      </c>
      <c r="G3721" s="12">
        <v>0.33228104010226989</v>
      </c>
      <c r="H3721" s="12">
        <v>0.27772236301050102</v>
      </c>
      <c r="I3721" s="12">
        <v>0.26476084434977604</v>
      </c>
      <c r="J3721" s="12">
        <v>0.36536094053038087</v>
      </c>
      <c r="K3721" s="12">
        <v>0.26094048748818055</v>
      </c>
      <c r="L3721" s="12">
        <v>0.22956602881264396</v>
      </c>
      <c r="M3721" s="12">
        <v>0.3033559574463881</v>
      </c>
      <c r="N3721" s="12"/>
      <c r="O3721" s="12"/>
    </row>
    <row r="3722" spans="1:15" x14ac:dyDescent="0.35">
      <c r="A3722" s="11" t="str">
        <f t="shared" si="58"/>
        <v>CONSUMO PER CAPITA (kg ó litros por individuo)TintoNORTE-CENTRO</v>
      </c>
      <c r="B3722" s="11" t="s">
        <v>121</v>
      </c>
      <c r="C3722" s="11" t="s">
        <v>134</v>
      </c>
      <c r="D3722" s="11" t="s">
        <v>7</v>
      </c>
      <c r="E3722" s="12">
        <v>0.67678730857955527</v>
      </c>
      <c r="F3722" s="12">
        <v>0.79920300946135192</v>
      </c>
      <c r="G3722" s="12">
        <v>0.80598491990626742</v>
      </c>
      <c r="H3722" s="12">
        <v>0.55232612261153258</v>
      </c>
      <c r="I3722" s="12">
        <v>0.73262600155677149</v>
      </c>
      <c r="J3722" s="12">
        <v>0.77973495426380635</v>
      </c>
      <c r="K3722" s="12">
        <v>0.58357930935500624</v>
      </c>
      <c r="L3722" s="12">
        <v>0.56905621718295019</v>
      </c>
      <c r="M3722" s="12">
        <v>0.68316201237206009</v>
      </c>
      <c r="N3722" s="12"/>
      <c r="O3722" s="12"/>
    </row>
    <row r="3723" spans="1:15" x14ac:dyDescent="0.35">
      <c r="A3723" s="11" t="str">
        <f t="shared" si="58"/>
        <v>CONSUMO PER CAPITA (kg ó litros por individuo)TintoNOROESTE</v>
      </c>
      <c r="B3723" s="11" t="s">
        <v>121</v>
      </c>
      <c r="C3723" s="11" t="s">
        <v>134</v>
      </c>
      <c r="D3723" s="11" t="s">
        <v>8</v>
      </c>
      <c r="E3723" s="12">
        <v>0.59865733703577051</v>
      </c>
      <c r="F3723" s="12">
        <v>0.66111603507703509</v>
      </c>
      <c r="G3723" s="12">
        <v>0.63146625441678261</v>
      </c>
      <c r="H3723" s="12">
        <v>0.49487045627148391</v>
      </c>
      <c r="I3723" s="12">
        <v>0.4665553638377154</v>
      </c>
      <c r="J3723" s="12">
        <v>0.54426560372060573</v>
      </c>
      <c r="K3723" s="12">
        <v>0.57386337742475479</v>
      </c>
      <c r="L3723" s="12">
        <v>0.47697648196862752</v>
      </c>
      <c r="M3723" s="12">
        <v>0.52031548896468005</v>
      </c>
      <c r="N3723" s="12"/>
      <c r="O3723" s="12"/>
    </row>
    <row r="3724" spans="1:15" x14ac:dyDescent="0.35">
      <c r="A3724" s="11" t="str">
        <f t="shared" si="58"/>
        <v>CONSUMO PER CAPITA (kg ó litros por individuo)Tinto&lt;2MIL</v>
      </c>
      <c r="B3724" s="11" t="s">
        <v>121</v>
      </c>
      <c r="C3724" s="11" t="s">
        <v>134</v>
      </c>
      <c r="D3724" s="11" t="s">
        <v>9</v>
      </c>
      <c r="E3724" s="12">
        <v>0.24740234929034774</v>
      </c>
      <c r="F3724" s="12">
        <v>0.21888611356769735</v>
      </c>
      <c r="G3724" s="12">
        <v>0.21890680722295136</v>
      </c>
      <c r="H3724" s="12">
        <v>0.19229994947041226</v>
      </c>
      <c r="I3724" s="12">
        <v>0.37567955884395549</v>
      </c>
      <c r="J3724" s="12">
        <v>0.46955931160552805</v>
      </c>
      <c r="K3724" s="12">
        <v>0.36539681658112877</v>
      </c>
      <c r="L3724" s="12">
        <v>0.35556561639439588</v>
      </c>
      <c r="M3724" s="12">
        <v>0.70485262720531172</v>
      </c>
      <c r="N3724" s="12"/>
      <c r="O3724" s="12"/>
    </row>
    <row r="3725" spans="1:15" x14ac:dyDescent="0.35">
      <c r="A3725" s="11" t="str">
        <f t="shared" si="58"/>
        <v>CONSUMO PER CAPITA (kg ó litros por individuo)Tinto2-5MIL</v>
      </c>
      <c r="B3725" s="11" t="s">
        <v>121</v>
      </c>
      <c r="C3725" s="11" t="s">
        <v>134</v>
      </c>
      <c r="D3725" s="11" t="s">
        <v>10</v>
      </c>
      <c r="E3725" s="12">
        <v>0.33418474745723814</v>
      </c>
      <c r="F3725" s="12">
        <v>0.35383435277271336</v>
      </c>
      <c r="G3725" s="12">
        <v>0.41497548664816397</v>
      </c>
      <c r="H3725" s="12">
        <v>0.36858665291554149</v>
      </c>
      <c r="I3725" s="12">
        <v>0.33494831150687832</v>
      </c>
      <c r="J3725" s="12">
        <v>0.39388208117320062</v>
      </c>
      <c r="K3725" s="12">
        <v>0.28638803597614243</v>
      </c>
      <c r="L3725" s="12">
        <v>0.28176860265237508</v>
      </c>
      <c r="M3725" s="12">
        <v>0.33264462180872162</v>
      </c>
      <c r="N3725" s="12"/>
      <c r="O3725" s="12"/>
    </row>
    <row r="3726" spans="1:15" x14ac:dyDescent="0.35">
      <c r="A3726" s="11" t="str">
        <f t="shared" si="58"/>
        <v>CONSUMO PER CAPITA (kg ó litros por individuo)Tinto5-10MIL</v>
      </c>
      <c r="B3726" s="11" t="s">
        <v>121</v>
      </c>
      <c r="C3726" s="11" t="s">
        <v>134</v>
      </c>
      <c r="D3726" s="11" t="s">
        <v>11</v>
      </c>
      <c r="E3726" s="12">
        <v>0.3360641075857822</v>
      </c>
      <c r="F3726" s="12">
        <v>0.36836147859058488</v>
      </c>
      <c r="G3726" s="12">
        <v>0.32037033601870485</v>
      </c>
      <c r="H3726" s="12">
        <v>0.35396535235085136</v>
      </c>
      <c r="I3726" s="12">
        <v>0.35848882809110999</v>
      </c>
      <c r="J3726" s="12">
        <v>0.49388615685590248</v>
      </c>
      <c r="K3726" s="12">
        <v>0.38657499800942519</v>
      </c>
      <c r="L3726" s="12">
        <v>0.32661772488394059</v>
      </c>
      <c r="M3726" s="12">
        <v>0.31064928115643314</v>
      </c>
      <c r="N3726" s="12"/>
      <c r="O3726" s="12"/>
    </row>
    <row r="3727" spans="1:15" x14ac:dyDescent="0.35">
      <c r="A3727" s="11" t="str">
        <f t="shared" si="58"/>
        <v>CONSUMO PER CAPITA (kg ó litros por individuo)Tinto10-30MIL</v>
      </c>
      <c r="B3727" s="11" t="s">
        <v>121</v>
      </c>
      <c r="C3727" s="11" t="s">
        <v>134</v>
      </c>
      <c r="D3727" s="11" t="s">
        <v>12</v>
      </c>
      <c r="E3727" s="12">
        <v>0.32295141402729377</v>
      </c>
      <c r="F3727" s="12">
        <v>0.3708584590123889</v>
      </c>
      <c r="G3727" s="12">
        <v>0.39331448948327052</v>
      </c>
      <c r="H3727" s="12">
        <v>0.29020398901954647</v>
      </c>
      <c r="I3727" s="12">
        <v>0.29275111600568082</v>
      </c>
      <c r="J3727" s="12">
        <v>0.33689914517983022</v>
      </c>
      <c r="K3727" s="12">
        <v>0.28387237581147523</v>
      </c>
      <c r="L3727" s="12">
        <v>0.2782120463552073</v>
      </c>
      <c r="M3727" s="12">
        <v>0.37151508053586796</v>
      </c>
      <c r="N3727" s="12"/>
      <c r="O3727" s="12"/>
    </row>
    <row r="3728" spans="1:15" x14ac:dyDescent="0.35">
      <c r="A3728" s="11" t="str">
        <f t="shared" si="58"/>
        <v>CONSUMO PER CAPITA (kg ó litros por individuo)Tinto30-100MIL</v>
      </c>
      <c r="B3728" s="11" t="s">
        <v>121</v>
      </c>
      <c r="C3728" s="11" t="s">
        <v>134</v>
      </c>
      <c r="D3728" s="11" t="s">
        <v>13</v>
      </c>
      <c r="E3728" s="12">
        <v>0.29019241087136216</v>
      </c>
      <c r="F3728" s="12">
        <v>0.2982456106200761</v>
      </c>
      <c r="G3728" s="12">
        <v>0.31081219043892611</v>
      </c>
      <c r="H3728" s="12">
        <v>0.20740580053198246</v>
      </c>
      <c r="I3728" s="12">
        <v>0.20297423763728725</v>
      </c>
      <c r="J3728" s="12">
        <v>0.31746716909433997</v>
      </c>
      <c r="K3728" s="12">
        <v>0.25865042520007897</v>
      </c>
      <c r="L3728" s="12">
        <v>0.26560768831724357</v>
      </c>
      <c r="M3728" s="12">
        <v>0.28893626930037308</v>
      </c>
      <c r="N3728" s="12"/>
      <c r="O3728" s="12"/>
    </row>
    <row r="3729" spans="1:15" x14ac:dyDescent="0.35">
      <c r="A3729" s="11" t="str">
        <f t="shared" si="58"/>
        <v>CONSUMO PER CAPITA (kg ó litros por individuo)Tinto100-200MIL</v>
      </c>
      <c r="B3729" s="11" t="s">
        <v>121</v>
      </c>
      <c r="C3729" s="11" t="s">
        <v>134</v>
      </c>
      <c r="D3729" s="11" t="s">
        <v>14</v>
      </c>
      <c r="E3729" s="12">
        <v>0.45752238189675548</v>
      </c>
      <c r="F3729" s="12">
        <v>0.56248920442837014</v>
      </c>
      <c r="G3729" s="12">
        <v>0.52365807828058153</v>
      </c>
      <c r="H3729" s="12">
        <v>0.32992755908145982</v>
      </c>
      <c r="I3729" s="12">
        <v>0.33210963393222148</v>
      </c>
      <c r="J3729" s="12">
        <v>0.38369110691905478</v>
      </c>
      <c r="K3729" s="12">
        <v>0.36072950957790129</v>
      </c>
      <c r="L3729" s="12">
        <v>0.33952684531125271</v>
      </c>
      <c r="M3729" s="12">
        <v>0.32650075550505292</v>
      </c>
      <c r="N3729" s="12"/>
      <c r="O3729" s="12"/>
    </row>
    <row r="3730" spans="1:15" x14ac:dyDescent="0.35">
      <c r="A3730" s="11" t="str">
        <f t="shared" si="58"/>
        <v>CONSUMO PER CAPITA (kg ó litros por individuo)Tinto200-500MIL</v>
      </c>
      <c r="B3730" s="11" t="s">
        <v>121</v>
      </c>
      <c r="C3730" s="11" t="s">
        <v>134</v>
      </c>
      <c r="D3730" s="11" t="s">
        <v>15</v>
      </c>
      <c r="E3730" s="12">
        <v>0.62702707378783917</v>
      </c>
      <c r="F3730" s="12">
        <v>0.59329879830817778</v>
      </c>
      <c r="G3730" s="12">
        <v>0.59741148388550447</v>
      </c>
      <c r="H3730" s="12">
        <v>0.4675840801285796</v>
      </c>
      <c r="I3730" s="12">
        <v>0.48623711388835478</v>
      </c>
      <c r="J3730" s="12">
        <v>0.54933216451034594</v>
      </c>
      <c r="K3730" s="12">
        <v>0.43336599715917934</v>
      </c>
      <c r="L3730" s="12">
        <v>0.43683851020329667</v>
      </c>
      <c r="M3730" s="12">
        <v>0.51094492869828023</v>
      </c>
      <c r="N3730" s="12"/>
      <c r="O3730" s="12"/>
    </row>
    <row r="3731" spans="1:15" x14ac:dyDescent="0.35">
      <c r="A3731" s="11" t="str">
        <f t="shared" si="58"/>
        <v>CONSUMO PER CAPITA (kg ó litros por individuo)Tinto&gt;500MIL</v>
      </c>
      <c r="B3731" s="11" t="s">
        <v>121</v>
      </c>
      <c r="C3731" s="11" t="s">
        <v>134</v>
      </c>
      <c r="D3731" s="11" t="s">
        <v>16</v>
      </c>
      <c r="E3731" s="12">
        <v>0.50314855931919467</v>
      </c>
      <c r="F3731" s="12">
        <v>0.5898497863540485</v>
      </c>
      <c r="G3731" s="12">
        <v>0.47490280841132931</v>
      </c>
      <c r="H3731" s="12">
        <v>0.37073085319322052</v>
      </c>
      <c r="I3731" s="12">
        <v>0.38614309544488645</v>
      </c>
      <c r="J3731" s="12">
        <v>0.47556999297547892</v>
      </c>
      <c r="K3731" s="12">
        <v>0.40279546125944976</v>
      </c>
      <c r="L3731" s="12">
        <v>0.33996179755442124</v>
      </c>
      <c r="M3731" s="12">
        <v>0.40760220711453482</v>
      </c>
      <c r="N3731" s="12"/>
      <c r="O3731" s="12"/>
    </row>
    <row r="3732" spans="1:15" x14ac:dyDescent="0.35">
      <c r="A3732" s="11" t="str">
        <f t="shared" si="58"/>
        <v>CONSUMO PER CAPITA (kg ó litros por individuo)TintoDE 15 A 19 AÑOS</v>
      </c>
      <c r="B3732" s="11" t="s">
        <v>121</v>
      </c>
      <c r="C3732" s="11" t="s">
        <v>134</v>
      </c>
      <c r="D3732" s="11" t="s">
        <v>39</v>
      </c>
      <c r="E3732" s="12">
        <v>7.0381796360953139E-3</v>
      </c>
      <c r="F3732" s="12">
        <v>2.3412374767260826E-3</v>
      </c>
      <c r="G3732" s="12">
        <v>4.879710090044018E-3</v>
      </c>
      <c r="H3732" s="12" t="s">
        <v>223</v>
      </c>
      <c r="I3732" s="12">
        <v>1.7569390864773708E-2</v>
      </c>
      <c r="J3732" s="12">
        <v>1.4959026571757799E-2</v>
      </c>
      <c r="K3732" s="12" t="s">
        <v>223</v>
      </c>
      <c r="L3732" s="12" t="s">
        <v>223</v>
      </c>
      <c r="M3732" s="12">
        <v>8.2000671797277831E-3</v>
      </c>
      <c r="N3732" s="12"/>
      <c r="O3732" s="12"/>
    </row>
    <row r="3733" spans="1:15" x14ac:dyDescent="0.35">
      <c r="A3733" s="11" t="str">
        <f t="shared" si="58"/>
        <v>CONSUMO PER CAPITA (kg ó litros por individuo)TintoDE 20 A 24 AÑOS</v>
      </c>
      <c r="B3733" s="11" t="s">
        <v>121</v>
      </c>
      <c r="C3733" s="11" t="s">
        <v>134</v>
      </c>
      <c r="D3733" s="11" t="s">
        <v>40</v>
      </c>
      <c r="E3733" s="12">
        <v>9.4482386910726603E-3</v>
      </c>
      <c r="F3733" s="12">
        <v>6.0729567678514416E-2</v>
      </c>
      <c r="G3733" s="12">
        <v>2.1943133151526413E-2</v>
      </c>
      <c r="H3733" s="12">
        <v>5.6572691362843153E-2</v>
      </c>
      <c r="I3733" s="12">
        <v>5.0247383677670697E-2</v>
      </c>
      <c r="J3733" s="12">
        <v>3.4828097169545866E-2</v>
      </c>
      <c r="K3733" s="12">
        <v>2.1512505827820046E-2</v>
      </c>
      <c r="L3733" s="12">
        <v>1.6245924067259054E-2</v>
      </c>
      <c r="M3733" s="12">
        <v>2.7873392526748541E-2</v>
      </c>
      <c r="N3733" s="12"/>
      <c r="O3733" s="12"/>
    </row>
    <row r="3734" spans="1:15" x14ac:dyDescent="0.35">
      <c r="A3734" s="11" t="str">
        <f t="shared" si="58"/>
        <v>CONSUMO PER CAPITA (kg ó litros por individuo)TintoDE 25 A 34 AÑOS</v>
      </c>
      <c r="B3734" s="11" t="s">
        <v>121</v>
      </c>
      <c r="C3734" s="11" t="s">
        <v>134</v>
      </c>
      <c r="D3734" s="11" t="s">
        <v>41</v>
      </c>
      <c r="E3734" s="12">
        <v>5.2156240027822806E-2</v>
      </c>
      <c r="F3734" s="12">
        <v>7.4736285309581471E-2</v>
      </c>
      <c r="G3734" s="12">
        <v>8.5807952288385433E-2</v>
      </c>
      <c r="H3734" s="12">
        <v>4.3021264926995408E-2</v>
      </c>
      <c r="I3734" s="12">
        <v>4.9713790041760027E-2</v>
      </c>
      <c r="J3734" s="12">
        <v>7.8270813788795926E-2</v>
      </c>
      <c r="K3734" s="12">
        <v>5.1306756539620864E-2</v>
      </c>
      <c r="L3734" s="12">
        <v>3.6675859868540432E-2</v>
      </c>
      <c r="M3734" s="12">
        <v>6.3017506521234681E-2</v>
      </c>
      <c r="N3734" s="12"/>
      <c r="O3734" s="12"/>
    </row>
    <row r="3735" spans="1:15" x14ac:dyDescent="0.35">
      <c r="A3735" s="11" t="str">
        <f t="shared" si="58"/>
        <v>CONSUMO PER CAPITA (kg ó litros por individuo)TintoDE 35 A 49 AÑOS</v>
      </c>
      <c r="B3735" s="11" t="s">
        <v>121</v>
      </c>
      <c r="C3735" s="11" t="s">
        <v>134</v>
      </c>
      <c r="D3735" s="11" t="s">
        <v>42</v>
      </c>
      <c r="E3735" s="12">
        <v>0.22087671957679086</v>
      </c>
      <c r="F3735" s="12">
        <v>0.22543469520811457</v>
      </c>
      <c r="G3735" s="12">
        <v>0.18262087190868748</v>
      </c>
      <c r="H3735" s="12">
        <v>0.14315962551638753</v>
      </c>
      <c r="I3735" s="12">
        <v>0.15008236633755423</v>
      </c>
      <c r="J3735" s="12">
        <v>0.19993171244393645</v>
      </c>
      <c r="K3735" s="12">
        <v>0.14908895516220971</v>
      </c>
      <c r="L3735" s="12">
        <v>0.13867777216077287</v>
      </c>
      <c r="M3735" s="12">
        <v>0.14045871810600755</v>
      </c>
      <c r="N3735" s="12"/>
      <c r="O3735" s="12"/>
    </row>
    <row r="3736" spans="1:15" x14ac:dyDescent="0.35">
      <c r="A3736" s="11" t="str">
        <f t="shared" si="58"/>
        <v>CONSUMO PER CAPITA (kg ó litros por individuo)TintoDE 50 A 59 AÑOS</v>
      </c>
      <c r="B3736" s="11" t="s">
        <v>121</v>
      </c>
      <c r="C3736" s="11" t="s">
        <v>134</v>
      </c>
      <c r="D3736" s="11" t="s">
        <v>43</v>
      </c>
      <c r="E3736" s="12">
        <v>0.49189049669282597</v>
      </c>
      <c r="F3736" s="12">
        <v>0.52862576211873169</v>
      </c>
      <c r="G3736" s="12">
        <v>0.48085805002900706</v>
      </c>
      <c r="H3736" s="12">
        <v>0.37793379956252177</v>
      </c>
      <c r="I3736" s="12">
        <v>0.40415434956621993</v>
      </c>
      <c r="J3736" s="12">
        <v>0.42061946860960953</v>
      </c>
      <c r="K3736" s="12">
        <v>0.43904188768544733</v>
      </c>
      <c r="L3736" s="12">
        <v>0.37034750918999365</v>
      </c>
      <c r="M3736" s="12">
        <v>0.43479724442713086</v>
      </c>
      <c r="N3736" s="12"/>
      <c r="O3736" s="12"/>
    </row>
    <row r="3737" spans="1:15" x14ac:dyDescent="0.35">
      <c r="A3737" s="11" t="str">
        <f t="shared" si="58"/>
        <v>CONSUMO PER CAPITA (kg ó litros por individuo)TintoDE 60 A 75 AÑOS</v>
      </c>
      <c r="B3737" s="11" t="s">
        <v>121</v>
      </c>
      <c r="C3737" s="11" t="s">
        <v>134</v>
      </c>
      <c r="D3737" s="11" t="s">
        <v>44</v>
      </c>
      <c r="E3737" s="12">
        <v>1.0017749985584778</v>
      </c>
      <c r="F3737" s="12">
        <v>1.0850992416356753</v>
      </c>
      <c r="G3737" s="12">
        <v>1.1025681662899962</v>
      </c>
      <c r="H3737" s="12">
        <v>0.84009598358777637</v>
      </c>
      <c r="I3737" s="12">
        <v>0.86104464299661032</v>
      </c>
      <c r="J3737" s="12">
        <v>1.1266618819232566</v>
      </c>
      <c r="K3737" s="12">
        <v>0.86886972465987833</v>
      </c>
      <c r="L3737" s="12">
        <v>0.87467981552400775</v>
      </c>
      <c r="M3737" s="12">
        <v>1.0723025079145161</v>
      </c>
      <c r="N3737" s="12"/>
      <c r="O3737" s="12"/>
    </row>
    <row r="3738" spans="1:15" x14ac:dyDescent="0.35">
      <c r="A3738" s="11" t="str">
        <f t="shared" si="58"/>
        <v>CONSUMO PER CAPITA (kg ó litros por individuo)TintoNIVEL ALTO</v>
      </c>
      <c r="B3738" s="11" t="s">
        <v>121</v>
      </c>
      <c r="C3738" s="11" t="s">
        <v>134</v>
      </c>
      <c r="D3738" s="11" t="s">
        <v>209</v>
      </c>
      <c r="E3738" s="12">
        <v>0.4462163091436368</v>
      </c>
      <c r="F3738" s="12">
        <v>0.44878627559804452</v>
      </c>
      <c r="G3738" s="12">
        <v>0.45880958522500809</v>
      </c>
      <c r="H3738" s="12">
        <v>0.3633816039199852</v>
      </c>
      <c r="I3738" s="12">
        <v>0.40383505660629676</v>
      </c>
      <c r="J3738" s="12">
        <v>0.47303885704986653</v>
      </c>
      <c r="K3738" s="12">
        <v>0.40725245019481948</v>
      </c>
      <c r="L3738" s="12">
        <v>0.40087417613552739</v>
      </c>
      <c r="M3738" s="12">
        <v>0.40764294195307899</v>
      </c>
      <c r="N3738" s="12"/>
      <c r="O3738" s="12"/>
    </row>
    <row r="3739" spans="1:15" x14ac:dyDescent="0.35">
      <c r="A3739" s="11" t="str">
        <f t="shared" si="58"/>
        <v>CONSUMO PER CAPITA (kg ó litros por individuo)TintoNIVEL MEDIO ALTO</v>
      </c>
      <c r="B3739" s="11" t="s">
        <v>121</v>
      </c>
      <c r="C3739" s="11" t="s">
        <v>134</v>
      </c>
      <c r="D3739" s="11" t="s">
        <v>210</v>
      </c>
      <c r="E3739" s="12">
        <v>0.42418010109673909</v>
      </c>
      <c r="F3739" s="12">
        <v>0.4906627164261837</v>
      </c>
      <c r="G3739" s="12">
        <v>0.41512633124018694</v>
      </c>
      <c r="H3739" s="12">
        <v>0.32380491020281227</v>
      </c>
      <c r="I3739" s="12">
        <v>0.3759875068954035</v>
      </c>
      <c r="J3739" s="12">
        <v>0.4199153648587769</v>
      </c>
      <c r="K3739" s="12">
        <v>0.3579353394420578</v>
      </c>
      <c r="L3739" s="12">
        <v>0.34617411335723486</v>
      </c>
      <c r="M3739" s="12">
        <v>0.39057002662424289</v>
      </c>
      <c r="N3739" s="12"/>
      <c r="O3739" s="12"/>
    </row>
    <row r="3740" spans="1:15" x14ac:dyDescent="0.35">
      <c r="A3740" s="11" t="str">
        <f t="shared" si="58"/>
        <v>CONSUMO PER CAPITA (kg ó litros por individuo)TintoNIVEL MEDIO</v>
      </c>
      <c r="B3740" s="11" t="s">
        <v>121</v>
      </c>
      <c r="C3740" s="11" t="s">
        <v>134</v>
      </c>
      <c r="D3740" s="11" t="s">
        <v>211</v>
      </c>
      <c r="E3740" s="12">
        <v>0.39661410586451751</v>
      </c>
      <c r="F3740" s="12">
        <v>0.4069916832576182</v>
      </c>
      <c r="G3740" s="12">
        <v>0.36805348339632754</v>
      </c>
      <c r="H3740" s="12">
        <v>0.28702702368462724</v>
      </c>
      <c r="I3740" s="12">
        <v>0.27734522315793347</v>
      </c>
      <c r="J3740" s="12">
        <v>0.36900238168822708</v>
      </c>
      <c r="K3740" s="12">
        <v>0.31870060315150117</v>
      </c>
      <c r="L3740" s="12">
        <v>0.27708042623129442</v>
      </c>
      <c r="M3740" s="12">
        <v>0.35081697340096019</v>
      </c>
      <c r="N3740" s="12"/>
      <c r="O3740" s="12"/>
    </row>
    <row r="3741" spans="1:15" x14ac:dyDescent="0.35">
      <c r="A3741" s="11" t="str">
        <f t="shared" si="58"/>
        <v>CONSUMO PER CAPITA (kg ó litros por individuo)TintoNIVEL MEDIO BAJO</v>
      </c>
      <c r="B3741" s="11" t="s">
        <v>121</v>
      </c>
      <c r="C3741" s="11" t="s">
        <v>134</v>
      </c>
      <c r="D3741" s="11" t="s">
        <v>212</v>
      </c>
      <c r="E3741" s="12">
        <v>0.36928679429150696</v>
      </c>
      <c r="F3741" s="12">
        <v>0.45975768939925515</v>
      </c>
      <c r="G3741" s="12">
        <v>0.41721650522099257</v>
      </c>
      <c r="H3741" s="12">
        <v>0.36259676331260871</v>
      </c>
      <c r="I3741" s="12">
        <v>0.40532794951337614</v>
      </c>
      <c r="J3741" s="12">
        <v>0.4253113386691178</v>
      </c>
      <c r="K3741" s="12">
        <v>0.37598302629519387</v>
      </c>
      <c r="L3741" s="12">
        <v>0.34984397845646842</v>
      </c>
      <c r="M3741" s="12">
        <v>0.38633098416374773</v>
      </c>
      <c r="N3741" s="12"/>
      <c r="O3741" s="12"/>
    </row>
    <row r="3742" spans="1:15" x14ac:dyDescent="0.35">
      <c r="A3742" s="11" t="str">
        <f t="shared" si="58"/>
        <v>CONSUMO PER CAPITA (kg ó litros por individuo)TintoHOMBRE</v>
      </c>
      <c r="B3742" s="11" t="s">
        <v>121</v>
      </c>
      <c r="C3742" s="11" t="s">
        <v>134</v>
      </c>
      <c r="D3742" s="11" t="s">
        <v>21</v>
      </c>
      <c r="E3742" s="12">
        <v>0.55172232558577905</v>
      </c>
      <c r="F3742" s="12">
        <v>0.57147268657830885</v>
      </c>
      <c r="G3742" s="12">
        <v>0.55170117132941798</v>
      </c>
      <c r="H3742" s="12">
        <v>0.43677003839199829</v>
      </c>
      <c r="I3742" s="12">
        <v>0.45642671454344508</v>
      </c>
      <c r="J3742" s="12">
        <v>0.51374625210238778</v>
      </c>
      <c r="K3742" s="12">
        <v>0.45630192617333443</v>
      </c>
      <c r="L3742" s="12">
        <v>0.42596316374173165</v>
      </c>
      <c r="M3742" s="12">
        <v>0.5257932841132581</v>
      </c>
      <c r="N3742" s="12"/>
      <c r="O3742" s="12"/>
    </row>
    <row r="3743" spans="1:15" x14ac:dyDescent="0.35">
      <c r="A3743" s="11" t="str">
        <f t="shared" si="58"/>
        <v>CONSUMO PER CAPITA (kg ó litros por individuo)TintoMUJER</v>
      </c>
      <c r="B3743" s="11" t="s">
        <v>121</v>
      </c>
      <c r="C3743" s="11" t="s">
        <v>134</v>
      </c>
      <c r="D3743" s="11" t="s">
        <v>22</v>
      </c>
      <c r="E3743" s="12">
        <v>0.24540417600997969</v>
      </c>
      <c r="F3743" s="12">
        <v>0.2927446014524992</v>
      </c>
      <c r="G3743" s="12">
        <v>0.27909642088160619</v>
      </c>
      <c r="H3743" s="12">
        <v>0.20144946306220571</v>
      </c>
      <c r="I3743" s="12">
        <v>0.20936448723702242</v>
      </c>
      <c r="J3743" s="12">
        <v>0.31462175127715619</v>
      </c>
      <c r="K3743" s="12">
        <v>0.22353367305317848</v>
      </c>
      <c r="L3743" s="12">
        <v>0.21783069899988886</v>
      </c>
      <c r="M3743" s="12">
        <v>0.24632358499258408</v>
      </c>
      <c r="N3743" s="12"/>
      <c r="O3743" s="12"/>
    </row>
    <row r="3744" spans="1:15" x14ac:dyDescent="0.35">
      <c r="A3744" s="11" t="str">
        <f t="shared" si="58"/>
        <v>CONSUMO PER CAPITA (kg ó litros por individuo)BlancoT.ESPAÑA</v>
      </c>
      <c r="B3744" s="11" t="s">
        <v>121</v>
      </c>
      <c r="C3744" s="11" t="s">
        <v>135</v>
      </c>
      <c r="D3744" s="11" t="s">
        <v>36</v>
      </c>
      <c r="E3744" s="12">
        <v>0.31523591012514934</v>
      </c>
      <c r="F3744" s="12">
        <v>0.26693987868481484</v>
      </c>
      <c r="G3744" s="12">
        <v>0.22739697734795894</v>
      </c>
      <c r="H3744" s="12">
        <v>0.24774875987934683</v>
      </c>
      <c r="I3744" s="12">
        <v>0.31614192971013333</v>
      </c>
      <c r="J3744" s="12">
        <v>0.25044515218056762</v>
      </c>
      <c r="K3744" s="12">
        <v>0.24092521291406907</v>
      </c>
      <c r="L3744" s="12">
        <v>0.24308415899472038</v>
      </c>
      <c r="M3744" s="12">
        <v>0.303362453732541</v>
      </c>
      <c r="N3744" s="12"/>
      <c r="O3744" s="12"/>
    </row>
    <row r="3745" spans="1:15" x14ac:dyDescent="0.35">
      <c r="A3745" s="11" t="str">
        <f t="shared" si="58"/>
        <v>CONSUMO PER CAPITA (kg ó litros por individuo)BlancoBCN AM</v>
      </c>
      <c r="B3745" s="11" t="s">
        <v>121</v>
      </c>
      <c r="C3745" s="11" t="s">
        <v>135</v>
      </c>
      <c r="D3745" s="11" t="s">
        <v>1</v>
      </c>
      <c r="E3745" s="12">
        <v>0.26978766764719425</v>
      </c>
      <c r="F3745" s="12">
        <v>0.17904929413162732</v>
      </c>
      <c r="G3745" s="12">
        <v>0.11964342689564146</v>
      </c>
      <c r="H3745" s="12">
        <v>0.15531543054216332</v>
      </c>
      <c r="I3745" s="12">
        <v>0.23838812718626406</v>
      </c>
      <c r="J3745" s="12">
        <v>0.17827196626919362</v>
      </c>
      <c r="K3745" s="12">
        <v>0.17211071249791243</v>
      </c>
      <c r="L3745" s="12">
        <v>0.1832833083551734</v>
      </c>
      <c r="M3745" s="12">
        <v>0.21887412716035845</v>
      </c>
      <c r="N3745" s="12"/>
      <c r="O3745" s="12"/>
    </row>
    <row r="3746" spans="1:15" x14ac:dyDescent="0.35">
      <c r="A3746" s="11" t="str">
        <f t="shared" si="58"/>
        <v>CONSUMO PER CAPITA (kg ó litros por individuo)BlancoREST.CAT ARAGON</v>
      </c>
      <c r="B3746" s="11" t="s">
        <v>121</v>
      </c>
      <c r="C3746" s="11" t="s">
        <v>135</v>
      </c>
      <c r="D3746" s="11" t="s">
        <v>2</v>
      </c>
      <c r="E3746" s="12">
        <v>0.26262594996920352</v>
      </c>
      <c r="F3746" s="12">
        <v>0.31918534500579848</v>
      </c>
      <c r="G3746" s="12">
        <v>0.25809158367265717</v>
      </c>
      <c r="H3746" s="12">
        <v>0.31463570809387909</v>
      </c>
      <c r="I3746" s="12">
        <v>0.39182475294221997</v>
      </c>
      <c r="J3746" s="12">
        <v>0.30314258954775886</v>
      </c>
      <c r="K3746" s="12">
        <v>0.33447363608062314</v>
      </c>
      <c r="L3746" s="12">
        <v>0.27371577705883543</v>
      </c>
      <c r="M3746" s="12">
        <v>0.38440515550555426</v>
      </c>
      <c r="N3746" s="12"/>
      <c r="O3746" s="12"/>
    </row>
    <row r="3747" spans="1:15" x14ac:dyDescent="0.35">
      <c r="A3747" s="11" t="str">
        <f t="shared" si="58"/>
        <v>CONSUMO PER CAPITA (kg ó litros por individuo)BlancoLEVANTE</v>
      </c>
      <c r="B3747" s="11" t="s">
        <v>121</v>
      </c>
      <c r="C3747" s="11" t="s">
        <v>135</v>
      </c>
      <c r="D3747" s="11" t="s">
        <v>3</v>
      </c>
      <c r="E3747" s="12">
        <v>0.19480768619310865</v>
      </c>
      <c r="F3747" s="12">
        <v>0.17792862769728093</v>
      </c>
      <c r="G3747" s="12">
        <v>0.12553760637012501</v>
      </c>
      <c r="H3747" s="12">
        <v>0.14750436904026987</v>
      </c>
      <c r="I3747" s="12">
        <v>0.21059258481800533</v>
      </c>
      <c r="J3747" s="12">
        <v>0.13008008245013042</v>
      </c>
      <c r="K3747" s="12">
        <v>0.11907280875038324</v>
      </c>
      <c r="L3747" s="12">
        <v>0.12868611422617104</v>
      </c>
      <c r="M3747" s="12">
        <v>0.1853443583937851</v>
      </c>
      <c r="N3747" s="12"/>
      <c r="O3747" s="12"/>
    </row>
    <row r="3748" spans="1:15" x14ac:dyDescent="0.35">
      <c r="A3748" s="11" t="str">
        <f t="shared" si="58"/>
        <v>CONSUMO PER CAPITA (kg ó litros por individuo)BlancoANDALUCIA</v>
      </c>
      <c r="B3748" s="11" t="s">
        <v>121</v>
      </c>
      <c r="C3748" s="11" t="s">
        <v>135</v>
      </c>
      <c r="D3748" s="11" t="s">
        <v>4</v>
      </c>
      <c r="E3748" s="12">
        <v>0.15741886335845939</v>
      </c>
      <c r="F3748" s="12">
        <v>0.14185068703387851</v>
      </c>
      <c r="G3748" s="12">
        <v>9.8494702246283122E-2</v>
      </c>
      <c r="H3748" s="12">
        <v>0.11006444460282128</v>
      </c>
      <c r="I3748" s="12">
        <v>0.11455773475474523</v>
      </c>
      <c r="J3748" s="12">
        <v>0.12931005577884661</v>
      </c>
      <c r="K3748" s="12">
        <v>0.12821720353698032</v>
      </c>
      <c r="L3748" s="12">
        <v>0.12747625304721125</v>
      </c>
      <c r="M3748" s="12">
        <v>0.15259376522108647</v>
      </c>
      <c r="N3748" s="12"/>
      <c r="O3748" s="12"/>
    </row>
    <row r="3749" spans="1:15" x14ac:dyDescent="0.35">
      <c r="A3749" s="11" t="str">
        <f t="shared" si="58"/>
        <v>CONSUMO PER CAPITA (kg ó litros por individuo)BlancoMDD AM</v>
      </c>
      <c r="B3749" s="11" t="s">
        <v>121</v>
      </c>
      <c r="C3749" s="11" t="s">
        <v>135</v>
      </c>
      <c r="D3749" s="11" t="s">
        <v>5</v>
      </c>
      <c r="E3749" s="12">
        <v>0.33753691499754718</v>
      </c>
      <c r="F3749" s="12">
        <v>0.34851079873549362</v>
      </c>
      <c r="G3749" s="12">
        <v>0.40512131617155217</v>
      </c>
      <c r="H3749" s="12">
        <v>0.36032170252021334</v>
      </c>
      <c r="I3749" s="12">
        <v>0.35617852102968656</v>
      </c>
      <c r="J3749" s="12">
        <v>0.30416248402993973</v>
      </c>
      <c r="K3749" s="12">
        <v>0.28064907530850186</v>
      </c>
      <c r="L3749" s="12">
        <v>0.34852993495100587</v>
      </c>
      <c r="M3749" s="12">
        <v>0.31844501162008315</v>
      </c>
      <c r="N3749" s="12"/>
      <c r="O3749" s="12"/>
    </row>
    <row r="3750" spans="1:15" x14ac:dyDescent="0.35">
      <c r="A3750" s="11" t="str">
        <f t="shared" si="58"/>
        <v>CONSUMO PER CAPITA (kg ó litros por individuo)BlancoRTO CENTRO</v>
      </c>
      <c r="B3750" s="11" t="s">
        <v>121</v>
      </c>
      <c r="C3750" s="11" t="s">
        <v>135</v>
      </c>
      <c r="D3750" s="11" t="s">
        <v>6</v>
      </c>
      <c r="E3750" s="12">
        <v>0.29096879572930595</v>
      </c>
      <c r="F3750" s="12">
        <v>0.25713520638448217</v>
      </c>
      <c r="G3750" s="12">
        <v>0.19162322925045158</v>
      </c>
      <c r="H3750" s="12">
        <v>0.18536103306517177</v>
      </c>
      <c r="I3750" s="12">
        <v>0.20186146696513887</v>
      </c>
      <c r="J3750" s="12">
        <v>0.251999169983677</v>
      </c>
      <c r="K3750" s="12">
        <v>0.16412363186364945</v>
      </c>
      <c r="L3750" s="12">
        <v>0.21063413870668002</v>
      </c>
      <c r="M3750" s="12">
        <v>0.22229643385975703</v>
      </c>
      <c r="N3750" s="12"/>
      <c r="O3750" s="12"/>
    </row>
    <row r="3751" spans="1:15" x14ac:dyDescent="0.35">
      <c r="A3751" s="11" t="str">
        <f t="shared" si="58"/>
        <v>CONSUMO PER CAPITA (kg ó litros por individuo)BlancoNORTE-CENTRO</v>
      </c>
      <c r="B3751" s="11" t="s">
        <v>121</v>
      </c>
      <c r="C3751" s="11" t="s">
        <v>135</v>
      </c>
      <c r="D3751" s="11" t="s">
        <v>7</v>
      </c>
      <c r="E3751" s="12">
        <v>0.72743466213589225</v>
      </c>
      <c r="F3751" s="12">
        <v>0.48943381989212026</v>
      </c>
      <c r="G3751" s="12">
        <v>0.43814057111607529</v>
      </c>
      <c r="H3751" s="12">
        <v>0.42162302000186691</v>
      </c>
      <c r="I3751" s="12">
        <v>0.63187627349092401</v>
      </c>
      <c r="J3751" s="12">
        <v>0.50206491527476327</v>
      </c>
      <c r="K3751" s="12">
        <v>0.53659647049843717</v>
      </c>
      <c r="L3751" s="12">
        <v>0.46228241351893473</v>
      </c>
      <c r="M3751" s="12">
        <v>0.5708283766923623</v>
      </c>
      <c r="N3751" s="12"/>
      <c r="O3751" s="12"/>
    </row>
    <row r="3752" spans="1:15" x14ac:dyDescent="0.35">
      <c r="A3752" s="11" t="str">
        <f t="shared" si="58"/>
        <v>CONSUMO PER CAPITA (kg ó litros por individuo)BlancoNOROESTE</v>
      </c>
      <c r="B3752" s="11" t="s">
        <v>121</v>
      </c>
      <c r="C3752" s="11" t="s">
        <v>135</v>
      </c>
      <c r="D3752" s="11" t="s">
        <v>8</v>
      </c>
      <c r="E3752" s="12">
        <v>0.56253867775076127</v>
      </c>
      <c r="F3752" s="12">
        <v>0.37676784557976328</v>
      </c>
      <c r="G3752" s="12">
        <v>0.32095582052250216</v>
      </c>
      <c r="H3752" s="12">
        <v>0.45259386867510892</v>
      </c>
      <c r="I3752" s="12">
        <v>0.66166982631924909</v>
      </c>
      <c r="J3752" s="12">
        <v>0.39013673128304005</v>
      </c>
      <c r="K3752" s="12">
        <v>0.3619792178781468</v>
      </c>
      <c r="L3752" s="12">
        <v>0.37559896908381191</v>
      </c>
      <c r="M3752" s="12">
        <v>0.61024866367518471</v>
      </c>
      <c r="N3752" s="12"/>
      <c r="O3752" s="12"/>
    </row>
    <row r="3753" spans="1:15" x14ac:dyDescent="0.35">
      <c r="A3753" s="11" t="str">
        <f t="shared" si="58"/>
        <v>CONSUMO PER CAPITA (kg ó litros por individuo)Blanco&lt;2MIL</v>
      </c>
      <c r="B3753" s="11" t="s">
        <v>121</v>
      </c>
      <c r="C3753" s="11" t="s">
        <v>135</v>
      </c>
      <c r="D3753" s="11" t="s">
        <v>9</v>
      </c>
      <c r="E3753" s="12">
        <v>0.19740949515991704</v>
      </c>
      <c r="F3753" s="12">
        <v>0.15598683297119931</v>
      </c>
      <c r="G3753" s="12">
        <v>0.14996170044427379</v>
      </c>
      <c r="H3753" s="12">
        <v>0.10119884100635171</v>
      </c>
      <c r="I3753" s="12">
        <v>0.27381828942307296</v>
      </c>
      <c r="J3753" s="12">
        <v>0.24171740230119196</v>
      </c>
      <c r="K3753" s="12">
        <v>0.3460381272674809</v>
      </c>
      <c r="L3753" s="12">
        <v>0.23792078077708398</v>
      </c>
      <c r="M3753" s="12">
        <v>0.39492201816438866</v>
      </c>
      <c r="N3753" s="12"/>
      <c r="O3753" s="12"/>
    </row>
    <row r="3754" spans="1:15" x14ac:dyDescent="0.35">
      <c r="A3754" s="11" t="str">
        <f t="shared" si="58"/>
        <v>CONSUMO PER CAPITA (kg ó litros por individuo)Blanco2-5MIL</v>
      </c>
      <c r="B3754" s="11" t="s">
        <v>121</v>
      </c>
      <c r="C3754" s="11" t="s">
        <v>135</v>
      </c>
      <c r="D3754" s="11" t="s">
        <v>10</v>
      </c>
      <c r="E3754" s="12">
        <v>0.32770494560427305</v>
      </c>
      <c r="F3754" s="12">
        <v>0.22495325604975797</v>
      </c>
      <c r="G3754" s="12">
        <v>0.20804127804770517</v>
      </c>
      <c r="H3754" s="12">
        <v>0.25555956564401855</v>
      </c>
      <c r="I3754" s="12">
        <v>0.22505215973371498</v>
      </c>
      <c r="J3754" s="12">
        <v>0.2712773412900697</v>
      </c>
      <c r="K3754" s="12">
        <v>0.27241319794771562</v>
      </c>
      <c r="L3754" s="12">
        <v>0.25547159824328514</v>
      </c>
      <c r="M3754" s="12">
        <v>0.29308373886183686</v>
      </c>
      <c r="N3754" s="12"/>
      <c r="O3754" s="12"/>
    </row>
    <row r="3755" spans="1:15" x14ac:dyDescent="0.35">
      <c r="A3755" s="11" t="str">
        <f t="shared" si="58"/>
        <v>CONSUMO PER CAPITA (kg ó litros por individuo)Blanco5-10MIL</v>
      </c>
      <c r="B3755" s="11" t="s">
        <v>121</v>
      </c>
      <c r="C3755" s="11" t="s">
        <v>135</v>
      </c>
      <c r="D3755" s="11" t="s">
        <v>11</v>
      </c>
      <c r="E3755" s="12">
        <v>0.22863176580298858</v>
      </c>
      <c r="F3755" s="12">
        <v>0.21201471299251073</v>
      </c>
      <c r="G3755" s="12">
        <v>0.14974493233199213</v>
      </c>
      <c r="H3755" s="12">
        <v>0.231078464528921</v>
      </c>
      <c r="I3755" s="12">
        <v>0.34928829393772926</v>
      </c>
      <c r="J3755" s="12">
        <v>0.22494467882294217</v>
      </c>
      <c r="K3755" s="12">
        <v>0.25346599973833894</v>
      </c>
      <c r="L3755" s="12">
        <v>0.28290538212114691</v>
      </c>
      <c r="M3755" s="12">
        <v>0.35972921506650923</v>
      </c>
      <c r="N3755" s="12"/>
      <c r="O3755" s="12"/>
    </row>
    <row r="3756" spans="1:15" x14ac:dyDescent="0.35">
      <c r="A3756" s="11" t="str">
        <f t="shared" si="58"/>
        <v>CONSUMO PER CAPITA (kg ó litros por individuo)Blanco10-30MIL</v>
      </c>
      <c r="B3756" s="11" t="s">
        <v>121</v>
      </c>
      <c r="C3756" s="11" t="s">
        <v>135</v>
      </c>
      <c r="D3756" s="11" t="s">
        <v>12</v>
      </c>
      <c r="E3756" s="12">
        <v>0.244433304183339</v>
      </c>
      <c r="F3756" s="12">
        <v>0.28199866621763781</v>
      </c>
      <c r="G3756" s="12">
        <v>0.21864556525512518</v>
      </c>
      <c r="H3756" s="12">
        <v>0.26478335450932911</v>
      </c>
      <c r="I3756" s="12">
        <v>0.33385091746997331</v>
      </c>
      <c r="J3756" s="12">
        <v>0.26081538423265871</v>
      </c>
      <c r="K3756" s="12">
        <v>0.21560158507947089</v>
      </c>
      <c r="L3756" s="12">
        <v>0.21001106971511249</v>
      </c>
      <c r="M3756" s="12">
        <v>0.25740168833764071</v>
      </c>
      <c r="N3756" s="12"/>
      <c r="O3756" s="12"/>
    </row>
    <row r="3757" spans="1:15" x14ac:dyDescent="0.35">
      <c r="A3757" s="11" t="str">
        <f t="shared" si="58"/>
        <v>CONSUMO PER CAPITA (kg ó litros por individuo)Blanco30-100MIL</v>
      </c>
      <c r="B3757" s="11" t="s">
        <v>121</v>
      </c>
      <c r="C3757" s="11" t="s">
        <v>135</v>
      </c>
      <c r="D3757" s="11" t="s">
        <v>13</v>
      </c>
      <c r="E3757" s="12">
        <v>0.25189657325209625</v>
      </c>
      <c r="F3757" s="12">
        <v>0.23369206324165054</v>
      </c>
      <c r="G3757" s="12">
        <v>0.16063870517174345</v>
      </c>
      <c r="H3757" s="12">
        <v>0.18464974020786754</v>
      </c>
      <c r="I3757" s="12">
        <v>0.26396905880758914</v>
      </c>
      <c r="J3757" s="12">
        <v>0.21611544845626549</v>
      </c>
      <c r="K3757" s="12">
        <v>0.16444143725665164</v>
      </c>
      <c r="L3757" s="12">
        <v>0.18871169902590412</v>
      </c>
      <c r="M3757" s="12">
        <v>0.26458826799761093</v>
      </c>
      <c r="N3757" s="12"/>
      <c r="O3757" s="12"/>
    </row>
    <row r="3758" spans="1:15" x14ac:dyDescent="0.35">
      <c r="A3758" s="11" t="str">
        <f t="shared" si="58"/>
        <v>CONSUMO PER CAPITA (kg ó litros por individuo)Blanco100-200MIL</v>
      </c>
      <c r="B3758" s="11" t="s">
        <v>121</v>
      </c>
      <c r="C3758" s="11" t="s">
        <v>135</v>
      </c>
      <c r="D3758" s="11" t="s">
        <v>14</v>
      </c>
      <c r="E3758" s="12">
        <v>0.3761396398869451</v>
      </c>
      <c r="F3758" s="12">
        <v>0.29027007779226388</v>
      </c>
      <c r="G3758" s="12">
        <v>0.20236727841796165</v>
      </c>
      <c r="H3758" s="12">
        <v>0.19621894574600263</v>
      </c>
      <c r="I3758" s="12">
        <v>0.3242787917260927</v>
      </c>
      <c r="J3758" s="12">
        <v>0.25904231551653856</v>
      </c>
      <c r="K3758" s="12">
        <v>0.22700306006380191</v>
      </c>
      <c r="L3758" s="12">
        <v>0.24061697998829029</v>
      </c>
      <c r="M3758" s="12">
        <v>0.27729497933231917</v>
      </c>
      <c r="N3758" s="12"/>
      <c r="O3758" s="12"/>
    </row>
    <row r="3759" spans="1:15" x14ac:dyDescent="0.35">
      <c r="A3759" s="11" t="str">
        <f t="shared" si="58"/>
        <v>CONSUMO PER CAPITA (kg ó litros por individuo)Blanco200-500MIL</v>
      </c>
      <c r="B3759" s="11" t="s">
        <v>121</v>
      </c>
      <c r="C3759" s="11" t="s">
        <v>135</v>
      </c>
      <c r="D3759" s="11" t="s">
        <v>15</v>
      </c>
      <c r="E3759" s="12">
        <v>0.51629186323236742</v>
      </c>
      <c r="F3759" s="12">
        <v>0.30780066162953279</v>
      </c>
      <c r="G3759" s="12">
        <v>0.28596717061436661</v>
      </c>
      <c r="H3759" s="12">
        <v>0.2901227324641828</v>
      </c>
      <c r="I3759" s="12">
        <v>0.3780232646551826</v>
      </c>
      <c r="J3759" s="12">
        <v>0.2606668458557444</v>
      </c>
      <c r="K3759" s="12">
        <v>0.27108960356589495</v>
      </c>
      <c r="L3759" s="12">
        <v>0.2659661564563206</v>
      </c>
      <c r="M3759" s="12">
        <v>0.39286783539506975</v>
      </c>
      <c r="N3759" s="12"/>
      <c r="O3759" s="12"/>
    </row>
    <row r="3760" spans="1:15" x14ac:dyDescent="0.35">
      <c r="A3760" s="11" t="str">
        <f t="shared" si="58"/>
        <v>CONSUMO PER CAPITA (kg ó litros por individuo)Blanco&gt;500MIL</v>
      </c>
      <c r="B3760" s="11" t="s">
        <v>121</v>
      </c>
      <c r="C3760" s="11" t="s">
        <v>135</v>
      </c>
      <c r="D3760" s="11" t="s">
        <v>16</v>
      </c>
      <c r="E3760" s="12">
        <v>0.35536840369792533</v>
      </c>
      <c r="F3760" s="12">
        <v>0.32703885177909559</v>
      </c>
      <c r="G3760" s="12">
        <v>0.36195604690992939</v>
      </c>
      <c r="H3760" s="12">
        <v>0.36118687497607477</v>
      </c>
      <c r="I3760" s="12">
        <v>0.34282126461092904</v>
      </c>
      <c r="J3760" s="12">
        <v>0.27644287150206026</v>
      </c>
      <c r="K3760" s="12">
        <v>0.29389754278893121</v>
      </c>
      <c r="L3760" s="12">
        <v>0.30764708832231596</v>
      </c>
      <c r="M3760" s="12">
        <v>0.29542763987180126</v>
      </c>
      <c r="N3760" s="12"/>
      <c r="O3760" s="12"/>
    </row>
    <row r="3761" spans="1:15" x14ac:dyDescent="0.35">
      <c r="A3761" s="11" t="str">
        <f t="shared" si="58"/>
        <v>CONSUMO PER CAPITA (kg ó litros por individuo)BlancoDE 15 A 19 AÑOS</v>
      </c>
      <c r="B3761" s="11" t="s">
        <v>121</v>
      </c>
      <c r="C3761" s="11" t="s">
        <v>135</v>
      </c>
      <c r="D3761" s="11" t="s">
        <v>39</v>
      </c>
      <c r="E3761" s="12">
        <v>3.5556239587116859E-2</v>
      </c>
      <c r="F3761" s="12">
        <v>1.5769478354733402E-2</v>
      </c>
      <c r="G3761" s="12" t="s">
        <v>223</v>
      </c>
      <c r="H3761" s="12">
        <v>7.0912598244677891E-3</v>
      </c>
      <c r="I3761" s="12" t="s">
        <v>223</v>
      </c>
      <c r="J3761" s="12" t="s">
        <v>223</v>
      </c>
      <c r="K3761" s="12" t="s">
        <v>223</v>
      </c>
      <c r="L3761" s="12" t="s">
        <v>223</v>
      </c>
      <c r="M3761" s="12" t="s">
        <v>223</v>
      </c>
      <c r="N3761" s="12"/>
      <c r="O3761" s="12"/>
    </row>
    <row r="3762" spans="1:15" x14ac:dyDescent="0.35">
      <c r="A3762" s="11" t="str">
        <f t="shared" si="58"/>
        <v>CONSUMO PER CAPITA (kg ó litros por individuo)BlancoDE 20 A 24 AÑOS</v>
      </c>
      <c r="B3762" s="11" t="s">
        <v>121</v>
      </c>
      <c r="C3762" s="11" t="s">
        <v>135</v>
      </c>
      <c r="D3762" s="11" t="s">
        <v>40</v>
      </c>
      <c r="E3762" s="12">
        <v>8.1964982908299192E-2</v>
      </c>
      <c r="F3762" s="12">
        <v>4.7490962410125417E-2</v>
      </c>
      <c r="G3762" s="12">
        <v>5.8957202427236843E-2</v>
      </c>
      <c r="H3762" s="12">
        <v>5.5640785864977595E-2</v>
      </c>
      <c r="I3762" s="12">
        <v>2.2221463078617026E-2</v>
      </c>
      <c r="J3762" s="12">
        <v>4.7660999506762634E-2</v>
      </c>
      <c r="K3762" s="12">
        <v>2.5407838006768799E-2</v>
      </c>
      <c r="L3762" s="12">
        <v>2.996111154872743E-2</v>
      </c>
      <c r="M3762" s="12">
        <v>3.7409873850606234E-2</v>
      </c>
      <c r="N3762" s="12"/>
      <c r="O3762" s="12"/>
    </row>
    <row r="3763" spans="1:15" x14ac:dyDescent="0.35">
      <c r="A3763" s="11" t="str">
        <f t="shared" si="58"/>
        <v>CONSUMO PER CAPITA (kg ó litros por individuo)BlancoDE 25 A 34 AÑOS</v>
      </c>
      <c r="B3763" s="11" t="s">
        <v>121</v>
      </c>
      <c r="C3763" s="11" t="s">
        <v>135</v>
      </c>
      <c r="D3763" s="11" t="s">
        <v>41</v>
      </c>
      <c r="E3763" s="12">
        <v>0.10353641134504017</v>
      </c>
      <c r="F3763" s="12">
        <v>0.12666836250139749</v>
      </c>
      <c r="G3763" s="12">
        <v>8.3546766516233342E-2</v>
      </c>
      <c r="H3763" s="12">
        <v>9.3431125225372877E-2</v>
      </c>
      <c r="I3763" s="12">
        <v>8.9499518769843939E-2</v>
      </c>
      <c r="J3763" s="12">
        <v>9.756277583981196E-2</v>
      </c>
      <c r="K3763" s="12">
        <v>7.3372747087280143E-2</v>
      </c>
      <c r="L3763" s="12">
        <v>6.4826626608583807E-2</v>
      </c>
      <c r="M3763" s="12">
        <v>7.1817084041439008E-2</v>
      </c>
      <c r="N3763" s="12"/>
      <c r="O3763" s="12"/>
    </row>
    <row r="3764" spans="1:15" x14ac:dyDescent="0.35">
      <c r="A3764" s="11" t="str">
        <f t="shared" si="58"/>
        <v>CONSUMO PER CAPITA (kg ó litros por individuo)BlancoDE 35 A 49 AÑOS</v>
      </c>
      <c r="B3764" s="11" t="s">
        <v>121</v>
      </c>
      <c r="C3764" s="11" t="s">
        <v>135</v>
      </c>
      <c r="D3764" s="11" t="s">
        <v>42</v>
      </c>
      <c r="E3764" s="12">
        <v>0.14164334652052291</v>
      </c>
      <c r="F3764" s="12">
        <v>0.13203729300244846</v>
      </c>
      <c r="G3764" s="12">
        <v>9.5271165159096977E-2</v>
      </c>
      <c r="H3764" s="12">
        <v>0.10547375449462038</v>
      </c>
      <c r="I3764" s="12">
        <v>0.12353118299264811</v>
      </c>
      <c r="J3764" s="12">
        <v>0.10536737823513929</v>
      </c>
      <c r="K3764" s="12">
        <v>8.2515931228917164E-2</v>
      </c>
      <c r="L3764" s="12">
        <v>8.9330759064544712E-2</v>
      </c>
      <c r="M3764" s="12">
        <v>0.11707003117029201</v>
      </c>
      <c r="N3764" s="12"/>
      <c r="O3764" s="12"/>
    </row>
    <row r="3765" spans="1:15" x14ac:dyDescent="0.35">
      <c r="A3765" s="11" t="str">
        <f t="shared" si="58"/>
        <v>CONSUMO PER CAPITA (kg ó litros por individuo)BlancoDE 50 A 59 AÑOS</v>
      </c>
      <c r="B3765" s="11" t="s">
        <v>121</v>
      </c>
      <c r="C3765" s="11" t="s">
        <v>135</v>
      </c>
      <c r="D3765" s="11" t="s">
        <v>43</v>
      </c>
      <c r="E3765" s="12">
        <v>0.39325421984829734</v>
      </c>
      <c r="F3765" s="12">
        <v>0.31583213455739761</v>
      </c>
      <c r="G3765" s="12">
        <v>0.22171907093428136</v>
      </c>
      <c r="H3765" s="12">
        <v>0.26186390997017084</v>
      </c>
      <c r="I3765" s="12">
        <v>0.38736891446040511</v>
      </c>
      <c r="J3765" s="12">
        <v>0.33254465521618287</v>
      </c>
      <c r="K3765" s="12">
        <v>0.32001026260440046</v>
      </c>
      <c r="L3765" s="12">
        <v>0.28946844294091389</v>
      </c>
      <c r="M3765" s="12">
        <v>0.4338194371330516</v>
      </c>
      <c r="N3765" s="12"/>
      <c r="O3765" s="12"/>
    </row>
    <row r="3766" spans="1:15" x14ac:dyDescent="0.35">
      <c r="A3766" s="11" t="str">
        <f t="shared" si="58"/>
        <v>CONSUMO PER CAPITA (kg ó litros por individuo)BlancoDE 60 A 75 AÑOS</v>
      </c>
      <c r="B3766" s="11" t="s">
        <v>121</v>
      </c>
      <c r="C3766" s="11" t="s">
        <v>135</v>
      </c>
      <c r="D3766" s="11" t="s">
        <v>44</v>
      </c>
      <c r="E3766" s="12">
        <v>0.76555601192296774</v>
      </c>
      <c r="F3766" s="12">
        <v>0.63279869294751423</v>
      </c>
      <c r="G3766" s="12">
        <v>0.6117047599164176</v>
      </c>
      <c r="H3766" s="12">
        <v>0.6459642751609066</v>
      </c>
      <c r="I3766" s="12">
        <v>0.82819818209287333</v>
      </c>
      <c r="J3766" s="12">
        <v>0.59849162587161786</v>
      </c>
      <c r="K3766" s="12">
        <v>0.61348013524059419</v>
      </c>
      <c r="L3766" s="12">
        <v>0.64514066904625156</v>
      </c>
      <c r="M3766" s="12">
        <v>0.74105054965525519</v>
      </c>
      <c r="N3766" s="12"/>
      <c r="O3766" s="12"/>
    </row>
    <row r="3767" spans="1:15" x14ac:dyDescent="0.35">
      <c r="A3767" s="11" t="str">
        <f t="shared" si="58"/>
        <v>CONSUMO PER CAPITA (kg ó litros por individuo)BlancoNIVEL ALTO</v>
      </c>
      <c r="B3767" s="11" t="s">
        <v>121</v>
      </c>
      <c r="C3767" s="11" t="s">
        <v>135</v>
      </c>
      <c r="D3767" s="11" t="s">
        <v>209</v>
      </c>
      <c r="E3767" s="12">
        <v>0.44858856024600585</v>
      </c>
      <c r="F3767" s="12">
        <v>0.35602004753151612</v>
      </c>
      <c r="G3767" s="12">
        <v>0.37341215434456365</v>
      </c>
      <c r="H3767" s="12">
        <v>0.37819874074976695</v>
      </c>
      <c r="I3767" s="12">
        <v>0.41933320882193947</v>
      </c>
      <c r="J3767" s="12">
        <v>0.32446651350908706</v>
      </c>
      <c r="K3767" s="12">
        <v>0.33743118918022075</v>
      </c>
      <c r="L3767" s="12">
        <v>0.33506703288604023</v>
      </c>
      <c r="M3767" s="12">
        <v>0.42423633177324843</v>
      </c>
      <c r="N3767" s="12"/>
      <c r="O3767" s="12"/>
    </row>
    <row r="3768" spans="1:15" x14ac:dyDescent="0.35">
      <c r="A3768" s="11" t="str">
        <f t="shared" si="58"/>
        <v>CONSUMO PER CAPITA (kg ó litros por individuo)BlancoNIVEL MEDIO ALTO</v>
      </c>
      <c r="B3768" s="11" t="s">
        <v>121</v>
      </c>
      <c r="C3768" s="11" t="s">
        <v>135</v>
      </c>
      <c r="D3768" s="11" t="s">
        <v>210</v>
      </c>
      <c r="E3768" s="12">
        <v>0.33426125602075418</v>
      </c>
      <c r="F3768" s="12">
        <v>0.2485025089839476</v>
      </c>
      <c r="G3768" s="12">
        <v>0.17978332777367351</v>
      </c>
      <c r="H3768" s="12">
        <v>0.21267235329774384</v>
      </c>
      <c r="I3768" s="12">
        <v>0.32778525999067876</v>
      </c>
      <c r="J3768" s="12">
        <v>0.24266129783299825</v>
      </c>
      <c r="K3768" s="12">
        <v>0.23037119052983185</v>
      </c>
      <c r="L3768" s="12">
        <v>0.18173669103388868</v>
      </c>
      <c r="M3768" s="12">
        <v>0.31804633576589492</v>
      </c>
      <c r="N3768" s="12"/>
      <c r="O3768" s="12"/>
    </row>
    <row r="3769" spans="1:15" x14ac:dyDescent="0.35">
      <c r="A3769" s="11" t="str">
        <f t="shared" si="58"/>
        <v>CONSUMO PER CAPITA (kg ó litros por individuo)BlancoNIVEL MEDIO</v>
      </c>
      <c r="B3769" s="11" t="s">
        <v>121</v>
      </c>
      <c r="C3769" s="11" t="s">
        <v>135</v>
      </c>
      <c r="D3769" s="11" t="s">
        <v>211</v>
      </c>
      <c r="E3769" s="12">
        <v>0.28467774689206304</v>
      </c>
      <c r="F3769" s="12">
        <v>0.231365238926804</v>
      </c>
      <c r="G3769" s="12">
        <v>0.20847622938767993</v>
      </c>
      <c r="H3769" s="12">
        <v>0.23885895879435518</v>
      </c>
      <c r="I3769" s="12">
        <v>0.38117127653711846</v>
      </c>
      <c r="J3769" s="12">
        <v>0.27733118648876254</v>
      </c>
      <c r="K3769" s="12">
        <v>0.28511371472089014</v>
      </c>
      <c r="L3769" s="12">
        <v>0.28331786710618412</v>
      </c>
      <c r="M3769" s="12">
        <v>0.33944420653877394</v>
      </c>
      <c r="N3769" s="12"/>
      <c r="O3769" s="12"/>
    </row>
    <row r="3770" spans="1:15" x14ac:dyDescent="0.35">
      <c r="A3770" s="11" t="str">
        <f t="shared" si="58"/>
        <v>CONSUMO PER CAPITA (kg ó litros por individuo)BlancoNIVEL MEDIO BAJO</v>
      </c>
      <c r="B3770" s="11" t="s">
        <v>121</v>
      </c>
      <c r="C3770" s="11" t="s">
        <v>135</v>
      </c>
      <c r="D3770" s="11" t="s">
        <v>212</v>
      </c>
      <c r="E3770" s="12">
        <v>0.24055648431815374</v>
      </c>
      <c r="F3770" s="12">
        <v>0.26515222732390858</v>
      </c>
      <c r="G3770" s="12">
        <v>0.20431653711677977</v>
      </c>
      <c r="H3770" s="12">
        <v>0.21262759326308958</v>
      </c>
      <c r="I3770" s="12">
        <v>0.29122295317730396</v>
      </c>
      <c r="J3770" s="12">
        <v>0.24312757451480058</v>
      </c>
      <c r="K3770" s="12">
        <v>0.18637054171231365</v>
      </c>
      <c r="L3770" s="12">
        <v>0.17805824850157989</v>
      </c>
      <c r="M3770" s="12">
        <v>0.22220831457197043</v>
      </c>
      <c r="N3770" s="12"/>
      <c r="O3770" s="12"/>
    </row>
    <row r="3771" spans="1:15" x14ac:dyDescent="0.35">
      <c r="A3771" s="11" t="str">
        <f t="shared" si="58"/>
        <v>CONSUMO PER CAPITA (kg ó litros por individuo)BlancoHOMBRE</v>
      </c>
      <c r="B3771" s="11" t="s">
        <v>121</v>
      </c>
      <c r="C3771" s="11" t="s">
        <v>135</v>
      </c>
      <c r="D3771" s="11" t="s">
        <v>21</v>
      </c>
      <c r="E3771" s="12">
        <v>0.3942737179611509</v>
      </c>
      <c r="F3771" s="12">
        <v>0.31023809021323123</v>
      </c>
      <c r="G3771" s="12">
        <v>0.28071979109869111</v>
      </c>
      <c r="H3771" s="12">
        <v>0.31843018281221336</v>
      </c>
      <c r="I3771" s="12">
        <v>0.411588962368789</v>
      </c>
      <c r="J3771" s="12">
        <v>0.30731570101211536</v>
      </c>
      <c r="K3771" s="12">
        <v>0.33245524700009965</v>
      </c>
      <c r="L3771" s="12">
        <v>0.32178602020010305</v>
      </c>
      <c r="M3771" s="12">
        <v>0.39525524081983227</v>
      </c>
      <c r="N3771" s="12"/>
      <c r="O3771" s="12"/>
    </row>
    <row r="3772" spans="1:15" x14ac:dyDescent="0.35">
      <c r="A3772" s="11" t="str">
        <f t="shared" si="58"/>
        <v>CONSUMO PER CAPITA (kg ó litros por individuo)BlancoMUJER</v>
      </c>
      <c r="B3772" s="11" t="s">
        <v>121</v>
      </c>
      <c r="C3772" s="11" t="s">
        <v>135</v>
      </c>
      <c r="D3772" s="11" t="s">
        <v>22</v>
      </c>
      <c r="E3772" s="12">
        <v>0.23701354188183066</v>
      </c>
      <c r="F3772" s="12">
        <v>0.22408835146338729</v>
      </c>
      <c r="G3772" s="12">
        <v>0.17471044500905222</v>
      </c>
      <c r="H3772" s="12">
        <v>0.17790969166100706</v>
      </c>
      <c r="I3772" s="12">
        <v>0.22183202789626769</v>
      </c>
      <c r="J3772" s="12">
        <v>0.19425172003665034</v>
      </c>
      <c r="K3772" s="12">
        <v>0.15055903245190039</v>
      </c>
      <c r="L3772" s="12">
        <v>0.16538204206090726</v>
      </c>
      <c r="M3772" s="12">
        <v>0.2126167209248486</v>
      </c>
      <c r="N3772" s="12"/>
      <c r="O3772" s="12"/>
    </row>
    <row r="3773" spans="1:15" x14ac:dyDescent="0.35">
      <c r="A3773" s="11" t="str">
        <f t="shared" si="58"/>
        <v>CONSUMO PER CAPITA (kg ó litros por individuo)RosadoT.ESPAÑA</v>
      </c>
      <c r="B3773" s="11" t="s">
        <v>121</v>
      </c>
      <c r="C3773" s="11" t="s">
        <v>136</v>
      </c>
      <c r="D3773" s="11" t="s">
        <v>36</v>
      </c>
      <c r="E3773" s="12">
        <v>4.0890064003329264E-2</v>
      </c>
      <c r="F3773" s="12">
        <v>2.7691318836005362E-2</v>
      </c>
      <c r="G3773" s="12">
        <v>2.8034366549579259E-2</v>
      </c>
      <c r="H3773" s="12">
        <v>3.0319715664115444E-2</v>
      </c>
      <c r="I3773" s="12">
        <v>3.962556517870032E-2</v>
      </c>
      <c r="J3773" s="12">
        <v>3.1708645998133153E-2</v>
      </c>
      <c r="K3773" s="12">
        <v>2.418343151319164E-2</v>
      </c>
      <c r="L3773" s="12">
        <v>1.8761816735228726E-2</v>
      </c>
      <c r="M3773" s="12" t="s">
        <v>223</v>
      </c>
      <c r="N3773" s="12"/>
      <c r="O3773" s="12"/>
    </row>
    <row r="3774" spans="1:15" x14ac:dyDescent="0.35">
      <c r="A3774" s="11" t="str">
        <f t="shared" si="58"/>
        <v>CONSUMO PER CAPITA (kg ó litros por individuo)RosadoBCN AM</v>
      </c>
      <c r="B3774" s="11" t="s">
        <v>121</v>
      </c>
      <c r="C3774" s="11" t="s">
        <v>136</v>
      </c>
      <c r="D3774" s="11" t="s">
        <v>1</v>
      </c>
      <c r="E3774" s="12">
        <v>5.0078805227868929E-2</v>
      </c>
      <c r="F3774" s="12">
        <v>2.5459394355129693E-2</v>
      </c>
      <c r="G3774" s="12">
        <v>1.1583679151570282E-2</v>
      </c>
      <c r="H3774" s="12">
        <v>3.562135489275902E-2</v>
      </c>
      <c r="I3774" s="12">
        <v>6.3092814344200207E-2</v>
      </c>
      <c r="J3774" s="12">
        <v>4.7770233057582795E-2</v>
      </c>
      <c r="K3774" s="12">
        <v>3.9513365291675595E-2</v>
      </c>
      <c r="L3774" s="12">
        <v>2.2476606200052329E-2</v>
      </c>
      <c r="M3774" s="12" t="s">
        <v>223</v>
      </c>
      <c r="N3774" s="12"/>
      <c r="O3774" s="12"/>
    </row>
    <row r="3775" spans="1:15" x14ac:dyDescent="0.35">
      <c r="A3775" s="11" t="str">
        <f t="shared" si="58"/>
        <v>CONSUMO PER CAPITA (kg ó litros por individuo)RosadoREST.CAT ARAGON</v>
      </c>
      <c r="B3775" s="11" t="s">
        <v>121</v>
      </c>
      <c r="C3775" s="11" t="s">
        <v>136</v>
      </c>
      <c r="D3775" s="11" t="s">
        <v>2</v>
      </c>
      <c r="E3775" s="12">
        <v>4.8347413778206658E-2</v>
      </c>
      <c r="F3775" s="12">
        <v>3.7954824655369222E-2</v>
      </c>
      <c r="G3775" s="12">
        <v>6.303196406035487E-2</v>
      </c>
      <c r="H3775" s="12">
        <v>3.5185488575600138E-2</v>
      </c>
      <c r="I3775" s="12">
        <v>4.8218622545259604E-2</v>
      </c>
      <c r="J3775" s="12">
        <v>2.1665022255797025E-2</v>
      </c>
      <c r="K3775" s="12">
        <v>2.4456719207906843E-2</v>
      </c>
      <c r="L3775" s="12">
        <v>2.209305030074786E-2</v>
      </c>
      <c r="M3775" s="12" t="s">
        <v>223</v>
      </c>
      <c r="N3775" s="12"/>
      <c r="O3775" s="12"/>
    </row>
    <row r="3776" spans="1:15" x14ac:dyDescent="0.35">
      <c r="A3776" s="11" t="str">
        <f t="shared" si="58"/>
        <v>CONSUMO PER CAPITA (kg ó litros por individuo)RosadoLEVANTE</v>
      </c>
      <c r="B3776" s="11" t="s">
        <v>121</v>
      </c>
      <c r="C3776" s="11" t="s">
        <v>136</v>
      </c>
      <c r="D3776" s="11" t="s">
        <v>3</v>
      </c>
      <c r="E3776" s="12">
        <v>2.7293961641590203E-2</v>
      </c>
      <c r="F3776" s="12">
        <v>8.7052602658067371E-3</v>
      </c>
      <c r="G3776" s="12">
        <v>7.8022168553703265E-3</v>
      </c>
      <c r="H3776" s="12">
        <v>1.3778608702487295E-2</v>
      </c>
      <c r="I3776" s="12">
        <v>2.2144189201447728E-2</v>
      </c>
      <c r="J3776" s="12">
        <v>1.2667428823929816E-2</v>
      </c>
      <c r="K3776" s="12">
        <v>6.9546813981828754E-3</v>
      </c>
      <c r="L3776" s="12">
        <v>5.9516102442713032E-3</v>
      </c>
      <c r="M3776" s="12" t="s">
        <v>223</v>
      </c>
      <c r="N3776" s="12"/>
      <c r="O3776" s="12"/>
    </row>
    <row r="3777" spans="1:15" x14ac:dyDescent="0.35">
      <c r="A3777" s="11" t="str">
        <f t="shared" si="58"/>
        <v>CONSUMO PER CAPITA (kg ó litros por individuo)RosadoANDALUCIA</v>
      </c>
      <c r="B3777" s="11" t="s">
        <v>121</v>
      </c>
      <c r="C3777" s="11" t="s">
        <v>136</v>
      </c>
      <c r="D3777" s="11" t="s">
        <v>4</v>
      </c>
      <c r="E3777" s="12">
        <v>5.1579212329011656E-3</v>
      </c>
      <c r="F3777" s="12">
        <v>1.3702483675146017E-2</v>
      </c>
      <c r="G3777" s="12">
        <v>9.9134944619619723E-3</v>
      </c>
      <c r="H3777" s="12">
        <v>4.5686529623522191E-3</v>
      </c>
      <c r="I3777" s="12">
        <v>3.7374011118770532E-3</v>
      </c>
      <c r="J3777" s="12">
        <v>1.3446313634609335E-2</v>
      </c>
      <c r="K3777" s="12">
        <v>8.6565124246100172E-3</v>
      </c>
      <c r="L3777" s="12">
        <v>8.5582647331023456E-3</v>
      </c>
      <c r="M3777" s="12" t="s">
        <v>223</v>
      </c>
      <c r="N3777" s="12"/>
      <c r="O3777" s="12"/>
    </row>
    <row r="3778" spans="1:15" x14ac:dyDescent="0.35">
      <c r="A3778" s="11" t="str">
        <f t="shared" si="58"/>
        <v>CONSUMO PER CAPITA (kg ó litros por individuo)RosadoMDD AM</v>
      </c>
      <c r="B3778" s="11" t="s">
        <v>121</v>
      </c>
      <c r="C3778" s="11" t="s">
        <v>136</v>
      </c>
      <c r="D3778" s="11" t="s">
        <v>5</v>
      </c>
      <c r="E3778" s="12">
        <v>4.4950066275706323E-2</v>
      </c>
      <c r="F3778" s="12">
        <v>3.6641921522661457E-2</v>
      </c>
      <c r="G3778" s="12">
        <v>2.721115074259868E-2</v>
      </c>
      <c r="H3778" s="12">
        <v>2.1857908902972973E-2</v>
      </c>
      <c r="I3778" s="12">
        <v>3.0542779082180237E-2</v>
      </c>
      <c r="J3778" s="12">
        <v>5.6380249122393103E-2</v>
      </c>
      <c r="K3778" s="12">
        <v>2.8359957547501154E-2</v>
      </c>
      <c r="L3778" s="12">
        <v>2.5140105084510707E-2</v>
      </c>
      <c r="M3778" s="12" t="s">
        <v>223</v>
      </c>
      <c r="N3778" s="12"/>
      <c r="O3778" s="12"/>
    </row>
    <row r="3779" spans="1:15" x14ac:dyDescent="0.35">
      <c r="A3779" s="11" t="str">
        <f t="shared" si="58"/>
        <v>CONSUMO PER CAPITA (kg ó litros por individuo)RosadoRTO CENTRO</v>
      </c>
      <c r="B3779" s="11" t="s">
        <v>121</v>
      </c>
      <c r="C3779" s="11" t="s">
        <v>136</v>
      </c>
      <c r="D3779" s="11" t="s">
        <v>6</v>
      </c>
      <c r="E3779" s="12">
        <v>1.4890320480012606E-2</v>
      </c>
      <c r="F3779" s="12">
        <v>9.5613249514122697E-3</v>
      </c>
      <c r="G3779" s="12">
        <v>3.2635253938409832E-2</v>
      </c>
      <c r="H3779" s="12">
        <v>3.4848868404203023E-2</v>
      </c>
      <c r="I3779" s="12">
        <v>2.634134332589769E-2</v>
      </c>
      <c r="J3779" s="12">
        <v>2.528610374451129E-2</v>
      </c>
      <c r="K3779" s="12">
        <v>2.5042541248575946E-2</v>
      </c>
      <c r="L3779" s="12">
        <v>1.856677816603668E-2</v>
      </c>
      <c r="M3779" s="12" t="s">
        <v>223</v>
      </c>
      <c r="N3779" s="12"/>
      <c r="O3779" s="12"/>
    </row>
    <row r="3780" spans="1:15" x14ac:dyDescent="0.35">
      <c r="A3780" s="11" t="str">
        <f t="shared" ref="A3780:A3843" si="59">B3780&amp;C3780&amp;D3780</f>
        <v>CONSUMO PER CAPITA (kg ó litros por individuo)RosadoNORTE-CENTRO</v>
      </c>
      <c r="B3780" s="11" t="s">
        <v>121</v>
      </c>
      <c r="C3780" s="11" t="s">
        <v>136</v>
      </c>
      <c r="D3780" s="11" t="s">
        <v>7</v>
      </c>
      <c r="E3780" s="12">
        <v>0.13079202957112185</v>
      </c>
      <c r="F3780" s="12">
        <v>5.2252774940197699E-2</v>
      </c>
      <c r="G3780" s="12">
        <v>5.48279278834072E-2</v>
      </c>
      <c r="H3780" s="12">
        <v>6.5302547456582552E-2</v>
      </c>
      <c r="I3780" s="12">
        <v>0.14332750238865924</v>
      </c>
      <c r="J3780" s="12">
        <v>4.6176507893328368E-2</v>
      </c>
      <c r="K3780" s="12">
        <v>5.5612241260260861E-2</v>
      </c>
      <c r="L3780" s="12">
        <v>4.2371320422023434E-2</v>
      </c>
      <c r="M3780" s="12" t="s">
        <v>223</v>
      </c>
      <c r="N3780" s="12"/>
      <c r="O3780" s="12"/>
    </row>
    <row r="3781" spans="1:15" x14ac:dyDescent="0.35">
      <c r="A3781" s="11" t="str">
        <f t="shared" si="59"/>
        <v>CONSUMO PER CAPITA (kg ó litros por individuo)RosadoNOROESTE</v>
      </c>
      <c r="B3781" s="11" t="s">
        <v>121</v>
      </c>
      <c r="C3781" s="11" t="s">
        <v>136</v>
      </c>
      <c r="D3781" s="11" t="s">
        <v>8</v>
      </c>
      <c r="E3781" s="12">
        <v>5.2079645231184496E-2</v>
      </c>
      <c r="F3781" s="12">
        <v>5.943695336308355E-2</v>
      </c>
      <c r="G3781" s="12">
        <v>3.9004022743198877E-2</v>
      </c>
      <c r="H3781" s="12">
        <v>7.6002964511254656E-2</v>
      </c>
      <c r="I3781" s="12">
        <v>3.3861062291692848E-2</v>
      </c>
      <c r="J3781" s="12">
        <v>5.9246446782825389E-2</v>
      </c>
      <c r="K3781" s="12">
        <v>3.3346476220975932E-2</v>
      </c>
      <c r="L3781" s="12">
        <v>2.1790687547142539E-2</v>
      </c>
      <c r="M3781" s="12" t="s">
        <v>223</v>
      </c>
      <c r="N3781" s="12"/>
      <c r="O3781" s="12"/>
    </row>
    <row r="3782" spans="1:15" x14ac:dyDescent="0.35">
      <c r="A3782" s="11" t="str">
        <f t="shared" si="59"/>
        <v>CONSUMO PER CAPITA (kg ó litros por individuo)Rosado&lt;2MIL</v>
      </c>
      <c r="B3782" s="11" t="s">
        <v>121</v>
      </c>
      <c r="C3782" s="11" t="s">
        <v>136</v>
      </c>
      <c r="D3782" s="11" t="s">
        <v>9</v>
      </c>
      <c r="E3782" s="12">
        <v>2.8785513832684372E-2</v>
      </c>
      <c r="F3782" s="12">
        <v>1.2994323858523197E-2</v>
      </c>
      <c r="G3782" s="12">
        <v>1.2983411280914408E-2</v>
      </c>
      <c r="H3782" s="12">
        <v>2.8808860395368119E-2</v>
      </c>
      <c r="I3782" s="12">
        <v>5.0339649027910813E-2</v>
      </c>
      <c r="J3782" s="12">
        <v>1.9555576710492323E-2</v>
      </c>
      <c r="K3782" s="12">
        <v>3.001838639255659E-3</v>
      </c>
      <c r="L3782" s="12">
        <v>7.7821207456795667E-3</v>
      </c>
      <c r="M3782" s="12" t="s">
        <v>223</v>
      </c>
      <c r="N3782" s="12"/>
      <c r="O3782" s="12"/>
    </row>
    <row r="3783" spans="1:15" x14ac:dyDescent="0.35">
      <c r="A3783" s="11" t="str">
        <f t="shared" si="59"/>
        <v>CONSUMO PER CAPITA (kg ó litros por individuo)Rosado2-5MIL</v>
      </c>
      <c r="B3783" s="11" t="s">
        <v>121</v>
      </c>
      <c r="C3783" s="11" t="s">
        <v>136</v>
      </c>
      <c r="D3783" s="11" t="s">
        <v>10</v>
      </c>
      <c r="E3783" s="12">
        <v>2.8116548885108426E-2</v>
      </c>
      <c r="F3783" s="12">
        <v>2.3412561079980132E-2</v>
      </c>
      <c r="G3783" s="12">
        <v>2.0662035975270096E-2</v>
      </c>
      <c r="H3783" s="12">
        <v>2.4550198883874386E-2</v>
      </c>
      <c r="I3783" s="12">
        <v>2.0331124920762222E-2</v>
      </c>
      <c r="J3783" s="12">
        <v>1.5191127782414808E-3</v>
      </c>
      <c r="K3783" s="12">
        <v>1.2237919022181397E-2</v>
      </c>
      <c r="L3783" s="12">
        <v>9.4493303110913789E-3</v>
      </c>
      <c r="M3783" s="12" t="s">
        <v>223</v>
      </c>
      <c r="N3783" s="12"/>
      <c r="O3783" s="12"/>
    </row>
    <row r="3784" spans="1:15" x14ac:dyDescent="0.35">
      <c r="A3784" s="11" t="str">
        <f t="shared" si="59"/>
        <v>CONSUMO PER CAPITA (kg ó litros por individuo)Rosado5-10MIL</v>
      </c>
      <c r="B3784" s="11" t="s">
        <v>121</v>
      </c>
      <c r="C3784" s="11" t="s">
        <v>136</v>
      </c>
      <c r="D3784" s="11" t="s">
        <v>11</v>
      </c>
      <c r="E3784" s="12">
        <v>5.1876727567798056E-2</v>
      </c>
      <c r="F3784" s="12">
        <v>4.7258777338829216E-2</v>
      </c>
      <c r="G3784" s="12">
        <v>3.6758501633793871E-2</v>
      </c>
      <c r="H3784" s="12">
        <v>3.8865642996021944E-2</v>
      </c>
      <c r="I3784" s="12">
        <v>4.0172431747753846E-2</v>
      </c>
      <c r="J3784" s="12">
        <v>3.5149552611264089E-2</v>
      </c>
      <c r="K3784" s="12">
        <v>3.1518045173336805E-2</v>
      </c>
      <c r="L3784" s="12">
        <v>2.7738334227818282E-2</v>
      </c>
      <c r="M3784" s="12" t="s">
        <v>223</v>
      </c>
      <c r="N3784" s="12"/>
      <c r="O3784" s="12"/>
    </row>
    <row r="3785" spans="1:15" x14ac:dyDescent="0.35">
      <c r="A3785" s="11" t="str">
        <f t="shared" si="59"/>
        <v>CONSUMO PER CAPITA (kg ó litros por individuo)Rosado10-30MIL</v>
      </c>
      <c r="B3785" s="11" t="s">
        <v>121</v>
      </c>
      <c r="C3785" s="11" t="s">
        <v>136</v>
      </c>
      <c r="D3785" s="11" t="s">
        <v>12</v>
      </c>
      <c r="E3785" s="12">
        <v>5.8033099478077381E-2</v>
      </c>
      <c r="F3785" s="12">
        <v>2.7695773174636135E-2</v>
      </c>
      <c r="G3785" s="12">
        <v>4.0760413470300655E-2</v>
      </c>
      <c r="H3785" s="12">
        <v>4.0306948704235013E-2</v>
      </c>
      <c r="I3785" s="12">
        <v>4.2082459898244551E-2</v>
      </c>
      <c r="J3785" s="12">
        <v>2.9580025740232357E-2</v>
      </c>
      <c r="K3785" s="12">
        <v>2.4125919807589921E-2</v>
      </c>
      <c r="L3785" s="12">
        <v>1.2330801455147715E-2</v>
      </c>
      <c r="M3785" s="12" t="s">
        <v>223</v>
      </c>
      <c r="N3785" s="12"/>
      <c r="O3785" s="12"/>
    </row>
    <row r="3786" spans="1:15" x14ac:dyDescent="0.35">
      <c r="A3786" s="11" t="str">
        <f t="shared" si="59"/>
        <v>CONSUMO PER CAPITA (kg ó litros por individuo)Rosado30-100MIL</v>
      </c>
      <c r="B3786" s="11" t="s">
        <v>121</v>
      </c>
      <c r="C3786" s="11" t="s">
        <v>136</v>
      </c>
      <c r="D3786" s="11" t="s">
        <v>13</v>
      </c>
      <c r="E3786" s="12">
        <v>2.3333627475915435E-2</v>
      </c>
      <c r="F3786" s="12">
        <v>1.8388251321825831E-2</v>
      </c>
      <c r="G3786" s="12">
        <v>2.7969868416458959E-2</v>
      </c>
      <c r="H3786" s="12">
        <v>2.7356954213519327E-2</v>
      </c>
      <c r="I3786" s="12">
        <v>4.4956855270240119E-2</v>
      </c>
      <c r="J3786" s="12">
        <v>3.1181846879821569E-2</v>
      </c>
      <c r="K3786" s="12">
        <v>3.3385762791624793E-2</v>
      </c>
      <c r="L3786" s="12">
        <v>2.4754613358058904E-2</v>
      </c>
      <c r="M3786" s="12" t="s">
        <v>223</v>
      </c>
      <c r="N3786" s="12"/>
      <c r="O3786" s="12"/>
    </row>
    <row r="3787" spans="1:15" x14ac:dyDescent="0.35">
      <c r="A3787" s="11" t="str">
        <f t="shared" si="59"/>
        <v>CONSUMO PER CAPITA (kg ó litros por individuo)Rosado100-200MIL</v>
      </c>
      <c r="B3787" s="11" t="s">
        <v>121</v>
      </c>
      <c r="C3787" s="11" t="s">
        <v>136</v>
      </c>
      <c r="D3787" s="11" t="s">
        <v>14</v>
      </c>
      <c r="E3787" s="12">
        <v>4.5863296913014773E-2</v>
      </c>
      <c r="F3787" s="12">
        <v>3.4104892645550222E-2</v>
      </c>
      <c r="G3787" s="12">
        <v>3.6378579769034712E-2</v>
      </c>
      <c r="H3787" s="12">
        <v>1.6669213758152591E-2</v>
      </c>
      <c r="I3787" s="12">
        <v>3.7293655065923151E-2</v>
      </c>
      <c r="J3787" s="12">
        <v>2.964071682676124E-2</v>
      </c>
      <c r="K3787" s="12">
        <v>2.3506200512171418E-2</v>
      </c>
      <c r="L3787" s="12">
        <v>2.0380967390000941E-2</v>
      </c>
      <c r="M3787" s="12" t="s">
        <v>223</v>
      </c>
      <c r="N3787" s="12"/>
      <c r="O3787" s="12"/>
    </row>
    <row r="3788" spans="1:15" x14ac:dyDescent="0.35">
      <c r="A3788" s="11" t="str">
        <f t="shared" si="59"/>
        <v>CONSUMO PER CAPITA (kg ó litros por individuo)Rosado200-500MIL</v>
      </c>
      <c r="B3788" s="11" t="s">
        <v>121</v>
      </c>
      <c r="C3788" s="11" t="s">
        <v>136</v>
      </c>
      <c r="D3788" s="11" t="s">
        <v>15</v>
      </c>
      <c r="E3788" s="12">
        <v>3.496028108715718E-2</v>
      </c>
      <c r="F3788" s="12">
        <v>2.3363143474190121E-2</v>
      </c>
      <c r="G3788" s="12">
        <v>1.0874138788678161E-2</v>
      </c>
      <c r="H3788" s="12">
        <v>2.9562663483536943E-2</v>
      </c>
      <c r="I3788" s="12">
        <v>2.7017916178359247E-2</v>
      </c>
      <c r="J3788" s="12">
        <v>2.8484096975305535E-2</v>
      </c>
      <c r="K3788" s="12">
        <v>8.8176365693265011E-3</v>
      </c>
      <c r="L3788" s="12">
        <v>1.6737950796580154E-2</v>
      </c>
      <c r="M3788" s="12" t="s">
        <v>223</v>
      </c>
      <c r="N3788" s="12"/>
      <c r="O3788" s="12"/>
    </row>
    <row r="3789" spans="1:15" x14ac:dyDescent="0.35">
      <c r="A3789" s="11" t="str">
        <f t="shared" si="59"/>
        <v>CONSUMO PER CAPITA (kg ó litros por individuo)Rosado&gt;500MIL</v>
      </c>
      <c r="B3789" s="11" t="s">
        <v>121</v>
      </c>
      <c r="C3789" s="11" t="s">
        <v>136</v>
      </c>
      <c r="D3789" s="11" t="s">
        <v>16</v>
      </c>
      <c r="E3789" s="12">
        <v>4.9445205292593698E-2</v>
      </c>
      <c r="F3789" s="12">
        <v>3.5872331953223514E-2</v>
      </c>
      <c r="G3789" s="12">
        <v>2.6572329147195373E-2</v>
      </c>
      <c r="H3789" s="12">
        <v>3.0470715549051779E-2</v>
      </c>
      <c r="I3789" s="12">
        <v>4.4912938723673496E-2</v>
      </c>
      <c r="J3789" s="12">
        <v>5.2446165192730716E-2</v>
      </c>
      <c r="K3789" s="12">
        <v>3.3209049822930485E-2</v>
      </c>
      <c r="L3789" s="12">
        <v>2.1868656775887511E-2</v>
      </c>
      <c r="M3789" s="12" t="s">
        <v>223</v>
      </c>
      <c r="N3789" s="12"/>
      <c r="O3789" s="12"/>
    </row>
    <row r="3790" spans="1:15" x14ac:dyDescent="0.35">
      <c r="A3790" s="11" t="str">
        <f t="shared" si="59"/>
        <v>CONSUMO PER CAPITA (kg ó litros por individuo)RosadoDE 15 A 19 AÑOS</v>
      </c>
      <c r="B3790" s="11" t="s">
        <v>121</v>
      </c>
      <c r="C3790" s="11" t="s">
        <v>136</v>
      </c>
      <c r="D3790" s="11" t="s">
        <v>39</v>
      </c>
      <c r="E3790" s="12" t="s">
        <v>223</v>
      </c>
      <c r="F3790" s="12" t="s">
        <v>223</v>
      </c>
      <c r="G3790" s="12" t="s">
        <v>223</v>
      </c>
      <c r="H3790" s="12" t="s">
        <v>223</v>
      </c>
      <c r="I3790" s="12" t="s">
        <v>223</v>
      </c>
      <c r="J3790" s="12">
        <v>4.002746884302761E-2</v>
      </c>
      <c r="K3790" s="12" t="s">
        <v>223</v>
      </c>
      <c r="L3790" s="12" t="s">
        <v>223</v>
      </c>
      <c r="M3790" s="12" t="s">
        <v>223</v>
      </c>
      <c r="N3790" s="12"/>
      <c r="O3790" s="12"/>
    </row>
    <row r="3791" spans="1:15" x14ac:dyDescent="0.35">
      <c r="A3791" s="11" t="str">
        <f t="shared" si="59"/>
        <v>CONSUMO PER CAPITA (kg ó litros por individuo)RosadoDE 20 A 24 AÑOS</v>
      </c>
      <c r="B3791" s="11" t="s">
        <v>121</v>
      </c>
      <c r="C3791" s="11" t="s">
        <v>136</v>
      </c>
      <c r="D3791" s="11" t="s">
        <v>40</v>
      </c>
      <c r="E3791" s="12" t="s">
        <v>223</v>
      </c>
      <c r="F3791" s="12" t="s">
        <v>223</v>
      </c>
      <c r="G3791" s="12" t="s">
        <v>223</v>
      </c>
      <c r="H3791" s="12">
        <v>3.20146787436125E-3</v>
      </c>
      <c r="I3791" s="12" t="s">
        <v>223</v>
      </c>
      <c r="J3791" s="12" t="s">
        <v>223</v>
      </c>
      <c r="K3791" s="12">
        <v>2.7384892400105594E-3</v>
      </c>
      <c r="L3791" s="12" t="s">
        <v>223</v>
      </c>
      <c r="M3791" s="12" t="s">
        <v>223</v>
      </c>
      <c r="N3791" s="12"/>
      <c r="O3791" s="12"/>
    </row>
    <row r="3792" spans="1:15" x14ac:dyDescent="0.35">
      <c r="A3792" s="11" t="str">
        <f t="shared" si="59"/>
        <v>CONSUMO PER CAPITA (kg ó litros por individuo)RosadoDE 25 A 34 AÑOS</v>
      </c>
      <c r="B3792" s="11" t="s">
        <v>121</v>
      </c>
      <c r="C3792" s="11" t="s">
        <v>136</v>
      </c>
      <c r="D3792" s="11" t="s">
        <v>41</v>
      </c>
      <c r="E3792" s="12">
        <v>2.3692605725487786E-2</v>
      </c>
      <c r="F3792" s="12">
        <v>4.757592284464999E-3</v>
      </c>
      <c r="G3792" s="12">
        <v>1.7349266526556516E-2</v>
      </c>
      <c r="H3792" s="12">
        <v>1.4685249904041221E-2</v>
      </c>
      <c r="I3792" s="12">
        <v>1.8826191908532668E-2</v>
      </c>
      <c r="J3792" s="12">
        <v>6.5834131809865718E-3</v>
      </c>
      <c r="K3792" s="12">
        <v>5.5128618350148186E-3</v>
      </c>
      <c r="L3792" s="12">
        <v>6.3832174064862995E-3</v>
      </c>
      <c r="M3792" s="12" t="s">
        <v>223</v>
      </c>
      <c r="N3792" s="12"/>
      <c r="O3792" s="12"/>
    </row>
    <row r="3793" spans="1:15" x14ac:dyDescent="0.35">
      <c r="A3793" s="11" t="str">
        <f t="shared" si="59"/>
        <v>CONSUMO PER CAPITA (kg ó litros por individuo)RosadoDE 35 A 49 AÑOS</v>
      </c>
      <c r="B3793" s="11" t="s">
        <v>121</v>
      </c>
      <c r="C3793" s="11" t="s">
        <v>136</v>
      </c>
      <c r="D3793" s="11" t="s">
        <v>42</v>
      </c>
      <c r="E3793" s="12">
        <v>1.8142555761869201E-2</v>
      </c>
      <c r="F3793" s="12">
        <v>1.5058785102274258E-2</v>
      </c>
      <c r="G3793" s="12">
        <v>1.2106482214556454E-2</v>
      </c>
      <c r="H3793" s="12">
        <v>2.0958832850469882E-2</v>
      </c>
      <c r="I3793" s="12">
        <v>2.2630018637254456E-2</v>
      </c>
      <c r="J3793" s="12">
        <v>1.5163444862453107E-2</v>
      </c>
      <c r="K3793" s="12">
        <v>1.4406226399786821E-2</v>
      </c>
      <c r="L3793" s="12">
        <v>8.0401609767182768E-3</v>
      </c>
      <c r="M3793" s="12" t="s">
        <v>223</v>
      </c>
      <c r="N3793" s="12"/>
      <c r="O3793" s="12"/>
    </row>
    <row r="3794" spans="1:15" x14ac:dyDescent="0.35">
      <c r="A3794" s="11" t="str">
        <f t="shared" si="59"/>
        <v>CONSUMO PER CAPITA (kg ó litros por individuo)RosadoDE 50 A 59 AÑOS</v>
      </c>
      <c r="B3794" s="11" t="s">
        <v>121</v>
      </c>
      <c r="C3794" s="11" t="s">
        <v>136</v>
      </c>
      <c r="D3794" s="11" t="s">
        <v>43</v>
      </c>
      <c r="E3794" s="12">
        <v>6.5742089392893902E-2</v>
      </c>
      <c r="F3794" s="12">
        <v>3.744922668016927E-2</v>
      </c>
      <c r="G3794" s="12">
        <v>3.8906266390236574E-2</v>
      </c>
      <c r="H3794" s="12">
        <v>2.8903004676804046E-2</v>
      </c>
      <c r="I3794" s="12">
        <v>5.6496759949173518E-2</v>
      </c>
      <c r="J3794" s="12">
        <v>4.1610575744886455E-2</v>
      </c>
      <c r="K3794" s="12">
        <v>2.6321098206930987E-2</v>
      </c>
      <c r="L3794" s="12">
        <v>1.9009289987857975E-2</v>
      </c>
      <c r="M3794" s="12" t="s">
        <v>223</v>
      </c>
      <c r="N3794" s="12"/>
      <c r="O3794" s="12"/>
    </row>
    <row r="3795" spans="1:15" x14ac:dyDescent="0.35">
      <c r="A3795" s="11" t="str">
        <f t="shared" si="59"/>
        <v>CONSUMO PER CAPITA (kg ó litros por individuo)RosadoDE 60 A 75 AÑOS</v>
      </c>
      <c r="B3795" s="11" t="s">
        <v>121</v>
      </c>
      <c r="C3795" s="11" t="s">
        <v>136</v>
      </c>
      <c r="D3795" s="11" t="s">
        <v>44</v>
      </c>
      <c r="E3795" s="12">
        <v>8.4660568992909205E-2</v>
      </c>
      <c r="F3795" s="12">
        <v>6.6999262553785632E-2</v>
      </c>
      <c r="G3795" s="12">
        <v>6.2571307469230161E-2</v>
      </c>
      <c r="H3795" s="12">
        <v>7.0571525366426885E-2</v>
      </c>
      <c r="I3795" s="12">
        <v>8.3641428549426716E-2</v>
      </c>
      <c r="J3795" s="12">
        <v>6.7210631321800871E-2</v>
      </c>
      <c r="K3795" s="12">
        <v>5.9973194850001237E-2</v>
      </c>
      <c r="L3795" s="12">
        <v>5.1044568427323675E-2</v>
      </c>
      <c r="M3795" s="12" t="s">
        <v>223</v>
      </c>
      <c r="N3795" s="12"/>
      <c r="O3795" s="12"/>
    </row>
    <row r="3796" spans="1:15" x14ac:dyDescent="0.35">
      <c r="A3796" s="11" t="str">
        <f t="shared" si="59"/>
        <v>CONSUMO PER CAPITA (kg ó litros por individuo)RosadoNIVEL ALTO</v>
      </c>
      <c r="B3796" s="11" t="s">
        <v>121</v>
      </c>
      <c r="C3796" s="11" t="s">
        <v>136</v>
      </c>
      <c r="D3796" s="11" t="s">
        <v>209</v>
      </c>
      <c r="E3796" s="12">
        <v>6.1544953442847702E-2</v>
      </c>
      <c r="F3796" s="12">
        <v>2.8768314589886809E-2</v>
      </c>
      <c r="G3796" s="12">
        <v>3.2516555992561716E-2</v>
      </c>
      <c r="H3796" s="12">
        <v>3.7170711420446492E-2</v>
      </c>
      <c r="I3796" s="12">
        <v>5.2827844019543477E-2</v>
      </c>
      <c r="J3796" s="12">
        <v>3.0002889730183707E-2</v>
      </c>
      <c r="K3796" s="12">
        <v>2.8292734772751328E-2</v>
      </c>
      <c r="L3796" s="12">
        <v>1.4068354627354731E-2</v>
      </c>
      <c r="M3796" s="12" t="s">
        <v>223</v>
      </c>
      <c r="N3796" s="12"/>
      <c r="O3796" s="12"/>
    </row>
    <row r="3797" spans="1:15" x14ac:dyDescent="0.35">
      <c r="A3797" s="11" t="str">
        <f t="shared" si="59"/>
        <v>CONSUMO PER CAPITA (kg ó litros por individuo)RosadoNIVEL MEDIO ALTO</v>
      </c>
      <c r="B3797" s="11" t="s">
        <v>121</v>
      </c>
      <c r="C3797" s="11" t="s">
        <v>136</v>
      </c>
      <c r="D3797" s="11" t="s">
        <v>210</v>
      </c>
      <c r="E3797" s="12">
        <v>2.168611190430968E-2</v>
      </c>
      <c r="F3797" s="12">
        <v>2.480314271515054E-2</v>
      </c>
      <c r="G3797" s="12">
        <v>2.3615821160137457E-2</v>
      </c>
      <c r="H3797" s="12">
        <v>1.6347301845675569E-2</v>
      </c>
      <c r="I3797" s="12">
        <v>3.8713462390851425E-2</v>
      </c>
      <c r="J3797" s="12">
        <v>3.5439216075485676E-2</v>
      </c>
      <c r="K3797" s="12">
        <v>1.7116334215562287E-2</v>
      </c>
      <c r="L3797" s="12">
        <v>1.6929014035078162E-2</v>
      </c>
      <c r="M3797" s="12" t="s">
        <v>223</v>
      </c>
      <c r="N3797" s="12"/>
      <c r="O3797" s="12"/>
    </row>
    <row r="3798" spans="1:15" x14ac:dyDescent="0.35">
      <c r="A3798" s="11" t="str">
        <f t="shared" si="59"/>
        <v>CONSUMO PER CAPITA (kg ó litros por individuo)RosadoNIVEL MEDIO</v>
      </c>
      <c r="B3798" s="11" t="s">
        <v>121</v>
      </c>
      <c r="C3798" s="11" t="s">
        <v>136</v>
      </c>
      <c r="D3798" s="11" t="s">
        <v>211</v>
      </c>
      <c r="E3798" s="12">
        <v>2.8116455164806074E-2</v>
      </c>
      <c r="F3798" s="12">
        <v>2.3189035924096092E-2</v>
      </c>
      <c r="G3798" s="12">
        <v>3.5042608622656617E-2</v>
      </c>
      <c r="H3798" s="12">
        <v>4.3780306061124548E-2</v>
      </c>
      <c r="I3798" s="12">
        <v>3.8722034981896969E-2</v>
      </c>
      <c r="J3798" s="12">
        <v>4.1261336870006597E-2</v>
      </c>
      <c r="K3798" s="12">
        <v>2.2724683773254668E-2</v>
      </c>
      <c r="L3798" s="12">
        <v>2.1898232520675916E-2</v>
      </c>
      <c r="M3798" s="12" t="s">
        <v>223</v>
      </c>
      <c r="N3798" s="12"/>
      <c r="O3798" s="12"/>
    </row>
    <row r="3799" spans="1:15" x14ac:dyDescent="0.35">
      <c r="A3799" s="11" t="str">
        <f t="shared" si="59"/>
        <v>CONSUMO PER CAPITA (kg ó litros por individuo)RosadoNIVEL MEDIO BAJO</v>
      </c>
      <c r="B3799" s="11" t="s">
        <v>121</v>
      </c>
      <c r="C3799" s="11" t="s">
        <v>136</v>
      </c>
      <c r="D3799" s="11" t="s">
        <v>212</v>
      </c>
      <c r="E3799" s="12">
        <v>4.1786334786278474E-2</v>
      </c>
      <c r="F3799" s="12">
        <v>2.8077582595105698E-2</v>
      </c>
      <c r="G3799" s="12">
        <v>2.1895063393461481E-2</v>
      </c>
      <c r="H3799" s="12">
        <v>1.5883525231659479E-2</v>
      </c>
      <c r="I3799" s="12">
        <v>2.2438490778651156E-2</v>
      </c>
      <c r="J3799" s="12">
        <v>1.6176878539263497E-2</v>
      </c>
      <c r="K3799" s="12">
        <v>2.7800560632147021E-2</v>
      </c>
      <c r="L3799" s="12">
        <v>1.9153771204861697E-2</v>
      </c>
      <c r="M3799" s="12" t="s">
        <v>223</v>
      </c>
      <c r="N3799" s="12"/>
      <c r="O3799" s="12"/>
    </row>
    <row r="3800" spans="1:15" x14ac:dyDescent="0.35">
      <c r="A3800" s="11" t="str">
        <f t="shared" si="59"/>
        <v>CONSUMO PER CAPITA (kg ó litros por individuo)RosadoHOMBRE</v>
      </c>
      <c r="B3800" s="11" t="s">
        <v>121</v>
      </c>
      <c r="C3800" s="11" t="s">
        <v>136</v>
      </c>
      <c r="D3800" s="11" t="s">
        <v>21</v>
      </c>
      <c r="E3800" s="12">
        <v>5.0805114354666364E-2</v>
      </c>
      <c r="F3800" s="12">
        <v>3.699377876323745E-2</v>
      </c>
      <c r="G3800" s="12">
        <v>3.6910776994499066E-2</v>
      </c>
      <c r="H3800" s="12">
        <v>4.5082305917889601E-2</v>
      </c>
      <c r="I3800" s="12">
        <v>5.2411232602898233E-2</v>
      </c>
      <c r="J3800" s="12">
        <v>3.7367509150458014E-2</v>
      </c>
      <c r="K3800" s="12">
        <v>3.4087877562054031E-2</v>
      </c>
      <c r="L3800" s="12">
        <v>2.2621649825824493E-2</v>
      </c>
      <c r="M3800" s="12" t="s">
        <v>223</v>
      </c>
      <c r="N3800" s="12"/>
      <c r="O3800" s="12"/>
    </row>
    <row r="3801" spans="1:15" x14ac:dyDescent="0.35">
      <c r="A3801" s="11" t="str">
        <f t="shared" si="59"/>
        <v>CONSUMO PER CAPITA (kg ó litros por individuo)RosadoMUJER</v>
      </c>
      <c r="B3801" s="11" t="s">
        <v>121</v>
      </c>
      <c r="C3801" s="11" t="s">
        <v>136</v>
      </c>
      <c r="D3801" s="11" t="s">
        <v>22</v>
      </c>
      <c r="E3801" s="12">
        <v>3.1077346875222001E-2</v>
      </c>
      <c r="F3801" s="12">
        <v>1.84848661827916E-2</v>
      </c>
      <c r="G3801" s="12">
        <v>1.9263886187082996E-2</v>
      </c>
      <c r="H3801" s="12">
        <v>1.5733069406822918E-2</v>
      </c>
      <c r="I3801" s="12">
        <v>2.6992277137561211E-2</v>
      </c>
      <c r="J3801" s="12">
        <v>2.6117128883561137E-2</v>
      </c>
      <c r="K3801" s="12">
        <v>1.4404930618218122E-2</v>
      </c>
      <c r="L3801" s="12">
        <v>1.4951003438884058E-2</v>
      </c>
      <c r="M3801" s="12" t="s">
        <v>223</v>
      </c>
      <c r="N3801" s="12"/>
      <c r="O3801" s="12"/>
    </row>
    <row r="3802" spans="1:15" x14ac:dyDescent="0.35">
      <c r="A3802" s="11" t="str">
        <f t="shared" si="59"/>
        <v>CONSUMO PER CAPITA (kg ó litros por individuo)Resto vinoT.ESPAÑA</v>
      </c>
      <c r="B3802" s="11" t="s">
        <v>121</v>
      </c>
      <c r="C3802" s="11" t="s">
        <v>137</v>
      </c>
      <c r="D3802" s="11" t="s">
        <v>36</v>
      </c>
      <c r="E3802" s="12">
        <v>9.4744320751190946E-3</v>
      </c>
      <c r="F3802" s="12">
        <v>9.437151171106729E-3</v>
      </c>
      <c r="G3802" s="12">
        <v>1.0162289824235889E-2</v>
      </c>
      <c r="H3802" s="12">
        <v>5.7455688441251001E-3</v>
      </c>
      <c r="I3802" s="12">
        <v>1.0444749980834878E-2</v>
      </c>
      <c r="J3802" s="12">
        <v>8.2669239614357442E-3</v>
      </c>
      <c r="K3802" s="12">
        <v>8.4302644241212258E-3</v>
      </c>
      <c r="L3802" s="12">
        <v>1.4190794977321735E-2</v>
      </c>
      <c r="M3802" s="12">
        <v>3.3949940121599437E-2</v>
      </c>
      <c r="N3802" s="12"/>
      <c r="O3802" s="12"/>
    </row>
    <row r="3803" spans="1:15" x14ac:dyDescent="0.35">
      <c r="A3803" s="11" t="str">
        <f t="shared" si="59"/>
        <v>CONSUMO PER CAPITA (kg ó litros por individuo)Resto vinoBCN AM</v>
      </c>
      <c r="B3803" s="11" t="s">
        <v>121</v>
      </c>
      <c r="C3803" s="11" t="s">
        <v>137</v>
      </c>
      <c r="D3803" s="11" t="s">
        <v>1</v>
      </c>
      <c r="E3803" s="12">
        <v>1.0998482177639382E-3</v>
      </c>
      <c r="F3803" s="12">
        <v>8.3955998569027069E-3</v>
      </c>
      <c r="G3803" s="12">
        <v>2.0311085011965799E-2</v>
      </c>
      <c r="H3803" s="12">
        <v>5.1080163983651828E-3</v>
      </c>
      <c r="I3803" s="12">
        <v>1.8243349716083372E-2</v>
      </c>
      <c r="J3803" s="12">
        <v>1.5458851160848187E-3</v>
      </c>
      <c r="K3803" s="12">
        <v>5.9640011239034017E-4</v>
      </c>
      <c r="L3803" s="12">
        <v>1.1302378222760345E-2</v>
      </c>
      <c r="M3803" s="12">
        <v>1.0276647356617168E-2</v>
      </c>
      <c r="N3803" s="12"/>
      <c r="O3803" s="12"/>
    </row>
    <row r="3804" spans="1:15" x14ac:dyDescent="0.35">
      <c r="A3804" s="11" t="str">
        <f t="shared" si="59"/>
        <v>CONSUMO PER CAPITA (kg ó litros por individuo)Resto vinoREST.CAT ARAGON</v>
      </c>
      <c r="B3804" s="11" t="s">
        <v>121</v>
      </c>
      <c r="C3804" s="11" t="s">
        <v>137</v>
      </c>
      <c r="D3804" s="11" t="s">
        <v>2</v>
      </c>
      <c r="E3804" s="12">
        <v>4.240348382473451E-3</v>
      </c>
      <c r="F3804" s="12">
        <v>4.7587276364434092E-3</v>
      </c>
      <c r="G3804" s="12">
        <v>3.6216545876226547E-3</v>
      </c>
      <c r="H3804" s="12">
        <v>3.8654130043057591E-3</v>
      </c>
      <c r="I3804" s="12">
        <v>5.935613196157266E-3</v>
      </c>
      <c r="J3804" s="12">
        <v>5.3296471566302243E-3</v>
      </c>
      <c r="K3804" s="12">
        <v>4.4992519132119871E-3</v>
      </c>
      <c r="L3804" s="12">
        <v>1.0228396717490151E-2</v>
      </c>
      <c r="M3804" s="12">
        <v>4.5859288439048233E-2</v>
      </c>
      <c r="N3804" s="12"/>
      <c r="O3804" s="12"/>
    </row>
    <row r="3805" spans="1:15" x14ac:dyDescent="0.35">
      <c r="A3805" s="11" t="str">
        <f t="shared" si="59"/>
        <v>CONSUMO PER CAPITA (kg ó litros por individuo)Resto vinoLEVANTE</v>
      </c>
      <c r="B3805" s="11" t="s">
        <v>121</v>
      </c>
      <c r="C3805" s="11" t="s">
        <v>137</v>
      </c>
      <c r="D3805" s="11" t="s">
        <v>3</v>
      </c>
      <c r="E3805" s="12">
        <v>5.9485726704775234E-3</v>
      </c>
      <c r="F3805" s="12">
        <v>2.5911405907533473E-3</v>
      </c>
      <c r="G3805" s="12">
        <v>3.0228583143865821E-3</v>
      </c>
      <c r="H3805" s="12" t="s">
        <v>223</v>
      </c>
      <c r="I3805" s="12">
        <v>1.5035439414297759E-3</v>
      </c>
      <c r="J3805" s="12">
        <v>3.3820504831600447E-3</v>
      </c>
      <c r="K3805" s="12">
        <v>3.0894890026099656E-3</v>
      </c>
      <c r="L3805" s="12">
        <v>1.3755877851964677E-3</v>
      </c>
      <c r="M3805" s="12">
        <v>1.4682431940876716E-2</v>
      </c>
      <c r="N3805" s="12"/>
      <c r="O3805" s="12"/>
    </row>
    <row r="3806" spans="1:15" x14ac:dyDescent="0.35">
      <c r="A3806" s="11" t="str">
        <f t="shared" si="59"/>
        <v>CONSUMO PER CAPITA (kg ó litros por individuo)Resto vinoANDALUCIA</v>
      </c>
      <c r="B3806" s="11" t="s">
        <v>121</v>
      </c>
      <c r="C3806" s="11" t="s">
        <v>137</v>
      </c>
      <c r="D3806" s="11" t="s">
        <v>4</v>
      </c>
      <c r="E3806" s="12">
        <v>1.8703855058827122E-2</v>
      </c>
      <c r="F3806" s="12">
        <v>2.536996429216647E-2</v>
      </c>
      <c r="G3806" s="12">
        <v>2.4316241543140764E-2</v>
      </c>
      <c r="H3806" s="12">
        <v>1.374621386215597E-2</v>
      </c>
      <c r="I3806" s="12">
        <v>1.2587038957293191E-2</v>
      </c>
      <c r="J3806" s="12">
        <v>2.2082607698666171E-2</v>
      </c>
      <c r="K3806" s="12">
        <v>2.0803905205747996E-2</v>
      </c>
      <c r="L3806" s="12">
        <v>1.791677427231084E-2</v>
      </c>
      <c r="M3806" s="12">
        <v>1.7603386570937615E-2</v>
      </c>
      <c r="N3806" s="12"/>
      <c r="O3806" s="12"/>
    </row>
    <row r="3807" spans="1:15" x14ac:dyDescent="0.35">
      <c r="A3807" s="11" t="str">
        <f t="shared" si="59"/>
        <v>CONSUMO PER CAPITA (kg ó litros por individuo)Resto vinoMDD AM</v>
      </c>
      <c r="B3807" s="11" t="s">
        <v>121</v>
      </c>
      <c r="C3807" s="11" t="s">
        <v>137</v>
      </c>
      <c r="D3807" s="11" t="s">
        <v>5</v>
      </c>
      <c r="E3807" s="12">
        <v>1.3423391304559549E-2</v>
      </c>
      <c r="F3807" s="12">
        <v>3.6102827543979784E-3</v>
      </c>
      <c r="G3807" s="12">
        <v>5.9546467052228377E-3</v>
      </c>
      <c r="H3807" s="12">
        <v>2.1200874934421588E-3</v>
      </c>
      <c r="I3807" s="12">
        <v>7.8755660904926555E-3</v>
      </c>
      <c r="J3807" s="12">
        <v>1.6157012636757676E-3</v>
      </c>
      <c r="K3807" s="12">
        <v>9.2579945841219178E-3</v>
      </c>
      <c r="L3807" s="12">
        <v>1.9607552746201132E-2</v>
      </c>
      <c r="M3807" s="12">
        <v>2.7689424877342623E-2</v>
      </c>
      <c r="N3807" s="12"/>
      <c r="O3807" s="12"/>
    </row>
    <row r="3808" spans="1:15" x14ac:dyDescent="0.35">
      <c r="A3808" s="11" t="str">
        <f t="shared" si="59"/>
        <v>CONSUMO PER CAPITA (kg ó litros por individuo)Resto vinoRTO CENTRO</v>
      </c>
      <c r="B3808" s="11" t="s">
        <v>121</v>
      </c>
      <c r="C3808" s="11" t="s">
        <v>137</v>
      </c>
      <c r="D3808" s="11" t="s">
        <v>6</v>
      </c>
      <c r="E3808" s="12">
        <v>3.5065481824551521E-3</v>
      </c>
      <c r="F3808" s="12">
        <v>3.6470694064628848E-3</v>
      </c>
      <c r="G3808" s="12">
        <v>2.3423904017382756E-3</v>
      </c>
      <c r="H3808" s="12">
        <v>2.8361550522543293E-3</v>
      </c>
      <c r="I3808" s="12">
        <v>2.0292960975292124E-3</v>
      </c>
      <c r="J3808" s="12">
        <v>1.2433062590682716E-3</v>
      </c>
      <c r="K3808" s="12">
        <v>1.2937426672771529E-3</v>
      </c>
      <c r="L3808" s="12">
        <v>1.3163889339936652E-2</v>
      </c>
      <c r="M3808" s="12">
        <v>1.2752693188203311E-2</v>
      </c>
      <c r="N3808" s="12"/>
      <c r="O3808" s="12"/>
    </row>
    <row r="3809" spans="1:15" x14ac:dyDescent="0.35">
      <c r="A3809" s="11" t="str">
        <f t="shared" si="59"/>
        <v>CONSUMO PER CAPITA (kg ó litros por individuo)Resto vinoNORTE-CENTRO</v>
      </c>
      <c r="B3809" s="11" t="s">
        <v>121</v>
      </c>
      <c r="C3809" s="11" t="s">
        <v>137</v>
      </c>
      <c r="D3809" s="11" t="s">
        <v>7</v>
      </c>
      <c r="E3809" s="12">
        <v>1.5809311312264981E-2</v>
      </c>
      <c r="F3809" s="12">
        <v>1.4493305359326915E-2</v>
      </c>
      <c r="G3809" s="12">
        <v>1.0127323324104038E-2</v>
      </c>
      <c r="H3809" s="12">
        <v>9.035710641129362E-3</v>
      </c>
      <c r="I3809" s="12">
        <v>3.3923471162911181E-2</v>
      </c>
      <c r="J3809" s="12">
        <v>7.7084422534177306E-3</v>
      </c>
      <c r="K3809" s="12">
        <v>7.9621167296834595E-3</v>
      </c>
      <c r="L3809" s="12">
        <v>3.5723391473066454E-2</v>
      </c>
      <c r="M3809" s="12">
        <v>0.13747713229570011</v>
      </c>
      <c r="N3809" s="12"/>
      <c r="O3809" s="12"/>
    </row>
    <row r="3810" spans="1:15" x14ac:dyDescent="0.35">
      <c r="A3810" s="11" t="str">
        <f t="shared" si="59"/>
        <v>CONSUMO PER CAPITA (kg ó litros por individuo)Resto vinoNOROESTE</v>
      </c>
      <c r="B3810" s="11" t="s">
        <v>121</v>
      </c>
      <c r="C3810" s="11" t="s">
        <v>137</v>
      </c>
      <c r="D3810" s="11" t="s">
        <v>8</v>
      </c>
      <c r="E3810" s="12">
        <v>4.8629322442922352E-3</v>
      </c>
      <c r="F3810" s="12">
        <v>2.4889144965599547E-3</v>
      </c>
      <c r="G3810" s="12">
        <v>3.9728683988622636E-3</v>
      </c>
      <c r="H3810" s="12">
        <v>6.0478823255835324E-3</v>
      </c>
      <c r="I3810" s="12">
        <v>7.8494409120403313E-3</v>
      </c>
      <c r="J3810" s="12">
        <v>1.468494138430735E-2</v>
      </c>
      <c r="K3810" s="12">
        <v>1.0884733289932353E-2</v>
      </c>
      <c r="L3810" s="12">
        <v>7.8794027331856378E-3</v>
      </c>
      <c r="M3810" s="12">
        <v>3.6757048909498616E-2</v>
      </c>
      <c r="N3810" s="12"/>
      <c r="O3810" s="12"/>
    </row>
    <row r="3811" spans="1:15" x14ac:dyDescent="0.35">
      <c r="A3811" s="11" t="str">
        <f t="shared" si="59"/>
        <v>CONSUMO PER CAPITA (kg ó litros por individuo)Resto vino&lt;2MIL</v>
      </c>
      <c r="B3811" s="11" t="s">
        <v>121</v>
      </c>
      <c r="C3811" s="11" t="s">
        <v>137</v>
      </c>
      <c r="D3811" s="11" t="s">
        <v>9</v>
      </c>
      <c r="E3811" s="12" t="s">
        <v>223</v>
      </c>
      <c r="F3811" s="12">
        <v>4.1537918508393551E-3</v>
      </c>
      <c r="G3811" s="12" t="s">
        <v>223</v>
      </c>
      <c r="H3811" s="12" t="s">
        <v>223</v>
      </c>
      <c r="I3811" s="12">
        <v>3.8886814187536816E-3</v>
      </c>
      <c r="J3811" s="12" t="s">
        <v>223</v>
      </c>
      <c r="K3811" s="12" t="s">
        <v>223</v>
      </c>
      <c r="L3811" s="12" t="s">
        <v>223</v>
      </c>
      <c r="M3811" s="12">
        <v>2.1066591396852589E-3</v>
      </c>
      <c r="N3811" s="12"/>
      <c r="O3811" s="12"/>
    </row>
    <row r="3812" spans="1:15" x14ac:dyDescent="0.35">
      <c r="A3812" s="11" t="str">
        <f t="shared" si="59"/>
        <v>CONSUMO PER CAPITA (kg ó litros por individuo)Resto vino2-5MIL</v>
      </c>
      <c r="B3812" s="11" t="s">
        <v>121</v>
      </c>
      <c r="C3812" s="11" t="s">
        <v>137</v>
      </c>
      <c r="D3812" s="11" t="s">
        <v>10</v>
      </c>
      <c r="E3812" s="12">
        <v>9.1405295076000398E-3</v>
      </c>
      <c r="F3812" s="12">
        <v>3.4857094660698112E-3</v>
      </c>
      <c r="G3812" s="12">
        <v>3.8523354396618578E-3</v>
      </c>
      <c r="H3812" s="12" t="s">
        <v>223</v>
      </c>
      <c r="I3812" s="12">
        <v>1.2130979775306125E-2</v>
      </c>
      <c r="J3812" s="12">
        <v>1.5756294547402939E-2</v>
      </c>
      <c r="K3812" s="12">
        <v>4.9997345260880484E-4</v>
      </c>
      <c r="L3812" s="12">
        <v>9.0715984701133078E-3</v>
      </c>
      <c r="M3812" s="12">
        <v>1.063530926233361E-2</v>
      </c>
      <c r="N3812" s="12"/>
      <c r="O3812" s="12"/>
    </row>
    <row r="3813" spans="1:15" x14ac:dyDescent="0.35">
      <c r="A3813" s="11" t="str">
        <f t="shared" si="59"/>
        <v>CONSUMO PER CAPITA (kg ó litros por individuo)Resto vino5-10MIL</v>
      </c>
      <c r="B3813" s="11" t="s">
        <v>121</v>
      </c>
      <c r="C3813" s="11" t="s">
        <v>137</v>
      </c>
      <c r="D3813" s="11" t="s">
        <v>11</v>
      </c>
      <c r="E3813" s="12">
        <v>5.2686728715779143E-3</v>
      </c>
      <c r="F3813" s="12">
        <v>8.9906769842071337E-3</v>
      </c>
      <c r="G3813" s="12">
        <v>7.9426454837561652E-3</v>
      </c>
      <c r="H3813" s="12">
        <v>2.1272848908425262E-3</v>
      </c>
      <c r="I3813" s="12">
        <v>3.3939668898126858E-3</v>
      </c>
      <c r="J3813" s="12" t="s">
        <v>223</v>
      </c>
      <c r="K3813" s="12">
        <v>5.190430304559397E-3</v>
      </c>
      <c r="L3813" s="12">
        <v>1.6377543919672184E-2</v>
      </c>
      <c r="M3813" s="12">
        <v>6.9192099216925054E-2</v>
      </c>
      <c r="N3813" s="12"/>
      <c r="O3813" s="12"/>
    </row>
    <row r="3814" spans="1:15" x14ac:dyDescent="0.35">
      <c r="A3814" s="11" t="str">
        <f t="shared" si="59"/>
        <v>CONSUMO PER CAPITA (kg ó litros por individuo)Resto vino10-30MIL</v>
      </c>
      <c r="B3814" s="11" t="s">
        <v>121</v>
      </c>
      <c r="C3814" s="11" t="s">
        <v>137</v>
      </c>
      <c r="D3814" s="11" t="s">
        <v>12</v>
      </c>
      <c r="E3814" s="12">
        <v>1.8297888014833789E-2</v>
      </c>
      <c r="F3814" s="12">
        <v>6.7413896233209977E-3</v>
      </c>
      <c r="G3814" s="12">
        <v>1.165292562609717E-2</v>
      </c>
      <c r="H3814" s="12">
        <v>5.6978093635462026E-3</v>
      </c>
      <c r="I3814" s="12">
        <v>8.9481806537158263E-3</v>
      </c>
      <c r="J3814" s="12">
        <v>1.0510986302107355E-2</v>
      </c>
      <c r="K3814" s="12">
        <v>1.4327160930056461E-2</v>
      </c>
      <c r="L3814" s="12">
        <v>1.2165804133726693E-2</v>
      </c>
      <c r="M3814" s="12">
        <v>3.1966179677378546E-2</v>
      </c>
      <c r="N3814" s="12"/>
      <c r="O3814" s="12"/>
    </row>
    <row r="3815" spans="1:15" x14ac:dyDescent="0.35">
      <c r="A3815" s="11" t="str">
        <f t="shared" si="59"/>
        <v>CONSUMO PER CAPITA (kg ó litros por individuo)Resto vino30-100MIL</v>
      </c>
      <c r="B3815" s="11" t="s">
        <v>121</v>
      </c>
      <c r="C3815" s="11" t="s">
        <v>137</v>
      </c>
      <c r="D3815" s="11" t="s">
        <v>13</v>
      </c>
      <c r="E3815" s="12">
        <v>6.2681488267759492E-3</v>
      </c>
      <c r="F3815" s="12">
        <v>3.0894533771523448E-3</v>
      </c>
      <c r="G3815" s="12">
        <v>1.5069521319835279E-2</v>
      </c>
      <c r="H3815" s="12">
        <v>4.4158273552446009E-3</v>
      </c>
      <c r="I3815" s="12">
        <v>5.6800129518456708E-3</v>
      </c>
      <c r="J3815" s="12">
        <v>5.7458991553264328E-3</v>
      </c>
      <c r="K3815" s="12">
        <v>8.7940591091951962E-3</v>
      </c>
      <c r="L3815" s="12">
        <v>8.7618193559673065E-3</v>
      </c>
      <c r="M3815" s="12">
        <v>3.185889846829474E-2</v>
      </c>
      <c r="N3815" s="12"/>
      <c r="O3815" s="12"/>
    </row>
    <row r="3816" spans="1:15" x14ac:dyDescent="0.35">
      <c r="A3816" s="11" t="str">
        <f t="shared" si="59"/>
        <v>CONSUMO PER CAPITA (kg ó litros por individuo)Resto vino100-200MIL</v>
      </c>
      <c r="B3816" s="11" t="s">
        <v>121</v>
      </c>
      <c r="C3816" s="11" t="s">
        <v>137</v>
      </c>
      <c r="D3816" s="11" t="s">
        <v>14</v>
      </c>
      <c r="E3816" s="12">
        <v>9.9355020969830368E-3</v>
      </c>
      <c r="F3816" s="12">
        <v>9.3607779026044068E-3</v>
      </c>
      <c r="G3816" s="12">
        <v>4.7728911292288173E-3</v>
      </c>
      <c r="H3816" s="12">
        <v>6.3569708504138817E-3</v>
      </c>
      <c r="I3816" s="12">
        <v>3.1011184351403768E-2</v>
      </c>
      <c r="J3816" s="12">
        <v>7.0285004106617052E-3</v>
      </c>
      <c r="K3816" s="12">
        <v>4.2135767784136106E-3</v>
      </c>
      <c r="L3816" s="12">
        <v>2.4281597645191354E-2</v>
      </c>
      <c r="M3816" s="12">
        <v>5.9014431522177717E-2</v>
      </c>
      <c r="N3816" s="12"/>
      <c r="O3816" s="12"/>
    </row>
    <row r="3817" spans="1:15" x14ac:dyDescent="0.35">
      <c r="A3817" s="11" t="str">
        <f t="shared" si="59"/>
        <v>CONSUMO PER CAPITA (kg ó litros por individuo)Resto vino200-500MIL</v>
      </c>
      <c r="B3817" s="11" t="s">
        <v>121</v>
      </c>
      <c r="C3817" s="11" t="s">
        <v>137</v>
      </c>
      <c r="D3817" s="11" t="s">
        <v>15</v>
      </c>
      <c r="E3817" s="12">
        <v>1.2044895635462287E-2</v>
      </c>
      <c r="F3817" s="12">
        <v>2.5010299376681235E-2</v>
      </c>
      <c r="G3817" s="12">
        <v>1.7396664088161536E-2</v>
      </c>
      <c r="H3817" s="12">
        <v>1.9608406068985038E-2</v>
      </c>
      <c r="I3817" s="12">
        <v>1.459277576093E-2</v>
      </c>
      <c r="J3817" s="12">
        <v>1.5047510768324642E-2</v>
      </c>
      <c r="K3817" s="12">
        <v>1.3098389370876058E-2</v>
      </c>
      <c r="L3817" s="12">
        <v>1.6515430553454707E-2</v>
      </c>
      <c r="M3817" s="12">
        <v>2.5777727292449669E-2</v>
      </c>
      <c r="N3817" s="12"/>
      <c r="O3817" s="12"/>
    </row>
    <row r="3818" spans="1:15" x14ac:dyDescent="0.35">
      <c r="A3818" s="11" t="str">
        <f t="shared" si="59"/>
        <v>CONSUMO PER CAPITA (kg ó litros por individuo)Resto vino&gt;500MIL</v>
      </c>
      <c r="B3818" s="11" t="s">
        <v>121</v>
      </c>
      <c r="C3818" s="11" t="s">
        <v>137</v>
      </c>
      <c r="D3818" s="11" t="s">
        <v>16</v>
      </c>
      <c r="E3818" s="12">
        <v>7.1840890748934823E-3</v>
      </c>
      <c r="F3818" s="12">
        <v>1.2404086088695128E-2</v>
      </c>
      <c r="G3818" s="12">
        <v>7.1442885636002545E-3</v>
      </c>
      <c r="H3818" s="12">
        <v>2.3871313402526518E-3</v>
      </c>
      <c r="I3818" s="12">
        <v>7.843737028336413E-3</v>
      </c>
      <c r="J3818" s="12">
        <v>8.5657024131657548E-3</v>
      </c>
      <c r="K3818" s="12">
        <v>8.3136589162632404E-3</v>
      </c>
      <c r="L3818" s="12">
        <v>2.0840270616416318E-2</v>
      </c>
      <c r="M3818" s="12">
        <v>3.1913703220415209E-2</v>
      </c>
      <c r="N3818" s="12"/>
      <c r="O3818" s="12"/>
    </row>
    <row r="3819" spans="1:15" x14ac:dyDescent="0.35">
      <c r="A3819" s="11" t="str">
        <f t="shared" si="59"/>
        <v>CONSUMO PER CAPITA (kg ó litros por individuo)Resto vinoDE 15 A 19 AÑOS</v>
      </c>
      <c r="B3819" s="11" t="s">
        <v>121</v>
      </c>
      <c r="C3819" s="11" t="s">
        <v>137</v>
      </c>
      <c r="D3819" s="11" t="s">
        <v>39</v>
      </c>
      <c r="E3819" s="12" t="s">
        <v>223</v>
      </c>
      <c r="F3819" s="12" t="s">
        <v>223</v>
      </c>
      <c r="G3819" s="12" t="s">
        <v>223</v>
      </c>
      <c r="H3819" s="12" t="s">
        <v>223</v>
      </c>
      <c r="I3819" s="12" t="s">
        <v>223</v>
      </c>
      <c r="J3819" s="12" t="s">
        <v>223</v>
      </c>
      <c r="K3819" s="12" t="s">
        <v>223</v>
      </c>
      <c r="L3819" s="12" t="s">
        <v>223</v>
      </c>
      <c r="M3819" s="12" t="s">
        <v>223</v>
      </c>
      <c r="N3819" s="12"/>
      <c r="O3819" s="12"/>
    </row>
    <row r="3820" spans="1:15" x14ac:dyDescent="0.35">
      <c r="A3820" s="11" t="str">
        <f t="shared" si="59"/>
        <v>CONSUMO PER CAPITA (kg ó litros por individuo)Resto vinoDE 20 A 24 AÑOS</v>
      </c>
      <c r="B3820" s="11" t="s">
        <v>121</v>
      </c>
      <c r="C3820" s="11" t="s">
        <v>137</v>
      </c>
      <c r="D3820" s="11" t="s">
        <v>40</v>
      </c>
      <c r="E3820" s="12">
        <v>3.5891039941580681E-3</v>
      </c>
      <c r="F3820" s="12" t="s">
        <v>223</v>
      </c>
      <c r="G3820" s="12">
        <v>3.5976683911133527E-3</v>
      </c>
      <c r="H3820" s="12">
        <v>1.2482860747020444E-3</v>
      </c>
      <c r="I3820" s="12">
        <v>5.5868046594690799E-3</v>
      </c>
      <c r="J3820" s="12" t="s">
        <v>223</v>
      </c>
      <c r="K3820" s="12">
        <v>4.9919003449165247E-3</v>
      </c>
      <c r="L3820" s="12" t="s">
        <v>223</v>
      </c>
      <c r="M3820" s="12" t="s">
        <v>223</v>
      </c>
      <c r="N3820" s="12"/>
      <c r="O3820" s="12"/>
    </row>
    <row r="3821" spans="1:15" x14ac:dyDescent="0.35">
      <c r="A3821" s="11" t="str">
        <f t="shared" si="59"/>
        <v>CONSUMO PER CAPITA (kg ó litros por individuo)Resto vinoDE 25 A 34 AÑOS</v>
      </c>
      <c r="B3821" s="11" t="s">
        <v>121</v>
      </c>
      <c r="C3821" s="11" t="s">
        <v>137</v>
      </c>
      <c r="D3821" s="11" t="s">
        <v>41</v>
      </c>
      <c r="E3821" s="12">
        <v>2.4105120987327625E-3</v>
      </c>
      <c r="F3821" s="12">
        <v>5.3733818916883074E-3</v>
      </c>
      <c r="G3821" s="12">
        <v>7.7775053279430229E-4</v>
      </c>
      <c r="H3821" s="12">
        <v>2.5305601174912561E-3</v>
      </c>
      <c r="I3821" s="12">
        <v>7.2981596033578526E-4</v>
      </c>
      <c r="J3821" s="12">
        <v>8.2858506431042686E-3</v>
      </c>
      <c r="K3821" s="12">
        <v>3.587900210538294E-3</v>
      </c>
      <c r="L3821" s="12">
        <v>2.8472536343223686E-3</v>
      </c>
      <c r="M3821" s="12">
        <v>6.2601336982312291E-3</v>
      </c>
      <c r="N3821" s="12"/>
      <c r="O3821" s="12"/>
    </row>
    <row r="3822" spans="1:15" x14ac:dyDescent="0.35">
      <c r="A3822" s="11" t="str">
        <f t="shared" si="59"/>
        <v>CONSUMO PER CAPITA (kg ó litros por individuo)Resto vinoDE 35 A 49 AÑOS</v>
      </c>
      <c r="B3822" s="11" t="s">
        <v>121</v>
      </c>
      <c r="C3822" s="11" t="s">
        <v>137</v>
      </c>
      <c r="D3822" s="11" t="s">
        <v>42</v>
      </c>
      <c r="E3822" s="12">
        <v>6.451055185581484E-3</v>
      </c>
      <c r="F3822" s="12">
        <v>6.5324829503657662E-3</v>
      </c>
      <c r="G3822" s="12">
        <v>6.0655782067750947E-3</v>
      </c>
      <c r="H3822" s="12">
        <v>7.3767129298186269E-4</v>
      </c>
      <c r="I3822" s="12">
        <v>6.2385053468143568E-3</v>
      </c>
      <c r="J3822" s="12">
        <v>4.7316111753504097E-3</v>
      </c>
      <c r="K3822" s="12">
        <v>4.3261603792591734E-3</v>
      </c>
      <c r="L3822" s="12">
        <v>7.5040935344251576E-3</v>
      </c>
      <c r="M3822" s="12">
        <v>1.2906862506511237E-2</v>
      </c>
      <c r="N3822" s="12"/>
      <c r="O3822" s="12"/>
    </row>
    <row r="3823" spans="1:15" x14ac:dyDescent="0.35">
      <c r="A3823" s="11" t="str">
        <f t="shared" si="59"/>
        <v>CONSUMO PER CAPITA (kg ó litros por individuo)Resto vinoDE 50 A 59 AÑOS</v>
      </c>
      <c r="B3823" s="11" t="s">
        <v>121</v>
      </c>
      <c r="C3823" s="11" t="s">
        <v>137</v>
      </c>
      <c r="D3823" s="11" t="s">
        <v>43</v>
      </c>
      <c r="E3823" s="12">
        <v>5.6681664724516209E-3</v>
      </c>
      <c r="F3823" s="12">
        <v>2.36104515351446E-2</v>
      </c>
      <c r="G3823" s="12">
        <v>1.7094887270942431E-2</v>
      </c>
      <c r="H3823" s="12">
        <v>5.8327727136859636E-3</v>
      </c>
      <c r="I3823" s="12">
        <v>1.179260267902558E-2</v>
      </c>
      <c r="J3823" s="12">
        <v>1.0323696881937919E-2</v>
      </c>
      <c r="K3823" s="12">
        <v>9.1029808153990418E-3</v>
      </c>
      <c r="L3823" s="12">
        <v>2.0218595708198984E-2</v>
      </c>
      <c r="M3823" s="12">
        <v>4.2705048269822507E-2</v>
      </c>
      <c r="N3823" s="12"/>
      <c r="O3823" s="12"/>
    </row>
    <row r="3824" spans="1:15" x14ac:dyDescent="0.35">
      <c r="A3824" s="11" t="str">
        <f t="shared" si="59"/>
        <v>CONSUMO PER CAPITA (kg ó litros por individuo)Resto vinoDE 60 A 75 AÑOS</v>
      </c>
      <c r="B3824" s="11" t="s">
        <v>121</v>
      </c>
      <c r="C3824" s="11" t="s">
        <v>137</v>
      </c>
      <c r="D3824" s="11" t="s">
        <v>44</v>
      </c>
      <c r="E3824" s="12">
        <v>2.5866043089573444E-2</v>
      </c>
      <c r="F3824" s="12">
        <v>9.1032451179580715E-3</v>
      </c>
      <c r="G3824" s="12">
        <v>2.0340361124279192E-2</v>
      </c>
      <c r="H3824" s="12">
        <v>1.7242210532230542E-2</v>
      </c>
      <c r="I3824" s="12">
        <v>2.5418858316982908E-2</v>
      </c>
      <c r="J3824" s="12">
        <v>1.5958231091965466E-2</v>
      </c>
      <c r="K3824" s="12">
        <v>1.9607505802160509E-2</v>
      </c>
      <c r="L3824" s="12">
        <v>3.3017230168313497E-2</v>
      </c>
      <c r="M3824" s="12">
        <v>9.0571488819237211E-2</v>
      </c>
      <c r="N3824" s="12"/>
      <c r="O3824" s="12"/>
    </row>
    <row r="3825" spans="1:15" x14ac:dyDescent="0.35">
      <c r="A3825" s="11" t="str">
        <f t="shared" si="59"/>
        <v>CONSUMO PER CAPITA (kg ó litros por individuo)Resto vinoNIVEL ALTO</v>
      </c>
      <c r="B3825" s="11" t="s">
        <v>121</v>
      </c>
      <c r="C3825" s="11" t="s">
        <v>137</v>
      </c>
      <c r="D3825" s="11" t="s">
        <v>209</v>
      </c>
      <c r="E3825" s="12">
        <v>4.6762875430405087E-3</v>
      </c>
      <c r="F3825" s="12">
        <v>6.8744250388316497E-3</v>
      </c>
      <c r="G3825" s="12">
        <v>7.5334185896550176E-3</v>
      </c>
      <c r="H3825" s="12">
        <v>3.2866007550762981E-3</v>
      </c>
      <c r="I3825" s="12">
        <v>1.1806040025328781E-2</v>
      </c>
      <c r="J3825" s="12">
        <v>6.6695063697110339E-3</v>
      </c>
      <c r="K3825" s="12">
        <v>9.0056294721404424E-3</v>
      </c>
      <c r="L3825" s="12">
        <v>1.3638027034250733E-2</v>
      </c>
      <c r="M3825" s="12">
        <v>3.6535081065986443E-2</v>
      </c>
      <c r="N3825" s="12"/>
      <c r="O3825" s="12"/>
    </row>
    <row r="3826" spans="1:15" x14ac:dyDescent="0.35">
      <c r="A3826" s="11" t="str">
        <f t="shared" si="59"/>
        <v>CONSUMO PER CAPITA (kg ó litros por individuo)Resto vinoNIVEL MEDIO ALTO</v>
      </c>
      <c r="B3826" s="11" t="s">
        <v>121</v>
      </c>
      <c r="C3826" s="11" t="s">
        <v>137</v>
      </c>
      <c r="D3826" s="11" t="s">
        <v>210</v>
      </c>
      <c r="E3826" s="12">
        <v>1.3440522673840905E-2</v>
      </c>
      <c r="F3826" s="12">
        <v>1.5517172895906074E-2</v>
      </c>
      <c r="G3826" s="12">
        <v>8.6710240224395305E-3</v>
      </c>
      <c r="H3826" s="12">
        <v>2.679201236301471E-3</v>
      </c>
      <c r="I3826" s="12">
        <v>2.4424108201424582E-2</v>
      </c>
      <c r="J3826" s="12">
        <v>5.8715450394389692E-3</v>
      </c>
      <c r="K3826" s="12">
        <v>1.0785747939204051E-2</v>
      </c>
      <c r="L3826" s="12">
        <v>5.3602162371132033E-3</v>
      </c>
      <c r="M3826" s="12">
        <v>1.916192211775564E-2</v>
      </c>
      <c r="N3826" s="12"/>
      <c r="O3826" s="12"/>
    </row>
    <row r="3827" spans="1:15" x14ac:dyDescent="0.35">
      <c r="A3827" s="11" t="str">
        <f t="shared" si="59"/>
        <v>CONSUMO PER CAPITA (kg ó litros por individuo)Resto vinoNIVEL MEDIO</v>
      </c>
      <c r="B3827" s="11" t="s">
        <v>121</v>
      </c>
      <c r="C3827" s="11" t="s">
        <v>137</v>
      </c>
      <c r="D3827" s="11" t="s">
        <v>211</v>
      </c>
      <c r="E3827" s="12">
        <v>1.5092523604569179E-2</v>
      </c>
      <c r="F3827" s="12">
        <v>5.8859510779259716E-3</v>
      </c>
      <c r="G3827" s="12">
        <v>1.6331374484836698E-2</v>
      </c>
      <c r="H3827" s="12">
        <v>3.327584304396758E-3</v>
      </c>
      <c r="I3827" s="12">
        <v>6.1537913314200386E-3</v>
      </c>
      <c r="J3827" s="12">
        <v>9.6287626322602276E-3</v>
      </c>
      <c r="K3827" s="12">
        <v>8.3219329453955646E-3</v>
      </c>
      <c r="L3827" s="12">
        <v>1.7274193985432822E-2</v>
      </c>
      <c r="M3827" s="12">
        <v>3.5308710662309631E-2</v>
      </c>
      <c r="N3827" s="12"/>
      <c r="O3827" s="12"/>
    </row>
    <row r="3828" spans="1:15" x14ac:dyDescent="0.35">
      <c r="A3828" s="11" t="str">
        <f t="shared" si="59"/>
        <v>CONSUMO PER CAPITA (kg ó litros por individuo)Resto vinoNIVEL MEDIO BAJO</v>
      </c>
      <c r="B3828" s="11" t="s">
        <v>121</v>
      </c>
      <c r="C3828" s="11" t="s">
        <v>137</v>
      </c>
      <c r="D3828" s="11" t="s">
        <v>212</v>
      </c>
      <c r="E3828" s="12">
        <v>7.8574212337032615E-3</v>
      </c>
      <c r="F3828" s="12">
        <v>1.7020786407782151E-2</v>
      </c>
      <c r="G3828" s="12">
        <v>9.9758883172974284E-3</v>
      </c>
      <c r="H3828" s="12">
        <v>2.3779744752573779E-3</v>
      </c>
      <c r="I3828" s="12">
        <v>1.1905267580749706E-2</v>
      </c>
      <c r="J3828" s="12">
        <v>1.0707012597537103E-2</v>
      </c>
      <c r="K3828" s="12">
        <v>1.1148523877313039E-2</v>
      </c>
      <c r="L3828" s="12">
        <v>1.688023229618657E-2</v>
      </c>
      <c r="M3828" s="12">
        <v>3.3167637887364293E-2</v>
      </c>
      <c r="N3828" s="12"/>
      <c r="O3828" s="12"/>
    </row>
    <row r="3829" spans="1:15" x14ac:dyDescent="0.35">
      <c r="A3829" s="11" t="str">
        <f t="shared" si="59"/>
        <v>CONSUMO PER CAPITA (kg ó litros por individuo)Resto vinoHOMBRE</v>
      </c>
      <c r="B3829" s="11" t="s">
        <v>121</v>
      </c>
      <c r="C3829" s="11" t="s">
        <v>137</v>
      </c>
      <c r="D3829" s="11" t="s">
        <v>21</v>
      </c>
      <c r="E3829" s="12">
        <v>5.779928718288487E-3</v>
      </c>
      <c r="F3829" s="12">
        <v>8.4586631860183621E-3</v>
      </c>
      <c r="G3829" s="12">
        <v>8.8577687392955747E-3</v>
      </c>
      <c r="H3829" s="12">
        <v>5.8045291550150955E-3</v>
      </c>
      <c r="I3829" s="12">
        <v>9.9314090800104015E-3</v>
      </c>
      <c r="J3829" s="12">
        <v>9.7526930766344676E-3</v>
      </c>
      <c r="K3829" s="12">
        <v>9.7471243117290482E-3</v>
      </c>
      <c r="L3829" s="12">
        <v>1.400869560566673E-2</v>
      </c>
      <c r="M3829" s="12">
        <v>4.416995688660471E-2</v>
      </c>
      <c r="N3829" s="12"/>
      <c r="O3829" s="12"/>
    </row>
    <row r="3830" spans="1:15" x14ac:dyDescent="0.35">
      <c r="A3830" s="11" t="str">
        <f t="shared" si="59"/>
        <v>CONSUMO PER CAPITA (kg ó litros por individuo)Resto vinoMUJER</v>
      </c>
      <c r="B3830" s="11" t="s">
        <v>121</v>
      </c>
      <c r="C3830" s="11" t="s">
        <v>137</v>
      </c>
      <c r="D3830" s="11" t="s">
        <v>22</v>
      </c>
      <c r="E3830" s="12">
        <v>1.3130809062749422E-2</v>
      </c>
      <c r="F3830" s="12">
        <v>1.0405543549951971E-2</v>
      </c>
      <c r="G3830" s="12">
        <v>1.1451246465993097E-2</v>
      </c>
      <c r="H3830" s="12">
        <v>5.6873124342595944E-3</v>
      </c>
      <c r="I3830" s="12">
        <v>1.0951984114837282E-2</v>
      </c>
      <c r="J3830" s="12">
        <v>6.7988423086428867E-3</v>
      </c>
      <c r="K3830" s="12">
        <v>7.1301467088991299E-3</v>
      </c>
      <c r="L3830" s="12">
        <v>1.4370571343609573E-2</v>
      </c>
      <c r="M3830" s="12">
        <v>2.3857490056003714E-2</v>
      </c>
      <c r="N3830" s="12"/>
      <c r="O3830" s="12"/>
    </row>
    <row r="3831" spans="1:15" x14ac:dyDescent="0.35">
      <c r="A3831" s="11" t="str">
        <f t="shared" si="59"/>
        <v>CONSUMO PER CAPITA (kg ó litros por individuo)CavaT.ESPAÑA</v>
      </c>
      <c r="B3831" s="11" t="s">
        <v>121</v>
      </c>
      <c r="C3831" s="11" t="s">
        <v>138</v>
      </c>
      <c r="D3831" s="11" t="s">
        <v>36</v>
      </c>
      <c r="E3831" s="12">
        <v>2.813753022050455E-2</v>
      </c>
      <c r="F3831" s="12">
        <v>5.596227191675146E-2</v>
      </c>
      <c r="G3831" s="12">
        <v>2.0174624000081944E-2</v>
      </c>
      <c r="H3831" s="12">
        <v>2.0061844841792294E-2</v>
      </c>
      <c r="I3831" s="12">
        <v>2.9914085038557383E-2</v>
      </c>
      <c r="J3831" s="12">
        <v>3.8346263043569855E-2</v>
      </c>
      <c r="K3831" s="12">
        <v>2.0446986489515581E-2</v>
      </c>
      <c r="L3831" s="12">
        <v>1.570678584592209E-2</v>
      </c>
      <c r="M3831" s="12">
        <v>2.9423806407154075E-2</v>
      </c>
      <c r="N3831" s="12"/>
      <c r="O3831" s="12"/>
    </row>
    <row r="3832" spans="1:15" x14ac:dyDescent="0.35">
      <c r="A3832" s="11" t="str">
        <f t="shared" si="59"/>
        <v>CONSUMO PER CAPITA (kg ó litros por individuo)CavaBCN AM</v>
      </c>
      <c r="B3832" s="11" t="s">
        <v>121</v>
      </c>
      <c r="C3832" s="11" t="s">
        <v>138</v>
      </c>
      <c r="D3832" s="11" t="s">
        <v>1</v>
      </c>
      <c r="E3832" s="12">
        <v>8.7354639396745343E-2</v>
      </c>
      <c r="F3832" s="12">
        <v>0.18799448865356669</v>
      </c>
      <c r="G3832" s="12">
        <v>4.5906788676772267E-2</v>
      </c>
      <c r="H3832" s="12">
        <v>5.6848833037961517E-2</v>
      </c>
      <c r="I3832" s="12">
        <v>9.7364922776801865E-2</v>
      </c>
      <c r="J3832" s="12">
        <v>0.1147969352281223</v>
      </c>
      <c r="K3832" s="12">
        <v>5.860313534629534E-2</v>
      </c>
      <c r="L3832" s="12">
        <v>6.2325839424122391E-2</v>
      </c>
      <c r="M3832" s="12">
        <v>8.6076358145578125E-2</v>
      </c>
      <c r="N3832" s="12"/>
      <c r="O3832" s="12"/>
    </row>
    <row r="3833" spans="1:15" x14ac:dyDescent="0.35">
      <c r="A3833" s="11" t="str">
        <f t="shared" si="59"/>
        <v>CONSUMO PER CAPITA (kg ó litros por individuo)CavaREST.CAT ARAGON</v>
      </c>
      <c r="B3833" s="11" t="s">
        <v>121</v>
      </c>
      <c r="C3833" s="11" t="s">
        <v>138</v>
      </c>
      <c r="D3833" s="11" t="s">
        <v>2</v>
      </c>
      <c r="E3833" s="12">
        <v>7.5244681766243326E-2</v>
      </c>
      <c r="F3833" s="12">
        <v>9.154084254996013E-2</v>
      </c>
      <c r="G3833" s="12">
        <v>3.8368668890895109E-2</v>
      </c>
      <c r="H3833" s="12">
        <v>8.2824749449133192E-2</v>
      </c>
      <c r="I3833" s="12">
        <v>7.335351734516575E-2</v>
      </c>
      <c r="J3833" s="12">
        <v>9.0175526189587116E-2</v>
      </c>
      <c r="K3833" s="12">
        <v>5.6123105895174559E-2</v>
      </c>
      <c r="L3833" s="12">
        <v>3.8589218422356776E-2</v>
      </c>
      <c r="M3833" s="12">
        <v>0.10900800010669162</v>
      </c>
      <c r="N3833" s="12"/>
      <c r="O3833" s="12"/>
    </row>
    <row r="3834" spans="1:15" x14ac:dyDescent="0.35">
      <c r="A3834" s="11" t="str">
        <f t="shared" si="59"/>
        <v>CONSUMO PER CAPITA (kg ó litros por individuo)CavaLEVANTE</v>
      </c>
      <c r="B3834" s="11" t="s">
        <v>121</v>
      </c>
      <c r="C3834" s="11" t="s">
        <v>138</v>
      </c>
      <c r="D3834" s="11" t="s">
        <v>3</v>
      </c>
      <c r="E3834" s="12">
        <v>1.4484648612467375E-2</v>
      </c>
      <c r="F3834" s="12">
        <v>4.570195848978699E-2</v>
      </c>
      <c r="G3834" s="12">
        <v>1.5727408376833184E-2</v>
      </c>
      <c r="H3834" s="12">
        <v>4.6812997830984662E-3</v>
      </c>
      <c r="I3834" s="12">
        <v>2.6887919360562656E-2</v>
      </c>
      <c r="J3834" s="12">
        <v>1.5866379187506833E-2</v>
      </c>
      <c r="K3834" s="12">
        <v>1.9926165827133236E-2</v>
      </c>
      <c r="L3834" s="12">
        <v>1.4124568197456994E-2</v>
      </c>
      <c r="M3834" s="12">
        <v>7.4904847081588392E-3</v>
      </c>
      <c r="N3834" s="12"/>
      <c r="O3834" s="12"/>
    </row>
    <row r="3835" spans="1:15" x14ac:dyDescent="0.35">
      <c r="A3835" s="11" t="str">
        <f t="shared" si="59"/>
        <v>CONSUMO PER CAPITA (kg ó litros por individuo)CavaANDALUCIA</v>
      </c>
      <c r="B3835" s="11" t="s">
        <v>121</v>
      </c>
      <c r="C3835" s="11" t="s">
        <v>138</v>
      </c>
      <c r="D3835" s="11" t="s">
        <v>4</v>
      </c>
      <c r="E3835" s="12">
        <v>9.165641515016261E-3</v>
      </c>
      <c r="F3835" s="12">
        <v>1.3386279505025456E-2</v>
      </c>
      <c r="G3835" s="12">
        <v>5.9950977140462193E-3</v>
      </c>
      <c r="H3835" s="12">
        <v>7.3610668506999171E-3</v>
      </c>
      <c r="I3835" s="12">
        <v>6.1717070199663509E-3</v>
      </c>
      <c r="J3835" s="12">
        <v>1.2882024181307785E-2</v>
      </c>
      <c r="K3835" s="12">
        <v>1.1320178843375885E-3</v>
      </c>
      <c r="L3835" s="12">
        <v>1.1491478054082944E-3</v>
      </c>
      <c r="M3835" s="12">
        <v>3.5431686304503319E-3</v>
      </c>
      <c r="N3835" s="12"/>
      <c r="O3835" s="12"/>
    </row>
    <row r="3836" spans="1:15" x14ac:dyDescent="0.35">
      <c r="A3836" s="11" t="str">
        <f t="shared" si="59"/>
        <v>CONSUMO PER CAPITA (kg ó litros por individuo)CavaMDD AM</v>
      </c>
      <c r="B3836" s="11" t="s">
        <v>121</v>
      </c>
      <c r="C3836" s="11" t="s">
        <v>138</v>
      </c>
      <c r="D3836" s="11" t="s">
        <v>5</v>
      </c>
      <c r="E3836" s="12">
        <v>5.2239007852254177E-3</v>
      </c>
      <c r="F3836" s="12">
        <v>1.5095007098234171E-2</v>
      </c>
      <c r="G3836" s="12">
        <v>8.8203986346227919E-3</v>
      </c>
      <c r="H3836" s="12">
        <v>2.6633408946896008E-3</v>
      </c>
      <c r="I3836" s="12">
        <v>1.285126992792335E-3</v>
      </c>
      <c r="J3836" s="12">
        <v>1.586111332352318E-2</v>
      </c>
      <c r="K3836" s="12">
        <v>1.2331774032519949E-2</v>
      </c>
      <c r="L3836" s="12" t="s">
        <v>223</v>
      </c>
      <c r="M3836" s="12" t="s">
        <v>223</v>
      </c>
      <c r="N3836" s="12"/>
      <c r="O3836" s="12"/>
    </row>
    <row r="3837" spans="1:15" x14ac:dyDescent="0.35">
      <c r="A3837" s="11" t="str">
        <f t="shared" si="59"/>
        <v>CONSUMO PER CAPITA (kg ó litros por individuo)CavaRTO CENTRO</v>
      </c>
      <c r="B3837" s="11" t="s">
        <v>121</v>
      </c>
      <c r="C3837" s="11" t="s">
        <v>138</v>
      </c>
      <c r="D3837" s="11" t="s">
        <v>6</v>
      </c>
      <c r="E3837" s="12">
        <v>7.0806673006344632E-3</v>
      </c>
      <c r="F3837" s="12">
        <v>1.8964129534027433E-2</v>
      </c>
      <c r="G3837" s="12">
        <v>8.415744753486722E-3</v>
      </c>
      <c r="H3837" s="12">
        <v>5.1228686936401558E-3</v>
      </c>
      <c r="I3837" s="12">
        <v>1.4244695516385868E-2</v>
      </c>
      <c r="J3837" s="12">
        <v>2.5034748070037086E-2</v>
      </c>
      <c r="K3837" s="12">
        <v>2.700039298820513E-3</v>
      </c>
      <c r="L3837" s="12">
        <v>1.1411008142060671E-2</v>
      </c>
      <c r="M3837" s="12">
        <v>5.8733248222689943E-3</v>
      </c>
      <c r="N3837" s="12"/>
      <c r="O3837" s="12"/>
    </row>
    <row r="3838" spans="1:15" x14ac:dyDescent="0.35">
      <c r="A3838" s="11" t="str">
        <f t="shared" si="59"/>
        <v>CONSUMO PER CAPITA (kg ó litros por individuo)CavaNORTE-CENTRO</v>
      </c>
      <c r="B3838" s="11" t="s">
        <v>121</v>
      </c>
      <c r="C3838" s="11" t="s">
        <v>138</v>
      </c>
      <c r="D3838" s="11" t="s">
        <v>7</v>
      </c>
      <c r="E3838" s="12">
        <v>4.8090878395864289E-2</v>
      </c>
      <c r="F3838" s="12">
        <v>0.10251752376543367</v>
      </c>
      <c r="G3838" s="12">
        <v>4.5345385996550192E-2</v>
      </c>
      <c r="H3838" s="12">
        <v>5.0299915514523596E-3</v>
      </c>
      <c r="I3838" s="12">
        <v>3.3694774761971628E-2</v>
      </c>
      <c r="J3838" s="12">
        <v>4.1569910631855521E-2</v>
      </c>
      <c r="K3838" s="12">
        <v>5.5545750663837084E-3</v>
      </c>
      <c r="L3838" s="12">
        <v>8.65537479886214E-3</v>
      </c>
      <c r="M3838" s="12">
        <v>3.0851831157330385E-2</v>
      </c>
      <c r="N3838" s="12"/>
      <c r="O3838" s="12"/>
    </row>
    <row r="3839" spans="1:15" x14ac:dyDescent="0.35">
      <c r="A3839" s="11" t="str">
        <f t="shared" si="59"/>
        <v>CONSUMO PER CAPITA (kg ó litros por individuo)CavaNOROESTE</v>
      </c>
      <c r="B3839" s="11" t="s">
        <v>121</v>
      </c>
      <c r="C3839" s="11" t="s">
        <v>138</v>
      </c>
      <c r="D3839" s="11" t="s">
        <v>8</v>
      </c>
      <c r="E3839" s="12" t="s">
        <v>223</v>
      </c>
      <c r="F3839" s="12">
        <v>3.0826016408375182E-2</v>
      </c>
      <c r="G3839" s="12">
        <v>9.6705814315985825E-3</v>
      </c>
      <c r="H3839" s="12">
        <v>2.9077568819260609E-3</v>
      </c>
      <c r="I3839" s="12">
        <v>1.0058637630526621E-2</v>
      </c>
      <c r="J3839" s="12">
        <v>2.3509878124940823E-2</v>
      </c>
      <c r="K3839" s="12">
        <v>1.8791389325899636E-2</v>
      </c>
      <c r="L3839" s="12">
        <v>3.6295586894984E-3</v>
      </c>
      <c r="M3839" s="12">
        <v>1.6550417995102221E-2</v>
      </c>
      <c r="N3839" s="12"/>
      <c r="O3839" s="12"/>
    </row>
    <row r="3840" spans="1:15" x14ac:dyDescent="0.35">
      <c r="A3840" s="11" t="str">
        <f t="shared" si="59"/>
        <v>CONSUMO PER CAPITA (kg ó litros por individuo)Cava&lt;2MIL</v>
      </c>
      <c r="B3840" s="11" t="s">
        <v>121</v>
      </c>
      <c r="C3840" s="11" t="s">
        <v>138</v>
      </c>
      <c r="D3840" s="11" t="s">
        <v>9</v>
      </c>
      <c r="E3840" s="12">
        <v>8.352484364398895E-3</v>
      </c>
      <c r="F3840" s="12">
        <v>9.2153176944216195E-2</v>
      </c>
      <c r="G3840" s="12">
        <v>9.6665893672973624E-3</v>
      </c>
      <c r="H3840" s="12" t="s">
        <v>223</v>
      </c>
      <c r="I3840" s="12">
        <v>2.9040241241588858E-2</v>
      </c>
      <c r="J3840" s="12">
        <v>3.2028212016490996E-2</v>
      </c>
      <c r="K3840" s="12">
        <v>3.3529657565998967E-2</v>
      </c>
      <c r="L3840" s="12">
        <v>8.7555886403452368E-3</v>
      </c>
      <c r="M3840" s="12">
        <v>2.5865485685662042E-2</v>
      </c>
      <c r="N3840" s="12"/>
      <c r="O3840" s="12"/>
    </row>
    <row r="3841" spans="1:15" x14ac:dyDescent="0.35">
      <c r="A3841" s="11" t="str">
        <f t="shared" si="59"/>
        <v>CONSUMO PER CAPITA (kg ó litros por individuo)Cava2-5MIL</v>
      </c>
      <c r="B3841" s="11" t="s">
        <v>121</v>
      </c>
      <c r="C3841" s="11" t="s">
        <v>138</v>
      </c>
      <c r="D3841" s="11" t="s">
        <v>10</v>
      </c>
      <c r="E3841" s="12">
        <v>1.6615894813713037E-2</v>
      </c>
      <c r="F3841" s="12">
        <v>1.7451317829071691E-2</v>
      </c>
      <c r="G3841" s="12">
        <v>2.9241141542696809E-2</v>
      </c>
      <c r="H3841" s="12">
        <v>1.131888562877292E-2</v>
      </c>
      <c r="I3841" s="12">
        <v>5.0333118331431963E-3</v>
      </c>
      <c r="J3841" s="12">
        <v>1.8990368770574889E-2</v>
      </c>
      <c r="K3841" s="12">
        <v>1.59110458756971E-2</v>
      </c>
      <c r="L3841" s="12">
        <v>1.3957405080566736E-2</v>
      </c>
      <c r="M3841" s="12">
        <v>2.3569918157187338E-2</v>
      </c>
      <c r="N3841" s="12"/>
      <c r="O3841" s="12"/>
    </row>
    <row r="3842" spans="1:15" x14ac:dyDescent="0.35">
      <c r="A3842" s="11" t="str">
        <f t="shared" si="59"/>
        <v>CONSUMO PER CAPITA (kg ó litros por individuo)Cava5-10MIL</v>
      </c>
      <c r="B3842" s="11" t="s">
        <v>121</v>
      </c>
      <c r="C3842" s="11" t="s">
        <v>138</v>
      </c>
      <c r="D3842" s="11" t="s">
        <v>11</v>
      </c>
      <c r="E3842" s="12">
        <v>2.3913935461818123E-2</v>
      </c>
      <c r="F3842" s="12">
        <v>3.1940287716014322E-2</v>
      </c>
      <c r="G3842" s="12">
        <v>1.686313363434281E-2</v>
      </c>
      <c r="H3842" s="12">
        <v>9.1579461243799769E-3</v>
      </c>
      <c r="I3842" s="12">
        <v>1.3501132815500571E-2</v>
      </c>
      <c r="J3842" s="12">
        <v>8.3038254396196297E-3</v>
      </c>
      <c r="K3842" s="12">
        <v>3.1051573393872683E-2</v>
      </c>
      <c r="L3842" s="12">
        <v>1.182709792744281E-2</v>
      </c>
      <c r="M3842" s="12">
        <v>2.493136126254452E-2</v>
      </c>
      <c r="N3842" s="12"/>
      <c r="O3842" s="12"/>
    </row>
    <row r="3843" spans="1:15" x14ac:dyDescent="0.35">
      <c r="A3843" s="11" t="str">
        <f t="shared" si="59"/>
        <v>CONSUMO PER CAPITA (kg ó litros por individuo)Cava10-30MIL</v>
      </c>
      <c r="B3843" s="11" t="s">
        <v>121</v>
      </c>
      <c r="C3843" s="11" t="s">
        <v>138</v>
      </c>
      <c r="D3843" s="11" t="s">
        <v>12</v>
      </c>
      <c r="E3843" s="12">
        <v>1.7269756889457685E-2</v>
      </c>
      <c r="F3843" s="12">
        <v>2.4351430630930739E-2</v>
      </c>
      <c r="G3843" s="12">
        <v>2.509406083377988E-2</v>
      </c>
      <c r="H3843" s="12">
        <v>2.5856533289653118E-2</v>
      </c>
      <c r="I3843" s="12">
        <v>1.4680086117146914E-2</v>
      </c>
      <c r="J3843" s="12">
        <v>3.2317391222338787E-2</v>
      </c>
      <c r="K3843" s="12">
        <v>9.8773911200170962E-3</v>
      </c>
      <c r="L3843" s="12">
        <v>7.4392212858524886E-3</v>
      </c>
      <c r="M3843" s="12">
        <v>1.4551750574039226E-2</v>
      </c>
      <c r="N3843" s="12"/>
      <c r="O3843" s="12"/>
    </row>
    <row r="3844" spans="1:15" x14ac:dyDescent="0.35">
      <c r="A3844" s="11" t="str">
        <f t="shared" ref="A3844:A3907" si="60">B3844&amp;C3844&amp;D3844</f>
        <v>CONSUMO PER CAPITA (kg ó litros por individuo)Cava30-100MIL</v>
      </c>
      <c r="B3844" s="11" t="s">
        <v>121</v>
      </c>
      <c r="C3844" s="11" t="s">
        <v>138</v>
      </c>
      <c r="D3844" s="11" t="s">
        <v>13</v>
      </c>
      <c r="E3844" s="12">
        <v>3.1977614027464428E-2</v>
      </c>
      <c r="F3844" s="12">
        <v>3.9951386203451046E-2</v>
      </c>
      <c r="G3844" s="12">
        <v>1.5853893231102725E-2</v>
      </c>
      <c r="H3844" s="12">
        <v>3.948928345792916E-2</v>
      </c>
      <c r="I3844" s="12">
        <v>4.8802271372152456E-2</v>
      </c>
      <c r="J3844" s="12">
        <v>4.9446219674075864E-2</v>
      </c>
      <c r="K3844" s="12">
        <v>1.9551565307494915E-2</v>
      </c>
      <c r="L3844" s="12">
        <v>2.9625202568796392E-2</v>
      </c>
      <c r="M3844" s="12">
        <v>5.3447312675476567E-2</v>
      </c>
      <c r="N3844" s="12"/>
      <c r="O3844" s="12"/>
    </row>
    <row r="3845" spans="1:15" x14ac:dyDescent="0.35">
      <c r="A3845" s="11" t="str">
        <f t="shared" si="60"/>
        <v>CONSUMO PER CAPITA (kg ó litros por individuo)Cava100-200MIL</v>
      </c>
      <c r="B3845" s="11" t="s">
        <v>121</v>
      </c>
      <c r="C3845" s="11" t="s">
        <v>138</v>
      </c>
      <c r="D3845" s="11" t="s">
        <v>14</v>
      </c>
      <c r="E3845" s="12">
        <v>2.2332395148074956E-2</v>
      </c>
      <c r="F3845" s="12">
        <v>5.0458968965263654E-2</v>
      </c>
      <c r="G3845" s="12">
        <v>1.230474859526821E-2</v>
      </c>
      <c r="H3845" s="12">
        <v>9.2221514733171594E-3</v>
      </c>
      <c r="I3845" s="12">
        <v>4.4253517379397721E-2</v>
      </c>
      <c r="J3845" s="12">
        <v>2.1837236703298877E-2</v>
      </c>
      <c r="K3845" s="12">
        <v>1.2631924335886341E-2</v>
      </c>
      <c r="L3845" s="12">
        <v>7.5523465008488786E-3</v>
      </c>
      <c r="M3845" s="12">
        <v>2.2988530330343437E-2</v>
      </c>
      <c r="N3845" s="12"/>
      <c r="O3845" s="12"/>
    </row>
    <row r="3846" spans="1:15" x14ac:dyDescent="0.35">
      <c r="A3846" s="11" t="str">
        <f t="shared" si="60"/>
        <v>CONSUMO PER CAPITA (kg ó litros por individuo)Cava200-500MIL</v>
      </c>
      <c r="B3846" s="11" t="s">
        <v>121</v>
      </c>
      <c r="C3846" s="11" t="s">
        <v>138</v>
      </c>
      <c r="D3846" s="11" t="s">
        <v>15</v>
      </c>
      <c r="E3846" s="12">
        <v>3.4100263214417427E-2</v>
      </c>
      <c r="F3846" s="12">
        <v>0.11723319654540645</v>
      </c>
      <c r="G3846" s="12">
        <v>2.1546661626289865E-2</v>
      </c>
      <c r="H3846" s="12">
        <v>8.6187777371048314E-3</v>
      </c>
      <c r="I3846" s="12">
        <v>2.7588277839003809E-2</v>
      </c>
      <c r="J3846" s="12">
        <v>4.5276132628241157E-2</v>
      </c>
      <c r="K3846" s="12">
        <v>4.0000781653186303E-2</v>
      </c>
      <c r="L3846" s="12">
        <v>2.4946852798933217E-2</v>
      </c>
      <c r="M3846" s="12">
        <v>2.6796101340903825E-2</v>
      </c>
      <c r="N3846" s="12"/>
      <c r="O3846" s="12"/>
    </row>
    <row r="3847" spans="1:15" x14ac:dyDescent="0.35">
      <c r="A3847" s="11" t="str">
        <f t="shared" si="60"/>
        <v>CONSUMO PER CAPITA (kg ó litros por individuo)Cava&gt;500MIL</v>
      </c>
      <c r="B3847" s="11" t="s">
        <v>121</v>
      </c>
      <c r="C3847" s="11" t="s">
        <v>138</v>
      </c>
      <c r="D3847" s="11" t="s">
        <v>16</v>
      </c>
      <c r="E3847" s="12">
        <v>4.7043678312130674E-2</v>
      </c>
      <c r="F3847" s="12">
        <v>7.8844241459449946E-2</v>
      </c>
      <c r="G3847" s="12">
        <v>2.5585401896889279E-2</v>
      </c>
      <c r="H3847" s="12">
        <v>2.07419926864723E-2</v>
      </c>
      <c r="I3847" s="12">
        <v>3.4193595356218472E-2</v>
      </c>
      <c r="J3847" s="12">
        <v>5.9775073940096901E-2</v>
      </c>
      <c r="K3847" s="12">
        <v>1.5355092849388803E-2</v>
      </c>
      <c r="L3847" s="12">
        <v>1.0857160060985707E-2</v>
      </c>
      <c r="M3847" s="12">
        <v>2.7648249466390259E-2</v>
      </c>
      <c r="N3847" s="12"/>
      <c r="O3847" s="12"/>
    </row>
    <row r="3848" spans="1:15" x14ac:dyDescent="0.35">
      <c r="A3848" s="11" t="str">
        <f t="shared" si="60"/>
        <v>CONSUMO PER CAPITA (kg ó litros por individuo)CavaDE 15 A 19 AÑOS</v>
      </c>
      <c r="B3848" s="11" t="s">
        <v>121</v>
      </c>
      <c r="C3848" s="11" t="s">
        <v>138</v>
      </c>
      <c r="D3848" s="11" t="s">
        <v>39</v>
      </c>
      <c r="E3848" s="12" t="s">
        <v>223</v>
      </c>
      <c r="F3848" s="12" t="s">
        <v>223</v>
      </c>
      <c r="G3848" s="12" t="s">
        <v>223</v>
      </c>
      <c r="H3848" s="12" t="s">
        <v>223</v>
      </c>
      <c r="I3848" s="12" t="s">
        <v>223</v>
      </c>
      <c r="J3848" s="12">
        <v>1.5249433701793698E-2</v>
      </c>
      <c r="K3848" s="12" t="s">
        <v>223</v>
      </c>
      <c r="L3848" s="12" t="s">
        <v>223</v>
      </c>
      <c r="M3848" s="12">
        <v>7.1601808203946718E-3</v>
      </c>
      <c r="N3848" s="12"/>
      <c r="O3848" s="12"/>
    </row>
    <row r="3849" spans="1:15" x14ac:dyDescent="0.35">
      <c r="A3849" s="11" t="str">
        <f t="shared" si="60"/>
        <v>CONSUMO PER CAPITA (kg ó litros por individuo)CavaDE 20 A 24 AÑOS</v>
      </c>
      <c r="B3849" s="11" t="s">
        <v>121</v>
      </c>
      <c r="C3849" s="11" t="s">
        <v>138</v>
      </c>
      <c r="D3849" s="11" t="s">
        <v>40</v>
      </c>
      <c r="E3849" s="12">
        <v>5.4996085060433925E-3</v>
      </c>
      <c r="F3849" s="12">
        <v>2.6837042331573305E-3</v>
      </c>
      <c r="G3849" s="12" t="s">
        <v>223</v>
      </c>
      <c r="H3849" s="12" t="s">
        <v>223</v>
      </c>
      <c r="I3849" s="12" t="s">
        <v>223</v>
      </c>
      <c r="J3849" s="12">
        <v>5.4232579411948095E-3</v>
      </c>
      <c r="K3849" s="12" t="s">
        <v>223</v>
      </c>
      <c r="L3849" s="12" t="s">
        <v>223</v>
      </c>
      <c r="M3849" s="12" t="s">
        <v>223</v>
      </c>
      <c r="N3849" s="12"/>
      <c r="O3849" s="12"/>
    </row>
    <row r="3850" spans="1:15" x14ac:dyDescent="0.35">
      <c r="A3850" s="11" t="str">
        <f t="shared" si="60"/>
        <v>CONSUMO PER CAPITA (kg ó litros por individuo)CavaDE 25 A 34 AÑOS</v>
      </c>
      <c r="B3850" s="11" t="s">
        <v>121</v>
      </c>
      <c r="C3850" s="11" t="s">
        <v>138</v>
      </c>
      <c r="D3850" s="11" t="s">
        <v>41</v>
      </c>
      <c r="E3850" s="12">
        <v>3.5788921095252146E-3</v>
      </c>
      <c r="F3850" s="12">
        <v>6.0949809207219126E-3</v>
      </c>
      <c r="G3850" s="12">
        <v>1.5632167803967045E-2</v>
      </c>
      <c r="H3850" s="12">
        <v>9.7540851286825984E-3</v>
      </c>
      <c r="I3850" s="12">
        <v>1.2167319699535786E-3</v>
      </c>
      <c r="J3850" s="12">
        <v>1.5130786381863444E-3</v>
      </c>
      <c r="K3850" s="12">
        <v>1.0730427635230583E-3</v>
      </c>
      <c r="L3850" s="12" t="s">
        <v>223</v>
      </c>
      <c r="M3850" s="12" t="s">
        <v>223</v>
      </c>
      <c r="N3850" s="12"/>
      <c r="O3850" s="12"/>
    </row>
    <row r="3851" spans="1:15" x14ac:dyDescent="0.35">
      <c r="A3851" s="11" t="str">
        <f t="shared" si="60"/>
        <v>CONSUMO PER CAPITA (kg ó litros por individuo)CavaDE 35 A 49 AÑOS</v>
      </c>
      <c r="B3851" s="11" t="s">
        <v>121</v>
      </c>
      <c r="C3851" s="11" t="s">
        <v>138</v>
      </c>
      <c r="D3851" s="11" t="s">
        <v>42</v>
      </c>
      <c r="E3851" s="12">
        <v>1.6232833536448173E-2</v>
      </c>
      <c r="F3851" s="12">
        <v>1.2299352005679429E-2</v>
      </c>
      <c r="G3851" s="12">
        <v>1.1780475255316463E-2</v>
      </c>
      <c r="H3851" s="12">
        <v>9.3384532566680289E-3</v>
      </c>
      <c r="I3851" s="12">
        <v>3.9074853011349933E-3</v>
      </c>
      <c r="J3851" s="12">
        <v>1.3008194115973782E-2</v>
      </c>
      <c r="K3851" s="12">
        <v>4.4346004317377761E-3</v>
      </c>
      <c r="L3851" s="12">
        <v>2.4095639788807629E-3</v>
      </c>
      <c r="M3851" s="12">
        <v>3.3841103017988091E-3</v>
      </c>
      <c r="N3851" s="12"/>
      <c r="O3851" s="12"/>
    </row>
    <row r="3852" spans="1:15" x14ac:dyDescent="0.35">
      <c r="A3852" s="11" t="str">
        <f t="shared" si="60"/>
        <v>CONSUMO PER CAPITA (kg ó litros por individuo)CavaDE 50 A 59 AÑOS</v>
      </c>
      <c r="B3852" s="11" t="s">
        <v>121</v>
      </c>
      <c r="C3852" s="11" t="s">
        <v>138</v>
      </c>
      <c r="D3852" s="11" t="s">
        <v>43</v>
      </c>
      <c r="E3852" s="12">
        <v>2.8954845478856593E-2</v>
      </c>
      <c r="F3852" s="12">
        <v>8.619873532533516E-2</v>
      </c>
      <c r="G3852" s="12">
        <v>2.0334541381930638E-2</v>
      </c>
      <c r="H3852" s="12">
        <v>1.3469844736813636E-2</v>
      </c>
      <c r="I3852" s="12">
        <v>2.4431528617995062E-2</v>
      </c>
      <c r="J3852" s="12">
        <v>6.479297042344237E-2</v>
      </c>
      <c r="K3852" s="12">
        <v>2.4219637038761802E-2</v>
      </c>
      <c r="L3852" s="12">
        <v>1.75854886199262E-2</v>
      </c>
      <c r="M3852" s="12">
        <v>3.7394817454336218E-2</v>
      </c>
      <c r="N3852" s="12"/>
      <c r="O3852" s="12"/>
    </row>
    <row r="3853" spans="1:15" x14ac:dyDescent="0.35">
      <c r="A3853" s="11" t="str">
        <f t="shared" si="60"/>
        <v>CONSUMO PER CAPITA (kg ó litros por individuo)CavaDE 60 A 75 AÑOS</v>
      </c>
      <c r="B3853" s="11" t="s">
        <v>121</v>
      </c>
      <c r="C3853" s="11" t="s">
        <v>138</v>
      </c>
      <c r="D3853" s="11" t="s">
        <v>44</v>
      </c>
      <c r="E3853" s="12">
        <v>7.395817373956784E-2</v>
      </c>
      <c r="F3853" s="12">
        <v>0.15202895450873946</v>
      </c>
      <c r="G3853" s="12">
        <v>4.5697311737086563E-2</v>
      </c>
      <c r="H3853" s="12">
        <v>5.8082199162809087E-2</v>
      </c>
      <c r="I3853" s="12">
        <v>0.10426884824365873</v>
      </c>
      <c r="J3853" s="12">
        <v>8.8093165076788577E-2</v>
      </c>
      <c r="K3853" s="12">
        <v>6.1705493715069115E-2</v>
      </c>
      <c r="L3853" s="12">
        <v>5.0086563628906712E-2</v>
      </c>
      <c r="M3853" s="12">
        <v>8.9230426307221888E-2</v>
      </c>
      <c r="N3853" s="12"/>
      <c r="O3853" s="12"/>
    </row>
    <row r="3854" spans="1:15" x14ac:dyDescent="0.35">
      <c r="A3854" s="11" t="str">
        <f t="shared" si="60"/>
        <v>CONSUMO PER CAPITA (kg ó litros por individuo)CavaNIVEL ALTO</v>
      </c>
      <c r="B3854" s="11" t="s">
        <v>121</v>
      </c>
      <c r="C3854" s="11" t="s">
        <v>138</v>
      </c>
      <c r="D3854" s="11" t="s">
        <v>209</v>
      </c>
      <c r="E3854" s="12">
        <v>3.0413140412726775E-2</v>
      </c>
      <c r="F3854" s="12">
        <v>4.8856522234488872E-2</v>
      </c>
      <c r="G3854" s="12">
        <v>1.1395950650706047E-2</v>
      </c>
      <c r="H3854" s="12">
        <v>1.7578864609624177E-2</v>
      </c>
      <c r="I3854" s="12">
        <v>3.4929052156677465E-2</v>
      </c>
      <c r="J3854" s="12">
        <v>4.9286912641904705E-2</v>
      </c>
      <c r="K3854" s="12">
        <v>1.9622165306988879E-2</v>
      </c>
      <c r="L3854" s="12">
        <v>1.5149843760303426E-2</v>
      </c>
      <c r="M3854" s="12">
        <v>3.2430738023710839E-2</v>
      </c>
      <c r="N3854" s="12"/>
      <c r="O3854" s="12"/>
    </row>
    <row r="3855" spans="1:15" x14ac:dyDescent="0.35">
      <c r="A3855" s="11" t="str">
        <f t="shared" si="60"/>
        <v>CONSUMO PER CAPITA (kg ó litros por individuo)CavaNIVEL MEDIO ALTO</v>
      </c>
      <c r="B3855" s="11" t="s">
        <v>121</v>
      </c>
      <c r="C3855" s="11" t="s">
        <v>138</v>
      </c>
      <c r="D3855" s="11" t="s">
        <v>210</v>
      </c>
      <c r="E3855" s="12">
        <v>2.7673201006666346E-2</v>
      </c>
      <c r="F3855" s="12">
        <v>5.2526516376183691E-2</v>
      </c>
      <c r="G3855" s="12">
        <v>1.3359319914220534E-2</v>
      </c>
      <c r="H3855" s="12">
        <v>1.6530687100485383E-2</v>
      </c>
      <c r="I3855" s="12">
        <v>3.5028512617247431E-2</v>
      </c>
      <c r="J3855" s="12">
        <v>3.1269443492886226E-2</v>
      </c>
      <c r="K3855" s="12">
        <v>7.8340304068817614E-3</v>
      </c>
      <c r="L3855" s="12">
        <v>1.1657879263030564E-2</v>
      </c>
      <c r="M3855" s="12">
        <v>9.5162811387800479E-3</v>
      </c>
      <c r="N3855" s="12"/>
      <c r="O3855" s="12"/>
    </row>
    <row r="3856" spans="1:15" x14ac:dyDescent="0.35">
      <c r="A3856" s="11" t="str">
        <f t="shared" si="60"/>
        <v>CONSUMO PER CAPITA (kg ó litros por individuo)CavaNIVEL MEDIO</v>
      </c>
      <c r="B3856" s="11" t="s">
        <v>121</v>
      </c>
      <c r="C3856" s="11" t="s">
        <v>138</v>
      </c>
      <c r="D3856" s="11" t="s">
        <v>211</v>
      </c>
      <c r="E3856" s="12">
        <v>3.1239956578441794E-2</v>
      </c>
      <c r="F3856" s="12">
        <v>5.7595173377480331E-2</v>
      </c>
      <c r="G3856" s="12">
        <v>2.5623286795944722E-2</v>
      </c>
      <c r="H3856" s="12">
        <v>3.1514714486195174E-2</v>
      </c>
      <c r="I3856" s="12">
        <v>2.4790247689808021E-2</v>
      </c>
      <c r="J3856" s="12">
        <v>3.7332504411495174E-2</v>
      </c>
      <c r="K3856" s="12">
        <v>2.1083231840815165E-2</v>
      </c>
      <c r="L3856" s="12">
        <v>2.6854036768283216E-2</v>
      </c>
      <c r="M3856" s="12">
        <v>4.6825839833031631E-2</v>
      </c>
      <c r="N3856" s="12"/>
      <c r="O3856" s="12"/>
    </row>
    <row r="3857" spans="1:15" x14ac:dyDescent="0.35">
      <c r="A3857" s="11" t="str">
        <f t="shared" si="60"/>
        <v>CONSUMO PER CAPITA (kg ó litros por individuo)CavaNIVEL MEDIO BAJO</v>
      </c>
      <c r="B3857" s="11" t="s">
        <v>121</v>
      </c>
      <c r="C3857" s="11" t="s">
        <v>138</v>
      </c>
      <c r="D3857" s="11" t="s">
        <v>212</v>
      </c>
      <c r="E3857" s="12">
        <v>1.9586239188391589E-2</v>
      </c>
      <c r="F3857" s="12">
        <v>3.8193989135536482E-2</v>
      </c>
      <c r="G3857" s="12">
        <v>2.509070266773333E-2</v>
      </c>
      <c r="H3857" s="12">
        <v>1.5234735384005884E-2</v>
      </c>
      <c r="I3857" s="12">
        <v>1.9455055146065037E-2</v>
      </c>
      <c r="J3857" s="12">
        <v>3.3683373994572711E-2</v>
      </c>
      <c r="K3857" s="12">
        <v>1.9127022168790184E-2</v>
      </c>
      <c r="L3857" s="12">
        <v>9.0189205616152852E-3</v>
      </c>
      <c r="M3857" s="12">
        <v>2.1158024196996503E-2</v>
      </c>
      <c r="N3857" s="12"/>
      <c r="O3857" s="12"/>
    </row>
    <row r="3858" spans="1:15" x14ac:dyDescent="0.35">
      <c r="A3858" s="11" t="str">
        <f t="shared" si="60"/>
        <v>CONSUMO PER CAPITA (kg ó litros por individuo)CavaHOMBRE</v>
      </c>
      <c r="B3858" s="11" t="s">
        <v>121</v>
      </c>
      <c r="C3858" s="11" t="s">
        <v>138</v>
      </c>
      <c r="D3858" s="11" t="s">
        <v>21</v>
      </c>
      <c r="E3858" s="12">
        <v>2.7265628576230942E-2</v>
      </c>
      <c r="F3858" s="12">
        <v>5.3773011861212583E-2</v>
      </c>
      <c r="G3858" s="12">
        <v>1.9188372236234447E-2</v>
      </c>
      <c r="H3858" s="12">
        <v>2.7645437916673097E-2</v>
      </c>
      <c r="I3858" s="12">
        <v>3.3952431007163726E-2</v>
      </c>
      <c r="J3858" s="12">
        <v>4.7004887161654726E-2</v>
      </c>
      <c r="K3858" s="12">
        <v>1.9570617030805121E-2</v>
      </c>
      <c r="L3858" s="12">
        <v>1.8564590397614975E-2</v>
      </c>
      <c r="M3858" s="12">
        <v>3.6076670331321864E-2</v>
      </c>
      <c r="N3858" s="12"/>
      <c r="O3858" s="12"/>
    </row>
    <row r="3859" spans="1:15" x14ac:dyDescent="0.35">
      <c r="A3859" s="11" t="str">
        <f t="shared" si="60"/>
        <v>CONSUMO PER CAPITA (kg ó litros por individuo)CavaMUJER</v>
      </c>
      <c r="B3859" s="11" t="s">
        <v>121</v>
      </c>
      <c r="C3859" s="11" t="s">
        <v>138</v>
      </c>
      <c r="D3859" s="11" t="s">
        <v>22</v>
      </c>
      <c r="E3859" s="12">
        <v>2.9000440069075508E-2</v>
      </c>
      <c r="F3859" s="12">
        <v>5.8128931005144692E-2</v>
      </c>
      <c r="G3859" s="12">
        <v>2.1149111733802781E-2</v>
      </c>
      <c r="H3859" s="12">
        <v>1.256863723209637E-2</v>
      </c>
      <c r="I3859" s="12">
        <v>2.5923848938550181E-2</v>
      </c>
      <c r="J3859" s="12">
        <v>2.9790741135679321E-2</v>
      </c>
      <c r="K3859" s="12">
        <v>2.1312218778419566E-2</v>
      </c>
      <c r="L3859" s="12">
        <v>1.2885291647757868E-2</v>
      </c>
      <c r="M3859" s="12">
        <v>2.2853964421212729E-2</v>
      </c>
      <c r="N3859" s="12"/>
      <c r="O3859" s="12"/>
    </row>
    <row r="3860" spans="1:15" x14ac:dyDescent="0.35">
      <c r="A3860" s="11" t="str">
        <f t="shared" si="60"/>
        <v>CONSUMO PER CAPITA (kg ó litros por individuo)Otr.Bebidas Deri.VinoT.ESPAÑA</v>
      </c>
      <c r="B3860" s="11" t="s">
        <v>121</v>
      </c>
      <c r="C3860" s="11" t="s">
        <v>139</v>
      </c>
      <c r="D3860" s="11" t="s">
        <v>36</v>
      </c>
      <c r="E3860" s="12">
        <v>0.60825567101542211</v>
      </c>
      <c r="F3860" s="12">
        <v>0.19346347431793701</v>
      </c>
      <c r="G3860" s="12">
        <v>0.15166905489098531</v>
      </c>
      <c r="H3860" s="12">
        <v>0.26713543910764603</v>
      </c>
      <c r="I3860" s="12">
        <v>0.58606952542163226</v>
      </c>
      <c r="J3860" s="12">
        <v>0.18981339522327689</v>
      </c>
      <c r="K3860" s="12">
        <v>0.15979863668510835</v>
      </c>
      <c r="L3860" s="12">
        <v>0.25371161055117764</v>
      </c>
      <c r="M3860" s="12">
        <v>0.52571715963042553</v>
      </c>
      <c r="N3860" s="12"/>
      <c r="O3860" s="12"/>
    </row>
    <row r="3861" spans="1:15" x14ac:dyDescent="0.35">
      <c r="A3861" s="11" t="str">
        <f t="shared" si="60"/>
        <v>CONSUMO PER CAPITA (kg ó litros por individuo)Otr.Bebidas Deri.VinoBCN AM</v>
      </c>
      <c r="B3861" s="11" t="s">
        <v>121</v>
      </c>
      <c r="C3861" s="11" t="s">
        <v>139</v>
      </c>
      <c r="D3861" s="11" t="s">
        <v>1</v>
      </c>
      <c r="E3861" s="12">
        <v>0.30531251432357381</v>
      </c>
      <c r="F3861" s="12">
        <v>0.12985500674709488</v>
      </c>
      <c r="G3861" s="12">
        <v>8.5735795635643194E-2</v>
      </c>
      <c r="H3861" s="12">
        <v>0.18127895808054656</v>
      </c>
      <c r="I3861" s="12">
        <v>0.27980718826138434</v>
      </c>
      <c r="J3861" s="12">
        <v>0.1302062493496268</v>
      </c>
      <c r="K3861" s="12">
        <v>0.19170065452137727</v>
      </c>
      <c r="L3861" s="12">
        <v>8.1147832488934035E-2</v>
      </c>
      <c r="M3861" s="12">
        <v>0.18970207453183777</v>
      </c>
      <c r="N3861" s="12"/>
      <c r="O3861" s="12"/>
    </row>
    <row r="3862" spans="1:15" x14ac:dyDescent="0.35">
      <c r="A3862" s="11" t="str">
        <f t="shared" si="60"/>
        <v>CONSUMO PER CAPITA (kg ó litros por individuo)Otr.Bebidas Deri.VinoREST.CAT ARAGON</v>
      </c>
      <c r="B3862" s="11" t="s">
        <v>121</v>
      </c>
      <c r="C3862" s="11" t="s">
        <v>139</v>
      </c>
      <c r="D3862" s="11" t="s">
        <v>2</v>
      </c>
      <c r="E3862" s="12">
        <v>0.40012148501462563</v>
      </c>
      <c r="F3862" s="12">
        <v>0.1227641423715595</v>
      </c>
      <c r="G3862" s="12">
        <v>6.650649183139784E-2</v>
      </c>
      <c r="H3862" s="12">
        <v>0.12998159232154202</v>
      </c>
      <c r="I3862" s="12">
        <v>0.36471959157980921</v>
      </c>
      <c r="J3862" s="12">
        <v>0.167085701021435</v>
      </c>
      <c r="K3862" s="12">
        <v>8.1522349247478434E-2</v>
      </c>
      <c r="L3862" s="12">
        <v>0.13057717021959978</v>
      </c>
      <c r="M3862" s="12">
        <v>0.26777675494565939</v>
      </c>
      <c r="N3862" s="12"/>
      <c r="O3862" s="12"/>
    </row>
    <row r="3863" spans="1:15" x14ac:dyDescent="0.35">
      <c r="A3863" s="11" t="str">
        <f t="shared" si="60"/>
        <v>CONSUMO PER CAPITA (kg ó litros por individuo)Otr.Bebidas Deri.VinoLEVANTE</v>
      </c>
      <c r="B3863" s="11" t="s">
        <v>121</v>
      </c>
      <c r="C3863" s="11" t="s">
        <v>139</v>
      </c>
      <c r="D3863" s="11" t="s">
        <v>3</v>
      </c>
      <c r="E3863" s="12">
        <v>0.52903855947234391</v>
      </c>
      <c r="F3863" s="12">
        <v>0.18012619581772901</v>
      </c>
      <c r="G3863" s="12">
        <v>0.11832678120148946</v>
      </c>
      <c r="H3863" s="12">
        <v>0.13302410663764727</v>
      </c>
      <c r="I3863" s="12">
        <v>0.44265859031060761</v>
      </c>
      <c r="J3863" s="12">
        <v>0.13485986595847094</v>
      </c>
      <c r="K3863" s="12">
        <v>0.14673627095424233</v>
      </c>
      <c r="L3863" s="12">
        <v>0.22165296176585475</v>
      </c>
      <c r="M3863" s="12">
        <v>0.4851439855750414</v>
      </c>
      <c r="N3863" s="12"/>
      <c r="O3863" s="12"/>
    </row>
    <row r="3864" spans="1:15" x14ac:dyDescent="0.35">
      <c r="A3864" s="11" t="str">
        <f t="shared" si="60"/>
        <v>CONSUMO PER CAPITA (kg ó litros por individuo)Otr.Bebidas Deri.VinoANDALUCIA</v>
      </c>
      <c r="B3864" s="11" t="s">
        <v>121</v>
      </c>
      <c r="C3864" s="11" t="s">
        <v>139</v>
      </c>
      <c r="D3864" s="11" t="s">
        <v>4</v>
      </c>
      <c r="E3864" s="12">
        <v>1.0253478373828167</v>
      </c>
      <c r="F3864" s="12">
        <v>0.33449265582841575</v>
      </c>
      <c r="G3864" s="12">
        <v>0.24753251941769869</v>
      </c>
      <c r="H3864" s="12">
        <v>0.52218239276469558</v>
      </c>
      <c r="I3864" s="12">
        <v>0.91746430304755933</v>
      </c>
      <c r="J3864" s="12">
        <v>0.28725124283300479</v>
      </c>
      <c r="K3864" s="12">
        <v>0.26013202268388708</v>
      </c>
      <c r="L3864" s="12">
        <v>0.4834118805156622</v>
      </c>
      <c r="M3864" s="12">
        <v>0.90962141311622791</v>
      </c>
      <c r="N3864" s="12"/>
      <c r="O3864" s="12"/>
    </row>
    <row r="3865" spans="1:15" x14ac:dyDescent="0.35">
      <c r="A3865" s="11" t="str">
        <f t="shared" si="60"/>
        <v>CONSUMO PER CAPITA (kg ó litros por individuo)Otr.Bebidas Deri.VinoMDD AM</v>
      </c>
      <c r="B3865" s="11" t="s">
        <v>121</v>
      </c>
      <c r="C3865" s="11" t="s">
        <v>139</v>
      </c>
      <c r="D3865" s="11" t="s">
        <v>5</v>
      </c>
      <c r="E3865" s="12">
        <v>0.81268848507294145</v>
      </c>
      <c r="F3865" s="12">
        <v>0.14621003980076736</v>
      </c>
      <c r="G3865" s="12">
        <v>0.13270703432231123</v>
      </c>
      <c r="H3865" s="12">
        <v>0.36142705184151486</v>
      </c>
      <c r="I3865" s="12">
        <v>0.84907145824581531</v>
      </c>
      <c r="J3865" s="12">
        <v>0.21628690817889001</v>
      </c>
      <c r="K3865" s="12">
        <v>0.12513795616243403</v>
      </c>
      <c r="L3865" s="12">
        <v>0.31257595982224212</v>
      </c>
      <c r="M3865" s="12">
        <v>0.72230818218923576</v>
      </c>
      <c r="N3865" s="12"/>
      <c r="O3865" s="12"/>
    </row>
    <row r="3866" spans="1:15" x14ac:dyDescent="0.35">
      <c r="A3866" s="11" t="str">
        <f t="shared" si="60"/>
        <v>CONSUMO PER CAPITA (kg ó litros por individuo)Otr.Bebidas Deri.VinoRTO CENTRO</v>
      </c>
      <c r="B3866" s="11" t="s">
        <v>121</v>
      </c>
      <c r="C3866" s="11" t="s">
        <v>139</v>
      </c>
      <c r="D3866" s="11" t="s">
        <v>6</v>
      </c>
      <c r="E3866" s="12">
        <v>0.61185004329168757</v>
      </c>
      <c r="F3866" s="12">
        <v>0.10102036713671711</v>
      </c>
      <c r="G3866" s="12">
        <v>7.8066203351234265E-2</v>
      </c>
      <c r="H3866" s="12">
        <v>0.15910964052509297</v>
      </c>
      <c r="I3866" s="12">
        <v>0.56559932495321874</v>
      </c>
      <c r="J3866" s="12">
        <v>9.2858162962800042E-2</v>
      </c>
      <c r="K3866" s="12">
        <v>8.9380404561986607E-2</v>
      </c>
      <c r="L3866" s="12">
        <v>0.19524887928461673</v>
      </c>
      <c r="M3866" s="12">
        <v>0.58811465050851985</v>
      </c>
      <c r="N3866" s="12"/>
      <c r="O3866" s="12"/>
    </row>
    <row r="3867" spans="1:15" x14ac:dyDescent="0.35">
      <c r="A3867" s="11" t="str">
        <f t="shared" si="60"/>
        <v>CONSUMO PER CAPITA (kg ó litros por individuo)Otr.Bebidas Deri.VinoNORTE-CENTRO</v>
      </c>
      <c r="B3867" s="11" t="s">
        <v>121</v>
      </c>
      <c r="C3867" s="11" t="s">
        <v>139</v>
      </c>
      <c r="D3867" s="11" t="s">
        <v>7</v>
      </c>
      <c r="E3867" s="12">
        <v>0.58737195734547643</v>
      </c>
      <c r="F3867" s="12">
        <v>0.3514086231006785</v>
      </c>
      <c r="G3867" s="12">
        <v>0.38052666309531064</v>
      </c>
      <c r="H3867" s="12">
        <v>0.38162623009772967</v>
      </c>
      <c r="I3867" s="12">
        <v>0.70548254432520585</v>
      </c>
      <c r="J3867" s="12">
        <v>0.31447264207388131</v>
      </c>
      <c r="K3867" s="12">
        <v>0.27232554037641032</v>
      </c>
      <c r="L3867" s="12">
        <v>0.27018848393417383</v>
      </c>
      <c r="M3867" s="12">
        <v>0.46524025603197899</v>
      </c>
      <c r="N3867" s="12"/>
      <c r="O3867" s="12"/>
    </row>
    <row r="3868" spans="1:15" x14ac:dyDescent="0.35">
      <c r="A3868" s="11" t="str">
        <f t="shared" si="60"/>
        <v>CONSUMO PER CAPITA (kg ó litros por individuo)Otr.Bebidas Deri.VinoNOROESTE</v>
      </c>
      <c r="B3868" s="11" t="s">
        <v>121</v>
      </c>
      <c r="C3868" s="11" t="s">
        <v>139</v>
      </c>
      <c r="D3868" s="11" t="s">
        <v>8</v>
      </c>
      <c r="E3868" s="12">
        <v>0.13957175120865484</v>
      </c>
      <c r="F3868" s="12">
        <v>6.9402459110185472E-2</v>
      </c>
      <c r="G3868" s="12">
        <v>5.4007245592068424E-2</v>
      </c>
      <c r="H3868" s="12">
        <v>6.8900303200004745E-2</v>
      </c>
      <c r="I3868" s="12">
        <v>0.23705437981330338</v>
      </c>
      <c r="J3868" s="12">
        <v>9.4856999125264546E-2</v>
      </c>
      <c r="K3868" s="12">
        <v>4.7998145388394656E-2</v>
      </c>
      <c r="L3868" s="12">
        <v>0.11253805042014824</v>
      </c>
      <c r="M3868" s="12">
        <v>0.16626127009469982</v>
      </c>
      <c r="N3868" s="12"/>
      <c r="O3868" s="12"/>
    </row>
    <row r="3869" spans="1:15" x14ac:dyDescent="0.35">
      <c r="A3869" s="11" t="str">
        <f t="shared" si="60"/>
        <v>CONSUMO PER CAPITA (kg ó litros por individuo)Otr.Bebidas Deri.Vino&lt;2MIL</v>
      </c>
      <c r="B3869" s="11" t="s">
        <v>121</v>
      </c>
      <c r="C3869" s="11" t="s">
        <v>139</v>
      </c>
      <c r="D3869" s="11" t="s">
        <v>9</v>
      </c>
      <c r="E3869" s="12">
        <v>0.55382523601137612</v>
      </c>
      <c r="F3869" s="12">
        <v>5.915645690588011E-2</v>
      </c>
      <c r="G3869" s="12">
        <v>8.4351057574910085E-2</v>
      </c>
      <c r="H3869" s="12">
        <v>0.14114849654076261</v>
      </c>
      <c r="I3869" s="12">
        <v>0.39273964941193595</v>
      </c>
      <c r="J3869" s="12">
        <v>0.10016892270141348</v>
      </c>
      <c r="K3869" s="12">
        <v>0.11118685384289548</v>
      </c>
      <c r="L3869" s="12">
        <v>0.21749416379796274</v>
      </c>
      <c r="M3869" s="12">
        <v>0.3996058863528027</v>
      </c>
      <c r="N3869" s="12"/>
      <c r="O3869" s="12"/>
    </row>
    <row r="3870" spans="1:15" x14ac:dyDescent="0.35">
      <c r="A3870" s="11" t="str">
        <f t="shared" si="60"/>
        <v>CONSUMO PER CAPITA (kg ó litros por individuo)Otr.Bebidas Deri.Vino2-5MIL</v>
      </c>
      <c r="B3870" s="11" t="s">
        <v>121</v>
      </c>
      <c r="C3870" s="11" t="s">
        <v>139</v>
      </c>
      <c r="D3870" s="11" t="s">
        <v>10</v>
      </c>
      <c r="E3870" s="12">
        <v>0.4736455160863865</v>
      </c>
      <c r="F3870" s="12">
        <v>8.8660672372159716E-2</v>
      </c>
      <c r="G3870" s="12">
        <v>0.11146876528983567</v>
      </c>
      <c r="H3870" s="12">
        <v>0.14400450999997033</v>
      </c>
      <c r="I3870" s="12">
        <v>0.44033134092672743</v>
      </c>
      <c r="J3870" s="12">
        <v>0.13542034984635543</v>
      </c>
      <c r="K3870" s="12">
        <v>9.9657475604307363E-2</v>
      </c>
      <c r="L3870" s="12">
        <v>0.15523471069686748</v>
      </c>
      <c r="M3870" s="12">
        <v>0.39634459538297528</v>
      </c>
      <c r="N3870" s="12"/>
      <c r="O3870" s="12"/>
    </row>
    <row r="3871" spans="1:15" x14ac:dyDescent="0.35">
      <c r="A3871" s="11" t="str">
        <f t="shared" si="60"/>
        <v>CONSUMO PER CAPITA (kg ó litros por individuo)Otr.Bebidas Deri.Vino5-10MIL</v>
      </c>
      <c r="B3871" s="11" t="s">
        <v>121</v>
      </c>
      <c r="C3871" s="11" t="s">
        <v>139</v>
      </c>
      <c r="D3871" s="11" t="s">
        <v>11</v>
      </c>
      <c r="E3871" s="12">
        <v>0.63601205144185158</v>
      </c>
      <c r="F3871" s="12">
        <v>0.14081507588947217</v>
      </c>
      <c r="G3871" s="12">
        <v>0.10946416791198141</v>
      </c>
      <c r="H3871" s="12">
        <v>0.22963388839614712</v>
      </c>
      <c r="I3871" s="12">
        <v>0.54489526748443395</v>
      </c>
      <c r="J3871" s="12">
        <v>0.16244437405991169</v>
      </c>
      <c r="K3871" s="12">
        <v>0.13961896605026186</v>
      </c>
      <c r="L3871" s="12">
        <v>0.22477823349492865</v>
      </c>
      <c r="M3871" s="12">
        <v>0.50624581233084887</v>
      </c>
      <c r="N3871" s="12"/>
      <c r="O3871" s="12"/>
    </row>
    <row r="3872" spans="1:15" x14ac:dyDescent="0.35">
      <c r="A3872" s="11" t="str">
        <f t="shared" si="60"/>
        <v>CONSUMO PER CAPITA (kg ó litros por individuo)Otr.Bebidas Deri.Vino10-30MIL</v>
      </c>
      <c r="B3872" s="11" t="s">
        <v>121</v>
      </c>
      <c r="C3872" s="11" t="s">
        <v>139</v>
      </c>
      <c r="D3872" s="11" t="s">
        <v>12</v>
      </c>
      <c r="E3872" s="12">
        <v>0.59048442529945278</v>
      </c>
      <c r="F3872" s="12">
        <v>0.23434717712776776</v>
      </c>
      <c r="G3872" s="12">
        <v>0.19312092106164608</v>
      </c>
      <c r="H3872" s="12">
        <v>0.2536377078265622</v>
      </c>
      <c r="I3872" s="12">
        <v>0.50442761029938399</v>
      </c>
      <c r="J3872" s="12">
        <v>0.17048396878509645</v>
      </c>
      <c r="K3872" s="12">
        <v>0.2024307666349878</v>
      </c>
      <c r="L3872" s="12">
        <v>0.25697879814167934</v>
      </c>
      <c r="M3872" s="12">
        <v>0.50162288841958946</v>
      </c>
      <c r="N3872" s="12"/>
      <c r="O3872" s="12"/>
    </row>
    <row r="3873" spans="1:15" x14ac:dyDescent="0.35">
      <c r="A3873" s="11" t="str">
        <f t="shared" si="60"/>
        <v>CONSUMO PER CAPITA (kg ó litros por individuo)Otr.Bebidas Deri.Vino30-100MIL</v>
      </c>
      <c r="B3873" s="11" t="s">
        <v>121</v>
      </c>
      <c r="C3873" s="11" t="s">
        <v>139</v>
      </c>
      <c r="D3873" s="11" t="s">
        <v>13</v>
      </c>
      <c r="E3873" s="12">
        <v>0.55306136283582819</v>
      </c>
      <c r="F3873" s="12">
        <v>0.24356514369978241</v>
      </c>
      <c r="G3873" s="12">
        <v>0.13060688277777369</v>
      </c>
      <c r="H3873" s="12">
        <v>0.24011727702365745</v>
      </c>
      <c r="I3873" s="12">
        <v>0.62379934074852306</v>
      </c>
      <c r="J3873" s="12">
        <v>0.227731102682701</v>
      </c>
      <c r="K3873" s="12">
        <v>0.16685659959315677</v>
      </c>
      <c r="L3873" s="12">
        <v>0.21286077939897877</v>
      </c>
      <c r="M3873" s="12">
        <v>0.54683681101209991</v>
      </c>
      <c r="N3873" s="12"/>
      <c r="O3873" s="12"/>
    </row>
    <row r="3874" spans="1:15" x14ac:dyDescent="0.35">
      <c r="A3874" s="11" t="str">
        <f t="shared" si="60"/>
        <v>CONSUMO PER CAPITA (kg ó litros por individuo)Otr.Bebidas Deri.Vino100-200MIL</v>
      </c>
      <c r="B3874" s="11" t="s">
        <v>121</v>
      </c>
      <c r="C3874" s="11" t="s">
        <v>139</v>
      </c>
      <c r="D3874" s="11" t="s">
        <v>14</v>
      </c>
      <c r="E3874" s="12">
        <v>0.74914819741991989</v>
      </c>
      <c r="F3874" s="12">
        <v>0.31776386445704485</v>
      </c>
      <c r="G3874" s="12">
        <v>0.20480427079198843</v>
      </c>
      <c r="H3874" s="12">
        <v>0.37245325007815239</v>
      </c>
      <c r="I3874" s="12">
        <v>0.73467667953015736</v>
      </c>
      <c r="J3874" s="12">
        <v>0.25625031834807677</v>
      </c>
      <c r="K3874" s="12">
        <v>0.1871564949413714</v>
      </c>
      <c r="L3874" s="12">
        <v>0.31685249643701879</v>
      </c>
      <c r="M3874" s="12">
        <v>0.72946350694188289</v>
      </c>
      <c r="N3874" s="12"/>
      <c r="O3874" s="12"/>
    </row>
    <row r="3875" spans="1:15" x14ac:dyDescent="0.35">
      <c r="A3875" s="11" t="str">
        <f t="shared" si="60"/>
        <v>CONSUMO PER CAPITA (kg ó litros por individuo)Otr.Bebidas Deri.Vino200-500MIL</v>
      </c>
      <c r="B3875" s="11" t="s">
        <v>121</v>
      </c>
      <c r="C3875" s="11" t="s">
        <v>139</v>
      </c>
      <c r="D3875" s="11" t="s">
        <v>15</v>
      </c>
      <c r="E3875" s="12">
        <v>0.56692609665598048</v>
      </c>
      <c r="F3875" s="12">
        <v>0.13110389613553292</v>
      </c>
      <c r="G3875" s="12">
        <v>0.11718507919378854</v>
      </c>
      <c r="H3875" s="12">
        <v>0.23523150631248374</v>
      </c>
      <c r="I3875" s="12">
        <v>0.55231507721732487</v>
      </c>
      <c r="J3875" s="12">
        <v>0.19460323004114136</v>
      </c>
      <c r="K3875" s="12">
        <v>0.16997956686717938</v>
      </c>
      <c r="L3875" s="12">
        <v>0.29511839777963506</v>
      </c>
      <c r="M3875" s="12">
        <v>0.44589736123886692</v>
      </c>
      <c r="N3875" s="12"/>
      <c r="O3875" s="12"/>
    </row>
    <row r="3876" spans="1:15" x14ac:dyDescent="0.35">
      <c r="A3876" s="11" t="str">
        <f t="shared" si="60"/>
        <v>CONSUMO PER CAPITA (kg ó litros por individuo)Otr.Bebidas Deri.Vino&gt;500MIL</v>
      </c>
      <c r="B3876" s="11" t="s">
        <v>121</v>
      </c>
      <c r="C3876" s="11" t="s">
        <v>139</v>
      </c>
      <c r="D3876" s="11" t="s">
        <v>16</v>
      </c>
      <c r="E3876" s="12">
        <v>0.70085731053570033</v>
      </c>
      <c r="F3876" s="12">
        <v>0.17652100037381169</v>
      </c>
      <c r="G3876" s="12">
        <v>0.18858545987939695</v>
      </c>
      <c r="H3876" s="12">
        <v>0.38804387193593542</v>
      </c>
      <c r="I3876" s="12">
        <v>0.70941022756425953</v>
      </c>
      <c r="J3876" s="12">
        <v>0.18684610593324136</v>
      </c>
      <c r="K3876" s="12">
        <v>0.13013377478610405</v>
      </c>
      <c r="L3876" s="12">
        <v>0.29511413925108942</v>
      </c>
      <c r="M3876" s="12">
        <v>0.56138802855370074</v>
      </c>
      <c r="N3876" s="12"/>
      <c r="O3876" s="12"/>
    </row>
    <row r="3877" spans="1:15" x14ac:dyDescent="0.35">
      <c r="A3877" s="11" t="str">
        <f t="shared" si="60"/>
        <v>CONSUMO PER CAPITA (kg ó litros por individuo)Otr.Bebidas Deri.VinoDE 15 A 19 AÑOS</v>
      </c>
      <c r="B3877" s="11" t="s">
        <v>121</v>
      </c>
      <c r="C3877" s="11" t="s">
        <v>139</v>
      </c>
      <c r="D3877" s="11" t="s">
        <v>39</v>
      </c>
      <c r="E3877" s="12">
        <v>0.12392212160035623</v>
      </c>
      <c r="F3877" s="12">
        <v>3.2155886325268071E-2</v>
      </c>
      <c r="G3877" s="12" t="s">
        <v>223</v>
      </c>
      <c r="H3877" s="12">
        <v>7.7870259127382378E-3</v>
      </c>
      <c r="I3877" s="12">
        <v>4.307666852240833E-2</v>
      </c>
      <c r="J3877" s="12">
        <v>5.4819793335130901E-2</v>
      </c>
      <c r="K3877" s="12">
        <v>0.11737778822726457</v>
      </c>
      <c r="L3877" s="12">
        <v>9.5682611420995531E-2</v>
      </c>
      <c r="M3877" s="12">
        <v>0.14598103306785812</v>
      </c>
      <c r="N3877" s="12"/>
      <c r="O3877" s="12"/>
    </row>
    <row r="3878" spans="1:15" x14ac:dyDescent="0.35">
      <c r="A3878" s="11" t="str">
        <f t="shared" si="60"/>
        <v>CONSUMO PER CAPITA (kg ó litros por individuo)Otr.Bebidas Deri.VinoDE 20 A 24 AÑOS</v>
      </c>
      <c r="B3878" s="11" t="s">
        <v>121</v>
      </c>
      <c r="C3878" s="11" t="s">
        <v>139</v>
      </c>
      <c r="D3878" s="11" t="s">
        <v>40</v>
      </c>
      <c r="E3878" s="12">
        <v>0.24310802627776709</v>
      </c>
      <c r="F3878" s="12">
        <v>7.4064329582546912E-2</v>
      </c>
      <c r="G3878" s="12">
        <v>0.13435355851309996</v>
      </c>
      <c r="H3878" s="12">
        <v>0.11855675277786902</v>
      </c>
      <c r="I3878" s="12">
        <v>0.33726393811380967</v>
      </c>
      <c r="J3878" s="12">
        <v>0.11121781310012845</v>
      </c>
      <c r="K3878" s="12">
        <v>0.14882789068164104</v>
      </c>
      <c r="L3878" s="12">
        <v>0.16068921366729039</v>
      </c>
      <c r="M3878" s="12">
        <v>0.24373656603429933</v>
      </c>
      <c r="N3878" s="12"/>
      <c r="O3878" s="12"/>
    </row>
    <row r="3879" spans="1:15" x14ac:dyDescent="0.35">
      <c r="A3879" s="11" t="str">
        <f t="shared" si="60"/>
        <v>CONSUMO PER CAPITA (kg ó litros por individuo)Otr.Bebidas Deri.VinoDE 25 A 34 AÑOS</v>
      </c>
      <c r="B3879" s="11" t="s">
        <v>121</v>
      </c>
      <c r="C3879" s="11" t="s">
        <v>139</v>
      </c>
      <c r="D3879" s="11" t="s">
        <v>41</v>
      </c>
      <c r="E3879" s="12">
        <v>0.42502185435609224</v>
      </c>
      <c r="F3879" s="12">
        <v>0.10865388390307144</v>
      </c>
      <c r="G3879" s="12">
        <v>0.12379123002528206</v>
      </c>
      <c r="H3879" s="12">
        <v>0.15764745411509334</v>
      </c>
      <c r="I3879" s="12">
        <v>0.36148510518735449</v>
      </c>
      <c r="J3879" s="12">
        <v>7.886861528382709E-2</v>
      </c>
      <c r="K3879" s="12">
        <v>8.6577565776205914E-2</v>
      </c>
      <c r="L3879" s="12">
        <v>0.11887026346722444</v>
      </c>
      <c r="M3879" s="12">
        <v>0.20615535906561588</v>
      </c>
      <c r="N3879" s="12"/>
      <c r="O3879" s="12"/>
    </row>
    <row r="3880" spans="1:15" x14ac:dyDescent="0.35">
      <c r="A3880" s="11" t="str">
        <f t="shared" si="60"/>
        <v>CONSUMO PER CAPITA (kg ó litros por individuo)Otr.Bebidas Deri.VinoDE 35 A 49 AÑOS</v>
      </c>
      <c r="B3880" s="11" t="s">
        <v>121</v>
      </c>
      <c r="C3880" s="11" t="s">
        <v>139</v>
      </c>
      <c r="D3880" s="11" t="s">
        <v>42</v>
      </c>
      <c r="E3880" s="12">
        <v>0.55722360776187307</v>
      </c>
      <c r="F3880" s="12">
        <v>0.12002237957103262</v>
      </c>
      <c r="G3880" s="12">
        <v>9.0893820330201242E-2</v>
      </c>
      <c r="H3880" s="12">
        <v>0.1985522070943907</v>
      </c>
      <c r="I3880" s="12">
        <v>0.47061156743666166</v>
      </c>
      <c r="J3880" s="12">
        <v>0.15614439344963535</v>
      </c>
      <c r="K3880" s="12">
        <v>9.2695535353292738E-2</v>
      </c>
      <c r="L3880" s="12">
        <v>0.19689736017086418</v>
      </c>
      <c r="M3880" s="12">
        <v>0.36977290379472888</v>
      </c>
      <c r="N3880" s="12"/>
      <c r="O3880" s="12"/>
    </row>
    <row r="3881" spans="1:15" x14ac:dyDescent="0.35">
      <c r="A3881" s="11" t="str">
        <f t="shared" si="60"/>
        <v>CONSUMO PER CAPITA (kg ó litros por individuo)Otr.Bebidas Deri.VinoDE 50 A 59 AÑOS</v>
      </c>
      <c r="B3881" s="11" t="s">
        <v>121</v>
      </c>
      <c r="C3881" s="11" t="s">
        <v>139</v>
      </c>
      <c r="D3881" s="11" t="s">
        <v>43</v>
      </c>
      <c r="E3881" s="12">
        <v>0.75189300765868983</v>
      </c>
      <c r="F3881" s="12">
        <v>0.2926705212448959</v>
      </c>
      <c r="G3881" s="12">
        <v>0.22040336263248061</v>
      </c>
      <c r="H3881" s="12">
        <v>0.34726641846667461</v>
      </c>
      <c r="I3881" s="12">
        <v>0.89201636569286824</v>
      </c>
      <c r="J3881" s="12">
        <v>0.22646078727542943</v>
      </c>
      <c r="K3881" s="12">
        <v>0.19907484483705354</v>
      </c>
      <c r="L3881" s="12">
        <v>0.40251960311506141</v>
      </c>
      <c r="M3881" s="12">
        <v>0.87033351967077444</v>
      </c>
      <c r="N3881" s="12"/>
      <c r="O3881" s="12"/>
    </row>
    <row r="3882" spans="1:15" x14ac:dyDescent="0.35">
      <c r="A3882" s="11" t="str">
        <f t="shared" si="60"/>
        <v>CONSUMO PER CAPITA (kg ó litros por individuo)Otr.Bebidas Deri.VinoDE 60 A 75 AÑOS</v>
      </c>
      <c r="B3882" s="11" t="s">
        <v>121</v>
      </c>
      <c r="C3882" s="11" t="s">
        <v>139</v>
      </c>
      <c r="D3882" s="11" t="s">
        <v>44</v>
      </c>
      <c r="E3882" s="12">
        <v>0.91768374084012061</v>
      </c>
      <c r="F3882" s="12">
        <v>0.34202876377261476</v>
      </c>
      <c r="G3882" s="12">
        <v>0.23895613017034764</v>
      </c>
      <c r="H3882" s="12">
        <v>0.47693961036657173</v>
      </c>
      <c r="I3882" s="12">
        <v>0.84785574414667286</v>
      </c>
      <c r="J3882" s="12">
        <v>0.33515420307132965</v>
      </c>
      <c r="K3882" s="12">
        <v>0.27236750278928662</v>
      </c>
      <c r="L3882" s="12">
        <v>0.3567575148698145</v>
      </c>
      <c r="M3882" s="12">
        <v>0.82342045126454166</v>
      </c>
      <c r="N3882" s="12"/>
      <c r="O3882" s="12"/>
    </row>
    <row r="3883" spans="1:15" x14ac:dyDescent="0.35">
      <c r="A3883" s="11" t="str">
        <f t="shared" si="60"/>
        <v>CONSUMO PER CAPITA (kg ó litros por individuo)Otr.Bebidas Deri.VinoNIVEL ALTO</v>
      </c>
      <c r="B3883" s="11" t="s">
        <v>121</v>
      </c>
      <c r="C3883" s="11" t="s">
        <v>139</v>
      </c>
      <c r="D3883" s="11" t="s">
        <v>209</v>
      </c>
      <c r="E3883" s="12">
        <v>0.64252973555594728</v>
      </c>
      <c r="F3883" s="12">
        <v>0.23121240165224027</v>
      </c>
      <c r="G3883" s="12">
        <v>0.16115884542555486</v>
      </c>
      <c r="H3883" s="12">
        <v>0.30504723813990636</v>
      </c>
      <c r="I3883" s="12">
        <v>0.68191093792617619</v>
      </c>
      <c r="J3883" s="12">
        <v>0.2368066578631042</v>
      </c>
      <c r="K3883" s="12">
        <v>0.15385981153813955</v>
      </c>
      <c r="L3883" s="12">
        <v>0.25276873078615908</v>
      </c>
      <c r="M3883" s="12">
        <v>0.63648350954381516</v>
      </c>
      <c r="N3883" s="12"/>
      <c r="O3883" s="12"/>
    </row>
    <row r="3884" spans="1:15" x14ac:dyDescent="0.35">
      <c r="A3884" s="11" t="str">
        <f t="shared" si="60"/>
        <v>CONSUMO PER CAPITA (kg ó litros por individuo)Otr.Bebidas Deri.VinoNIVEL MEDIO ALTO</v>
      </c>
      <c r="B3884" s="11" t="s">
        <v>121</v>
      </c>
      <c r="C3884" s="11" t="s">
        <v>139</v>
      </c>
      <c r="D3884" s="11" t="s">
        <v>210</v>
      </c>
      <c r="E3884" s="12">
        <v>0.70063462812223121</v>
      </c>
      <c r="F3884" s="12">
        <v>0.15243117514128957</v>
      </c>
      <c r="G3884" s="12">
        <v>9.3393656242747314E-2</v>
      </c>
      <c r="H3884" s="12">
        <v>0.25506939050582272</v>
      </c>
      <c r="I3884" s="12">
        <v>0.64732594378083541</v>
      </c>
      <c r="J3884" s="12">
        <v>0.15453536129649939</v>
      </c>
      <c r="K3884" s="12">
        <v>0.19432000662595014</v>
      </c>
      <c r="L3884" s="12">
        <v>0.26953598257385741</v>
      </c>
      <c r="M3884" s="12">
        <v>0.52122195128688131</v>
      </c>
      <c r="N3884" s="12"/>
      <c r="O3884" s="12"/>
    </row>
    <row r="3885" spans="1:15" x14ac:dyDescent="0.35">
      <c r="A3885" s="11" t="str">
        <f t="shared" si="60"/>
        <v>CONSUMO PER CAPITA (kg ó litros por individuo)Otr.Bebidas Deri.VinoNIVEL MEDIO</v>
      </c>
      <c r="B3885" s="11" t="s">
        <v>121</v>
      </c>
      <c r="C3885" s="11" t="s">
        <v>139</v>
      </c>
      <c r="D3885" s="11" t="s">
        <v>211</v>
      </c>
      <c r="E3885" s="12">
        <v>0.60345483954845902</v>
      </c>
      <c r="F3885" s="12">
        <v>0.18140896999057582</v>
      </c>
      <c r="G3885" s="12">
        <v>0.13407457136534001</v>
      </c>
      <c r="H3885" s="12">
        <v>0.24056713370672439</v>
      </c>
      <c r="I3885" s="12">
        <v>0.5017454827065102</v>
      </c>
      <c r="J3885" s="12">
        <v>0.19712966912302074</v>
      </c>
      <c r="K3885" s="12">
        <v>0.16818818576120312</v>
      </c>
      <c r="L3885" s="12">
        <v>0.22155395781799547</v>
      </c>
      <c r="M3885" s="12">
        <v>0.41948530803337225</v>
      </c>
      <c r="N3885" s="12"/>
      <c r="O3885" s="12"/>
    </row>
    <row r="3886" spans="1:15" x14ac:dyDescent="0.35">
      <c r="A3886" s="11" t="str">
        <f t="shared" si="60"/>
        <v>CONSUMO PER CAPITA (kg ó litros por individuo)Otr.Bebidas Deri.VinoNIVEL MEDIO BAJO</v>
      </c>
      <c r="B3886" s="11" t="s">
        <v>121</v>
      </c>
      <c r="C3886" s="11" t="s">
        <v>139</v>
      </c>
      <c r="D3886" s="11" t="s">
        <v>212</v>
      </c>
      <c r="E3886" s="12">
        <v>0.78402513961560927</v>
      </c>
      <c r="F3886" s="12">
        <v>0.18922394698038983</v>
      </c>
      <c r="G3886" s="12">
        <v>0.19272147960494071</v>
      </c>
      <c r="H3886" s="12">
        <v>0.35990555696178922</v>
      </c>
      <c r="I3886" s="12">
        <v>0.67307162488830197</v>
      </c>
      <c r="J3886" s="12">
        <v>0.21157656747009268</v>
      </c>
      <c r="K3886" s="12">
        <v>0.17868190411722709</v>
      </c>
      <c r="L3886" s="12">
        <v>0.32299414535631354</v>
      </c>
      <c r="M3886" s="12">
        <v>0.59403100189305158</v>
      </c>
      <c r="N3886" s="12"/>
      <c r="O3886" s="12"/>
    </row>
    <row r="3887" spans="1:15" x14ac:dyDescent="0.35">
      <c r="A3887" s="11" t="str">
        <f t="shared" si="60"/>
        <v>CONSUMO PER CAPITA (kg ó litros por individuo)Otr.Bebidas Deri.VinoHOMBRE</v>
      </c>
      <c r="B3887" s="11" t="s">
        <v>121</v>
      </c>
      <c r="C3887" s="11" t="s">
        <v>139</v>
      </c>
      <c r="D3887" s="11" t="s">
        <v>21</v>
      </c>
      <c r="E3887" s="12">
        <v>0.56903625887252518</v>
      </c>
      <c r="F3887" s="12">
        <v>0.1976633063906682</v>
      </c>
      <c r="G3887" s="12">
        <v>0.15791478224142985</v>
      </c>
      <c r="H3887" s="12">
        <v>0.2638120279715172</v>
      </c>
      <c r="I3887" s="12">
        <v>0.57264023614970583</v>
      </c>
      <c r="J3887" s="12">
        <v>0.18552123675285645</v>
      </c>
      <c r="K3887" s="12">
        <v>0.15770341475333088</v>
      </c>
      <c r="L3887" s="12">
        <v>0.24687419187836634</v>
      </c>
      <c r="M3887" s="12">
        <v>0.51130835571174427</v>
      </c>
      <c r="N3887" s="12"/>
      <c r="O3887" s="12"/>
    </row>
    <row r="3888" spans="1:15" x14ac:dyDescent="0.35">
      <c r="A3888" s="11" t="str">
        <f t="shared" si="60"/>
        <v>CONSUMO PER CAPITA (kg ó litros por individuo)Otr.Bebidas Deri.VinoMUJER</v>
      </c>
      <c r="B3888" s="11" t="s">
        <v>121</v>
      </c>
      <c r="C3888" s="11" t="s">
        <v>139</v>
      </c>
      <c r="D3888" s="11" t="s">
        <v>22</v>
      </c>
      <c r="E3888" s="12">
        <v>0.64707013052085405</v>
      </c>
      <c r="F3888" s="12">
        <v>0.18930699650511595</v>
      </c>
      <c r="G3888" s="12">
        <v>0.14549790189188685</v>
      </c>
      <c r="H3888" s="12">
        <v>0.27041950781542817</v>
      </c>
      <c r="I3888" s="12">
        <v>0.59933886227692912</v>
      </c>
      <c r="J3888" s="12">
        <v>0.19405419381039388</v>
      </c>
      <c r="K3888" s="12">
        <v>0.16186711861819106</v>
      </c>
      <c r="L3888" s="12">
        <v>0.26046237676653211</v>
      </c>
      <c r="M3888" s="12">
        <v>0.539946022064969</v>
      </c>
      <c r="N3888" s="12"/>
      <c r="O3888" s="12"/>
    </row>
    <row r="3889" spans="1:15" x14ac:dyDescent="0.35">
      <c r="A3889" s="11" t="str">
        <f t="shared" si="60"/>
        <v>CONSUMO PER CAPITA (kg ó litros por individuo)Tinto de VeranoT.ESPAÑA</v>
      </c>
      <c r="B3889" s="11" t="s">
        <v>121</v>
      </c>
      <c r="C3889" s="11" t="s">
        <v>140</v>
      </c>
      <c r="D3889" s="11" t="s">
        <v>36</v>
      </c>
      <c r="E3889" s="12">
        <v>0.45121557599960338</v>
      </c>
      <c r="F3889" s="12">
        <v>0.12184187408260731</v>
      </c>
      <c r="G3889" s="12">
        <v>9.5560283008361779E-2</v>
      </c>
      <c r="H3889" s="12">
        <v>0.18876166478780426</v>
      </c>
      <c r="I3889" s="12">
        <v>0.44512253028871207</v>
      </c>
      <c r="J3889" s="12">
        <v>0.12267614643358397</v>
      </c>
      <c r="K3889" s="12">
        <v>0.10419774564133466</v>
      </c>
      <c r="L3889" s="12">
        <v>0.17918742707988147</v>
      </c>
      <c r="M3889" s="12">
        <v>0.40448617609137433</v>
      </c>
      <c r="N3889" s="12"/>
      <c r="O3889" s="12"/>
    </row>
    <row r="3890" spans="1:15" x14ac:dyDescent="0.35">
      <c r="A3890" s="11" t="str">
        <f t="shared" si="60"/>
        <v>CONSUMO PER CAPITA (kg ó litros por individuo)Tinto de VeranoBCN AM</v>
      </c>
      <c r="B3890" s="11" t="s">
        <v>121</v>
      </c>
      <c r="C3890" s="11" t="s">
        <v>140</v>
      </c>
      <c r="D3890" s="11" t="s">
        <v>1</v>
      </c>
      <c r="E3890" s="12">
        <v>0.13633071805662764</v>
      </c>
      <c r="F3890" s="12">
        <v>2.2094009170331899E-2</v>
      </c>
      <c r="G3890" s="12">
        <v>5.9081227858515713E-3</v>
      </c>
      <c r="H3890" s="12">
        <v>4.0279661579662132E-2</v>
      </c>
      <c r="I3890" s="12">
        <v>6.8757158429412268E-2</v>
      </c>
      <c r="J3890" s="12">
        <v>1.2191085167739042E-2</v>
      </c>
      <c r="K3890" s="12">
        <v>3.1079658421647172E-2</v>
      </c>
      <c r="L3890" s="12">
        <v>1.6558995408242533E-2</v>
      </c>
      <c r="M3890" s="12">
        <v>8.2801612315341236E-2</v>
      </c>
      <c r="N3890" s="12"/>
      <c r="O3890" s="12"/>
    </row>
    <row r="3891" spans="1:15" x14ac:dyDescent="0.35">
      <c r="A3891" s="11" t="str">
        <f t="shared" si="60"/>
        <v>CONSUMO PER CAPITA (kg ó litros por individuo)Tinto de VeranoREST.CAT ARAGON</v>
      </c>
      <c r="B3891" s="11" t="s">
        <v>121</v>
      </c>
      <c r="C3891" s="11" t="s">
        <v>140</v>
      </c>
      <c r="D3891" s="11" t="s">
        <v>2</v>
      </c>
      <c r="E3891" s="12">
        <v>0.11389215478718048</v>
      </c>
      <c r="F3891" s="12">
        <v>3.305374937176405E-2</v>
      </c>
      <c r="G3891" s="12">
        <v>2.5351575458160476E-2</v>
      </c>
      <c r="H3891" s="12">
        <v>4.4202870944341749E-2</v>
      </c>
      <c r="I3891" s="12">
        <v>0.18625476164558727</v>
      </c>
      <c r="J3891" s="12">
        <v>4.7713918812692602E-2</v>
      </c>
      <c r="K3891" s="12">
        <v>3.0150865264838882E-2</v>
      </c>
      <c r="L3891" s="12">
        <v>4.116242964190947E-2</v>
      </c>
      <c r="M3891" s="12">
        <v>0.14158767142534748</v>
      </c>
      <c r="N3891" s="12"/>
      <c r="O3891" s="12"/>
    </row>
    <row r="3892" spans="1:15" x14ac:dyDescent="0.35">
      <c r="A3892" s="11" t="str">
        <f t="shared" si="60"/>
        <v>CONSUMO PER CAPITA (kg ó litros por individuo)Tinto de VeranoLEVANTE</v>
      </c>
      <c r="B3892" s="11" t="s">
        <v>121</v>
      </c>
      <c r="C3892" s="11" t="s">
        <v>140</v>
      </c>
      <c r="D3892" s="11" t="s">
        <v>3</v>
      </c>
      <c r="E3892" s="12">
        <v>0.36767148385388826</v>
      </c>
      <c r="F3892" s="12">
        <v>8.7289461019672193E-2</v>
      </c>
      <c r="G3892" s="12">
        <v>6.3033729535912297E-2</v>
      </c>
      <c r="H3892" s="12">
        <v>9.5955903009680904E-2</v>
      </c>
      <c r="I3892" s="12">
        <v>0.34057912830694381</v>
      </c>
      <c r="J3892" s="12">
        <v>9.6777648480375317E-2</v>
      </c>
      <c r="K3892" s="12">
        <v>8.1522057829728184E-2</v>
      </c>
      <c r="L3892" s="12">
        <v>0.14116401709979634</v>
      </c>
      <c r="M3892" s="12">
        <v>0.31810571715872904</v>
      </c>
      <c r="N3892" s="12"/>
      <c r="O3892" s="12"/>
    </row>
    <row r="3893" spans="1:15" x14ac:dyDescent="0.35">
      <c r="A3893" s="11" t="str">
        <f t="shared" si="60"/>
        <v>CONSUMO PER CAPITA (kg ó litros por individuo)Tinto de VeranoANDALUCIA</v>
      </c>
      <c r="B3893" s="11" t="s">
        <v>121</v>
      </c>
      <c r="C3893" s="11" t="s">
        <v>140</v>
      </c>
      <c r="D3893" s="11" t="s">
        <v>4</v>
      </c>
      <c r="E3893" s="12">
        <v>0.94920152325244678</v>
      </c>
      <c r="F3893" s="12">
        <v>0.31031018502061675</v>
      </c>
      <c r="G3893" s="12">
        <v>0.22551720807829123</v>
      </c>
      <c r="H3893" s="12">
        <v>0.41616073420101596</v>
      </c>
      <c r="I3893" s="12">
        <v>0.85461471227939334</v>
      </c>
      <c r="J3893" s="12">
        <v>0.25301489864352167</v>
      </c>
      <c r="K3893" s="12">
        <v>0.24573866844013439</v>
      </c>
      <c r="L3893" s="12">
        <v>0.39430033463096226</v>
      </c>
      <c r="M3893" s="12">
        <v>0.80866818790934947</v>
      </c>
      <c r="N3893" s="12"/>
      <c r="O3893" s="12"/>
    </row>
    <row r="3894" spans="1:15" x14ac:dyDescent="0.35">
      <c r="A3894" s="11" t="str">
        <f t="shared" si="60"/>
        <v>CONSUMO PER CAPITA (kg ó litros por individuo)Tinto de VeranoMDD AM</v>
      </c>
      <c r="B3894" s="11" t="s">
        <v>121</v>
      </c>
      <c r="C3894" s="11" t="s">
        <v>140</v>
      </c>
      <c r="D3894" s="11" t="s">
        <v>5</v>
      </c>
      <c r="E3894" s="12">
        <v>0.68632825626208571</v>
      </c>
      <c r="F3894" s="12">
        <v>0.10769589795172864</v>
      </c>
      <c r="G3894" s="12">
        <v>0.11084654606275018</v>
      </c>
      <c r="H3894" s="12">
        <v>0.32482126448215204</v>
      </c>
      <c r="I3894" s="12">
        <v>0.77226016473432058</v>
      </c>
      <c r="J3894" s="12">
        <v>0.17318054233802924</v>
      </c>
      <c r="K3894" s="12">
        <v>0.10912335387778983</v>
      </c>
      <c r="L3894" s="12">
        <v>0.28396623365307333</v>
      </c>
      <c r="M3894" s="12">
        <v>0.64487273931902411</v>
      </c>
      <c r="N3894" s="12"/>
      <c r="O3894" s="12"/>
    </row>
    <row r="3895" spans="1:15" x14ac:dyDescent="0.35">
      <c r="A3895" s="11" t="str">
        <f t="shared" si="60"/>
        <v>CONSUMO PER CAPITA (kg ó litros por individuo)Tinto de VeranoRTO CENTRO</v>
      </c>
      <c r="B3895" s="11" t="s">
        <v>121</v>
      </c>
      <c r="C3895" s="11" t="s">
        <v>140</v>
      </c>
      <c r="D3895" s="11" t="s">
        <v>6</v>
      </c>
      <c r="E3895" s="12">
        <v>0.50522040345995067</v>
      </c>
      <c r="F3895" s="12">
        <v>6.6308434846997791E-2</v>
      </c>
      <c r="G3895" s="12">
        <v>4.9628978756769339E-2</v>
      </c>
      <c r="H3895" s="12">
        <v>0.12814630296105861</v>
      </c>
      <c r="I3895" s="12">
        <v>0.45117074940498514</v>
      </c>
      <c r="J3895" s="12">
        <v>5.4884407771957515E-2</v>
      </c>
      <c r="K3895" s="12">
        <v>5.4713181184232573E-2</v>
      </c>
      <c r="L3895" s="12">
        <v>0.15358533835571245</v>
      </c>
      <c r="M3895" s="12">
        <v>0.48310747971460788</v>
      </c>
      <c r="N3895" s="12"/>
      <c r="O3895" s="12"/>
    </row>
    <row r="3896" spans="1:15" x14ac:dyDescent="0.35">
      <c r="A3896" s="11" t="str">
        <f t="shared" si="60"/>
        <v>CONSUMO PER CAPITA (kg ó litros por individuo)Tinto de VeranoNORTE-CENTRO</v>
      </c>
      <c r="B3896" s="11" t="s">
        <v>121</v>
      </c>
      <c r="C3896" s="11" t="s">
        <v>140</v>
      </c>
      <c r="D3896" s="11" t="s">
        <v>7</v>
      </c>
      <c r="E3896" s="12">
        <v>0.26691265504993489</v>
      </c>
      <c r="F3896" s="12">
        <v>0.16017871508237902</v>
      </c>
      <c r="G3896" s="12">
        <v>0.15829152556045453</v>
      </c>
      <c r="H3896" s="12">
        <v>0.22119089739973444</v>
      </c>
      <c r="I3896" s="12">
        <v>0.33249604241087788</v>
      </c>
      <c r="J3896" s="12">
        <v>0.16634366255729618</v>
      </c>
      <c r="K3896" s="12">
        <v>0.14893009844262159</v>
      </c>
      <c r="L3896" s="12">
        <v>0.12555927694547306</v>
      </c>
      <c r="M3896" s="12">
        <v>0.23936713875310073</v>
      </c>
      <c r="N3896" s="12"/>
      <c r="O3896" s="12"/>
    </row>
    <row r="3897" spans="1:15" x14ac:dyDescent="0.35">
      <c r="A3897" s="11" t="str">
        <f t="shared" si="60"/>
        <v>CONSUMO PER CAPITA (kg ó litros por individuo)Tinto de VeranoNOROESTE</v>
      </c>
      <c r="B3897" s="11" t="s">
        <v>121</v>
      </c>
      <c r="C3897" s="11" t="s">
        <v>140</v>
      </c>
      <c r="D3897" s="11" t="s">
        <v>8</v>
      </c>
      <c r="E3897" s="12">
        <v>7.6451984672312054E-2</v>
      </c>
      <c r="F3897" s="12">
        <v>2.7759338056153989E-2</v>
      </c>
      <c r="G3897" s="12">
        <v>1.511739718055252E-2</v>
      </c>
      <c r="H3897" s="12">
        <v>3.0952418127793195E-2</v>
      </c>
      <c r="I3897" s="12">
        <v>9.8178440979174428E-2</v>
      </c>
      <c r="J3897" s="12">
        <v>4.9739865140419982E-2</v>
      </c>
      <c r="K3897" s="12">
        <v>9.6251781875061095E-3</v>
      </c>
      <c r="L3897" s="12">
        <v>6.2600731351418151E-2</v>
      </c>
      <c r="M3897" s="12">
        <v>9.8579871773079406E-2</v>
      </c>
      <c r="N3897" s="12"/>
      <c r="O3897" s="12"/>
    </row>
    <row r="3898" spans="1:15" x14ac:dyDescent="0.35">
      <c r="A3898" s="11" t="str">
        <f t="shared" si="60"/>
        <v>CONSUMO PER CAPITA (kg ó litros por individuo)Tinto de Verano&lt;2MIL</v>
      </c>
      <c r="B3898" s="11" t="s">
        <v>121</v>
      </c>
      <c r="C3898" s="11" t="s">
        <v>140</v>
      </c>
      <c r="D3898" s="11" t="s">
        <v>9</v>
      </c>
      <c r="E3898" s="12">
        <v>0.24064602636973423</v>
      </c>
      <c r="F3898" s="12">
        <v>2.6513151354917674E-2</v>
      </c>
      <c r="G3898" s="12">
        <v>5.4906636040747053E-2</v>
      </c>
      <c r="H3898" s="12">
        <v>6.6923357920409515E-2</v>
      </c>
      <c r="I3898" s="12">
        <v>0.24940775710357463</v>
      </c>
      <c r="J3898" s="12">
        <v>3.3331372321176132E-2</v>
      </c>
      <c r="K3898" s="12">
        <v>4.534524333786856E-2</v>
      </c>
      <c r="L3898" s="12">
        <v>0.10776867660294764</v>
      </c>
      <c r="M3898" s="12">
        <v>0.25687634144738708</v>
      </c>
      <c r="N3898" s="12"/>
      <c r="O3898" s="12"/>
    </row>
    <row r="3899" spans="1:15" x14ac:dyDescent="0.35">
      <c r="A3899" s="11" t="str">
        <f t="shared" si="60"/>
        <v>CONSUMO PER CAPITA (kg ó litros por individuo)Tinto de Verano2-5MIL</v>
      </c>
      <c r="B3899" s="11" t="s">
        <v>121</v>
      </c>
      <c r="C3899" s="11" t="s">
        <v>140</v>
      </c>
      <c r="D3899" s="11" t="s">
        <v>10</v>
      </c>
      <c r="E3899" s="12">
        <v>0.26513815662849954</v>
      </c>
      <c r="F3899" s="12">
        <v>6.0349929142012843E-2</v>
      </c>
      <c r="G3899" s="12">
        <v>6.6778828350736036E-2</v>
      </c>
      <c r="H3899" s="12">
        <v>0.10256966686993969</v>
      </c>
      <c r="I3899" s="12">
        <v>0.29817004326412722</v>
      </c>
      <c r="J3899" s="12">
        <v>7.3315403225703416E-2</v>
      </c>
      <c r="K3899" s="12">
        <v>7.3888628745267193E-2</v>
      </c>
      <c r="L3899" s="12">
        <v>0.10240480194109902</v>
      </c>
      <c r="M3899" s="12">
        <v>0.27651125108140101</v>
      </c>
      <c r="N3899" s="12"/>
      <c r="O3899" s="12"/>
    </row>
    <row r="3900" spans="1:15" x14ac:dyDescent="0.35">
      <c r="A3900" s="11" t="str">
        <f t="shared" si="60"/>
        <v>CONSUMO PER CAPITA (kg ó litros por individuo)Tinto de Verano5-10MIL</v>
      </c>
      <c r="B3900" s="11" t="s">
        <v>121</v>
      </c>
      <c r="C3900" s="11" t="s">
        <v>140</v>
      </c>
      <c r="D3900" s="11" t="s">
        <v>11</v>
      </c>
      <c r="E3900" s="12">
        <v>0.53243781957186243</v>
      </c>
      <c r="F3900" s="12">
        <v>8.9004497784234943E-2</v>
      </c>
      <c r="G3900" s="12">
        <v>5.3635111621324789E-2</v>
      </c>
      <c r="H3900" s="12">
        <v>0.1388799595076593</v>
      </c>
      <c r="I3900" s="12">
        <v>0.43635633844513588</v>
      </c>
      <c r="J3900" s="12">
        <v>0.12833102355864059</v>
      </c>
      <c r="K3900" s="12">
        <v>7.3607308464844201E-2</v>
      </c>
      <c r="L3900" s="12">
        <v>0.16538214994771114</v>
      </c>
      <c r="M3900" s="12">
        <v>0.34527056783585103</v>
      </c>
      <c r="N3900" s="12"/>
      <c r="O3900" s="12"/>
    </row>
    <row r="3901" spans="1:15" x14ac:dyDescent="0.35">
      <c r="A3901" s="11" t="str">
        <f t="shared" si="60"/>
        <v>CONSUMO PER CAPITA (kg ó litros por individuo)Tinto de Verano10-30MIL</v>
      </c>
      <c r="B3901" s="11" t="s">
        <v>121</v>
      </c>
      <c r="C3901" s="11" t="s">
        <v>140</v>
      </c>
      <c r="D3901" s="11" t="s">
        <v>12</v>
      </c>
      <c r="E3901" s="12">
        <v>0.45418558036753076</v>
      </c>
      <c r="F3901" s="12">
        <v>0.14671449643640511</v>
      </c>
      <c r="G3901" s="12">
        <v>0.11378857158421367</v>
      </c>
      <c r="H3901" s="12">
        <v>0.17766271767569969</v>
      </c>
      <c r="I3901" s="12">
        <v>0.40324223175223661</v>
      </c>
      <c r="J3901" s="12">
        <v>0.1402802234536413</v>
      </c>
      <c r="K3901" s="12">
        <v>0.16739221160369352</v>
      </c>
      <c r="L3901" s="12">
        <v>0.1963583101682074</v>
      </c>
      <c r="M3901" s="12">
        <v>0.42451344023217402</v>
      </c>
      <c r="N3901" s="12"/>
      <c r="O3901" s="12"/>
    </row>
    <row r="3902" spans="1:15" x14ac:dyDescent="0.35">
      <c r="A3902" s="11" t="str">
        <f t="shared" si="60"/>
        <v>CONSUMO PER CAPITA (kg ó litros por individuo)Tinto de Verano30-100MIL</v>
      </c>
      <c r="B3902" s="11" t="s">
        <v>121</v>
      </c>
      <c r="C3902" s="11" t="s">
        <v>140</v>
      </c>
      <c r="D3902" s="11" t="s">
        <v>13</v>
      </c>
      <c r="E3902" s="12">
        <v>0.41281725096888</v>
      </c>
      <c r="F3902" s="12">
        <v>0.14854966093005365</v>
      </c>
      <c r="G3902" s="12">
        <v>8.090662112825478E-2</v>
      </c>
      <c r="H3902" s="12">
        <v>0.18844939012485129</v>
      </c>
      <c r="I3902" s="12">
        <v>0.47566484371316192</v>
      </c>
      <c r="J3902" s="12">
        <v>0.1275556209047686</v>
      </c>
      <c r="K3902" s="12">
        <v>9.2823894293821069E-2</v>
      </c>
      <c r="L3902" s="12">
        <v>0.14566761713062754</v>
      </c>
      <c r="M3902" s="12">
        <v>0.40062500762805731</v>
      </c>
      <c r="N3902" s="12"/>
      <c r="O3902" s="12"/>
    </row>
    <row r="3903" spans="1:15" x14ac:dyDescent="0.35">
      <c r="A3903" s="11" t="str">
        <f t="shared" si="60"/>
        <v>CONSUMO PER CAPITA (kg ó litros por individuo)Tinto de Verano100-200MIL</v>
      </c>
      <c r="B3903" s="11" t="s">
        <v>121</v>
      </c>
      <c r="C3903" s="11" t="s">
        <v>140</v>
      </c>
      <c r="D3903" s="11" t="s">
        <v>14</v>
      </c>
      <c r="E3903" s="12">
        <v>0.55068563527574887</v>
      </c>
      <c r="F3903" s="12">
        <v>0.23261304002042363</v>
      </c>
      <c r="G3903" s="12">
        <v>0.15429918359328013</v>
      </c>
      <c r="H3903" s="12">
        <v>0.29171840026371776</v>
      </c>
      <c r="I3903" s="12">
        <v>0.56127868078008536</v>
      </c>
      <c r="J3903" s="12">
        <v>0.18445410178423133</v>
      </c>
      <c r="K3903" s="12">
        <v>0.12955105813980961</v>
      </c>
      <c r="L3903" s="12">
        <v>0.25676414731183211</v>
      </c>
      <c r="M3903" s="12">
        <v>0.59073713689397633</v>
      </c>
      <c r="N3903" s="12"/>
      <c r="O3903" s="12"/>
    </row>
    <row r="3904" spans="1:15" x14ac:dyDescent="0.35">
      <c r="A3904" s="11" t="str">
        <f t="shared" si="60"/>
        <v>CONSUMO PER CAPITA (kg ó litros por individuo)Tinto de Verano200-500MIL</v>
      </c>
      <c r="B3904" s="11" t="s">
        <v>121</v>
      </c>
      <c r="C3904" s="11" t="s">
        <v>140</v>
      </c>
      <c r="D3904" s="11" t="s">
        <v>15</v>
      </c>
      <c r="E3904" s="12">
        <v>0.3979608806631183</v>
      </c>
      <c r="F3904" s="12">
        <v>5.5498241766460281E-2</v>
      </c>
      <c r="G3904" s="12">
        <v>4.6910745607451711E-2</v>
      </c>
      <c r="H3904" s="12">
        <v>0.12651470684349087</v>
      </c>
      <c r="I3904" s="12">
        <v>0.3362429254987182</v>
      </c>
      <c r="J3904" s="12">
        <v>8.088241274348304E-2</v>
      </c>
      <c r="K3904" s="12">
        <v>7.7122534835204773E-2</v>
      </c>
      <c r="L3904" s="12">
        <v>0.18412913603456912</v>
      </c>
      <c r="M3904" s="12">
        <v>0.32314337034842039</v>
      </c>
      <c r="N3904" s="12"/>
      <c r="O3904" s="12"/>
    </row>
    <row r="3905" spans="1:15" x14ac:dyDescent="0.35">
      <c r="A3905" s="11" t="str">
        <f t="shared" si="60"/>
        <v>CONSUMO PER CAPITA (kg ó litros por individuo)Tinto de Verano&gt;500MIL</v>
      </c>
      <c r="B3905" s="11" t="s">
        <v>121</v>
      </c>
      <c r="C3905" s="11" t="s">
        <v>140</v>
      </c>
      <c r="D3905" s="11" t="s">
        <v>16</v>
      </c>
      <c r="E3905" s="12">
        <v>0.58249374424309042</v>
      </c>
      <c r="F3905" s="12">
        <v>0.12169481046484308</v>
      </c>
      <c r="G3905" s="12">
        <v>0.14320148573093447</v>
      </c>
      <c r="H3905" s="12">
        <v>0.28918035649240781</v>
      </c>
      <c r="I3905" s="12">
        <v>0.59705488132830653</v>
      </c>
      <c r="J3905" s="12">
        <v>0.14134449200296073</v>
      </c>
      <c r="K3905" s="12">
        <v>0.10097137111486486</v>
      </c>
      <c r="L3905" s="12">
        <v>0.21080051767008928</v>
      </c>
      <c r="M3905" s="12">
        <v>0.46144812631225379</v>
      </c>
      <c r="N3905" s="12"/>
      <c r="O3905" s="12"/>
    </row>
    <row r="3906" spans="1:15" x14ac:dyDescent="0.35">
      <c r="A3906" s="11" t="str">
        <f t="shared" si="60"/>
        <v>CONSUMO PER CAPITA (kg ó litros por individuo)Tinto de VeranoDE 15 A 19 AÑOS</v>
      </c>
      <c r="B3906" s="11" t="s">
        <v>121</v>
      </c>
      <c r="C3906" s="11" t="s">
        <v>140</v>
      </c>
      <c r="D3906" s="11" t="s">
        <v>39</v>
      </c>
      <c r="E3906" s="12">
        <v>0.12056663607946325</v>
      </c>
      <c r="F3906" s="12">
        <v>3.2524249059786531E-3</v>
      </c>
      <c r="G3906" s="12" t="s">
        <v>223</v>
      </c>
      <c r="H3906" s="12">
        <v>7.7870259127382378E-3</v>
      </c>
      <c r="I3906" s="12">
        <v>9.8304033590430519E-3</v>
      </c>
      <c r="J3906" s="12">
        <v>4.3622463387625217E-2</v>
      </c>
      <c r="K3906" s="12">
        <v>0.11737778822726457</v>
      </c>
      <c r="L3906" s="12">
        <v>7.7230570820879071E-2</v>
      </c>
      <c r="M3906" s="12">
        <v>0.11744674800888656</v>
      </c>
      <c r="N3906" s="12"/>
      <c r="O3906" s="12"/>
    </row>
    <row r="3907" spans="1:15" x14ac:dyDescent="0.35">
      <c r="A3907" s="11" t="str">
        <f t="shared" si="60"/>
        <v>CONSUMO PER CAPITA (kg ó litros por individuo)Tinto de VeranoDE 20 A 24 AÑOS</v>
      </c>
      <c r="B3907" s="11" t="s">
        <v>121</v>
      </c>
      <c r="C3907" s="11" t="s">
        <v>140</v>
      </c>
      <c r="D3907" s="11" t="s">
        <v>40</v>
      </c>
      <c r="E3907" s="12">
        <v>0.15300934663368829</v>
      </c>
      <c r="F3907" s="12">
        <v>3.1322315472250777E-2</v>
      </c>
      <c r="G3907" s="12">
        <v>8.2375702092258071E-2</v>
      </c>
      <c r="H3907" s="12">
        <v>8.1383651798847031E-2</v>
      </c>
      <c r="I3907" s="12">
        <v>0.16371908316887124</v>
      </c>
      <c r="J3907" s="12">
        <v>4.6226338502757841E-2</v>
      </c>
      <c r="K3907" s="12">
        <v>3.8059452735613467E-2</v>
      </c>
      <c r="L3907" s="12">
        <v>5.7539863817110876E-2</v>
      </c>
      <c r="M3907" s="12">
        <v>0.14398921804984333</v>
      </c>
      <c r="N3907" s="12"/>
      <c r="O3907" s="12"/>
    </row>
    <row r="3908" spans="1:15" x14ac:dyDescent="0.35">
      <c r="A3908" s="11" t="str">
        <f t="shared" ref="A3908:A3971" si="61">B3908&amp;C3908&amp;D3908</f>
        <v>CONSUMO PER CAPITA (kg ó litros por individuo)Tinto de VeranoDE 25 A 34 AÑOS</v>
      </c>
      <c r="B3908" s="11" t="s">
        <v>121</v>
      </c>
      <c r="C3908" s="11" t="s">
        <v>140</v>
      </c>
      <c r="D3908" s="11" t="s">
        <v>41</v>
      </c>
      <c r="E3908" s="12">
        <v>0.32048975537974972</v>
      </c>
      <c r="F3908" s="12">
        <v>6.7076842830975328E-2</v>
      </c>
      <c r="G3908" s="12">
        <v>8.0325133132669854E-2</v>
      </c>
      <c r="H3908" s="12">
        <v>0.10197016315139577</v>
      </c>
      <c r="I3908" s="12">
        <v>0.2864303170328481</v>
      </c>
      <c r="J3908" s="12">
        <v>5.762891558238771E-2</v>
      </c>
      <c r="K3908" s="12">
        <v>5.8387716220106065E-2</v>
      </c>
      <c r="L3908" s="12">
        <v>7.171291962174646E-2</v>
      </c>
      <c r="M3908" s="12">
        <v>0.12854017372819337</v>
      </c>
      <c r="N3908" s="12"/>
      <c r="O3908" s="12"/>
    </row>
    <row r="3909" spans="1:15" x14ac:dyDescent="0.35">
      <c r="A3909" s="11" t="str">
        <f t="shared" si="61"/>
        <v>CONSUMO PER CAPITA (kg ó litros por individuo)Tinto de VeranoDE 35 A 49 AÑOS</v>
      </c>
      <c r="B3909" s="11" t="s">
        <v>121</v>
      </c>
      <c r="C3909" s="11" t="s">
        <v>140</v>
      </c>
      <c r="D3909" s="11" t="s">
        <v>42</v>
      </c>
      <c r="E3909" s="12">
        <v>0.41991364272886572</v>
      </c>
      <c r="F3909" s="12">
        <v>6.5823567604560929E-2</v>
      </c>
      <c r="G3909" s="12">
        <v>5.1836600773876355E-2</v>
      </c>
      <c r="H3909" s="12">
        <v>0.13195875211658745</v>
      </c>
      <c r="I3909" s="12">
        <v>0.36312238342883174</v>
      </c>
      <c r="J3909" s="12">
        <v>0.10663340471859932</v>
      </c>
      <c r="K3909" s="12">
        <v>6.3913900661727321E-2</v>
      </c>
      <c r="L3909" s="12">
        <v>0.13023698203556006</v>
      </c>
      <c r="M3909" s="12">
        <v>0.27333055635808856</v>
      </c>
      <c r="N3909" s="12"/>
      <c r="O3909" s="12"/>
    </row>
    <row r="3910" spans="1:15" x14ac:dyDescent="0.35">
      <c r="A3910" s="11" t="str">
        <f t="shared" si="61"/>
        <v>CONSUMO PER CAPITA (kg ó litros por individuo)Tinto de VeranoDE 50 A 59 AÑOS</v>
      </c>
      <c r="B3910" s="11" t="s">
        <v>121</v>
      </c>
      <c r="C3910" s="11" t="s">
        <v>140</v>
      </c>
      <c r="D3910" s="11" t="s">
        <v>43</v>
      </c>
      <c r="E3910" s="12">
        <v>0.54804491092903995</v>
      </c>
      <c r="F3910" s="12">
        <v>0.1880238895650205</v>
      </c>
      <c r="G3910" s="12">
        <v>0.1496848343914563</v>
      </c>
      <c r="H3910" s="12">
        <v>0.24466189493568452</v>
      </c>
      <c r="I3910" s="12">
        <v>0.6860812900126394</v>
      </c>
      <c r="J3910" s="12">
        <v>0.15230030627576921</v>
      </c>
      <c r="K3910" s="12">
        <v>0.12873663903491747</v>
      </c>
      <c r="L3910" s="12">
        <v>0.32109303359931329</v>
      </c>
      <c r="M3910" s="12">
        <v>0.71388084445570676</v>
      </c>
      <c r="N3910" s="12"/>
      <c r="O3910" s="12"/>
    </row>
    <row r="3911" spans="1:15" x14ac:dyDescent="0.35">
      <c r="A3911" s="11" t="str">
        <f t="shared" si="61"/>
        <v>CONSUMO PER CAPITA (kg ó litros por individuo)Tinto de VeranoDE 60 A 75 AÑOS</v>
      </c>
      <c r="B3911" s="11" t="s">
        <v>121</v>
      </c>
      <c r="C3911" s="11" t="s">
        <v>140</v>
      </c>
      <c r="D3911" s="11" t="s">
        <v>44</v>
      </c>
      <c r="E3911" s="12">
        <v>0.676538873365369</v>
      </c>
      <c r="F3911" s="12">
        <v>0.23561291397171044</v>
      </c>
      <c r="G3911" s="12">
        <v>0.14743048603385586</v>
      </c>
      <c r="H3911" s="12">
        <v>0.35443968260064923</v>
      </c>
      <c r="I3911" s="12">
        <v>0.65542125585997535</v>
      </c>
      <c r="J3911" s="12">
        <v>0.20484620152334798</v>
      </c>
      <c r="K3911" s="12">
        <v>0.17809937150185665</v>
      </c>
      <c r="L3911" s="12">
        <v>0.25261814406464755</v>
      </c>
      <c r="M3911" s="12">
        <v>0.63961251604431835</v>
      </c>
      <c r="N3911" s="12"/>
      <c r="O3911" s="12"/>
    </row>
    <row r="3912" spans="1:15" x14ac:dyDescent="0.35">
      <c r="A3912" s="11" t="str">
        <f t="shared" si="61"/>
        <v>CONSUMO PER CAPITA (kg ó litros por individuo)Tinto de VeranoNIVEL ALTO</v>
      </c>
      <c r="B3912" s="11" t="s">
        <v>121</v>
      </c>
      <c r="C3912" s="11" t="s">
        <v>140</v>
      </c>
      <c r="D3912" s="11" t="s">
        <v>209</v>
      </c>
      <c r="E3912" s="12">
        <v>0.50097048457774818</v>
      </c>
      <c r="F3912" s="12">
        <v>0.16258627427773761</v>
      </c>
      <c r="G3912" s="12">
        <v>0.11311076887050844</v>
      </c>
      <c r="H3912" s="12">
        <v>0.22758767320649659</v>
      </c>
      <c r="I3912" s="12">
        <v>0.50910780733803318</v>
      </c>
      <c r="J3912" s="12">
        <v>0.17244656413541692</v>
      </c>
      <c r="K3912" s="12">
        <v>0.10304762875931403</v>
      </c>
      <c r="L3912" s="12">
        <v>0.16841052506484433</v>
      </c>
      <c r="M3912" s="12">
        <v>0.5264302640715135</v>
      </c>
      <c r="N3912" s="12"/>
      <c r="O3912" s="12"/>
    </row>
    <row r="3913" spans="1:15" x14ac:dyDescent="0.35">
      <c r="A3913" s="11" t="str">
        <f t="shared" si="61"/>
        <v>CONSUMO PER CAPITA (kg ó litros por individuo)Tinto de VeranoNIVEL MEDIO ALTO</v>
      </c>
      <c r="B3913" s="11" t="s">
        <v>121</v>
      </c>
      <c r="C3913" s="11" t="s">
        <v>140</v>
      </c>
      <c r="D3913" s="11" t="s">
        <v>210</v>
      </c>
      <c r="E3913" s="12">
        <v>0.53913106407901346</v>
      </c>
      <c r="F3913" s="12">
        <v>9.5937640280363695E-2</v>
      </c>
      <c r="G3913" s="12">
        <v>5.3962395599392823E-2</v>
      </c>
      <c r="H3913" s="12">
        <v>0.16237736165864369</v>
      </c>
      <c r="I3913" s="12">
        <v>0.47416194571748843</v>
      </c>
      <c r="J3913" s="12">
        <v>8.8292434616115495E-2</v>
      </c>
      <c r="K3913" s="12">
        <v>0.15763759218716542</v>
      </c>
      <c r="L3913" s="12">
        <v>0.19216583082268843</v>
      </c>
      <c r="M3913" s="12">
        <v>0.4130172460742732</v>
      </c>
      <c r="N3913" s="12"/>
      <c r="O3913" s="12"/>
    </row>
    <row r="3914" spans="1:15" x14ac:dyDescent="0.35">
      <c r="A3914" s="11" t="str">
        <f t="shared" si="61"/>
        <v>CONSUMO PER CAPITA (kg ó litros por individuo)Tinto de VeranoNIVEL MEDIO</v>
      </c>
      <c r="B3914" s="11" t="s">
        <v>121</v>
      </c>
      <c r="C3914" s="11" t="s">
        <v>140</v>
      </c>
      <c r="D3914" s="11" t="s">
        <v>211</v>
      </c>
      <c r="E3914" s="12">
        <v>0.45652654319026525</v>
      </c>
      <c r="F3914" s="12">
        <v>0.11969083628333077</v>
      </c>
      <c r="G3914" s="12">
        <v>9.5648330869975609E-2</v>
      </c>
      <c r="H3914" s="12">
        <v>0.15611104210997956</v>
      </c>
      <c r="I3914" s="12">
        <v>0.39560207008648546</v>
      </c>
      <c r="J3914" s="12">
        <v>0.12805288634906034</v>
      </c>
      <c r="K3914" s="12">
        <v>0.10354007356437314</v>
      </c>
      <c r="L3914" s="12">
        <v>0.16019016004817976</v>
      </c>
      <c r="M3914" s="12">
        <v>0.30951823038368625</v>
      </c>
      <c r="N3914" s="12"/>
      <c r="O3914" s="12"/>
    </row>
    <row r="3915" spans="1:15" x14ac:dyDescent="0.35">
      <c r="A3915" s="11" t="str">
        <f t="shared" si="61"/>
        <v>CONSUMO PER CAPITA (kg ó litros por individuo)Tinto de VeranoNIVEL MEDIO BAJO</v>
      </c>
      <c r="B3915" s="11" t="s">
        <v>121</v>
      </c>
      <c r="C3915" s="11" t="s">
        <v>140</v>
      </c>
      <c r="D3915" s="11" t="s">
        <v>212</v>
      </c>
      <c r="E3915" s="12">
        <v>0.57708174825661329</v>
      </c>
      <c r="F3915" s="12">
        <v>0.11656998845305523</v>
      </c>
      <c r="G3915" s="12">
        <v>0.1300605668864612</v>
      </c>
      <c r="H3915" s="12">
        <v>0.30010001503372408</v>
      </c>
      <c r="I3915" s="12">
        <v>0.51658982588695623</v>
      </c>
      <c r="J3915" s="12">
        <v>0.12098524267557435</v>
      </c>
      <c r="K3915" s="12">
        <v>0.10091853133053973</v>
      </c>
      <c r="L3915" s="12">
        <v>0.2414841885204293</v>
      </c>
      <c r="M3915" s="12">
        <v>0.45453203098521738</v>
      </c>
      <c r="N3915" s="12"/>
      <c r="O3915" s="12"/>
    </row>
    <row r="3916" spans="1:15" x14ac:dyDescent="0.35">
      <c r="A3916" s="11" t="str">
        <f t="shared" si="61"/>
        <v>CONSUMO PER CAPITA (kg ó litros por individuo)Tinto de VeranoHOMBRE</v>
      </c>
      <c r="B3916" s="11" t="s">
        <v>121</v>
      </c>
      <c r="C3916" s="11" t="s">
        <v>140</v>
      </c>
      <c r="D3916" s="11" t="s">
        <v>21</v>
      </c>
      <c r="E3916" s="12">
        <v>0.43550532488701277</v>
      </c>
      <c r="F3916" s="12">
        <v>0.12558165269091076</v>
      </c>
      <c r="G3916" s="12">
        <v>9.8940615316329514E-2</v>
      </c>
      <c r="H3916" s="12">
        <v>0.19863634910105973</v>
      </c>
      <c r="I3916" s="12">
        <v>0.42320143308405889</v>
      </c>
      <c r="J3916" s="12">
        <v>0.12885073794659307</v>
      </c>
      <c r="K3916" s="12">
        <v>0.10974542420177373</v>
      </c>
      <c r="L3916" s="12">
        <v>0.17642617561999324</v>
      </c>
      <c r="M3916" s="12">
        <v>0.39408042799298076</v>
      </c>
      <c r="N3916" s="12"/>
      <c r="O3916" s="12"/>
    </row>
    <row r="3917" spans="1:15" x14ac:dyDescent="0.35">
      <c r="A3917" s="11" t="str">
        <f t="shared" si="61"/>
        <v>CONSUMO PER CAPITA (kg ó litros por individuo)Tinto de VeranoMUJER</v>
      </c>
      <c r="B3917" s="11" t="s">
        <v>121</v>
      </c>
      <c r="C3917" s="11" t="s">
        <v>140</v>
      </c>
      <c r="D3917" s="11" t="s">
        <v>22</v>
      </c>
      <c r="E3917" s="12">
        <v>0.46676347884966185</v>
      </c>
      <c r="F3917" s="12">
        <v>0.11814077080027625</v>
      </c>
      <c r="G3917" s="12">
        <v>9.2220284248011569E-2</v>
      </c>
      <c r="H3917" s="12">
        <v>0.17900468084334178</v>
      </c>
      <c r="I3917" s="12">
        <v>0.46678254639512223</v>
      </c>
      <c r="J3917" s="12">
        <v>0.1165749622721006</v>
      </c>
      <c r="K3917" s="12">
        <v>9.8720650336530491E-2</v>
      </c>
      <c r="L3917" s="12">
        <v>0.18191356618634327</v>
      </c>
      <c r="M3917" s="12">
        <v>0.41476171971877007</v>
      </c>
      <c r="N3917" s="12"/>
      <c r="O3917" s="12"/>
    </row>
    <row r="3918" spans="1:15" x14ac:dyDescent="0.35">
      <c r="A3918" s="11" t="str">
        <f t="shared" si="61"/>
        <v>CONSUMO PER CAPITA (kg ó litros por individuo)Sangria de VinoT.ESPAÑA</v>
      </c>
      <c r="B3918" s="11" t="s">
        <v>121</v>
      </c>
      <c r="C3918" s="11" t="s">
        <v>141</v>
      </c>
      <c r="D3918" s="11" t="s">
        <v>36</v>
      </c>
      <c r="E3918" s="12">
        <v>6.4726201048359341E-2</v>
      </c>
      <c r="F3918" s="12">
        <v>1.6391018348455352E-2</v>
      </c>
      <c r="G3918" s="12">
        <v>1.3360550253967138E-2</v>
      </c>
      <c r="H3918" s="12">
        <v>1.7906201831829508E-2</v>
      </c>
      <c r="I3918" s="12">
        <v>4.534487078522223E-2</v>
      </c>
      <c r="J3918" s="12">
        <v>1.6883388636352602E-2</v>
      </c>
      <c r="K3918" s="12">
        <v>1.1292637679891249E-2</v>
      </c>
      <c r="L3918" s="12">
        <v>1.8225082058554543E-2</v>
      </c>
      <c r="M3918" s="12">
        <v>5.2777037767546768E-2</v>
      </c>
      <c r="N3918" s="12"/>
      <c r="O3918" s="12"/>
    </row>
    <row r="3919" spans="1:15" x14ac:dyDescent="0.35">
      <c r="A3919" s="11" t="str">
        <f t="shared" si="61"/>
        <v>CONSUMO PER CAPITA (kg ó litros por individuo)Sangria de VinoBCN AM</v>
      </c>
      <c r="B3919" s="11" t="s">
        <v>121</v>
      </c>
      <c r="C3919" s="11" t="s">
        <v>141</v>
      </c>
      <c r="D3919" s="11" t="s">
        <v>1</v>
      </c>
      <c r="E3919" s="12">
        <v>5.4274906916261106E-2</v>
      </c>
      <c r="F3919" s="12">
        <v>4.5280060850938289E-2</v>
      </c>
      <c r="G3919" s="12">
        <v>3.8483648212922668E-2</v>
      </c>
      <c r="H3919" s="12">
        <v>4.4011904065574758E-2</v>
      </c>
      <c r="I3919" s="12">
        <v>6.8791493980709328E-2</v>
      </c>
      <c r="J3919" s="12">
        <v>2.4523284929144899E-2</v>
      </c>
      <c r="K3919" s="12">
        <v>3.775952819227691E-2</v>
      </c>
      <c r="L3919" s="12">
        <v>2.0569001294638109E-2</v>
      </c>
      <c r="M3919" s="12">
        <v>4.463909717078117E-2</v>
      </c>
      <c r="N3919" s="12"/>
      <c r="O3919" s="12"/>
    </row>
    <row r="3920" spans="1:15" x14ac:dyDescent="0.35">
      <c r="A3920" s="11" t="str">
        <f t="shared" si="61"/>
        <v>CONSUMO PER CAPITA (kg ó litros por individuo)Sangria de VinoREST.CAT ARAGON</v>
      </c>
      <c r="B3920" s="11" t="s">
        <v>121</v>
      </c>
      <c r="C3920" s="11" t="s">
        <v>141</v>
      </c>
      <c r="D3920" s="11" t="s">
        <v>2</v>
      </c>
      <c r="E3920" s="12">
        <v>9.9516350155879826E-2</v>
      </c>
      <c r="F3920" s="12">
        <v>1.3936911336471715E-2</v>
      </c>
      <c r="G3920" s="12">
        <v>3.1395546921210065E-3</v>
      </c>
      <c r="H3920" s="12">
        <v>2.1810734799999759E-2</v>
      </c>
      <c r="I3920" s="12">
        <v>6.4981536051559513E-2</v>
      </c>
      <c r="J3920" s="12">
        <v>3.4469932093010087E-2</v>
      </c>
      <c r="K3920" s="12">
        <v>1.0243986522925193E-2</v>
      </c>
      <c r="L3920" s="12">
        <v>9.8733537683230888E-3</v>
      </c>
      <c r="M3920" s="12">
        <v>4.0551752384430532E-2</v>
      </c>
      <c r="N3920" s="12"/>
      <c r="O3920" s="12"/>
    </row>
    <row r="3921" spans="1:15" x14ac:dyDescent="0.35">
      <c r="A3921" s="11" t="str">
        <f t="shared" si="61"/>
        <v>CONSUMO PER CAPITA (kg ó litros por individuo)Sangria de VinoLEVANTE</v>
      </c>
      <c r="B3921" s="11" t="s">
        <v>121</v>
      </c>
      <c r="C3921" s="11" t="s">
        <v>141</v>
      </c>
      <c r="D3921" s="11" t="s">
        <v>3</v>
      </c>
      <c r="E3921" s="12">
        <v>0.11033715968145572</v>
      </c>
      <c r="F3921" s="12">
        <v>3.0948722986896635E-2</v>
      </c>
      <c r="G3921" s="12">
        <v>2.4780530165160953E-2</v>
      </c>
      <c r="H3921" s="12">
        <v>1.0660617940863523E-2</v>
      </c>
      <c r="I3921" s="12">
        <v>4.4523297576384159E-2</v>
      </c>
      <c r="J3921" s="12">
        <v>2.5216263451467876E-2</v>
      </c>
      <c r="K3921" s="12">
        <v>1.6437931675264902E-2</v>
      </c>
      <c r="L3921" s="12">
        <v>3.0532590353200221E-2</v>
      </c>
      <c r="M3921" s="12">
        <v>0.10021595260208876</v>
      </c>
      <c r="N3921" s="12"/>
      <c r="O3921" s="12"/>
    </row>
    <row r="3922" spans="1:15" x14ac:dyDescent="0.35">
      <c r="A3922" s="11" t="str">
        <f t="shared" si="61"/>
        <v>CONSUMO PER CAPITA (kg ó litros por individuo)Sangria de VinoANDALUCIA</v>
      </c>
      <c r="B3922" s="11" t="s">
        <v>121</v>
      </c>
      <c r="C3922" s="11" t="s">
        <v>141</v>
      </c>
      <c r="D3922" s="11" t="s">
        <v>4</v>
      </c>
      <c r="E3922" s="12">
        <v>3.4201210930317381E-2</v>
      </c>
      <c r="F3922" s="12">
        <v>2.150406470108402E-3</v>
      </c>
      <c r="G3922" s="12">
        <v>1.1988428990725201E-3</v>
      </c>
      <c r="H3922" s="12">
        <v>1.0287855842900455E-2</v>
      </c>
      <c r="I3922" s="12">
        <v>1.8402245756115664E-2</v>
      </c>
      <c r="J3922" s="12">
        <v>3.8789379317734291E-3</v>
      </c>
      <c r="K3922" s="12">
        <v>1.7871898259688393E-3</v>
      </c>
      <c r="L3922" s="12">
        <v>1.2761165447334199E-2</v>
      </c>
      <c r="M3922" s="12">
        <v>4.7669806492093181E-2</v>
      </c>
      <c r="N3922" s="12"/>
      <c r="O3922" s="12"/>
    </row>
    <row r="3923" spans="1:15" x14ac:dyDescent="0.35">
      <c r="A3923" s="11" t="str">
        <f t="shared" si="61"/>
        <v>CONSUMO PER CAPITA (kg ó litros por individuo)Sangria de VinoMDD AM</v>
      </c>
      <c r="B3923" s="11" t="s">
        <v>121</v>
      </c>
      <c r="C3923" s="11" t="s">
        <v>141</v>
      </c>
      <c r="D3923" s="11" t="s">
        <v>5</v>
      </c>
      <c r="E3923" s="12">
        <v>7.196810823390086E-2</v>
      </c>
      <c r="F3923" s="12">
        <v>9.5608924361065533E-3</v>
      </c>
      <c r="G3923" s="12">
        <v>9.1426892944903027E-3</v>
      </c>
      <c r="H3923" s="12">
        <v>1.8709678036183661E-2</v>
      </c>
      <c r="I3923" s="12">
        <v>3.9359830677020105E-2</v>
      </c>
      <c r="J3923" s="12">
        <v>1.2193002367553345E-2</v>
      </c>
      <c r="K3923" s="12">
        <v>1.9427006676995151E-3</v>
      </c>
      <c r="L3923" s="12">
        <v>1.83151596702513E-2</v>
      </c>
      <c r="M3923" s="12">
        <v>3.1836218476175571E-2</v>
      </c>
      <c r="N3923" s="12"/>
      <c r="O3923" s="12"/>
    </row>
    <row r="3924" spans="1:15" x14ac:dyDescent="0.35">
      <c r="A3924" s="11" t="str">
        <f t="shared" si="61"/>
        <v>CONSUMO PER CAPITA (kg ó litros por individuo)Sangria de VinoRTO CENTRO</v>
      </c>
      <c r="B3924" s="11" t="s">
        <v>121</v>
      </c>
      <c r="C3924" s="11" t="s">
        <v>141</v>
      </c>
      <c r="D3924" s="11" t="s">
        <v>6</v>
      </c>
      <c r="E3924" s="12">
        <v>4.691344352494297E-2</v>
      </c>
      <c r="F3924" s="12">
        <v>1.0088648278321526E-2</v>
      </c>
      <c r="G3924" s="12">
        <v>8.9402590244918069E-3</v>
      </c>
      <c r="H3924" s="12">
        <v>1.2022323333719449E-2</v>
      </c>
      <c r="I3924" s="12">
        <v>4.9268784903241547E-2</v>
      </c>
      <c r="J3924" s="12">
        <v>1.7500886541419489E-2</v>
      </c>
      <c r="K3924" s="12">
        <v>8.127691969085667E-3</v>
      </c>
      <c r="L3924" s="12">
        <v>1.7466143816351941E-2</v>
      </c>
      <c r="M3924" s="12">
        <v>6.0297500639841205E-2</v>
      </c>
      <c r="N3924" s="12"/>
      <c r="O3924" s="12"/>
    </row>
    <row r="3925" spans="1:15" x14ac:dyDescent="0.35">
      <c r="A3925" s="11" t="str">
        <f t="shared" si="61"/>
        <v>CONSUMO PER CAPITA (kg ó litros por individuo)Sangria de VinoNORTE-CENTRO</v>
      </c>
      <c r="B3925" s="11" t="s">
        <v>121</v>
      </c>
      <c r="C3925" s="11" t="s">
        <v>141</v>
      </c>
      <c r="D3925" s="11" t="s">
        <v>7</v>
      </c>
      <c r="E3925" s="12">
        <v>5.7266945212174909E-2</v>
      </c>
      <c r="F3925" s="12">
        <v>2.2355901577454599E-2</v>
      </c>
      <c r="G3925" s="12">
        <v>1.3908502812042558E-2</v>
      </c>
      <c r="H3925" s="12">
        <v>2.0497178867317174E-2</v>
      </c>
      <c r="I3925" s="12">
        <v>5.5359491910837805E-2</v>
      </c>
      <c r="J3925" s="12">
        <v>6.0225863254009179E-3</v>
      </c>
      <c r="K3925" s="12">
        <v>1.3481924115985127E-3</v>
      </c>
      <c r="L3925" s="12">
        <v>1.8192699103052785E-2</v>
      </c>
      <c r="M3925" s="12">
        <v>4.8285497734873915E-2</v>
      </c>
      <c r="N3925" s="12"/>
      <c r="O3925" s="12"/>
    </row>
    <row r="3926" spans="1:15" x14ac:dyDescent="0.35">
      <c r="A3926" s="11" t="str">
        <f t="shared" si="61"/>
        <v>CONSUMO PER CAPITA (kg ó litros por individuo)Sangria de VinoNOROESTE</v>
      </c>
      <c r="B3926" s="11" t="s">
        <v>121</v>
      </c>
      <c r="C3926" s="11" t="s">
        <v>141</v>
      </c>
      <c r="D3926" s="11" t="s">
        <v>8</v>
      </c>
      <c r="E3926" s="12">
        <v>3.2439095129795967E-2</v>
      </c>
      <c r="F3926" s="12">
        <v>7.2758386505365185E-3</v>
      </c>
      <c r="G3926" s="12">
        <v>1.9941386555123182E-2</v>
      </c>
      <c r="H3926" s="12">
        <v>1.7064805288499577E-2</v>
      </c>
      <c r="I3926" s="12">
        <v>4.8860679283339196E-2</v>
      </c>
      <c r="J3926" s="12">
        <v>1.5829272129859306E-2</v>
      </c>
      <c r="K3926" s="12">
        <v>2.5124068323691851E-2</v>
      </c>
      <c r="L3926" s="12">
        <v>1.9595090123925261E-2</v>
      </c>
      <c r="M3926" s="12">
        <v>3.5022117796803962E-2</v>
      </c>
      <c r="N3926" s="12"/>
      <c r="O3926" s="12"/>
    </row>
    <row r="3927" spans="1:15" x14ac:dyDescent="0.35">
      <c r="A3927" s="11" t="str">
        <f t="shared" si="61"/>
        <v>CONSUMO PER CAPITA (kg ó litros por individuo)Sangria de Vino&lt;2MIL</v>
      </c>
      <c r="B3927" s="11" t="s">
        <v>121</v>
      </c>
      <c r="C3927" s="11" t="s">
        <v>141</v>
      </c>
      <c r="D3927" s="11" t="s">
        <v>9</v>
      </c>
      <c r="E3927" s="12">
        <v>0.11774617378877049</v>
      </c>
      <c r="F3927" s="12">
        <v>4.5000818899965994E-3</v>
      </c>
      <c r="G3927" s="12">
        <v>6.7060742198503352E-3</v>
      </c>
      <c r="H3927" s="12">
        <v>1.363314290599944E-2</v>
      </c>
      <c r="I3927" s="12">
        <v>3.3959137027672656E-2</v>
      </c>
      <c r="J3927" s="12">
        <v>1.091262478458657E-2</v>
      </c>
      <c r="K3927" s="12">
        <v>1.8513473630814192E-2</v>
      </c>
      <c r="L3927" s="12">
        <v>1.5339701107451545E-2</v>
      </c>
      <c r="M3927" s="12">
        <v>6.4210578419694561E-2</v>
      </c>
      <c r="N3927" s="12"/>
      <c r="O3927" s="12"/>
    </row>
    <row r="3928" spans="1:15" x14ac:dyDescent="0.35">
      <c r="A3928" s="11" t="str">
        <f t="shared" si="61"/>
        <v>CONSUMO PER CAPITA (kg ó litros por individuo)Sangria de Vino2-5MIL</v>
      </c>
      <c r="B3928" s="11" t="s">
        <v>121</v>
      </c>
      <c r="C3928" s="11" t="s">
        <v>141</v>
      </c>
      <c r="D3928" s="11" t="s">
        <v>10</v>
      </c>
      <c r="E3928" s="12">
        <v>0.17517854243356035</v>
      </c>
      <c r="F3928" s="12">
        <v>5.817411442859864E-3</v>
      </c>
      <c r="G3928" s="12">
        <v>9.7533990778807065E-3</v>
      </c>
      <c r="H3928" s="12">
        <v>3.3526834931544803E-3</v>
      </c>
      <c r="I3928" s="12">
        <v>6.5610291244625543E-2</v>
      </c>
      <c r="J3928" s="12">
        <v>2.7340968204878247E-2</v>
      </c>
      <c r="K3928" s="12" t="s">
        <v>223</v>
      </c>
      <c r="L3928" s="12">
        <v>1.0064660975882772E-2</v>
      </c>
      <c r="M3928" s="12">
        <v>6.9933333171980888E-2</v>
      </c>
      <c r="N3928" s="12"/>
      <c r="O3928" s="12"/>
    </row>
    <row r="3929" spans="1:15" x14ac:dyDescent="0.35">
      <c r="A3929" s="11" t="str">
        <f t="shared" si="61"/>
        <v>CONSUMO PER CAPITA (kg ó litros por individuo)Sangria de Vino5-10MIL</v>
      </c>
      <c r="B3929" s="11" t="s">
        <v>121</v>
      </c>
      <c r="C3929" s="11" t="s">
        <v>141</v>
      </c>
      <c r="D3929" s="11" t="s">
        <v>11</v>
      </c>
      <c r="E3929" s="12">
        <v>2.2149826360188623E-2</v>
      </c>
      <c r="F3929" s="12">
        <v>6.6358001408828747E-3</v>
      </c>
      <c r="G3929" s="12" t="s">
        <v>223</v>
      </c>
      <c r="H3929" s="12">
        <v>2.4898827204312524E-2</v>
      </c>
      <c r="I3929" s="12">
        <v>2.3275942551585101E-2</v>
      </c>
      <c r="J3929" s="12">
        <v>5.7971491965421651E-3</v>
      </c>
      <c r="K3929" s="12">
        <v>8.9628106078951005E-3</v>
      </c>
      <c r="L3929" s="12">
        <v>4.8847701145532923E-3</v>
      </c>
      <c r="M3929" s="12">
        <v>4.0377652469404016E-2</v>
      </c>
      <c r="N3929" s="12"/>
      <c r="O3929" s="12"/>
    </row>
    <row r="3930" spans="1:15" x14ac:dyDescent="0.35">
      <c r="A3930" s="11" t="str">
        <f t="shared" si="61"/>
        <v>CONSUMO PER CAPITA (kg ó litros por individuo)Sangria de Vino10-30MIL</v>
      </c>
      <c r="B3930" s="11" t="s">
        <v>121</v>
      </c>
      <c r="C3930" s="11" t="s">
        <v>141</v>
      </c>
      <c r="D3930" s="11" t="s">
        <v>12</v>
      </c>
      <c r="E3930" s="12">
        <v>2.4409542806756997E-2</v>
      </c>
      <c r="F3930" s="12">
        <v>1.8423653274606468E-2</v>
      </c>
      <c r="G3930" s="12">
        <v>1.8449213670856574E-2</v>
      </c>
      <c r="H3930" s="12">
        <v>7.7378350537209073E-3</v>
      </c>
      <c r="I3930" s="12">
        <v>2.3175807412804297E-2</v>
      </c>
      <c r="J3930" s="12">
        <v>4.9384939987571902E-3</v>
      </c>
      <c r="K3930" s="12">
        <v>8.1298172568929905E-3</v>
      </c>
      <c r="L3930" s="12">
        <v>1.0952951055290282E-2</v>
      </c>
      <c r="M3930" s="12">
        <v>2.4963692586417063E-2</v>
      </c>
      <c r="N3930" s="12"/>
      <c r="O3930" s="12"/>
    </row>
    <row r="3931" spans="1:15" x14ac:dyDescent="0.35">
      <c r="A3931" s="11" t="str">
        <f t="shared" si="61"/>
        <v>CONSUMO PER CAPITA (kg ó litros por individuo)Sangria de Vino30-100MIL</v>
      </c>
      <c r="B3931" s="11" t="s">
        <v>121</v>
      </c>
      <c r="C3931" s="11" t="s">
        <v>141</v>
      </c>
      <c r="D3931" s="11" t="s">
        <v>13</v>
      </c>
      <c r="E3931" s="12">
        <v>5.5494159401208679E-2</v>
      </c>
      <c r="F3931" s="12">
        <v>3.5349983604901221E-2</v>
      </c>
      <c r="G3931" s="12">
        <v>1.3157487563436637E-2</v>
      </c>
      <c r="H3931" s="12">
        <v>1.8830436588465477E-2</v>
      </c>
      <c r="I3931" s="12">
        <v>4.5826090253546822E-2</v>
      </c>
      <c r="J3931" s="12">
        <v>3.1103926542370298E-2</v>
      </c>
      <c r="K3931" s="12">
        <v>1.2435888010690123E-2</v>
      </c>
      <c r="L3931" s="12">
        <v>1.6585208812871136E-2</v>
      </c>
      <c r="M3931" s="12">
        <v>7.3928981535644617E-2</v>
      </c>
      <c r="N3931" s="12"/>
      <c r="O3931" s="12"/>
    </row>
    <row r="3932" spans="1:15" x14ac:dyDescent="0.35">
      <c r="A3932" s="11" t="str">
        <f t="shared" si="61"/>
        <v>CONSUMO PER CAPITA (kg ó litros por individuo)Sangria de Vino100-200MIL</v>
      </c>
      <c r="B3932" s="11" t="s">
        <v>121</v>
      </c>
      <c r="C3932" s="11" t="s">
        <v>141</v>
      </c>
      <c r="D3932" s="11" t="s">
        <v>14</v>
      </c>
      <c r="E3932" s="12">
        <v>0.10164375862569133</v>
      </c>
      <c r="F3932" s="12">
        <v>1.0622172578711502E-2</v>
      </c>
      <c r="G3932" s="12">
        <v>3.8037796038964916E-3</v>
      </c>
      <c r="H3932" s="12">
        <v>1.3120936148328053E-2</v>
      </c>
      <c r="I3932" s="12">
        <v>4.3958311460859489E-2</v>
      </c>
      <c r="J3932" s="12">
        <v>1.3290104099172344E-2</v>
      </c>
      <c r="K3932" s="12">
        <v>6.4525502264580585E-3</v>
      </c>
      <c r="L3932" s="12">
        <v>2.4153919435634667E-2</v>
      </c>
      <c r="M3932" s="12">
        <v>7.4823249269182712E-2</v>
      </c>
      <c r="N3932" s="12"/>
      <c r="O3932" s="12"/>
    </row>
    <row r="3933" spans="1:15" x14ac:dyDescent="0.35">
      <c r="A3933" s="11" t="str">
        <f t="shared" si="61"/>
        <v>CONSUMO PER CAPITA (kg ó litros por individuo)Sangria de Vino200-500MIL</v>
      </c>
      <c r="B3933" s="11" t="s">
        <v>121</v>
      </c>
      <c r="C3933" s="11" t="s">
        <v>141</v>
      </c>
      <c r="D3933" s="11" t="s">
        <v>15</v>
      </c>
      <c r="E3933" s="12">
        <v>6.4121735567548618E-2</v>
      </c>
      <c r="F3933" s="12">
        <v>7.1068712422921896E-3</v>
      </c>
      <c r="G3933" s="12">
        <v>2.0893133167196678E-2</v>
      </c>
      <c r="H3933" s="12">
        <v>3.7709649938472901E-2</v>
      </c>
      <c r="I3933" s="12">
        <v>8.5265717960786566E-2</v>
      </c>
      <c r="J3933" s="12">
        <v>2.6080252299897657E-2</v>
      </c>
      <c r="K3933" s="12">
        <v>2.8182499667692939E-2</v>
      </c>
      <c r="L3933" s="12">
        <v>3.4485906629181648E-2</v>
      </c>
      <c r="M3933" s="12">
        <v>4.3217062025448116E-2</v>
      </c>
      <c r="N3933" s="12"/>
      <c r="O3933" s="12"/>
    </row>
    <row r="3934" spans="1:15" x14ac:dyDescent="0.35">
      <c r="A3934" s="11" t="str">
        <f t="shared" si="61"/>
        <v>CONSUMO PER CAPITA (kg ó litros por individuo)Sangria de Vino&gt;500MIL</v>
      </c>
      <c r="B3934" s="11" t="s">
        <v>121</v>
      </c>
      <c r="C3934" s="11" t="s">
        <v>141</v>
      </c>
      <c r="D3934" s="11" t="s">
        <v>16</v>
      </c>
      <c r="E3934" s="12">
        <v>5.779912848165545E-2</v>
      </c>
      <c r="F3934" s="12">
        <v>1.452496953872499E-2</v>
      </c>
      <c r="G3934" s="12">
        <v>1.8310887381812434E-2</v>
      </c>
      <c r="H3934" s="12">
        <v>1.8790904346829531E-2</v>
      </c>
      <c r="I3934" s="12">
        <v>4.5469309966763787E-2</v>
      </c>
      <c r="J3934" s="12">
        <v>1.0635456687011238E-2</v>
      </c>
      <c r="K3934" s="12">
        <v>6.7722160717570493E-3</v>
      </c>
      <c r="L3934" s="12">
        <v>2.3120360300267168E-2</v>
      </c>
      <c r="M3934" s="12">
        <v>4.5758868701964425E-2</v>
      </c>
      <c r="N3934" s="12"/>
      <c r="O3934" s="12"/>
    </row>
    <row r="3935" spans="1:15" x14ac:dyDescent="0.35">
      <c r="A3935" s="11" t="str">
        <f t="shared" si="61"/>
        <v>CONSUMO PER CAPITA (kg ó litros por individuo)Sangria de VinoDE 15 A 19 AÑOS</v>
      </c>
      <c r="B3935" s="11" t="s">
        <v>121</v>
      </c>
      <c r="C3935" s="11" t="s">
        <v>141</v>
      </c>
      <c r="D3935" s="11" t="s">
        <v>39</v>
      </c>
      <c r="E3935" s="12" t="s">
        <v>223</v>
      </c>
      <c r="F3935" s="12">
        <v>2.8903458844448632E-2</v>
      </c>
      <c r="G3935" s="12" t="s">
        <v>223</v>
      </c>
      <c r="H3935" s="12" t="s">
        <v>223</v>
      </c>
      <c r="I3935" s="12" t="s">
        <v>223</v>
      </c>
      <c r="J3935" s="12" t="s">
        <v>223</v>
      </c>
      <c r="K3935" s="12" t="s">
        <v>223</v>
      </c>
      <c r="L3935" s="12" t="s">
        <v>223</v>
      </c>
      <c r="M3935" s="12">
        <v>1.8409192490233386E-2</v>
      </c>
      <c r="N3935" s="12"/>
      <c r="O3935" s="12"/>
    </row>
    <row r="3936" spans="1:15" x14ac:dyDescent="0.35">
      <c r="A3936" s="11" t="str">
        <f t="shared" si="61"/>
        <v>CONSUMO PER CAPITA (kg ó litros por individuo)Sangria de VinoDE 20 A 24 AÑOS</v>
      </c>
      <c r="B3936" s="11" t="s">
        <v>121</v>
      </c>
      <c r="C3936" s="11" t="s">
        <v>141</v>
      </c>
      <c r="D3936" s="11" t="s">
        <v>40</v>
      </c>
      <c r="E3936" s="12">
        <v>3.592169945916561E-2</v>
      </c>
      <c r="F3936" s="12" t="s">
        <v>223</v>
      </c>
      <c r="G3936" s="12">
        <v>6.30522605883789E-3</v>
      </c>
      <c r="H3936" s="12">
        <v>1.4013401827353701E-2</v>
      </c>
      <c r="I3936" s="12">
        <v>4.7181737588019919E-2</v>
      </c>
      <c r="J3936" s="12">
        <v>3.0048890079966131E-3</v>
      </c>
      <c r="K3936" s="12">
        <v>6.5742886103236616E-3</v>
      </c>
      <c r="L3936" s="12">
        <v>1.4251089232207265E-2</v>
      </c>
      <c r="M3936" s="12">
        <v>2.272755079392963E-2</v>
      </c>
      <c r="N3936" s="12"/>
      <c r="O3936" s="12"/>
    </row>
    <row r="3937" spans="1:15" x14ac:dyDescent="0.35">
      <c r="A3937" s="11" t="str">
        <f t="shared" si="61"/>
        <v>CONSUMO PER CAPITA (kg ó litros por individuo)Sangria de VinoDE 25 A 34 AÑOS</v>
      </c>
      <c r="B3937" s="11" t="s">
        <v>121</v>
      </c>
      <c r="C3937" s="11" t="s">
        <v>141</v>
      </c>
      <c r="D3937" s="11" t="s">
        <v>41</v>
      </c>
      <c r="E3937" s="12">
        <v>3.8258591967459434E-2</v>
      </c>
      <c r="F3937" s="12">
        <v>5.2675377552043427E-3</v>
      </c>
      <c r="G3937" s="12">
        <v>1.5181078859955158E-2</v>
      </c>
      <c r="H3937" s="12">
        <v>1.328343601969773E-2</v>
      </c>
      <c r="I3937" s="12">
        <v>2.4996209119199794E-2</v>
      </c>
      <c r="J3937" s="12">
        <v>5.0272260445864666E-3</v>
      </c>
      <c r="K3937" s="12">
        <v>6.2212890819669381E-3</v>
      </c>
      <c r="L3937" s="12">
        <v>1.3682147713380222E-2</v>
      </c>
      <c r="M3937" s="12">
        <v>1.1401769187507337E-2</v>
      </c>
      <c r="N3937" s="12"/>
      <c r="O3937" s="12"/>
    </row>
    <row r="3938" spans="1:15" x14ac:dyDescent="0.35">
      <c r="A3938" s="11" t="str">
        <f t="shared" si="61"/>
        <v>CONSUMO PER CAPITA (kg ó litros por individuo)Sangria de VinoDE 35 A 49 AÑOS</v>
      </c>
      <c r="B3938" s="11" t="s">
        <v>121</v>
      </c>
      <c r="C3938" s="11" t="s">
        <v>141</v>
      </c>
      <c r="D3938" s="11" t="s">
        <v>42</v>
      </c>
      <c r="E3938" s="12">
        <v>4.7876641382001373E-2</v>
      </c>
      <c r="F3938" s="12">
        <v>9.4802911520604164E-3</v>
      </c>
      <c r="G3938" s="12">
        <v>1.3172953074953933E-2</v>
      </c>
      <c r="H3938" s="12">
        <v>1.3236491849328427E-2</v>
      </c>
      <c r="I3938" s="12">
        <v>3.5310348068198036E-2</v>
      </c>
      <c r="J3938" s="12">
        <v>1.8181335246501729E-2</v>
      </c>
      <c r="K3938" s="12">
        <v>1.3503346909884686E-2</v>
      </c>
      <c r="L3938" s="12">
        <v>1.9700084071529043E-2</v>
      </c>
      <c r="M3938" s="12">
        <v>4.9200132292254783E-2</v>
      </c>
      <c r="N3938" s="12"/>
      <c r="O3938" s="12"/>
    </row>
    <row r="3939" spans="1:15" x14ac:dyDescent="0.35">
      <c r="A3939" s="11" t="str">
        <f t="shared" si="61"/>
        <v>CONSUMO PER CAPITA (kg ó litros por individuo)Sangria de VinoDE 50 A 59 AÑOS</v>
      </c>
      <c r="B3939" s="11" t="s">
        <v>121</v>
      </c>
      <c r="C3939" s="11" t="s">
        <v>141</v>
      </c>
      <c r="D3939" s="11" t="s">
        <v>43</v>
      </c>
      <c r="E3939" s="12">
        <v>9.0412353553217195E-2</v>
      </c>
      <c r="F3939" s="12">
        <v>1.564616793665171E-2</v>
      </c>
      <c r="G3939" s="12">
        <v>1.7536473859762737E-2</v>
      </c>
      <c r="H3939" s="12">
        <v>2.8105830961318277E-2</v>
      </c>
      <c r="I3939" s="12">
        <v>7.0193911931692388E-2</v>
      </c>
      <c r="J3939" s="12">
        <v>2.0320147775727875E-2</v>
      </c>
      <c r="K3939" s="12">
        <v>9.662902419822152E-3</v>
      </c>
      <c r="L3939" s="12">
        <v>2.7015925834130539E-2</v>
      </c>
      <c r="M3939" s="12">
        <v>5.7681024311249537E-2</v>
      </c>
      <c r="N3939" s="12"/>
      <c r="O3939" s="12"/>
    </row>
    <row r="3940" spans="1:15" x14ac:dyDescent="0.35">
      <c r="A3940" s="11" t="str">
        <f t="shared" si="61"/>
        <v>CONSUMO PER CAPITA (kg ó litros por individuo)Sangria de VinoDE 60 A 75 AÑOS</v>
      </c>
      <c r="B3940" s="11" t="s">
        <v>121</v>
      </c>
      <c r="C3940" s="11" t="s">
        <v>141</v>
      </c>
      <c r="D3940" s="11" t="s">
        <v>44</v>
      </c>
      <c r="E3940" s="12">
        <v>0.10935128288259817</v>
      </c>
      <c r="F3940" s="12">
        <v>3.4449899781350705E-2</v>
      </c>
      <c r="G3940" s="12">
        <v>1.4867333323163994E-2</v>
      </c>
      <c r="H3940" s="12">
        <v>2.4554162043207147E-2</v>
      </c>
      <c r="I3940" s="12">
        <v>6.2737985954227637E-2</v>
      </c>
      <c r="J3940" s="12">
        <v>2.8800144522969352E-2</v>
      </c>
      <c r="K3940" s="12">
        <v>1.788175397348029E-2</v>
      </c>
      <c r="L3940" s="12">
        <v>1.8318337672637446E-2</v>
      </c>
      <c r="M3940" s="12">
        <v>9.8266163459054159E-2</v>
      </c>
      <c r="N3940" s="12"/>
      <c r="O3940" s="12"/>
    </row>
    <row r="3941" spans="1:15" x14ac:dyDescent="0.35">
      <c r="A3941" s="11" t="str">
        <f t="shared" si="61"/>
        <v>CONSUMO PER CAPITA (kg ó litros por individuo)Sangria de VinoNIVEL ALTO</v>
      </c>
      <c r="B3941" s="11" t="s">
        <v>121</v>
      </c>
      <c r="C3941" s="11" t="s">
        <v>141</v>
      </c>
      <c r="D3941" s="11" t="s">
        <v>209</v>
      </c>
      <c r="E3941" s="12">
        <v>6.6921467812583277E-2</v>
      </c>
      <c r="F3941" s="12">
        <v>1.323811247193892E-2</v>
      </c>
      <c r="G3941" s="12">
        <v>1.9647731500101805E-2</v>
      </c>
      <c r="H3941" s="12">
        <v>1.2704831341241472E-2</v>
      </c>
      <c r="I3941" s="12">
        <v>6.6106126655361364E-2</v>
      </c>
      <c r="J3941" s="12">
        <v>1.4993893692279901E-2</v>
      </c>
      <c r="K3941" s="12">
        <v>1.4591471939890667E-2</v>
      </c>
      <c r="L3941" s="12">
        <v>1.3173916425426405E-2</v>
      </c>
      <c r="M3941" s="12">
        <v>5.1960234678721524E-2</v>
      </c>
      <c r="N3941" s="12"/>
      <c r="O3941" s="12"/>
    </row>
    <row r="3942" spans="1:15" x14ac:dyDescent="0.35">
      <c r="A3942" s="11" t="str">
        <f t="shared" si="61"/>
        <v>CONSUMO PER CAPITA (kg ó litros por individuo)Sangria de VinoNIVEL MEDIO ALTO</v>
      </c>
      <c r="B3942" s="11" t="s">
        <v>121</v>
      </c>
      <c r="C3942" s="11" t="s">
        <v>141</v>
      </c>
      <c r="D3942" s="11" t="s">
        <v>210</v>
      </c>
      <c r="E3942" s="12">
        <v>6.6041899452441891E-2</v>
      </c>
      <c r="F3942" s="12">
        <v>8.6948286896279849E-3</v>
      </c>
      <c r="G3942" s="12">
        <v>1.0810772985486144E-2</v>
      </c>
      <c r="H3942" s="12">
        <v>2.3340634942945093E-2</v>
      </c>
      <c r="I3942" s="12">
        <v>5.8999592636773686E-2</v>
      </c>
      <c r="J3942" s="12">
        <v>1.5534149623557548E-2</v>
      </c>
      <c r="K3942" s="12">
        <v>8.8459613392878732E-3</v>
      </c>
      <c r="L3942" s="12">
        <v>2.6433676871998765E-2</v>
      </c>
      <c r="M3942" s="12">
        <v>4.6584221618089637E-2</v>
      </c>
      <c r="N3942" s="12"/>
      <c r="O3942" s="12"/>
    </row>
    <row r="3943" spans="1:15" x14ac:dyDescent="0.35">
      <c r="A3943" s="11" t="str">
        <f t="shared" si="61"/>
        <v>CONSUMO PER CAPITA (kg ó litros por individuo)Sangria de VinoNIVEL MEDIO</v>
      </c>
      <c r="B3943" s="11" t="s">
        <v>121</v>
      </c>
      <c r="C3943" s="11" t="s">
        <v>141</v>
      </c>
      <c r="D3943" s="11" t="s">
        <v>211</v>
      </c>
      <c r="E3943" s="12">
        <v>8.32915060474613E-2</v>
      </c>
      <c r="F3943" s="12">
        <v>1.0578485326989514E-2</v>
      </c>
      <c r="G3943" s="12">
        <v>1.085479963754455E-2</v>
      </c>
      <c r="H3943" s="12">
        <v>2.5738376557701767E-2</v>
      </c>
      <c r="I3943" s="12">
        <v>4.0005231108490989E-2</v>
      </c>
      <c r="J3943" s="12">
        <v>1.1915465688055019E-2</v>
      </c>
      <c r="K3943" s="12">
        <v>6.7742271518956617E-3</v>
      </c>
      <c r="L3943" s="12">
        <v>7.987724761242378E-3</v>
      </c>
      <c r="M3943" s="12">
        <v>4.1742231522369042E-2</v>
      </c>
      <c r="N3943" s="12"/>
      <c r="O3943" s="12"/>
    </row>
    <row r="3944" spans="1:15" x14ac:dyDescent="0.35">
      <c r="A3944" s="11" t="str">
        <f t="shared" si="61"/>
        <v>CONSUMO PER CAPITA (kg ó litros por individuo)Sangria de VinoNIVEL MEDIO BAJO</v>
      </c>
      <c r="B3944" s="11" t="s">
        <v>121</v>
      </c>
      <c r="C3944" s="11" t="s">
        <v>141</v>
      </c>
      <c r="D3944" s="11" t="s">
        <v>212</v>
      </c>
      <c r="E3944" s="12">
        <v>5.2797375025430006E-2</v>
      </c>
      <c r="F3944" s="12">
        <v>1.3486988013969393E-2</v>
      </c>
      <c r="G3944" s="12">
        <v>9.7416218168976648E-3</v>
      </c>
      <c r="H3944" s="12">
        <v>1.0788106437058182E-2</v>
      </c>
      <c r="I3944" s="12">
        <v>2.6537337521644083E-2</v>
      </c>
      <c r="J3944" s="12">
        <v>2.4059277735176025E-2</v>
      </c>
      <c r="K3944" s="12">
        <v>1.4446090866208801E-2</v>
      </c>
      <c r="L3944" s="12">
        <v>1.9889445870303168E-2</v>
      </c>
      <c r="M3944" s="12">
        <v>3.9329812073636165E-2</v>
      </c>
      <c r="N3944" s="12"/>
      <c r="O3944" s="12"/>
    </row>
    <row r="3945" spans="1:15" x14ac:dyDescent="0.35">
      <c r="A3945" s="11" t="str">
        <f t="shared" si="61"/>
        <v>CONSUMO PER CAPITA (kg ó litros por individuo)Sangria de VinoHOMBRE</v>
      </c>
      <c r="B3945" s="11" t="s">
        <v>121</v>
      </c>
      <c r="C3945" s="11" t="s">
        <v>141</v>
      </c>
      <c r="D3945" s="11" t="s">
        <v>21</v>
      </c>
      <c r="E3945" s="12">
        <v>5.7296011982532424E-2</v>
      </c>
      <c r="F3945" s="12">
        <v>1.7587614115901384E-2</v>
      </c>
      <c r="G3945" s="12">
        <v>1.1519273444435799E-2</v>
      </c>
      <c r="H3945" s="12">
        <v>1.5527992791286397E-2</v>
      </c>
      <c r="I3945" s="12">
        <v>5.4594552370130417E-2</v>
      </c>
      <c r="J3945" s="12">
        <v>1.4024591808825454E-2</v>
      </c>
      <c r="K3945" s="12">
        <v>1.0807117625742723E-2</v>
      </c>
      <c r="L3945" s="12">
        <v>1.5984076721358778E-2</v>
      </c>
      <c r="M3945" s="12">
        <v>5.9249232241244357E-2</v>
      </c>
      <c r="N3945" s="12"/>
      <c r="O3945" s="12"/>
    </row>
    <row r="3946" spans="1:15" x14ac:dyDescent="0.35">
      <c r="A3946" s="11" t="str">
        <f t="shared" si="61"/>
        <v>CONSUMO PER CAPITA (kg ó litros por individuo)Sangria de VinoMUJER</v>
      </c>
      <c r="B3946" s="11" t="s">
        <v>121</v>
      </c>
      <c r="C3946" s="11" t="s">
        <v>141</v>
      </c>
      <c r="D3946" s="11" t="s">
        <v>22</v>
      </c>
      <c r="E3946" s="12">
        <v>7.2079696516257508E-2</v>
      </c>
      <c r="F3946" s="12">
        <v>1.5206769913658359E-2</v>
      </c>
      <c r="G3946" s="12">
        <v>1.5179842755360719E-2</v>
      </c>
      <c r="H3946" s="12">
        <v>2.0256078285973655E-2</v>
      </c>
      <c r="I3946" s="12">
        <v>3.6205405770542355E-2</v>
      </c>
      <c r="J3946" s="12">
        <v>1.970814113976558E-2</v>
      </c>
      <c r="K3946" s="12">
        <v>1.1771984676104444E-2</v>
      </c>
      <c r="L3946" s="12">
        <v>2.0437634050376477E-2</v>
      </c>
      <c r="M3946" s="12">
        <v>4.6385582657421515E-2</v>
      </c>
      <c r="N3946" s="12"/>
      <c r="O3946" s="12"/>
    </row>
    <row r="3947" spans="1:15" x14ac:dyDescent="0.35">
      <c r="A3947" s="11" t="str">
        <f t="shared" si="61"/>
        <v>CONSUMO PER CAPITA (kg ó litros por individuo)Sangria de CavaT.ESPAÑA</v>
      </c>
      <c r="B3947" s="11" t="s">
        <v>121</v>
      </c>
      <c r="C3947" s="11" t="s">
        <v>142</v>
      </c>
      <c r="D3947" s="11" t="s">
        <v>36</v>
      </c>
      <c r="E3947" s="12">
        <v>3.5863395526630648E-2</v>
      </c>
      <c r="F3947" s="12">
        <v>1.1940126984805174E-2</v>
      </c>
      <c r="G3947" s="12">
        <v>6.566077057607555E-3</v>
      </c>
      <c r="H3947" s="12">
        <v>9.7064510299426972E-3</v>
      </c>
      <c r="I3947" s="12">
        <v>3.0576082090491504E-2</v>
      </c>
      <c r="J3947" s="12">
        <v>1.7888385032075408E-2</v>
      </c>
      <c r="K3947" s="12">
        <v>1.6648134047754181E-2</v>
      </c>
      <c r="L3947" s="12">
        <v>1.0963165193805699E-2</v>
      </c>
      <c r="M3947" s="12">
        <v>2.2088154646575344E-2</v>
      </c>
      <c r="N3947" s="12"/>
      <c r="O3947" s="12"/>
    </row>
    <row r="3948" spans="1:15" x14ac:dyDescent="0.35">
      <c r="A3948" s="11" t="str">
        <f t="shared" si="61"/>
        <v>CONSUMO PER CAPITA (kg ó litros por individuo)Sangria de CavaBCN AM</v>
      </c>
      <c r="B3948" s="11" t="s">
        <v>121</v>
      </c>
      <c r="C3948" s="11" t="s">
        <v>142</v>
      </c>
      <c r="D3948" s="11" t="s">
        <v>1</v>
      </c>
      <c r="E3948" s="12">
        <v>8.9592553052371113E-2</v>
      </c>
      <c r="F3948" s="12">
        <v>4.9462881029509444E-2</v>
      </c>
      <c r="G3948" s="12">
        <v>3.5064358341355746E-2</v>
      </c>
      <c r="H3948" s="12">
        <v>3.9407133959513195E-2</v>
      </c>
      <c r="I3948" s="12">
        <v>0.11799879134077373</v>
      </c>
      <c r="J3948" s="12">
        <v>7.8479586163798659E-2</v>
      </c>
      <c r="K3948" s="12">
        <v>0.10893084909893047</v>
      </c>
      <c r="L3948" s="12">
        <v>2.276749930533848E-2</v>
      </c>
      <c r="M3948" s="12">
        <v>2.8618479737752625E-2</v>
      </c>
      <c r="N3948" s="12"/>
      <c r="O3948" s="12"/>
    </row>
    <row r="3949" spans="1:15" x14ac:dyDescent="0.35">
      <c r="A3949" s="11" t="str">
        <f t="shared" si="61"/>
        <v>CONSUMO PER CAPITA (kg ó litros por individuo)Sangria de CavaREST.CAT ARAGON</v>
      </c>
      <c r="B3949" s="11" t="s">
        <v>121</v>
      </c>
      <c r="C3949" s="11" t="s">
        <v>142</v>
      </c>
      <c r="D3949" s="11" t="s">
        <v>2</v>
      </c>
      <c r="E3949" s="12">
        <v>0.11406843858785251</v>
      </c>
      <c r="F3949" s="12">
        <v>1.6243761790330269E-2</v>
      </c>
      <c r="G3949" s="12">
        <v>2.469569299335941E-3</v>
      </c>
      <c r="H3949" s="12">
        <v>1.4507307145339373E-2</v>
      </c>
      <c r="I3949" s="12">
        <v>5.7824841433073933E-2</v>
      </c>
      <c r="J3949" s="12">
        <v>5.699949324790738E-2</v>
      </c>
      <c r="K3949" s="12">
        <v>1.4172306214962077E-2</v>
      </c>
      <c r="L3949" s="12">
        <v>3.8006857950853866E-2</v>
      </c>
      <c r="M3949" s="12">
        <v>3.6683488347751182E-2</v>
      </c>
      <c r="N3949" s="12"/>
      <c r="O3949" s="12"/>
    </row>
    <row r="3950" spans="1:15" x14ac:dyDescent="0.35">
      <c r="A3950" s="11" t="str">
        <f t="shared" si="61"/>
        <v>CONSUMO PER CAPITA (kg ó litros por individuo)Sangria de CavaLEVANTE</v>
      </c>
      <c r="B3950" s="11" t="s">
        <v>121</v>
      </c>
      <c r="C3950" s="11" t="s">
        <v>142</v>
      </c>
      <c r="D3950" s="11" t="s">
        <v>3</v>
      </c>
      <c r="E3950" s="12">
        <v>2.0779002793889254E-2</v>
      </c>
      <c r="F3950" s="12">
        <v>2.1995399940690954E-2</v>
      </c>
      <c r="G3950" s="12">
        <v>7.6099070691821123E-3</v>
      </c>
      <c r="H3950" s="12">
        <v>6.2956183796999098E-3</v>
      </c>
      <c r="I3950" s="12">
        <v>2.941334570148392E-2</v>
      </c>
      <c r="J3950" s="12">
        <v>5.8109710441415115E-3</v>
      </c>
      <c r="K3950" s="12">
        <v>1.0222701498486657E-2</v>
      </c>
      <c r="L3950" s="12">
        <v>1.2248565293400663E-2</v>
      </c>
      <c r="M3950" s="12">
        <v>2.8489580300800472E-2</v>
      </c>
      <c r="N3950" s="12"/>
      <c r="O3950" s="12"/>
    </row>
    <row r="3951" spans="1:15" x14ac:dyDescent="0.35">
      <c r="A3951" s="11" t="str">
        <f t="shared" si="61"/>
        <v>CONSUMO PER CAPITA (kg ó litros por individuo)Sangria de CavaANDALUCIA</v>
      </c>
      <c r="B3951" s="11" t="s">
        <v>121</v>
      </c>
      <c r="C3951" s="11" t="s">
        <v>142</v>
      </c>
      <c r="D3951" s="11" t="s">
        <v>4</v>
      </c>
      <c r="E3951" s="12">
        <v>1.4161352659509368E-2</v>
      </c>
      <c r="F3951" s="12">
        <v>6.7620481321102968E-4</v>
      </c>
      <c r="G3951" s="12">
        <v>3.1457880016885101E-3</v>
      </c>
      <c r="H3951" s="12">
        <v>1.5654722091306653E-3</v>
      </c>
      <c r="I3951" s="12">
        <v>5.4744694207445122E-3</v>
      </c>
      <c r="J3951" s="12" t="s">
        <v>223</v>
      </c>
      <c r="K3951" s="12">
        <v>6.25033487807406E-4</v>
      </c>
      <c r="L3951" s="12">
        <v>3.0011433585175988E-3</v>
      </c>
      <c r="M3951" s="12">
        <v>5.2790204008146685E-3</v>
      </c>
      <c r="N3951" s="12"/>
      <c r="O3951" s="12"/>
    </row>
    <row r="3952" spans="1:15" x14ac:dyDescent="0.35">
      <c r="A3952" s="11" t="str">
        <f t="shared" si="61"/>
        <v>CONSUMO PER CAPITA (kg ó litros por individuo)Sangria de CavaMDD AM</v>
      </c>
      <c r="B3952" s="11" t="s">
        <v>121</v>
      </c>
      <c r="C3952" s="11" t="s">
        <v>142</v>
      </c>
      <c r="D3952" s="11" t="s">
        <v>5</v>
      </c>
      <c r="E3952" s="12">
        <v>9.0158904067908045E-3</v>
      </c>
      <c r="F3952" s="12">
        <v>1.0467572768256843E-2</v>
      </c>
      <c r="G3952" s="12">
        <v>6.9676889555463544E-3</v>
      </c>
      <c r="H3952" s="12">
        <v>1.833556734008998E-3</v>
      </c>
      <c r="I3952" s="12">
        <v>1.0973078978500632E-2</v>
      </c>
      <c r="J3952" s="12" t="s">
        <v>223</v>
      </c>
      <c r="K3952" s="12">
        <v>1.1276106173336194E-3</v>
      </c>
      <c r="L3952" s="12">
        <v>2.3443263662979103E-3</v>
      </c>
      <c r="M3952" s="12">
        <v>2.7633011777400601E-2</v>
      </c>
      <c r="N3952" s="12"/>
      <c r="O3952" s="12"/>
    </row>
    <row r="3953" spans="1:15" x14ac:dyDescent="0.35">
      <c r="A3953" s="11" t="str">
        <f t="shared" si="61"/>
        <v>CONSUMO PER CAPITA (kg ó litros por individuo)Sangria de CavaRTO CENTRO</v>
      </c>
      <c r="B3953" s="11" t="s">
        <v>121</v>
      </c>
      <c r="C3953" s="11" t="s">
        <v>142</v>
      </c>
      <c r="D3953" s="11" t="s">
        <v>6</v>
      </c>
      <c r="E3953" s="12">
        <v>2.6344477799787464E-2</v>
      </c>
      <c r="F3953" s="12">
        <v>1.6672312328476083E-3</v>
      </c>
      <c r="G3953" s="12">
        <v>1.3353159047752932E-3</v>
      </c>
      <c r="H3953" s="12">
        <v>5.737011406880611E-3</v>
      </c>
      <c r="I3953" s="12">
        <v>3.9691481000849564E-2</v>
      </c>
      <c r="J3953" s="12">
        <v>1.0063292849186939E-2</v>
      </c>
      <c r="K3953" s="12">
        <v>5.3013116993858309E-3</v>
      </c>
      <c r="L3953" s="12">
        <v>5.9520666137680631E-3</v>
      </c>
      <c r="M3953" s="12">
        <v>3.4781920094294448E-2</v>
      </c>
      <c r="N3953" s="12"/>
      <c r="O3953" s="12"/>
    </row>
    <row r="3954" spans="1:15" x14ac:dyDescent="0.35">
      <c r="A3954" s="11" t="str">
        <f t="shared" si="61"/>
        <v>CONSUMO PER CAPITA (kg ó litros por individuo)Sangria de CavaNORTE-CENTRO</v>
      </c>
      <c r="B3954" s="11" t="s">
        <v>121</v>
      </c>
      <c r="C3954" s="11" t="s">
        <v>142</v>
      </c>
      <c r="D3954" s="11" t="s">
        <v>7</v>
      </c>
      <c r="E3954" s="12">
        <v>2.0607196983850461E-2</v>
      </c>
      <c r="F3954" s="12" t="s">
        <v>223</v>
      </c>
      <c r="G3954" s="12" t="s">
        <v>223</v>
      </c>
      <c r="H3954" s="12">
        <v>1.7465193523502853E-2</v>
      </c>
      <c r="I3954" s="12">
        <v>4.0942192889053045E-4</v>
      </c>
      <c r="J3954" s="12">
        <v>1.1812630290100431E-2</v>
      </c>
      <c r="K3954" s="12">
        <v>1.5747618416301214E-2</v>
      </c>
      <c r="L3954" s="12" t="s">
        <v>223</v>
      </c>
      <c r="M3954" s="12">
        <v>9.4920797115101152E-3</v>
      </c>
      <c r="N3954" s="12"/>
      <c r="O3954" s="12"/>
    </row>
    <row r="3955" spans="1:15" x14ac:dyDescent="0.35">
      <c r="A3955" s="11" t="str">
        <f t="shared" si="61"/>
        <v>CONSUMO PER CAPITA (kg ó litros por individuo)Sangria de CavaNOROESTE</v>
      </c>
      <c r="B3955" s="11" t="s">
        <v>121</v>
      </c>
      <c r="C3955" s="11" t="s">
        <v>142</v>
      </c>
      <c r="D3955" s="11" t="s">
        <v>8</v>
      </c>
      <c r="E3955" s="12">
        <v>7.8927208807014568E-3</v>
      </c>
      <c r="F3955" s="12" t="s">
        <v>223</v>
      </c>
      <c r="G3955" s="12">
        <v>3.725083853746858E-4</v>
      </c>
      <c r="H3955" s="12">
        <v>3.7182666036773837E-3</v>
      </c>
      <c r="I3955" s="12">
        <v>8.7023954550891989E-3</v>
      </c>
      <c r="J3955" s="12" t="s">
        <v>223</v>
      </c>
      <c r="K3955" s="12">
        <v>6.8664943078879303E-3</v>
      </c>
      <c r="L3955" s="12">
        <v>3.7849381418354837E-3</v>
      </c>
      <c r="M3955" s="12">
        <v>1.1478479204462034E-2</v>
      </c>
      <c r="N3955" s="12"/>
      <c r="O3955" s="12"/>
    </row>
    <row r="3956" spans="1:15" x14ac:dyDescent="0.35">
      <c r="A3956" s="11" t="str">
        <f t="shared" si="61"/>
        <v>CONSUMO PER CAPITA (kg ó litros por individuo)Sangria de Cava&lt;2MIL</v>
      </c>
      <c r="B3956" s="11" t="s">
        <v>121</v>
      </c>
      <c r="C3956" s="11" t="s">
        <v>142</v>
      </c>
      <c r="D3956" s="11" t="s">
        <v>9</v>
      </c>
      <c r="E3956" s="12">
        <v>0.135144233725256</v>
      </c>
      <c r="F3956" s="12" t="s">
        <v>223</v>
      </c>
      <c r="G3956" s="12">
        <v>2.1914008796330218E-3</v>
      </c>
      <c r="H3956" s="12">
        <v>1.163135342194622E-2</v>
      </c>
      <c r="I3956" s="12">
        <v>7.3294066062825625E-2</v>
      </c>
      <c r="J3956" s="12">
        <v>4.1090452635134229E-2</v>
      </c>
      <c r="K3956" s="12" t="s">
        <v>223</v>
      </c>
      <c r="L3956" s="12">
        <v>4.9673084611692266E-2</v>
      </c>
      <c r="M3956" s="12">
        <v>6.1671585014754504E-2</v>
      </c>
      <c r="N3956" s="12"/>
      <c r="O3956" s="12"/>
    </row>
    <row r="3957" spans="1:15" x14ac:dyDescent="0.35">
      <c r="A3957" s="11" t="str">
        <f t="shared" si="61"/>
        <v>CONSUMO PER CAPITA (kg ó litros por individuo)Sangria de Cava2-5MIL</v>
      </c>
      <c r="B3957" s="11" t="s">
        <v>121</v>
      </c>
      <c r="C3957" s="11" t="s">
        <v>142</v>
      </c>
      <c r="D3957" s="11" t="s">
        <v>10</v>
      </c>
      <c r="E3957" s="12">
        <v>1.4826798487438037E-2</v>
      </c>
      <c r="F3957" s="12">
        <v>2.1148108798222758E-3</v>
      </c>
      <c r="G3957" s="12" t="s">
        <v>223</v>
      </c>
      <c r="H3957" s="12">
        <v>7.64784970707247E-3</v>
      </c>
      <c r="I3957" s="12">
        <v>1.5215453356561425E-2</v>
      </c>
      <c r="J3957" s="12">
        <v>2.9851610254648484E-2</v>
      </c>
      <c r="K3957" s="12">
        <v>2.0687929632275736E-2</v>
      </c>
      <c r="L3957" s="12">
        <v>1.6734626938573624E-2</v>
      </c>
      <c r="M3957" s="12">
        <v>2.3788347315979837E-2</v>
      </c>
      <c r="N3957" s="12"/>
      <c r="O3957" s="12"/>
    </row>
    <row r="3958" spans="1:15" x14ac:dyDescent="0.35">
      <c r="A3958" s="11" t="str">
        <f t="shared" si="61"/>
        <v>CONSUMO PER CAPITA (kg ó litros por individuo)Sangria de Cava5-10MIL</v>
      </c>
      <c r="B3958" s="11" t="s">
        <v>121</v>
      </c>
      <c r="C3958" s="11" t="s">
        <v>142</v>
      </c>
      <c r="D3958" s="11" t="s">
        <v>11</v>
      </c>
      <c r="E3958" s="12">
        <v>2.171028366190499E-2</v>
      </c>
      <c r="F3958" s="12">
        <v>1.5212957158375364E-3</v>
      </c>
      <c r="G3958" s="12">
        <v>8.2956918661565061E-4</v>
      </c>
      <c r="H3958" s="12" t="s">
        <v>223</v>
      </c>
      <c r="I3958" s="12">
        <v>2.884599415062598E-2</v>
      </c>
      <c r="J3958" s="12">
        <v>1.835598371446151E-2</v>
      </c>
      <c r="K3958" s="12" t="s">
        <v>223</v>
      </c>
      <c r="L3958" s="12">
        <v>1.4452776378857184E-3</v>
      </c>
      <c r="M3958" s="12">
        <v>2.1197076302710439E-2</v>
      </c>
      <c r="N3958" s="12"/>
      <c r="O3958" s="12"/>
    </row>
    <row r="3959" spans="1:15" x14ac:dyDescent="0.35">
      <c r="A3959" s="11" t="str">
        <f t="shared" si="61"/>
        <v>CONSUMO PER CAPITA (kg ó litros por individuo)Sangria de Cava10-30MIL</v>
      </c>
      <c r="B3959" s="11" t="s">
        <v>121</v>
      </c>
      <c r="C3959" s="11" t="s">
        <v>142</v>
      </c>
      <c r="D3959" s="11" t="s">
        <v>12</v>
      </c>
      <c r="E3959" s="12">
        <v>5.3587506288979778E-2</v>
      </c>
      <c r="F3959" s="12">
        <v>2.484361200330085E-3</v>
      </c>
      <c r="G3959" s="12">
        <v>4.3723534510165529E-3</v>
      </c>
      <c r="H3959" s="12">
        <v>7.7446888466222163E-3</v>
      </c>
      <c r="I3959" s="12">
        <v>8.2377904049858938E-3</v>
      </c>
      <c r="J3959" s="12">
        <v>5.5063130061703972E-3</v>
      </c>
      <c r="K3959" s="12">
        <v>7.2741282461425217E-3</v>
      </c>
      <c r="L3959" s="12">
        <v>4.2426942541147336E-3</v>
      </c>
      <c r="M3959" s="12">
        <v>8.2164469516726301E-3</v>
      </c>
      <c r="N3959" s="12"/>
      <c r="O3959" s="12"/>
    </row>
    <row r="3960" spans="1:15" x14ac:dyDescent="0.35">
      <c r="A3960" s="11" t="str">
        <f t="shared" si="61"/>
        <v>CONSUMO PER CAPITA (kg ó litros por individuo)Sangria de Cava30-100MIL</v>
      </c>
      <c r="B3960" s="11" t="s">
        <v>121</v>
      </c>
      <c r="C3960" s="11" t="s">
        <v>142</v>
      </c>
      <c r="D3960" s="11" t="s">
        <v>13</v>
      </c>
      <c r="E3960" s="12">
        <v>1.3845767446447353E-2</v>
      </c>
      <c r="F3960" s="12">
        <v>2.9825384059741649E-2</v>
      </c>
      <c r="G3960" s="12">
        <v>1.2769540077965724E-2</v>
      </c>
      <c r="H3960" s="12">
        <v>2.1848280794494346E-3</v>
      </c>
      <c r="I3960" s="12">
        <v>3.2766256177201775E-2</v>
      </c>
      <c r="J3960" s="12">
        <v>3.9481397762383991E-2</v>
      </c>
      <c r="K3960" s="12">
        <v>3.5809896419331869E-2</v>
      </c>
      <c r="L3960" s="12">
        <v>1.2349180736918189E-2</v>
      </c>
      <c r="M3960" s="12">
        <v>1.9866039706838749E-2</v>
      </c>
      <c r="N3960" s="12"/>
      <c r="O3960" s="12"/>
    </row>
    <row r="3961" spans="1:15" x14ac:dyDescent="0.35">
      <c r="A3961" s="11" t="str">
        <f t="shared" si="61"/>
        <v>CONSUMO PER CAPITA (kg ó litros por individuo)Sangria de Cava100-200MIL</v>
      </c>
      <c r="B3961" s="11" t="s">
        <v>121</v>
      </c>
      <c r="C3961" s="11" t="s">
        <v>142</v>
      </c>
      <c r="D3961" s="11" t="s">
        <v>14</v>
      </c>
      <c r="E3961" s="12">
        <v>2.3771576099954551E-2</v>
      </c>
      <c r="F3961" s="12">
        <v>1.2585256961030359E-2</v>
      </c>
      <c r="G3961" s="12">
        <v>5.4209641460248596E-4</v>
      </c>
      <c r="H3961" s="12">
        <v>1.4181792066988597E-2</v>
      </c>
      <c r="I3961" s="12">
        <v>2.3887554576172094E-2</v>
      </c>
      <c r="J3961" s="12">
        <v>1.0548638679403678E-2</v>
      </c>
      <c r="K3961" s="12">
        <v>3.7867957749081024E-3</v>
      </c>
      <c r="L3961" s="12">
        <v>1.4823206073727338E-3</v>
      </c>
      <c r="M3961" s="12">
        <v>1.4102196325921156E-2</v>
      </c>
      <c r="N3961" s="12"/>
      <c r="O3961" s="12"/>
    </row>
    <row r="3962" spans="1:15" x14ac:dyDescent="0.35">
      <c r="A3962" s="11" t="str">
        <f t="shared" si="61"/>
        <v>CONSUMO PER CAPITA (kg ó litros por individuo)Sangria de Cava200-500MIL</v>
      </c>
      <c r="B3962" s="11" t="s">
        <v>121</v>
      </c>
      <c r="C3962" s="11" t="s">
        <v>142</v>
      </c>
      <c r="D3962" s="11" t="s">
        <v>15</v>
      </c>
      <c r="E3962" s="12">
        <v>5.0054005727498622E-2</v>
      </c>
      <c r="F3962" s="12">
        <v>2.3372032799780843E-2</v>
      </c>
      <c r="G3962" s="12">
        <v>1.070333103983731E-2</v>
      </c>
      <c r="H3962" s="12">
        <v>2.6344613360682931E-2</v>
      </c>
      <c r="I3962" s="12">
        <v>4.5269188015740119E-2</v>
      </c>
      <c r="J3962" s="12">
        <v>1.1358428521726206E-2</v>
      </c>
      <c r="K3962" s="12">
        <v>3.4443250116846263E-2</v>
      </c>
      <c r="L3962" s="12">
        <v>1.1825748819679823E-2</v>
      </c>
      <c r="M3962" s="12">
        <v>3.2407309766449857E-2</v>
      </c>
      <c r="N3962" s="12"/>
      <c r="O3962" s="12"/>
    </row>
    <row r="3963" spans="1:15" x14ac:dyDescent="0.35">
      <c r="A3963" s="11" t="str">
        <f t="shared" si="61"/>
        <v>CONSUMO PER CAPITA (kg ó litros por individuo)Sangria de Cava&gt;500MIL</v>
      </c>
      <c r="B3963" s="11" t="s">
        <v>121</v>
      </c>
      <c r="C3963" s="11" t="s">
        <v>142</v>
      </c>
      <c r="D3963" s="11" t="s">
        <v>16</v>
      </c>
      <c r="E3963" s="12">
        <v>2.0390346732760668E-2</v>
      </c>
      <c r="F3963" s="12">
        <v>4.0043540432336978E-3</v>
      </c>
      <c r="G3963" s="12">
        <v>8.4888384471876969E-3</v>
      </c>
      <c r="H3963" s="12">
        <v>1.0551068364059448E-2</v>
      </c>
      <c r="I3963" s="12">
        <v>3.6210801747208733E-2</v>
      </c>
      <c r="J3963" s="12">
        <v>8.521604060872473E-4</v>
      </c>
      <c r="K3963" s="12">
        <v>1.0443438877164915E-2</v>
      </c>
      <c r="L3963" s="12">
        <v>1.0905297093966357E-2</v>
      </c>
      <c r="M3963" s="12">
        <v>2.3245908888732507E-2</v>
      </c>
      <c r="N3963" s="12"/>
      <c r="O3963" s="12"/>
    </row>
    <row r="3964" spans="1:15" x14ac:dyDescent="0.35">
      <c r="A3964" s="11" t="str">
        <f t="shared" si="61"/>
        <v>CONSUMO PER CAPITA (kg ó litros por individuo)Sangria de CavaDE 15 A 19 AÑOS</v>
      </c>
      <c r="B3964" s="11" t="s">
        <v>121</v>
      </c>
      <c r="C3964" s="11" t="s">
        <v>142</v>
      </c>
      <c r="D3964" s="11" t="s">
        <v>39</v>
      </c>
      <c r="E3964" s="12" t="s">
        <v>223</v>
      </c>
      <c r="F3964" s="12" t="s">
        <v>223</v>
      </c>
      <c r="G3964" s="12" t="s">
        <v>223</v>
      </c>
      <c r="H3964" s="12" t="s">
        <v>223</v>
      </c>
      <c r="I3964" s="12" t="s">
        <v>223</v>
      </c>
      <c r="J3964" s="12" t="s">
        <v>223</v>
      </c>
      <c r="K3964" s="12" t="s">
        <v>223</v>
      </c>
      <c r="L3964" s="12" t="s">
        <v>223</v>
      </c>
      <c r="M3964" s="12" t="s">
        <v>223</v>
      </c>
      <c r="N3964" s="12"/>
      <c r="O3964" s="12"/>
    </row>
    <row r="3965" spans="1:15" x14ac:dyDescent="0.35">
      <c r="A3965" s="11" t="str">
        <f t="shared" si="61"/>
        <v>CONSUMO PER CAPITA (kg ó litros por individuo)Sangria de CavaDE 20 A 24 AÑOS</v>
      </c>
      <c r="B3965" s="11" t="s">
        <v>121</v>
      </c>
      <c r="C3965" s="11" t="s">
        <v>142</v>
      </c>
      <c r="D3965" s="11" t="s">
        <v>40</v>
      </c>
      <c r="E3965" s="12">
        <v>2.7746536865367929E-3</v>
      </c>
      <c r="F3965" s="12" t="s">
        <v>223</v>
      </c>
      <c r="G3965" s="12" t="s">
        <v>223</v>
      </c>
      <c r="H3965" s="12" t="s">
        <v>223</v>
      </c>
      <c r="I3965" s="12">
        <v>6.9038757151735812E-3</v>
      </c>
      <c r="J3965" s="12">
        <v>4.4824844186567656E-3</v>
      </c>
      <c r="K3965" s="12">
        <v>1.5293209539719563E-2</v>
      </c>
      <c r="L3965" s="12">
        <v>6.5405007073683543E-3</v>
      </c>
      <c r="M3965" s="12">
        <v>1.3402701180628342E-2</v>
      </c>
      <c r="N3965" s="12"/>
      <c r="O3965" s="12"/>
    </row>
    <row r="3966" spans="1:15" x14ac:dyDescent="0.35">
      <c r="A3966" s="11" t="str">
        <f t="shared" si="61"/>
        <v>CONSUMO PER CAPITA (kg ó litros por individuo)Sangria de CavaDE 25 A 34 AÑOS</v>
      </c>
      <c r="B3966" s="11" t="s">
        <v>121</v>
      </c>
      <c r="C3966" s="11" t="s">
        <v>142</v>
      </c>
      <c r="D3966" s="11" t="s">
        <v>41</v>
      </c>
      <c r="E3966" s="12">
        <v>2.1532602389956138E-2</v>
      </c>
      <c r="F3966" s="12">
        <v>2.1652165694667942E-2</v>
      </c>
      <c r="G3966" s="12">
        <v>1.7598428931286053E-3</v>
      </c>
      <c r="H3966" s="12">
        <v>5.2118065845373485E-3</v>
      </c>
      <c r="I3966" s="12">
        <v>1.002702071732208E-2</v>
      </c>
      <c r="J3966" s="12">
        <v>1.331726113582826E-3</v>
      </c>
      <c r="K3966" s="12">
        <v>9.3046910122920948E-3</v>
      </c>
      <c r="L3966" s="12">
        <v>5.4860357668055576E-3</v>
      </c>
      <c r="M3966" s="12">
        <v>2.6034515785610498E-2</v>
      </c>
      <c r="N3966" s="12"/>
      <c r="O3966" s="12"/>
    </row>
    <row r="3967" spans="1:15" x14ac:dyDescent="0.35">
      <c r="A3967" s="11" t="str">
        <f t="shared" si="61"/>
        <v>CONSUMO PER CAPITA (kg ó litros por individuo)Sangria de CavaDE 35 A 49 AÑOS</v>
      </c>
      <c r="B3967" s="11" t="s">
        <v>121</v>
      </c>
      <c r="C3967" s="11" t="s">
        <v>142</v>
      </c>
      <c r="D3967" s="11" t="s">
        <v>42</v>
      </c>
      <c r="E3967" s="12">
        <v>1.8049240113896841E-2</v>
      </c>
      <c r="F3967" s="12">
        <v>7.9306884643394228E-3</v>
      </c>
      <c r="G3967" s="12">
        <v>1.6260969528156511E-3</v>
      </c>
      <c r="H3967" s="12">
        <v>1.4020963026062807E-2</v>
      </c>
      <c r="I3967" s="12">
        <v>1.4735399779050732E-2</v>
      </c>
      <c r="J3967" s="12">
        <v>3.859333137906382E-3</v>
      </c>
      <c r="K3967" s="12">
        <v>2.4253825440906349E-4</v>
      </c>
      <c r="L3967" s="12">
        <v>2.2598718237007063E-3</v>
      </c>
      <c r="M3967" s="12">
        <v>7.7963940204262144E-3</v>
      </c>
      <c r="N3967" s="12"/>
      <c r="O3967" s="12"/>
    </row>
    <row r="3968" spans="1:15" x14ac:dyDescent="0.35">
      <c r="A3968" s="11" t="str">
        <f t="shared" si="61"/>
        <v>CONSUMO PER CAPITA (kg ó litros por individuo)Sangria de CavaDE 50 A 59 AÑOS</v>
      </c>
      <c r="B3968" s="11" t="s">
        <v>121</v>
      </c>
      <c r="C3968" s="11" t="s">
        <v>142</v>
      </c>
      <c r="D3968" s="11" t="s">
        <v>43</v>
      </c>
      <c r="E3968" s="12">
        <v>6.1843085007405638E-2</v>
      </c>
      <c r="F3968" s="12">
        <v>2.4847860945408362E-2</v>
      </c>
      <c r="G3968" s="12">
        <v>1.1349361544082349E-2</v>
      </c>
      <c r="H3968" s="12">
        <v>8.7859762434858452E-3</v>
      </c>
      <c r="I3968" s="12">
        <v>6.0163773944976837E-2</v>
      </c>
      <c r="J3968" s="12">
        <v>8.3570719403316934E-3</v>
      </c>
      <c r="K3968" s="12">
        <v>1.7607246255447191E-2</v>
      </c>
      <c r="L3968" s="12">
        <v>1.2875668888217201E-2</v>
      </c>
      <c r="M3968" s="12">
        <v>3.4148529083074086E-2</v>
      </c>
      <c r="N3968" s="12"/>
      <c r="O3968" s="12"/>
    </row>
    <row r="3969" spans="1:15" x14ac:dyDescent="0.35">
      <c r="A3969" s="11" t="str">
        <f t="shared" si="61"/>
        <v>CONSUMO PER CAPITA (kg ó litros por individuo)Sangria de CavaDE 60 A 75 AÑOS</v>
      </c>
      <c r="B3969" s="11" t="s">
        <v>121</v>
      </c>
      <c r="C3969" s="11" t="s">
        <v>142</v>
      </c>
      <c r="D3969" s="11" t="s">
        <v>44</v>
      </c>
      <c r="E3969" s="12">
        <v>6.646040885328347E-2</v>
      </c>
      <c r="F3969" s="12">
        <v>6.8551872945942461E-3</v>
      </c>
      <c r="G3969" s="12">
        <v>1.574266380333535E-2</v>
      </c>
      <c r="H3969" s="12">
        <v>1.3467378019926394E-2</v>
      </c>
      <c r="I3969" s="12">
        <v>5.4536449054528105E-2</v>
      </c>
      <c r="J3969" s="12">
        <v>6.4107829137912284E-2</v>
      </c>
      <c r="K3969" s="12">
        <v>4.6500329880633649E-2</v>
      </c>
      <c r="L3969" s="12">
        <v>2.83391447056398E-2</v>
      </c>
      <c r="M3969" s="12">
        <v>3.6466215213199218E-2</v>
      </c>
      <c r="N3969" s="12"/>
      <c r="O3969" s="12"/>
    </row>
    <row r="3970" spans="1:15" x14ac:dyDescent="0.35">
      <c r="A3970" s="11" t="str">
        <f t="shared" si="61"/>
        <v>CONSUMO PER CAPITA (kg ó litros por individuo)Sangria de CavaNIVEL ALTO</v>
      </c>
      <c r="B3970" s="11" t="s">
        <v>121</v>
      </c>
      <c r="C3970" s="11" t="s">
        <v>142</v>
      </c>
      <c r="D3970" s="11" t="s">
        <v>209</v>
      </c>
      <c r="E3970" s="12">
        <v>2.441162901746146E-2</v>
      </c>
      <c r="F3970" s="12">
        <v>1.368480877749907E-2</v>
      </c>
      <c r="G3970" s="12">
        <v>1.0169980161565926E-2</v>
      </c>
      <c r="H3970" s="12">
        <v>1.7911345955532509E-2</v>
      </c>
      <c r="I3970" s="12">
        <v>5.158554805490289E-2</v>
      </c>
      <c r="J3970" s="12">
        <v>1.5605964303499698E-2</v>
      </c>
      <c r="K3970" s="12">
        <v>1.1319319668987242E-2</v>
      </c>
      <c r="L3970" s="12">
        <v>2.2953679023278311E-2</v>
      </c>
      <c r="M3970" s="12">
        <v>1.464361236712803E-2</v>
      </c>
      <c r="N3970" s="12"/>
      <c r="O3970" s="12"/>
    </row>
    <row r="3971" spans="1:15" x14ac:dyDescent="0.35">
      <c r="A3971" s="11" t="str">
        <f t="shared" si="61"/>
        <v>CONSUMO PER CAPITA (kg ó litros por individuo)Sangria de CavaNIVEL MEDIO ALTO</v>
      </c>
      <c r="B3971" s="11" t="s">
        <v>121</v>
      </c>
      <c r="C3971" s="11" t="s">
        <v>142</v>
      </c>
      <c r="D3971" s="11" t="s">
        <v>210</v>
      </c>
      <c r="E3971" s="12">
        <v>2.2195273939186685E-2</v>
      </c>
      <c r="F3971" s="12">
        <v>3.0664636653681739E-3</v>
      </c>
      <c r="G3971" s="12" t="s">
        <v>223</v>
      </c>
      <c r="H3971" s="12">
        <v>3.6917334469818942E-3</v>
      </c>
      <c r="I3971" s="12">
        <v>1.7784009690872349E-2</v>
      </c>
      <c r="J3971" s="12">
        <v>1.9835081946651179E-3</v>
      </c>
      <c r="K3971" s="12">
        <v>1.5380871036754897E-3</v>
      </c>
      <c r="L3971" s="12">
        <v>3.6645256245782971E-3</v>
      </c>
      <c r="M3971" s="12">
        <v>9.5807952328525077E-3</v>
      </c>
      <c r="N3971" s="12"/>
      <c r="O3971" s="12"/>
    </row>
    <row r="3972" spans="1:15" x14ac:dyDescent="0.35">
      <c r="A3972" s="11" t="str">
        <f t="shared" ref="A3972:A4035" si="62">B3972&amp;C3972&amp;D3972</f>
        <v>CONSUMO PER CAPITA (kg ó litros por individuo)Sangria de CavaNIVEL MEDIO</v>
      </c>
      <c r="B3972" s="11" t="s">
        <v>121</v>
      </c>
      <c r="C3972" s="11" t="s">
        <v>142</v>
      </c>
      <c r="D3972" s="11" t="s">
        <v>211</v>
      </c>
      <c r="E3972" s="12">
        <v>3.2147132101697007E-2</v>
      </c>
      <c r="F3972" s="12">
        <v>2.4264718087377693E-2</v>
      </c>
      <c r="G3972" s="12">
        <v>9.8704833858929853E-3</v>
      </c>
      <c r="H3972" s="12">
        <v>6.0123702683140736E-3</v>
      </c>
      <c r="I3972" s="12">
        <v>2.874989339979505E-2</v>
      </c>
      <c r="J3972" s="12">
        <v>3.6025247435306718E-2</v>
      </c>
      <c r="K3972" s="12">
        <v>3.6532712414042864E-2</v>
      </c>
      <c r="L3972" s="12">
        <v>1.1402943959159886E-2</v>
      </c>
      <c r="M3972" s="12">
        <v>3.2007733946760909E-2</v>
      </c>
      <c r="N3972" s="12"/>
      <c r="O3972" s="12"/>
    </row>
    <row r="3973" spans="1:15" x14ac:dyDescent="0.35">
      <c r="A3973" s="11" t="str">
        <f t="shared" si="62"/>
        <v>CONSUMO PER CAPITA (kg ó litros por individuo)Sangria de CavaNIVEL MEDIO BAJO</v>
      </c>
      <c r="B3973" s="11" t="s">
        <v>121</v>
      </c>
      <c r="C3973" s="11" t="s">
        <v>142</v>
      </c>
      <c r="D3973" s="11" t="s">
        <v>212</v>
      </c>
      <c r="E3973" s="12">
        <v>3.6093826637943222E-2</v>
      </c>
      <c r="F3973" s="12">
        <v>6.9073129621787877E-3</v>
      </c>
      <c r="G3973" s="12">
        <v>4.0695395195164382E-3</v>
      </c>
      <c r="H3973" s="12">
        <v>1.3094673798834403E-2</v>
      </c>
      <c r="I3973" s="12">
        <v>2.4463692788329196E-2</v>
      </c>
      <c r="J3973" s="12">
        <v>3.0078196442122326E-2</v>
      </c>
      <c r="K3973" s="12">
        <v>8.5239510548360091E-3</v>
      </c>
      <c r="L3973" s="12">
        <v>7.4359822375734772E-3</v>
      </c>
      <c r="M3973" s="12">
        <v>2.1273639149173473E-2</v>
      </c>
      <c r="N3973" s="12"/>
      <c r="O3973" s="12"/>
    </row>
    <row r="3974" spans="1:15" x14ac:dyDescent="0.35">
      <c r="A3974" s="11" t="str">
        <f t="shared" si="62"/>
        <v>CONSUMO PER CAPITA (kg ó litros por individuo)Sangria de CavaHOMBRE</v>
      </c>
      <c r="B3974" s="11" t="s">
        <v>121</v>
      </c>
      <c r="C3974" s="11" t="s">
        <v>142</v>
      </c>
      <c r="D3974" s="11" t="s">
        <v>21</v>
      </c>
      <c r="E3974" s="12">
        <v>3.4879461266882322E-2</v>
      </c>
      <c r="F3974" s="12">
        <v>1.3386940553791337E-2</v>
      </c>
      <c r="G3974" s="12">
        <v>4.8897897922329661E-3</v>
      </c>
      <c r="H3974" s="12">
        <v>7.7553320576510855E-3</v>
      </c>
      <c r="I3974" s="12">
        <v>3.1920892434791431E-2</v>
      </c>
      <c r="J3974" s="12">
        <v>1.4773514068412229E-2</v>
      </c>
      <c r="K3974" s="12">
        <v>8.1296289650270442E-3</v>
      </c>
      <c r="L3974" s="12">
        <v>1.3587653224237519E-2</v>
      </c>
      <c r="M3974" s="12">
        <v>1.5704274241014136E-2</v>
      </c>
      <c r="N3974" s="12"/>
      <c r="O3974" s="12"/>
    </row>
    <row r="3975" spans="1:15" x14ac:dyDescent="0.35">
      <c r="A3975" s="11" t="str">
        <f t="shared" si="62"/>
        <v>CONSUMO PER CAPITA (kg ó litros por individuo)Sangria de CavaMUJER</v>
      </c>
      <c r="B3975" s="11" t="s">
        <v>121</v>
      </c>
      <c r="C3975" s="11" t="s">
        <v>142</v>
      </c>
      <c r="D3975" s="11" t="s">
        <v>22</v>
      </c>
      <c r="E3975" s="12">
        <v>3.6837151805001071E-2</v>
      </c>
      <c r="F3975" s="12">
        <v>1.0508249855235709E-2</v>
      </c>
      <c r="G3975" s="12">
        <v>8.2223587309487259E-3</v>
      </c>
      <c r="H3975" s="12">
        <v>1.1634321175135692E-2</v>
      </c>
      <c r="I3975" s="12">
        <v>2.924730163137701E-2</v>
      </c>
      <c r="J3975" s="12">
        <v>2.0966155404392624E-2</v>
      </c>
      <c r="K3975" s="12">
        <v>2.5058323681796411E-2</v>
      </c>
      <c r="L3975" s="12">
        <v>8.3720047744088484E-3</v>
      </c>
      <c r="M3975" s="12">
        <v>2.8392355489523863E-2</v>
      </c>
      <c r="N3975" s="12"/>
      <c r="O3975" s="12"/>
    </row>
    <row r="3976" spans="1:15" x14ac:dyDescent="0.35">
      <c r="A3976" s="11" t="str">
        <f t="shared" si="62"/>
        <v>CONSUMO PER CAPITA (kg ó litros por individuo)CalimochoT.ESPAÑA</v>
      </c>
      <c r="B3976" s="11" t="s">
        <v>121</v>
      </c>
      <c r="C3976" s="11" t="s">
        <v>143</v>
      </c>
      <c r="D3976" s="11" t="s">
        <v>36</v>
      </c>
      <c r="E3976" s="12">
        <v>2.922540951532419E-2</v>
      </c>
      <c r="F3976" s="12">
        <v>1.2513885928911664E-2</v>
      </c>
      <c r="G3976" s="12">
        <v>1.5649819942517913E-2</v>
      </c>
      <c r="H3976" s="12">
        <v>1.2476314146669101E-2</v>
      </c>
      <c r="I3976" s="12">
        <v>3.4816756252209959E-2</v>
      </c>
      <c r="J3976" s="12">
        <v>9.2024690078013928E-3</v>
      </c>
      <c r="K3976" s="12">
        <v>6.5224424337853009E-3</v>
      </c>
      <c r="L3976" s="12">
        <v>1.3730505575123933E-2</v>
      </c>
      <c r="M3976" s="12">
        <v>1.8189215003397704E-2</v>
      </c>
      <c r="N3976" s="12"/>
      <c r="O3976" s="12"/>
    </row>
    <row r="3977" spans="1:15" x14ac:dyDescent="0.35">
      <c r="A3977" s="11" t="str">
        <f t="shared" si="62"/>
        <v>CONSUMO PER CAPITA (kg ó litros por individuo)CalimochoBCN AM</v>
      </c>
      <c r="B3977" s="11" t="s">
        <v>121</v>
      </c>
      <c r="C3977" s="11" t="s">
        <v>143</v>
      </c>
      <c r="D3977" s="11" t="s">
        <v>1</v>
      </c>
      <c r="E3977" s="12">
        <v>6.4026525980583353E-4</v>
      </c>
      <c r="F3977" s="12" t="s">
        <v>223</v>
      </c>
      <c r="G3977" s="12" t="s">
        <v>223</v>
      </c>
      <c r="H3977" s="12" t="s">
        <v>223</v>
      </c>
      <c r="I3977" s="12">
        <v>1.4163439525213951E-3</v>
      </c>
      <c r="J3977" s="12" t="s">
        <v>223</v>
      </c>
      <c r="K3977" s="12" t="s">
        <v>223</v>
      </c>
      <c r="L3977" s="12" t="s">
        <v>223</v>
      </c>
      <c r="M3977" s="12" t="s">
        <v>223</v>
      </c>
      <c r="N3977" s="12"/>
      <c r="O3977" s="12"/>
    </row>
    <row r="3978" spans="1:15" x14ac:dyDescent="0.35">
      <c r="A3978" s="11" t="str">
        <f t="shared" si="62"/>
        <v>CONSUMO PER CAPITA (kg ó litros por individuo)CalimochoREST.CAT ARAGON</v>
      </c>
      <c r="B3978" s="11" t="s">
        <v>121</v>
      </c>
      <c r="C3978" s="11" t="s">
        <v>143</v>
      </c>
      <c r="D3978" s="11" t="s">
        <v>2</v>
      </c>
      <c r="E3978" s="12">
        <v>2.0880945119172965E-2</v>
      </c>
      <c r="F3978" s="12">
        <v>2.2346134970382379E-2</v>
      </c>
      <c r="G3978" s="12">
        <v>9.3813172467170532E-3</v>
      </c>
      <c r="H3978" s="12">
        <v>1.4763429672391776E-2</v>
      </c>
      <c r="I3978" s="12">
        <v>1.5002732322921828E-2</v>
      </c>
      <c r="J3978" s="12">
        <v>1.1888044316991269E-2</v>
      </c>
      <c r="K3978" s="12">
        <v>4.2665712142234994E-3</v>
      </c>
      <c r="L3978" s="12">
        <v>2.1460536569755197E-2</v>
      </c>
      <c r="M3978" s="12">
        <v>2.1163156233519637E-2</v>
      </c>
      <c r="N3978" s="12"/>
      <c r="O3978" s="12"/>
    </row>
    <row r="3979" spans="1:15" x14ac:dyDescent="0.35">
      <c r="A3979" s="11" t="str">
        <f t="shared" si="62"/>
        <v>CONSUMO PER CAPITA (kg ó litros por individuo)CalimochoLEVANTE</v>
      </c>
      <c r="B3979" s="11" t="s">
        <v>121</v>
      </c>
      <c r="C3979" s="11" t="s">
        <v>143</v>
      </c>
      <c r="D3979" s="11" t="s">
        <v>3</v>
      </c>
      <c r="E3979" s="12" t="s">
        <v>223</v>
      </c>
      <c r="F3979" s="12" t="s">
        <v>223</v>
      </c>
      <c r="G3979" s="12">
        <v>1.5310534707621173E-3</v>
      </c>
      <c r="H3979" s="12" t="s">
        <v>223</v>
      </c>
      <c r="I3979" s="12">
        <v>5.8082964994701164E-3</v>
      </c>
      <c r="J3979" s="12" t="s">
        <v>223</v>
      </c>
      <c r="K3979" s="12" t="s">
        <v>223</v>
      </c>
      <c r="L3979" s="12" t="s">
        <v>223</v>
      </c>
      <c r="M3979" s="12">
        <v>3.1700505866396975E-3</v>
      </c>
      <c r="N3979" s="12"/>
      <c r="O3979" s="12"/>
    </row>
    <row r="3980" spans="1:15" x14ac:dyDescent="0.35">
      <c r="A3980" s="11" t="str">
        <f t="shared" si="62"/>
        <v>CONSUMO PER CAPITA (kg ó litros por individuo)CalimochoANDALUCIA</v>
      </c>
      <c r="B3980" s="11" t="s">
        <v>121</v>
      </c>
      <c r="C3980" s="11" t="s">
        <v>143</v>
      </c>
      <c r="D3980" s="11" t="s">
        <v>4</v>
      </c>
      <c r="E3980" s="12">
        <v>7.0500783705356818E-4</v>
      </c>
      <c r="F3980" s="12">
        <v>9.508214529093498E-4</v>
      </c>
      <c r="G3980" s="12">
        <v>1.522061326861196E-3</v>
      </c>
      <c r="H3980" s="12" t="s">
        <v>223</v>
      </c>
      <c r="I3980" s="12">
        <v>5.2995493374389697E-3</v>
      </c>
      <c r="J3980" s="12">
        <v>1.8979578977451077E-3</v>
      </c>
      <c r="K3980" s="12" t="s">
        <v>223</v>
      </c>
      <c r="L3980" s="12">
        <v>5.4186507383036813E-4</v>
      </c>
      <c r="M3980" s="12">
        <v>5.2797096725358738E-3</v>
      </c>
      <c r="N3980" s="12"/>
      <c r="O3980" s="12"/>
    </row>
    <row r="3981" spans="1:15" x14ac:dyDescent="0.35">
      <c r="A3981" s="11" t="str">
        <f t="shared" si="62"/>
        <v>CONSUMO PER CAPITA (kg ó litros por individuo)CalimochoMDD AM</v>
      </c>
      <c r="B3981" s="11" t="s">
        <v>121</v>
      </c>
      <c r="C3981" s="11" t="s">
        <v>143</v>
      </c>
      <c r="D3981" s="11" t="s">
        <v>5</v>
      </c>
      <c r="E3981" s="12">
        <v>2.7112140181018471E-2</v>
      </c>
      <c r="F3981" s="12" t="s">
        <v>223</v>
      </c>
      <c r="G3981" s="12">
        <v>2.8896933740586212E-4</v>
      </c>
      <c r="H3981" s="12">
        <v>6.0627017441291517E-3</v>
      </c>
      <c r="I3981" s="12">
        <v>1.2988231114464328E-2</v>
      </c>
      <c r="J3981" s="12">
        <v>4.1166771459481919E-3</v>
      </c>
      <c r="K3981" s="12">
        <v>1.8144953508484867E-3</v>
      </c>
      <c r="L3981" s="12">
        <v>6.6762018110500211E-3</v>
      </c>
      <c r="M3981" s="12">
        <v>7.3169715566186299E-3</v>
      </c>
      <c r="N3981" s="12"/>
      <c r="O3981" s="12"/>
    </row>
    <row r="3982" spans="1:15" x14ac:dyDescent="0.35">
      <c r="A3982" s="11" t="str">
        <f t="shared" si="62"/>
        <v>CONSUMO PER CAPITA (kg ó litros por individuo)CalimochoRTO CENTRO</v>
      </c>
      <c r="B3982" s="11" t="s">
        <v>121</v>
      </c>
      <c r="C3982" s="11" t="s">
        <v>143</v>
      </c>
      <c r="D3982" s="11" t="s">
        <v>6</v>
      </c>
      <c r="E3982" s="12">
        <v>1.668649545800998E-2</v>
      </c>
      <c r="F3982" s="12">
        <v>2.184031476320123E-3</v>
      </c>
      <c r="G3982" s="12">
        <v>8.5041131701458182E-3</v>
      </c>
      <c r="H3982" s="12">
        <v>2.9937481364888368E-3</v>
      </c>
      <c r="I3982" s="12">
        <v>8.92307647914997E-3</v>
      </c>
      <c r="J3982" s="12">
        <v>7.068965439608225E-4</v>
      </c>
      <c r="K3982" s="12">
        <v>1.8950895055518619E-3</v>
      </c>
      <c r="L3982" s="12">
        <v>1.3876217272399093E-3</v>
      </c>
      <c r="M3982" s="12">
        <v>2.2226867322731885E-3</v>
      </c>
      <c r="N3982" s="12"/>
      <c r="O3982" s="12"/>
    </row>
    <row r="3983" spans="1:15" x14ac:dyDescent="0.35">
      <c r="A3983" s="11" t="str">
        <f t="shared" si="62"/>
        <v>CONSUMO PER CAPITA (kg ó litros por individuo)CalimochoNORTE-CENTRO</v>
      </c>
      <c r="B3983" s="11" t="s">
        <v>121</v>
      </c>
      <c r="C3983" s="11" t="s">
        <v>143</v>
      </c>
      <c r="D3983" s="11" t="s">
        <v>7</v>
      </c>
      <c r="E3983" s="12">
        <v>0.21405647965592789</v>
      </c>
      <c r="F3983" s="12">
        <v>9.5608549423854369E-2</v>
      </c>
      <c r="G3983" s="12">
        <v>0.13426723948157043</v>
      </c>
      <c r="H3983" s="12">
        <v>9.4602620277125127E-2</v>
      </c>
      <c r="I3983" s="12">
        <v>0.23664103615754897</v>
      </c>
      <c r="J3983" s="12">
        <v>6.3253670011919547E-2</v>
      </c>
      <c r="K3983" s="12">
        <v>5.8632694535348064E-2</v>
      </c>
      <c r="L3983" s="12">
        <v>9.4879756920323313E-2</v>
      </c>
      <c r="M3983" s="12">
        <v>0.13043143205952346</v>
      </c>
      <c r="N3983" s="12"/>
      <c r="O3983" s="12"/>
    </row>
    <row r="3984" spans="1:15" x14ac:dyDescent="0.35">
      <c r="A3984" s="11" t="str">
        <f t="shared" si="62"/>
        <v>CONSUMO PER CAPITA (kg ó litros por individuo)CalimochoNOROESTE</v>
      </c>
      <c r="B3984" s="11" t="s">
        <v>121</v>
      </c>
      <c r="C3984" s="11" t="s">
        <v>143</v>
      </c>
      <c r="D3984" s="11" t="s">
        <v>8</v>
      </c>
      <c r="E3984" s="12">
        <v>9.6946859112962552E-3</v>
      </c>
      <c r="F3984" s="12">
        <v>1.9966030565276862E-3</v>
      </c>
      <c r="G3984" s="12">
        <v>4.6397247944426658E-3</v>
      </c>
      <c r="H3984" s="12">
        <v>6.3275236570450987E-3</v>
      </c>
      <c r="I3984" s="12">
        <v>6.5850151593303916E-2</v>
      </c>
      <c r="J3984" s="12">
        <v>7.8372963484563719E-3</v>
      </c>
      <c r="K3984" s="12">
        <v>7.4552959059548689E-4</v>
      </c>
      <c r="L3984" s="12">
        <v>1.0172535922318725E-2</v>
      </c>
      <c r="M3984" s="12">
        <v>5.2154508783434335E-3</v>
      </c>
      <c r="N3984" s="12"/>
      <c r="O3984" s="12"/>
    </row>
    <row r="3985" spans="1:15" x14ac:dyDescent="0.35">
      <c r="A3985" s="11" t="str">
        <f t="shared" si="62"/>
        <v>CONSUMO PER CAPITA (kg ó litros por individuo)Calimocho&lt;2MIL</v>
      </c>
      <c r="B3985" s="11" t="s">
        <v>121</v>
      </c>
      <c r="C3985" s="11" t="s">
        <v>143</v>
      </c>
      <c r="D3985" s="11" t="s">
        <v>9</v>
      </c>
      <c r="E3985" s="12">
        <v>2.7331749006663922E-2</v>
      </c>
      <c r="F3985" s="12">
        <v>1.4939455957250679E-2</v>
      </c>
      <c r="G3985" s="12">
        <v>1.2093484430796808E-2</v>
      </c>
      <c r="H3985" s="12">
        <v>3.5538549687744278E-3</v>
      </c>
      <c r="I3985" s="12">
        <v>2.3440396921487531E-2</v>
      </c>
      <c r="J3985" s="12">
        <v>5.8466528039755102E-3</v>
      </c>
      <c r="K3985" s="12">
        <v>1.4356032815911128E-2</v>
      </c>
      <c r="L3985" s="12">
        <v>2.637724322881306E-2</v>
      </c>
      <c r="M3985" s="12">
        <v>1.5593354430411493E-2</v>
      </c>
      <c r="N3985" s="12"/>
      <c r="O3985" s="12"/>
    </row>
    <row r="3986" spans="1:15" x14ac:dyDescent="0.35">
      <c r="A3986" s="11" t="str">
        <f t="shared" si="62"/>
        <v>CONSUMO PER CAPITA (kg ó litros por individuo)Calimocho2-5MIL</v>
      </c>
      <c r="B3986" s="11" t="s">
        <v>121</v>
      </c>
      <c r="C3986" s="11" t="s">
        <v>143</v>
      </c>
      <c r="D3986" s="11" t="s">
        <v>10</v>
      </c>
      <c r="E3986" s="12">
        <v>9.5650810361011217E-3</v>
      </c>
      <c r="F3986" s="12">
        <v>4.0764693923402871E-3</v>
      </c>
      <c r="G3986" s="12">
        <v>5.8488568104225636E-3</v>
      </c>
      <c r="H3986" s="12">
        <v>7.0784803109349729E-3</v>
      </c>
      <c r="I3986" s="12">
        <v>4.3430273378604563E-2</v>
      </c>
      <c r="J3986" s="12">
        <v>1.2100759751275836E-3</v>
      </c>
      <c r="K3986" s="12" t="s">
        <v>223</v>
      </c>
      <c r="L3986" s="12">
        <v>1.7696930327815191E-2</v>
      </c>
      <c r="M3986" s="12">
        <v>1.961942539027545E-2</v>
      </c>
      <c r="N3986" s="12"/>
      <c r="O3986" s="12"/>
    </row>
    <row r="3987" spans="1:15" x14ac:dyDescent="0.35">
      <c r="A3987" s="11" t="str">
        <f t="shared" si="62"/>
        <v>CONSUMO PER CAPITA (kg ó litros por individuo)Calimocho5-10MIL</v>
      </c>
      <c r="B3987" s="11" t="s">
        <v>121</v>
      </c>
      <c r="C3987" s="11" t="s">
        <v>143</v>
      </c>
      <c r="D3987" s="11" t="s">
        <v>11</v>
      </c>
      <c r="E3987" s="12">
        <v>2.2842472431556245E-2</v>
      </c>
      <c r="F3987" s="12">
        <v>5.1177365269280605E-3</v>
      </c>
      <c r="G3987" s="12">
        <v>3.1448532509009433E-2</v>
      </c>
      <c r="H3987" s="12">
        <v>9.198016739258354E-3</v>
      </c>
      <c r="I3987" s="12">
        <v>1.8252084652324328E-2</v>
      </c>
      <c r="J3987" s="12">
        <v>7.2835241401333229E-3</v>
      </c>
      <c r="K3987" s="12">
        <v>1.2158678542627923E-3</v>
      </c>
      <c r="L3987" s="12">
        <v>8.7384897593011778E-3</v>
      </c>
      <c r="M3987" s="12">
        <v>2.5012609588094325E-2</v>
      </c>
      <c r="N3987" s="12"/>
      <c r="O3987" s="12"/>
    </row>
    <row r="3988" spans="1:15" x14ac:dyDescent="0.35">
      <c r="A3988" s="11" t="str">
        <f t="shared" si="62"/>
        <v>CONSUMO PER CAPITA (kg ó litros por individuo)Calimocho10-30MIL</v>
      </c>
      <c r="B3988" s="11" t="s">
        <v>121</v>
      </c>
      <c r="C3988" s="11" t="s">
        <v>143</v>
      </c>
      <c r="D3988" s="11" t="s">
        <v>12</v>
      </c>
      <c r="E3988" s="12">
        <v>1.162704064683139E-2</v>
      </c>
      <c r="F3988" s="12">
        <v>8.3493388842078367E-3</v>
      </c>
      <c r="G3988" s="12">
        <v>1.0713968749867646E-2</v>
      </c>
      <c r="H3988" s="12">
        <v>1.2512358836503694E-2</v>
      </c>
      <c r="I3988" s="12">
        <v>2.8112066288738136E-2</v>
      </c>
      <c r="J3988" s="12">
        <v>4.4627843232854549E-3</v>
      </c>
      <c r="K3988" s="12">
        <v>5.3719728300525831E-3</v>
      </c>
      <c r="L3988" s="12">
        <v>9.1332535695973945E-3</v>
      </c>
      <c r="M3988" s="12">
        <v>2.0976393328950176E-2</v>
      </c>
      <c r="N3988" s="12"/>
      <c r="O3988" s="12"/>
    </row>
    <row r="3989" spans="1:15" x14ac:dyDescent="0.35">
      <c r="A3989" s="11" t="str">
        <f t="shared" si="62"/>
        <v>CONSUMO PER CAPITA (kg ó litros por individuo)Calimocho30-100MIL</v>
      </c>
      <c r="B3989" s="11" t="s">
        <v>121</v>
      </c>
      <c r="C3989" s="11" t="s">
        <v>143</v>
      </c>
      <c r="D3989" s="11" t="s">
        <v>13</v>
      </c>
      <c r="E3989" s="12">
        <v>5.1979478832368864E-2</v>
      </c>
      <c r="F3989" s="12">
        <v>1.7878467698636358E-3</v>
      </c>
      <c r="G3989" s="12">
        <v>1.565272493229802E-2</v>
      </c>
      <c r="H3989" s="12">
        <v>3.6594538904952882E-3</v>
      </c>
      <c r="I3989" s="12">
        <v>4.3432939512687195E-2</v>
      </c>
      <c r="J3989" s="12">
        <v>5.0545518922063808E-3</v>
      </c>
      <c r="K3989" s="12">
        <v>5.0336649123484279E-3</v>
      </c>
      <c r="L3989" s="12">
        <v>5.8023928565783178E-3</v>
      </c>
      <c r="M3989" s="12">
        <v>1.1368057766838573E-2</v>
      </c>
      <c r="N3989" s="12"/>
      <c r="O3989" s="12"/>
    </row>
    <row r="3990" spans="1:15" x14ac:dyDescent="0.35">
      <c r="A3990" s="11" t="str">
        <f t="shared" si="62"/>
        <v>CONSUMO PER CAPITA (kg ó litros por individuo)Calimocho100-200MIL</v>
      </c>
      <c r="B3990" s="11" t="s">
        <v>121</v>
      </c>
      <c r="C3990" s="11" t="s">
        <v>143</v>
      </c>
      <c r="D3990" s="11" t="s">
        <v>14</v>
      </c>
      <c r="E3990" s="12">
        <v>5.169738166405833E-2</v>
      </c>
      <c r="F3990" s="12">
        <v>4.0280671648858936E-2</v>
      </c>
      <c r="G3990" s="12">
        <v>3.501941553584325E-2</v>
      </c>
      <c r="H3990" s="12">
        <v>4.197592291822861E-2</v>
      </c>
      <c r="I3990" s="12">
        <v>9.5095054305374613E-2</v>
      </c>
      <c r="J3990" s="12">
        <v>2.302690699878554E-2</v>
      </c>
      <c r="K3990" s="12">
        <v>2.5263007452854619E-2</v>
      </c>
      <c r="L3990" s="12">
        <v>1.6318100460183924E-2</v>
      </c>
      <c r="M3990" s="12">
        <v>2.3769893054870921E-2</v>
      </c>
      <c r="N3990" s="12"/>
      <c r="O3990" s="12"/>
    </row>
    <row r="3991" spans="1:15" x14ac:dyDescent="0.35">
      <c r="A3991" s="11" t="str">
        <f t="shared" si="62"/>
        <v>CONSUMO PER CAPITA (kg ó litros por individuo)Calimocho200-500MIL</v>
      </c>
      <c r="B3991" s="11" t="s">
        <v>121</v>
      </c>
      <c r="C3991" s="11" t="s">
        <v>143</v>
      </c>
      <c r="D3991" s="11" t="s">
        <v>15</v>
      </c>
      <c r="E3991" s="12">
        <v>3.0568741501843726E-2</v>
      </c>
      <c r="F3991" s="12">
        <v>1.619295598059077E-2</v>
      </c>
      <c r="G3991" s="12">
        <v>1.4969022202511133E-2</v>
      </c>
      <c r="H3991" s="12">
        <v>1.4304775887012431E-2</v>
      </c>
      <c r="I3991" s="12">
        <v>2.140212045794997E-2</v>
      </c>
      <c r="J3991" s="12">
        <v>1.7818387536355115E-2</v>
      </c>
      <c r="K3991" s="12">
        <v>1.3881893739920697E-3</v>
      </c>
      <c r="L3991" s="12">
        <v>2.4311380621820131E-2</v>
      </c>
      <c r="M3991" s="12">
        <v>1.7726523033121562E-2</v>
      </c>
      <c r="N3991" s="12"/>
      <c r="O3991" s="12"/>
    </row>
    <row r="3992" spans="1:15" x14ac:dyDescent="0.35">
      <c r="A3992" s="11" t="str">
        <f t="shared" si="62"/>
        <v>CONSUMO PER CAPITA (kg ó litros por individuo)Calimocho&gt;500MIL</v>
      </c>
      <c r="B3992" s="11" t="s">
        <v>121</v>
      </c>
      <c r="C3992" s="11" t="s">
        <v>143</v>
      </c>
      <c r="D3992" s="11" t="s">
        <v>16</v>
      </c>
      <c r="E3992" s="12">
        <v>1.7446944815672279E-2</v>
      </c>
      <c r="F3992" s="12">
        <v>1.6921328771405734E-2</v>
      </c>
      <c r="G3992" s="12">
        <v>7.2664985622182057E-3</v>
      </c>
      <c r="H3992" s="12">
        <v>1.1503504095464375E-2</v>
      </c>
      <c r="I3992" s="12">
        <v>1.5298891063245905E-2</v>
      </c>
      <c r="J3992" s="12">
        <v>9.8645192786073893E-3</v>
      </c>
      <c r="K3992" s="12">
        <v>4.1401068897687172E-3</v>
      </c>
      <c r="L3992" s="12">
        <v>1.554777822743301E-2</v>
      </c>
      <c r="M3992" s="12">
        <v>1.7432938004402748E-2</v>
      </c>
      <c r="N3992" s="12"/>
      <c r="O3992" s="12"/>
    </row>
    <row r="3993" spans="1:15" x14ac:dyDescent="0.35">
      <c r="A3993" s="11" t="str">
        <f t="shared" si="62"/>
        <v>CONSUMO PER CAPITA (kg ó litros por individuo)CalimochoDE 15 A 19 AÑOS</v>
      </c>
      <c r="B3993" s="11" t="s">
        <v>121</v>
      </c>
      <c r="C3993" s="11" t="s">
        <v>143</v>
      </c>
      <c r="D3993" s="11" t="s">
        <v>39</v>
      </c>
      <c r="E3993" s="12">
        <v>3.3555063799992546E-3</v>
      </c>
      <c r="F3993" s="12" t="s">
        <v>223</v>
      </c>
      <c r="G3993" s="12" t="s">
        <v>223</v>
      </c>
      <c r="H3993" s="12" t="s">
        <v>223</v>
      </c>
      <c r="I3993" s="12">
        <v>3.3246258887037798E-2</v>
      </c>
      <c r="J3993" s="12" t="s">
        <v>223</v>
      </c>
      <c r="K3993" s="12" t="s">
        <v>223</v>
      </c>
      <c r="L3993" s="12" t="s">
        <v>223</v>
      </c>
      <c r="M3993" s="12" t="s">
        <v>223</v>
      </c>
      <c r="N3993" s="12"/>
      <c r="O3993" s="12"/>
    </row>
    <row r="3994" spans="1:15" x14ac:dyDescent="0.35">
      <c r="A3994" s="11" t="str">
        <f t="shared" si="62"/>
        <v>CONSUMO PER CAPITA (kg ó litros por individuo)CalimochoDE 20 A 24 AÑOS</v>
      </c>
      <c r="B3994" s="11" t="s">
        <v>121</v>
      </c>
      <c r="C3994" s="11" t="s">
        <v>143</v>
      </c>
      <c r="D3994" s="11" t="s">
        <v>40</v>
      </c>
      <c r="E3994" s="12">
        <v>8.3761072075433096E-3</v>
      </c>
      <c r="F3994" s="12">
        <v>8.2523594947729497E-4</v>
      </c>
      <c r="G3994" s="12">
        <v>2.1041633457364442E-2</v>
      </c>
      <c r="H3994" s="12">
        <v>1.5501683345749274E-3</v>
      </c>
      <c r="I3994" s="12">
        <v>1.7572952118884981E-2</v>
      </c>
      <c r="J3994" s="12">
        <v>1.1238585472964637E-2</v>
      </c>
      <c r="K3994" s="12">
        <v>8.8923715225439036E-3</v>
      </c>
      <c r="L3994" s="12">
        <v>5.3511456545909265E-3</v>
      </c>
      <c r="M3994" s="12">
        <v>8.0415550578582518E-3</v>
      </c>
      <c r="N3994" s="12"/>
      <c r="O3994" s="12"/>
    </row>
    <row r="3995" spans="1:15" x14ac:dyDescent="0.35">
      <c r="A3995" s="11" t="str">
        <f t="shared" si="62"/>
        <v>CONSUMO PER CAPITA (kg ó litros por individuo)CalimochoDE 25 A 34 AÑOS</v>
      </c>
      <c r="B3995" s="11" t="s">
        <v>121</v>
      </c>
      <c r="C3995" s="11" t="s">
        <v>143</v>
      </c>
      <c r="D3995" s="11" t="s">
        <v>41</v>
      </c>
      <c r="E3995" s="12">
        <v>2.9445268161251696E-2</v>
      </c>
      <c r="F3995" s="12">
        <v>7.4872025491864681E-3</v>
      </c>
      <c r="G3995" s="12">
        <v>1.5124087279144551E-2</v>
      </c>
      <c r="H3995" s="12">
        <v>1.5232063118954793E-2</v>
      </c>
      <c r="I3995" s="12">
        <v>3.3314292067418656E-2</v>
      </c>
      <c r="J3995" s="12">
        <v>3.0570075618483916E-3</v>
      </c>
      <c r="K3995" s="12">
        <v>6.0951317518059675E-3</v>
      </c>
      <c r="L3995" s="12">
        <v>1.1737853739610902E-2</v>
      </c>
      <c r="M3995" s="12">
        <v>2.6446611071463347E-2</v>
      </c>
      <c r="N3995" s="12"/>
      <c r="O3995" s="12"/>
    </row>
    <row r="3996" spans="1:15" x14ac:dyDescent="0.35">
      <c r="A3996" s="11" t="str">
        <f t="shared" si="62"/>
        <v>CONSUMO PER CAPITA (kg ó litros por individuo)CalimochoDE 35 A 49 AÑOS</v>
      </c>
      <c r="B3996" s="11" t="s">
        <v>121</v>
      </c>
      <c r="C3996" s="11" t="s">
        <v>143</v>
      </c>
      <c r="D3996" s="11" t="s">
        <v>42</v>
      </c>
      <c r="E3996" s="12">
        <v>5.5008012435035308E-2</v>
      </c>
      <c r="F3996" s="12">
        <v>1.6330542205463563E-2</v>
      </c>
      <c r="G3996" s="12">
        <v>1.1737953370135761E-2</v>
      </c>
      <c r="H3996" s="12">
        <v>1.7855360971246216E-2</v>
      </c>
      <c r="I3996" s="12">
        <v>5.0518603358319536E-2</v>
      </c>
      <c r="J3996" s="12">
        <v>1.358710072360452E-2</v>
      </c>
      <c r="K3996" s="12">
        <v>5.949982032607418E-3</v>
      </c>
      <c r="L3996" s="12">
        <v>2.643867029058123E-2</v>
      </c>
      <c r="M3996" s="12">
        <v>2.4640478485614445E-2</v>
      </c>
      <c r="N3996" s="12"/>
      <c r="O3996" s="12"/>
    </row>
    <row r="3997" spans="1:15" x14ac:dyDescent="0.35">
      <c r="A3997" s="11" t="str">
        <f t="shared" si="62"/>
        <v>CONSUMO PER CAPITA (kg ó litros por individuo)CalimochoDE 50 A 59 AÑOS</v>
      </c>
      <c r="B3997" s="11" t="s">
        <v>121</v>
      </c>
      <c r="C3997" s="11" t="s">
        <v>143</v>
      </c>
      <c r="D3997" s="11" t="s">
        <v>43</v>
      </c>
      <c r="E3997" s="12">
        <v>3.1544442303612377E-2</v>
      </c>
      <c r="F3997" s="12">
        <v>2.4868992020696357E-2</v>
      </c>
      <c r="G3997" s="12">
        <v>2.1919015374888343E-2</v>
      </c>
      <c r="H3997" s="12">
        <v>2.279310670018703E-2</v>
      </c>
      <c r="I3997" s="12">
        <v>4.2881560945275184E-2</v>
      </c>
      <c r="J3997" s="12">
        <v>1.4135781858301198E-2</v>
      </c>
      <c r="K3997" s="12">
        <v>1.4798903743740268E-2</v>
      </c>
      <c r="L3997" s="12">
        <v>1.3262559139621481E-2</v>
      </c>
      <c r="M3997" s="12">
        <v>2.5290165676843123E-2</v>
      </c>
      <c r="N3997" s="12"/>
      <c r="O3997" s="12"/>
    </row>
    <row r="3998" spans="1:15" x14ac:dyDescent="0.35">
      <c r="A3998" s="11" t="str">
        <f t="shared" si="62"/>
        <v>CONSUMO PER CAPITA (kg ó litros por individuo)CalimochoDE 60 A 75 AÑOS</v>
      </c>
      <c r="B3998" s="11" t="s">
        <v>121</v>
      </c>
      <c r="C3998" s="11" t="s">
        <v>143</v>
      </c>
      <c r="D3998" s="11" t="s">
        <v>44</v>
      </c>
      <c r="E3998" s="12">
        <v>6.1940114066673987E-3</v>
      </c>
      <c r="F3998" s="12">
        <v>6.9280493628169383E-3</v>
      </c>
      <c r="G3998" s="12">
        <v>1.8732036041852144E-2</v>
      </c>
      <c r="H3998" s="12">
        <v>1.7171993471165887E-3</v>
      </c>
      <c r="I3998" s="12">
        <v>1.385014830235199E-2</v>
      </c>
      <c r="J3998" s="12">
        <v>5.2649798559407926E-3</v>
      </c>
      <c r="K3998" s="12">
        <v>1.6322752867638948E-3</v>
      </c>
      <c r="L3998" s="12">
        <v>6.0018270249124457E-3</v>
      </c>
      <c r="M3998" s="12">
        <v>7.2621971222663288E-3</v>
      </c>
      <c r="N3998" s="12"/>
      <c r="O3998" s="12"/>
    </row>
    <row r="3999" spans="1:15" x14ac:dyDescent="0.35">
      <c r="A3999" s="11" t="str">
        <f t="shared" si="62"/>
        <v>CONSUMO PER CAPITA (kg ó litros por individuo)CalimochoNIVEL ALTO</v>
      </c>
      <c r="B3999" s="11" t="s">
        <v>121</v>
      </c>
      <c r="C3999" s="11" t="s">
        <v>143</v>
      </c>
      <c r="D3999" s="11" t="s">
        <v>209</v>
      </c>
      <c r="E3999" s="12">
        <v>3.0096825198314837E-2</v>
      </c>
      <c r="F3999" s="12">
        <v>1.6269902446157582E-2</v>
      </c>
      <c r="G3999" s="12">
        <v>7.5965562097720452E-3</v>
      </c>
      <c r="H3999" s="12">
        <v>2.4995187867336729E-2</v>
      </c>
      <c r="I3999" s="12">
        <v>4.2299527600246245E-2</v>
      </c>
      <c r="J3999" s="12">
        <v>1.5263735453704821E-2</v>
      </c>
      <c r="K3999" s="12">
        <v>4.2778628257483303E-3</v>
      </c>
      <c r="L3999" s="12">
        <v>1.7671647462718803E-2</v>
      </c>
      <c r="M3999" s="12">
        <v>1.6592163454758391E-2</v>
      </c>
      <c r="N3999" s="12"/>
      <c r="O3999" s="12"/>
    </row>
    <row r="4000" spans="1:15" x14ac:dyDescent="0.35">
      <c r="A4000" s="11" t="str">
        <f t="shared" si="62"/>
        <v>CONSUMO PER CAPITA (kg ó litros por individuo)CalimochoNIVEL MEDIO ALTO</v>
      </c>
      <c r="B4000" s="11" t="s">
        <v>121</v>
      </c>
      <c r="C4000" s="11" t="s">
        <v>143</v>
      </c>
      <c r="D4000" s="11" t="s">
        <v>210</v>
      </c>
      <c r="E4000" s="12">
        <v>4.4674349837941336E-2</v>
      </c>
      <c r="F4000" s="12">
        <v>1.5846323477516785E-2</v>
      </c>
      <c r="G4000" s="12">
        <v>1.0136630789736138E-2</v>
      </c>
      <c r="H4000" s="12">
        <v>1.2119747235514195E-2</v>
      </c>
      <c r="I4000" s="12">
        <v>3.0619935562900571E-2</v>
      </c>
      <c r="J4000" s="12">
        <v>1.2105995920176098E-2</v>
      </c>
      <c r="K4000" s="12">
        <v>6.2614414775953543E-3</v>
      </c>
      <c r="L4000" s="12">
        <v>1.3252192126314498E-2</v>
      </c>
      <c r="M4000" s="12">
        <v>2.6665282414193164E-2</v>
      </c>
      <c r="N4000" s="12"/>
      <c r="O4000" s="12"/>
    </row>
    <row r="4001" spans="1:15" x14ac:dyDescent="0.35">
      <c r="A4001" s="11" t="str">
        <f t="shared" si="62"/>
        <v>CONSUMO PER CAPITA (kg ó litros por individuo)CalimochoNIVEL MEDIO</v>
      </c>
      <c r="B4001" s="11" t="s">
        <v>121</v>
      </c>
      <c r="C4001" s="11" t="s">
        <v>143</v>
      </c>
      <c r="D4001" s="11" t="s">
        <v>211</v>
      </c>
      <c r="E4001" s="12">
        <v>8.9663043522880282E-3</v>
      </c>
      <c r="F4001" s="12">
        <v>4.8268088567514685E-3</v>
      </c>
      <c r="G4001" s="12">
        <v>7.6864573638417266E-3</v>
      </c>
      <c r="H4001" s="12">
        <v>8.7203588435899836E-3</v>
      </c>
      <c r="I4001" s="12">
        <v>1.1515717947938401E-2</v>
      </c>
      <c r="J4001" s="12">
        <v>2.2451710065000095E-3</v>
      </c>
      <c r="K4001" s="12">
        <v>1.0134291711256608E-2</v>
      </c>
      <c r="L4001" s="12">
        <v>1.512535963376167E-2</v>
      </c>
      <c r="M4001" s="12">
        <v>1.1138806960945711E-2</v>
      </c>
      <c r="N4001" s="12"/>
      <c r="O4001" s="12"/>
    </row>
    <row r="4002" spans="1:15" x14ac:dyDescent="0.35">
      <c r="A4002" s="11" t="str">
        <f t="shared" si="62"/>
        <v>CONSUMO PER CAPITA (kg ó litros por individuo)CalimochoNIVEL MEDIO BAJO</v>
      </c>
      <c r="B4002" s="11" t="s">
        <v>121</v>
      </c>
      <c r="C4002" s="11" t="s">
        <v>143</v>
      </c>
      <c r="D4002" s="11" t="s">
        <v>212</v>
      </c>
      <c r="E4002" s="12">
        <v>6.1014277519452098E-2</v>
      </c>
      <c r="F4002" s="12">
        <v>1.0064983972158752E-2</v>
      </c>
      <c r="G4002" s="12">
        <v>2.0308127519073207E-2</v>
      </c>
      <c r="H4002" s="12">
        <v>7.1274529956139423E-3</v>
      </c>
      <c r="I4002" s="12">
        <v>7.7236433890627482E-2</v>
      </c>
      <c r="J4002" s="12">
        <v>7.0728170736209777E-3</v>
      </c>
      <c r="K4002" s="12">
        <v>4.2312283762855262E-3</v>
      </c>
      <c r="L4002" s="12">
        <v>6.9529505735987278E-3</v>
      </c>
      <c r="M4002" s="12">
        <v>2.40317515701623E-2</v>
      </c>
      <c r="N4002" s="12"/>
      <c r="O4002" s="12"/>
    </row>
    <row r="4003" spans="1:15" x14ac:dyDescent="0.35">
      <c r="A4003" s="11" t="str">
        <f t="shared" si="62"/>
        <v>CONSUMO PER CAPITA (kg ó litros por individuo)CalimochoHOMBRE</v>
      </c>
      <c r="B4003" s="11" t="s">
        <v>121</v>
      </c>
      <c r="C4003" s="11" t="s">
        <v>143</v>
      </c>
      <c r="D4003" s="11" t="s">
        <v>21</v>
      </c>
      <c r="E4003" s="12">
        <v>2.4626822897337169E-2</v>
      </c>
      <c r="F4003" s="12">
        <v>1.4768560852674952E-2</v>
      </c>
      <c r="G4003" s="12">
        <v>2.0758635727965415E-2</v>
      </c>
      <c r="H4003" s="12">
        <v>1.6427861914021642E-2</v>
      </c>
      <c r="I4003" s="12">
        <v>3.7463071181633216E-2</v>
      </c>
      <c r="J4003" s="12">
        <v>9.0626578943949088E-3</v>
      </c>
      <c r="K4003" s="12">
        <v>7.1079237707535438E-3</v>
      </c>
      <c r="L4003" s="12">
        <v>1.1731770965488955E-2</v>
      </c>
      <c r="M4003" s="12">
        <v>1.4364836710418409E-2</v>
      </c>
      <c r="N4003" s="12"/>
      <c r="O4003" s="12"/>
    </row>
    <row r="4004" spans="1:15" x14ac:dyDescent="0.35">
      <c r="A4004" s="11" t="str">
        <f t="shared" si="62"/>
        <v>CONSUMO PER CAPITA (kg ó litros por individuo)CalimochoMUJER</v>
      </c>
      <c r="B4004" s="11" t="s">
        <v>121</v>
      </c>
      <c r="C4004" s="11" t="s">
        <v>143</v>
      </c>
      <c r="D4004" s="11" t="s">
        <v>22</v>
      </c>
      <c r="E4004" s="12">
        <v>3.3776515430561309E-2</v>
      </c>
      <c r="F4004" s="12">
        <v>1.0282475301092076E-2</v>
      </c>
      <c r="G4004" s="12">
        <v>1.0601972660583058E-2</v>
      </c>
      <c r="H4004" s="12">
        <v>8.5718570772947578E-3</v>
      </c>
      <c r="I4004" s="12">
        <v>3.2201993298722802E-2</v>
      </c>
      <c r="J4004" s="12">
        <v>9.3406210309596293E-3</v>
      </c>
      <c r="K4004" s="12">
        <v>5.9444043550774608E-3</v>
      </c>
      <c r="L4004" s="12">
        <v>1.5703867928686294E-2</v>
      </c>
      <c r="M4004" s="12">
        <v>2.1965865275456263E-2</v>
      </c>
      <c r="N4004" s="12"/>
      <c r="O4004" s="12"/>
    </row>
    <row r="4005" spans="1:15" x14ac:dyDescent="0.35">
      <c r="A4005" s="11" t="str">
        <f t="shared" si="62"/>
        <v>CONSUMO PER CAPITA (kg ó litros por individuo)RebujitoT.ESPAÑA</v>
      </c>
      <c r="B4005" s="11" t="s">
        <v>121</v>
      </c>
      <c r="C4005" s="11" t="s">
        <v>177</v>
      </c>
      <c r="D4005" s="11" t="s">
        <v>36</v>
      </c>
      <c r="E4005" s="12">
        <v>4.5238689715152184E-3</v>
      </c>
      <c r="F4005" s="12">
        <v>4.1745428609886405E-4</v>
      </c>
      <c r="G4005" s="12">
        <v>2.5805290557369837E-4</v>
      </c>
      <c r="H4005" s="12">
        <v>1.5833531130612619E-2</v>
      </c>
      <c r="I4005" s="12">
        <v>6.2943060720497528E-3</v>
      </c>
      <c r="J4005" s="12">
        <v>7.8085698696222366E-4</v>
      </c>
      <c r="K4005" s="12">
        <v>1.2002570743922609E-4</v>
      </c>
      <c r="L4005" s="12">
        <v>1.5029417546488783E-2</v>
      </c>
      <c r="M4005" s="12">
        <v>4.9892929291976054E-3</v>
      </c>
      <c r="N4005" s="12"/>
      <c r="O4005" s="12"/>
    </row>
    <row r="4006" spans="1:15" x14ac:dyDescent="0.35">
      <c r="A4006" s="11" t="str">
        <f t="shared" si="62"/>
        <v>CONSUMO PER CAPITA (kg ó litros por individuo)RebujitoBCN AM</v>
      </c>
      <c r="B4006" s="11" t="s">
        <v>121</v>
      </c>
      <c r="C4006" s="11" t="s">
        <v>177</v>
      </c>
      <c r="D4006" s="11" t="s">
        <v>1</v>
      </c>
      <c r="E4006" s="12" t="s">
        <v>223</v>
      </c>
      <c r="F4006" s="12" t="s">
        <v>223</v>
      </c>
      <c r="G4006" s="12" t="s">
        <v>223</v>
      </c>
      <c r="H4006" s="12">
        <v>7.7637577654465903E-4</v>
      </c>
      <c r="I4006" s="12" t="s">
        <v>223</v>
      </c>
      <c r="J4006" s="12" t="s">
        <v>223</v>
      </c>
      <c r="K4006" s="12" t="s">
        <v>223</v>
      </c>
      <c r="L4006" s="12">
        <v>3.1423748323679132E-3</v>
      </c>
      <c r="M4006" s="12">
        <v>2.0926164660912006E-3</v>
      </c>
      <c r="N4006" s="12"/>
      <c r="O4006" s="12"/>
    </row>
    <row r="4007" spans="1:15" x14ac:dyDescent="0.35">
      <c r="A4007" s="11" t="str">
        <f t="shared" si="62"/>
        <v>CONSUMO PER CAPITA (kg ó litros por individuo)RebujitoREST.CAT ARAGON</v>
      </c>
      <c r="B4007" s="11" t="s">
        <v>121</v>
      </c>
      <c r="C4007" s="11" t="s">
        <v>177</v>
      </c>
      <c r="D4007" s="11" t="s">
        <v>2</v>
      </c>
      <c r="E4007" s="12">
        <v>3.5810615996692893E-4</v>
      </c>
      <c r="F4007" s="12" t="s">
        <v>223</v>
      </c>
      <c r="G4007" s="12" t="s">
        <v>223</v>
      </c>
      <c r="H4007" s="12" t="s">
        <v>223</v>
      </c>
      <c r="I4007" s="12">
        <v>7.7552158125093968E-3</v>
      </c>
      <c r="J4007" s="12" t="s">
        <v>223</v>
      </c>
      <c r="K4007" s="12" t="s">
        <v>223</v>
      </c>
      <c r="L4007" s="12">
        <v>2.4931883252742645E-3</v>
      </c>
      <c r="M4007" s="12">
        <v>2.4135476837703145E-3</v>
      </c>
      <c r="N4007" s="12"/>
      <c r="O4007" s="12"/>
    </row>
    <row r="4008" spans="1:15" x14ac:dyDescent="0.35">
      <c r="A4008" s="11" t="str">
        <f t="shared" si="62"/>
        <v>CONSUMO PER CAPITA (kg ó litros por individuo)RebujitoLEVANTE</v>
      </c>
      <c r="B4008" s="11" t="s">
        <v>121</v>
      </c>
      <c r="C4008" s="11" t="s">
        <v>177</v>
      </c>
      <c r="D4008" s="11" t="s">
        <v>3</v>
      </c>
      <c r="E4008" s="12">
        <v>1.9381703484516435E-3</v>
      </c>
      <c r="F4008" s="12">
        <v>2.2042692556396788E-4</v>
      </c>
      <c r="G4008" s="12" t="s">
        <v>223</v>
      </c>
      <c r="H4008" s="12" t="s">
        <v>223</v>
      </c>
      <c r="I4008" s="12" t="s">
        <v>223</v>
      </c>
      <c r="J4008" s="12">
        <v>1.9924465040946306E-4</v>
      </c>
      <c r="K4008" s="12" t="s">
        <v>223</v>
      </c>
      <c r="L4008" s="12">
        <v>1.6189162341174086E-3</v>
      </c>
      <c r="M4008" s="12" t="s">
        <v>223</v>
      </c>
      <c r="N4008" s="12"/>
      <c r="O4008" s="12"/>
    </row>
    <row r="4009" spans="1:15" x14ac:dyDescent="0.35">
      <c r="A4009" s="11" t="str">
        <f t="shared" si="62"/>
        <v>CONSUMO PER CAPITA (kg ó litros por individuo)RebujitoANDALUCIA</v>
      </c>
      <c r="B4009" s="11" t="s">
        <v>121</v>
      </c>
      <c r="C4009" s="11" t="s">
        <v>177</v>
      </c>
      <c r="D4009" s="11" t="s">
        <v>4</v>
      </c>
      <c r="E4009" s="12">
        <v>1.4492128076082045E-2</v>
      </c>
      <c r="F4009" s="12">
        <v>4.701565567898801E-4</v>
      </c>
      <c r="G4009" s="12">
        <v>1.2637319301570613E-3</v>
      </c>
      <c r="H4009" s="12">
        <v>7.4583458252838741E-2</v>
      </c>
      <c r="I4009" s="12">
        <v>2.3277468734453237E-2</v>
      </c>
      <c r="J4009" s="12">
        <v>3.6708048006628131E-3</v>
      </c>
      <c r="K4009" s="12">
        <v>4.8423530603362885E-4</v>
      </c>
      <c r="L4009" s="12">
        <v>6.6423051350802051E-2</v>
      </c>
      <c r="M4009" s="12">
        <v>2.1907982492934831E-2</v>
      </c>
      <c r="N4009" s="12"/>
      <c r="O4009" s="12"/>
    </row>
    <row r="4010" spans="1:15" x14ac:dyDescent="0.35">
      <c r="A4010" s="11" t="str">
        <f t="shared" si="62"/>
        <v>CONSUMO PER CAPITA (kg ó litros por individuo)RebujitoMDD AM</v>
      </c>
      <c r="B4010" s="11" t="s">
        <v>121</v>
      </c>
      <c r="C4010" s="11" t="s">
        <v>177</v>
      </c>
      <c r="D4010" s="11" t="s">
        <v>5</v>
      </c>
      <c r="E4010" s="12">
        <v>8.1488884843385987E-3</v>
      </c>
      <c r="F4010" s="12" t="s">
        <v>223</v>
      </c>
      <c r="G4010" s="12" t="s">
        <v>223</v>
      </c>
      <c r="H4010" s="12">
        <v>1.8986979826504731E-3</v>
      </c>
      <c r="I4010" s="12">
        <v>1.0533023027664355E-3</v>
      </c>
      <c r="J4010" s="12" t="s">
        <v>223</v>
      </c>
      <c r="K4010" s="12" t="s">
        <v>223</v>
      </c>
      <c r="L4010" s="12" t="s">
        <v>223</v>
      </c>
      <c r="M4010" s="12" t="s">
        <v>223</v>
      </c>
      <c r="N4010" s="12"/>
      <c r="O4010" s="12"/>
    </row>
    <row r="4011" spans="1:15" x14ac:dyDescent="0.35">
      <c r="A4011" s="11" t="str">
        <f t="shared" si="62"/>
        <v>CONSUMO PER CAPITA (kg ó litros por individuo)RebujitoRTO CENTRO</v>
      </c>
      <c r="B4011" s="11" t="s">
        <v>121</v>
      </c>
      <c r="C4011" s="11" t="s">
        <v>177</v>
      </c>
      <c r="D4011" s="11" t="s">
        <v>6</v>
      </c>
      <c r="E4011" s="12">
        <v>1.2662096120251338E-3</v>
      </c>
      <c r="F4011" s="12">
        <v>1.1288551764618332E-3</v>
      </c>
      <c r="G4011" s="12" t="s">
        <v>223</v>
      </c>
      <c r="H4011" s="12">
        <v>1.995659257653425E-3</v>
      </c>
      <c r="I4011" s="12">
        <v>4.5910027435797502E-4</v>
      </c>
      <c r="J4011" s="12" t="s">
        <v>223</v>
      </c>
      <c r="K4011" s="12">
        <v>2.2351152769926498E-4</v>
      </c>
      <c r="L4011" s="12">
        <v>6.8136488486833504E-3</v>
      </c>
      <c r="M4011" s="12">
        <v>2.4485039675186792E-4</v>
      </c>
      <c r="N4011" s="12"/>
      <c r="O4011" s="12"/>
    </row>
    <row r="4012" spans="1:15" x14ac:dyDescent="0.35">
      <c r="A4012" s="11" t="str">
        <f t="shared" si="62"/>
        <v>CONSUMO PER CAPITA (kg ó litros por individuo)RebujitoNORTE-CENTRO</v>
      </c>
      <c r="B4012" s="11" t="s">
        <v>121</v>
      </c>
      <c r="C4012" s="11" t="s">
        <v>177</v>
      </c>
      <c r="D4012" s="11" t="s">
        <v>7</v>
      </c>
      <c r="E4012" s="12" t="s">
        <v>223</v>
      </c>
      <c r="F4012" s="12" t="s">
        <v>223</v>
      </c>
      <c r="G4012" s="12" t="s">
        <v>223</v>
      </c>
      <c r="H4012" s="12">
        <v>9.0304795326370682E-4</v>
      </c>
      <c r="I4012" s="12">
        <v>3.6144268496046002E-3</v>
      </c>
      <c r="J4012" s="12" t="s">
        <v>223</v>
      </c>
      <c r="K4012" s="12" t="s">
        <v>223</v>
      </c>
      <c r="L4012" s="12" t="s">
        <v>223</v>
      </c>
      <c r="M4012" s="12" t="s">
        <v>223</v>
      </c>
      <c r="N4012" s="12"/>
      <c r="O4012" s="12"/>
    </row>
    <row r="4013" spans="1:15" x14ac:dyDescent="0.35">
      <c r="A4013" s="11" t="str">
        <f t="shared" si="62"/>
        <v>CONSUMO PER CAPITA (kg ó litros por individuo)RebujitoNOROESTE</v>
      </c>
      <c r="B4013" s="11" t="s">
        <v>121</v>
      </c>
      <c r="C4013" s="11" t="s">
        <v>177</v>
      </c>
      <c r="D4013" s="11" t="s">
        <v>8</v>
      </c>
      <c r="E4013" s="12" t="s">
        <v>223</v>
      </c>
      <c r="F4013" s="12">
        <v>1.9659698761566586E-3</v>
      </c>
      <c r="G4013" s="12" t="s">
        <v>223</v>
      </c>
      <c r="H4013" s="12" t="s">
        <v>223</v>
      </c>
      <c r="I4013" s="12" t="s">
        <v>223</v>
      </c>
      <c r="J4013" s="12" t="s">
        <v>223</v>
      </c>
      <c r="K4013" s="12" t="s">
        <v>223</v>
      </c>
      <c r="L4013" s="12" t="s">
        <v>223</v>
      </c>
      <c r="M4013" s="12" t="s">
        <v>223</v>
      </c>
      <c r="N4013" s="12"/>
      <c r="O4013" s="12"/>
    </row>
    <row r="4014" spans="1:15" x14ac:dyDescent="0.35">
      <c r="A4014" s="11" t="str">
        <f t="shared" si="62"/>
        <v>CONSUMO PER CAPITA (kg ó litros por individuo)Rebujito&lt;2MIL</v>
      </c>
      <c r="B4014" s="11" t="s">
        <v>121</v>
      </c>
      <c r="C4014" s="11" t="s">
        <v>177</v>
      </c>
      <c r="D4014" s="11" t="s">
        <v>9</v>
      </c>
      <c r="E4014" s="12">
        <v>9.9530669077973403E-4</v>
      </c>
      <c r="F4014" s="12">
        <v>1.2137047097859545E-3</v>
      </c>
      <c r="G4014" s="12" t="s">
        <v>223</v>
      </c>
      <c r="H4014" s="12">
        <v>1.435781124036284E-3</v>
      </c>
      <c r="I4014" s="12">
        <v>5.3304407955772812E-4</v>
      </c>
      <c r="J4014" s="12" t="s">
        <v>223</v>
      </c>
      <c r="K4014" s="12" t="s">
        <v>223</v>
      </c>
      <c r="L4014" s="12" t="s">
        <v>223</v>
      </c>
      <c r="M4014" s="12" t="s">
        <v>223</v>
      </c>
      <c r="N4014" s="12"/>
      <c r="O4014" s="12"/>
    </row>
    <row r="4015" spans="1:15" x14ac:dyDescent="0.35">
      <c r="A4015" s="11" t="str">
        <f t="shared" si="62"/>
        <v>CONSUMO PER CAPITA (kg ó litros por individuo)Rebujito2-5MIL</v>
      </c>
      <c r="B4015" s="11" t="s">
        <v>121</v>
      </c>
      <c r="C4015" s="11" t="s">
        <v>177</v>
      </c>
      <c r="D4015" s="11" t="s">
        <v>10</v>
      </c>
      <c r="E4015" s="12" t="s">
        <v>223</v>
      </c>
      <c r="F4015" s="12" t="s">
        <v>223</v>
      </c>
      <c r="G4015" s="12" t="s">
        <v>223</v>
      </c>
      <c r="H4015" s="12">
        <v>1.0533538631809743E-3</v>
      </c>
      <c r="I4015" s="12">
        <v>1.2569527436238122E-2</v>
      </c>
      <c r="J4015" s="12" t="s">
        <v>223</v>
      </c>
      <c r="K4015" s="12">
        <v>3.3115638100515054E-4</v>
      </c>
      <c r="L4015" s="12">
        <v>7.8439759868490183E-4</v>
      </c>
      <c r="M4015" s="12">
        <v>4.9023692991740295E-3</v>
      </c>
      <c r="N4015" s="12"/>
      <c r="O4015" s="12"/>
    </row>
    <row r="4016" spans="1:15" x14ac:dyDescent="0.35">
      <c r="A4016" s="11" t="str">
        <f t="shared" si="62"/>
        <v>CONSUMO PER CAPITA (kg ó litros por individuo)Rebujito5-10MIL</v>
      </c>
      <c r="B4016" s="11" t="s">
        <v>121</v>
      </c>
      <c r="C4016" s="11" t="s">
        <v>177</v>
      </c>
      <c r="D4016" s="11" t="s">
        <v>11</v>
      </c>
      <c r="E4016" s="12" t="s">
        <v>223</v>
      </c>
      <c r="F4016" s="12">
        <v>4.2986799627856839E-4</v>
      </c>
      <c r="G4016" s="12" t="s">
        <v>223</v>
      </c>
      <c r="H4016" s="12">
        <v>3.7478690753227323E-2</v>
      </c>
      <c r="I4016" s="12" t="s">
        <v>223</v>
      </c>
      <c r="J4016" s="12" t="s">
        <v>223</v>
      </c>
      <c r="K4016" s="12" t="s">
        <v>223</v>
      </c>
      <c r="L4016" s="12">
        <v>1.9817393794783872E-3</v>
      </c>
      <c r="M4016" s="12">
        <v>2.7777056083244166E-2</v>
      </c>
      <c r="N4016" s="12"/>
      <c r="O4016" s="12"/>
    </row>
    <row r="4017" spans="1:15" x14ac:dyDescent="0.35">
      <c r="A4017" s="11" t="str">
        <f t="shared" si="62"/>
        <v>CONSUMO PER CAPITA (kg ó litros por individuo)Rebujito10-30MIL</v>
      </c>
      <c r="B4017" s="11" t="s">
        <v>121</v>
      </c>
      <c r="C4017" s="11" t="s">
        <v>177</v>
      </c>
      <c r="D4017" s="11" t="s">
        <v>12</v>
      </c>
      <c r="E4017" s="12">
        <v>7.1855746105905097E-3</v>
      </c>
      <c r="F4017" s="12">
        <v>7.1702313551513547E-4</v>
      </c>
      <c r="G4017" s="12">
        <v>1.4231808141758589E-3</v>
      </c>
      <c r="H4017" s="12">
        <v>1.765055520976808E-2</v>
      </c>
      <c r="I4017" s="12">
        <v>1.7512137446379434E-2</v>
      </c>
      <c r="J4017" s="12">
        <v>1.2776375981861559E-3</v>
      </c>
      <c r="K4017" s="12" t="s">
        <v>223</v>
      </c>
      <c r="L4017" s="12">
        <v>2.4004410245134743E-2</v>
      </c>
      <c r="M4017" s="12">
        <v>6.2638815817352683E-3</v>
      </c>
      <c r="N4017" s="12"/>
      <c r="O4017" s="12"/>
    </row>
    <row r="4018" spans="1:15" x14ac:dyDescent="0.35">
      <c r="A4018" s="11" t="str">
        <f t="shared" si="62"/>
        <v>CONSUMO PER CAPITA (kg ó litros por individuo)Rebujito30-100MIL</v>
      </c>
      <c r="B4018" s="11" t="s">
        <v>121</v>
      </c>
      <c r="C4018" s="11" t="s">
        <v>177</v>
      </c>
      <c r="D4018" s="11" t="s">
        <v>13</v>
      </c>
      <c r="E4018" s="12">
        <v>8.354730710597889E-3</v>
      </c>
      <c r="F4018" s="12" t="s">
        <v>223</v>
      </c>
      <c r="G4018" s="12" t="s">
        <v>223</v>
      </c>
      <c r="H4018" s="12">
        <v>1.1854458271249093E-2</v>
      </c>
      <c r="I4018" s="12">
        <v>8.9231192472388442E-3</v>
      </c>
      <c r="J4018" s="12">
        <v>2.4661692001574759E-3</v>
      </c>
      <c r="K4018" s="12" t="s">
        <v>223</v>
      </c>
      <c r="L4018" s="12">
        <v>1.6426637269856756E-2</v>
      </c>
      <c r="M4018" s="12">
        <v>5.8156608442185122E-3</v>
      </c>
      <c r="N4018" s="12"/>
      <c r="O4018" s="12"/>
    </row>
    <row r="4019" spans="1:15" x14ac:dyDescent="0.35">
      <c r="A4019" s="11" t="str">
        <f t="shared" si="62"/>
        <v>CONSUMO PER CAPITA (kg ó litros por individuo)Rebujito100-200MIL</v>
      </c>
      <c r="B4019" s="11" t="s">
        <v>121</v>
      </c>
      <c r="C4019" s="11" t="s">
        <v>177</v>
      </c>
      <c r="D4019" s="11" t="s">
        <v>14</v>
      </c>
      <c r="E4019" s="12">
        <v>4.1239509857751676E-3</v>
      </c>
      <c r="F4019" s="12">
        <v>1.8031410452697342E-3</v>
      </c>
      <c r="G4019" s="12" t="s">
        <v>223</v>
      </c>
      <c r="H4019" s="12" t="s">
        <v>223</v>
      </c>
      <c r="I4019" s="12" t="s">
        <v>223</v>
      </c>
      <c r="J4019" s="12" t="s">
        <v>223</v>
      </c>
      <c r="K4019" s="12" t="s">
        <v>223</v>
      </c>
      <c r="L4019" s="12">
        <v>1.0348906193598864E-2</v>
      </c>
      <c r="M4019" s="12" t="s">
        <v>223</v>
      </c>
      <c r="N4019" s="12"/>
      <c r="O4019" s="12"/>
    </row>
    <row r="4020" spans="1:15" x14ac:dyDescent="0.35">
      <c r="A4020" s="11" t="str">
        <f t="shared" si="62"/>
        <v>CONSUMO PER CAPITA (kg ó litros por individuo)Rebujito200-500MIL</v>
      </c>
      <c r="B4020" s="11" t="s">
        <v>121</v>
      </c>
      <c r="C4020" s="11" t="s">
        <v>177</v>
      </c>
      <c r="D4020" s="11" t="s">
        <v>15</v>
      </c>
      <c r="E4020" s="12">
        <v>9.9500206141317016E-4</v>
      </c>
      <c r="F4020" s="12" t="s">
        <v>223</v>
      </c>
      <c r="G4020" s="12" t="s">
        <v>223</v>
      </c>
      <c r="H4020" s="12">
        <v>4.0608271008167095E-3</v>
      </c>
      <c r="I4020" s="12">
        <v>3.370923170976584E-4</v>
      </c>
      <c r="J4020" s="12" t="s">
        <v>223</v>
      </c>
      <c r="K4020" s="12" t="s">
        <v>223</v>
      </c>
      <c r="L4020" s="12">
        <v>1.1347384748994965E-2</v>
      </c>
      <c r="M4020" s="12" t="s">
        <v>223</v>
      </c>
      <c r="N4020" s="12"/>
      <c r="O4020" s="12"/>
    </row>
    <row r="4021" spans="1:15" x14ac:dyDescent="0.35">
      <c r="A4021" s="11" t="str">
        <f t="shared" si="62"/>
        <v>CONSUMO PER CAPITA (kg ó litros por individuo)Rebujito&gt;500MIL</v>
      </c>
      <c r="B4021" s="11" t="s">
        <v>121</v>
      </c>
      <c r="C4021" s="11" t="s">
        <v>177</v>
      </c>
      <c r="D4021" s="11" t="s">
        <v>16</v>
      </c>
      <c r="E4021" s="12">
        <v>5.0948903280213457E-3</v>
      </c>
      <c r="F4021" s="12" t="s">
        <v>223</v>
      </c>
      <c r="G4021" s="12" t="s">
        <v>223</v>
      </c>
      <c r="H4021" s="12">
        <v>3.7254446684000471E-2</v>
      </c>
      <c r="I4021" s="12">
        <v>2.0040703169534541E-3</v>
      </c>
      <c r="J4021" s="12">
        <v>1.8341209378919837E-4</v>
      </c>
      <c r="K4021" s="12">
        <v>5.8188795642193732E-4</v>
      </c>
      <c r="L4021" s="12">
        <v>2.6343871475793198E-2</v>
      </c>
      <c r="M4021" s="12" t="s">
        <v>223</v>
      </c>
      <c r="N4021" s="12"/>
      <c r="O4021" s="12"/>
    </row>
    <row r="4022" spans="1:15" x14ac:dyDescent="0.35">
      <c r="A4022" s="11" t="str">
        <f t="shared" si="62"/>
        <v>CONSUMO PER CAPITA (kg ó litros por individuo)RebujitoDE 15 A 19 AÑOS</v>
      </c>
      <c r="B4022" s="11" t="s">
        <v>121</v>
      </c>
      <c r="C4022" s="11" t="s">
        <v>177</v>
      </c>
      <c r="D4022" s="11" t="s">
        <v>39</v>
      </c>
      <c r="E4022" s="12" t="s">
        <v>223</v>
      </c>
      <c r="F4022" s="12" t="s">
        <v>223</v>
      </c>
      <c r="G4022" s="12" t="s">
        <v>223</v>
      </c>
      <c r="H4022" s="12" t="s">
        <v>223</v>
      </c>
      <c r="I4022" s="12" t="s">
        <v>223</v>
      </c>
      <c r="J4022" s="12" t="s">
        <v>223</v>
      </c>
      <c r="K4022" s="12" t="s">
        <v>223</v>
      </c>
      <c r="L4022" s="12">
        <v>1.8452077209788857E-2</v>
      </c>
      <c r="M4022" s="12" t="s">
        <v>223</v>
      </c>
      <c r="N4022" s="12"/>
      <c r="O4022" s="12"/>
    </row>
    <row r="4023" spans="1:15" x14ac:dyDescent="0.35">
      <c r="A4023" s="11" t="str">
        <f t="shared" si="62"/>
        <v>CONSUMO PER CAPITA (kg ó litros por individuo)RebujitoDE 20 A 24 AÑOS</v>
      </c>
      <c r="B4023" s="11" t="s">
        <v>121</v>
      </c>
      <c r="C4023" s="11" t="s">
        <v>177</v>
      </c>
      <c r="D4023" s="11" t="s">
        <v>40</v>
      </c>
      <c r="E4023" s="12" t="s">
        <v>223</v>
      </c>
      <c r="F4023" s="12">
        <v>2.7564116237434816E-3</v>
      </c>
      <c r="G4023" s="12" t="s">
        <v>223</v>
      </c>
      <c r="H4023" s="12">
        <v>4.5040899061804538E-3</v>
      </c>
      <c r="I4023" s="12" t="s">
        <v>223</v>
      </c>
      <c r="J4023" s="12" t="s">
        <v>223</v>
      </c>
      <c r="K4023" s="12" t="s">
        <v>223</v>
      </c>
      <c r="L4023" s="12">
        <v>2.1834011787809294E-2</v>
      </c>
      <c r="M4023" s="12" t="s">
        <v>223</v>
      </c>
      <c r="N4023" s="12"/>
      <c r="O4023" s="12"/>
    </row>
    <row r="4024" spans="1:15" x14ac:dyDescent="0.35">
      <c r="A4024" s="11" t="str">
        <f t="shared" si="62"/>
        <v>CONSUMO PER CAPITA (kg ó litros por individuo)RebujitoDE 25 A 34 AÑOS</v>
      </c>
      <c r="B4024" s="11" t="s">
        <v>121</v>
      </c>
      <c r="C4024" s="11" t="s">
        <v>177</v>
      </c>
      <c r="D4024" s="11" t="s">
        <v>41</v>
      </c>
      <c r="E4024" s="12">
        <v>7.4338383836314919E-3</v>
      </c>
      <c r="F4024" s="12" t="s">
        <v>223</v>
      </c>
      <c r="G4024" s="12" t="s">
        <v>223</v>
      </c>
      <c r="H4024" s="12">
        <v>1.2536972073732579E-2</v>
      </c>
      <c r="I4024" s="12">
        <v>1.1316322251442171E-3</v>
      </c>
      <c r="J4024" s="12">
        <v>1.7968065698915667E-4</v>
      </c>
      <c r="K4024" s="12" t="s">
        <v>223</v>
      </c>
      <c r="L4024" s="12">
        <v>1.3252861373671826E-2</v>
      </c>
      <c r="M4024" s="12">
        <v>1.6508721684124574E-4</v>
      </c>
      <c r="N4024" s="12"/>
      <c r="O4024" s="12"/>
    </row>
    <row r="4025" spans="1:15" x14ac:dyDescent="0.35">
      <c r="A4025" s="11" t="str">
        <f t="shared" si="62"/>
        <v>CONSUMO PER CAPITA (kg ó litros por individuo)RebujitoDE 35 A 49 AÑOS</v>
      </c>
      <c r="B4025" s="11" t="s">
        <v>121</v>
      </c>
      <c r="C4025" s="11" t="s">
        <v>177</v>
      </c>
      <c r="D4025" s="11" t="s">
        <v>42</v>
      </c>
      <c r="E4025" s="12">
        <v>3.2566328477025464E-3</v>
      </c>
      <c r="F4025" s="12">
        <v>1.1711821695862218E-4</v>
      </c>
      <c r="G4025" s="12" t="s">
        <v>223</v>
      </c>
      <c r="H4025" s="12">
        <v>4.695775567428128E-3</v>
      </c>
      <c r="I4025" s="12">
        <v>5.1806103350497017E-4</v>
      </c>
      <c r="J4025" s="12" t="s">
        <v>223</v>
      </c>
      <c r="K4025" s="12">
        <v>3.3904294494265782E-4</v>
      </c>
      <c r="L4025" s="12">
        <v>8.3203574419006866E-3</v>
      </c>
      <c r="M4025" s="12">
        <v>6.0440874500531771E-3</v>
      </c>
      <c r="N4025" s="12"/>
      <c r="O4025" s="12"/>
    </row>
    <row r="4026" spans="1:15" x14ac:dyDescent="0.35">
      <c r="A4026" s="11" t="str">
        <f t="shared" si="62"/>
        <v>CONSUMO PER CAPITA (kg ó litros por individuo)RebujitoDE 50 A 59 AÑOS</v>
      </c>
      <c r="B4026" s="11" t="s">
        <v>121</v>
      </c>
      <c r="C4026" s="11" t="s">
        <v>177</v>
      </c>
      <c r="D4026" s="11" t="s">
        <v>43</v>
      </c>
      <c r="E4026" s="12">
        <v>6.1353193560694051E-4</v>
      </c>
      <c r="F4026" s="12">
        <v>1.7463351878404824E-4</v>
      </c>
      <c r="G4026" s="12">
        <v>3.1296620094400869E-4</v>
      </c>
      <c r="H4026" s="12">
        <v>3.1305767531041855E-2</v>
      </c>
      <c r="I4026" s="12">
        <v>9.9518270995480555E-3</v>
      </c>
      <c r="J4026" s="12">
        <v>2.7772079242782376E-3</v>
      </c>
      <c r="K4026" s="12">
        <v>1.0945078029684106E-4</v>
      </c>
      <c r="L4026" s="12">
        <v>1.0181230297386051E-2</v>
      </c>
      <c r="M4026" s="12">
        <v>6.8541365029940789E-3</v>
      </c>
      <c r="N4026" s="12"/>
      <c r="O4026" s="12"/>
    </row>
    <row r="4027" spans="1:15" x14ac:dyDescent="0.35">
      <c r="A4027" s="11" t="str">
        <f t="shared" si="62"/>
        <v>CONSUMO PER CAPITA (kg ó litros por individuo)RebujitoDE 60 A 75 AÑOS</v>
      </c>
      <c r="B4027" s="11" t="s">
        <v>121</v>
      </c>
      <c r="C4027" s="11" t="s">
        <v>177</v>
      </c>
      <c r="D4027" s="11" t="s">
        <v>44</v>
      </c>
      <c r="E4027" s="12">
        <v>1.0419841530214856E-2</v>
      </c>
      <c r="F4027" s="12">
        <v>7.4569841043589072E-4</v>
      </c>
      <c r="G4027" s="12">
        <v>8.6086946922799435E-4</v>
      </c>
      <c r="H4027" s="12">
        <v>2.7021535921616571E-2</v>
      </c>
      <c r="I4027" s="12">
        <v>1.7609799667418932E-2</v>
      </c>
      <c r="J4027" s="12">
        <v>9.0533321350549001E-4</v>
      </c>
      <c r="K4027" s="12" t="s">
        <v>223</v>
      </c>
      <c r="L4027" s="12">
        <v>2.5733821262579379E-2</v>
      </c>
      <c r="M4027" s="12">
        <v>8.0595436105435868E-3</v>
      </c>
      <c r="N4027" s="12"/>
      <c r="O4027" s="12"/>
    </row>
    <row r="4028" spans="1:15" x14ac:dyDescent="0.35">
      <c r="A4028" s="11" t="str">
        <f t="shared" si="62"/>
        <v>CONSUMO PER CAPITA (kg ó litros por individuo)RebujitoNIVEL ALTO</v>
      </c>
      <c r="B4028" s="11" t="s">
        <v>121</v>
      </c>
      <c r="C4028" s="11" t="s">
        <v>177</v>
      </c>
      <c r="D4028" s="11" t="s">
        <v>209</v>
      </c>
      <c r="E4028" s="12">
        <v>2.4714174726818551E-3</v>
      </c>
      <c r="F4028" s="12" t="s">
        <v>223</v>
      </c>
      <c r="G4028" s="12" t="s">
        <v>223</v>
      </c>
      <c r="H4028" s="12">
        <v>4.4307022588911584E-3</v>
      </c>
      <c r="I4028" s="12">
        <v>1.17733089140314E-3</v>
      </c>
      <c r="J4028" s="12">
        <v>1.3870262723997869E-4</v>
      </c>
      <c r="K4028" s="12">
        <v>4.3874346055200133E-4</v>
      </c>
      <c r="L4028" s="12">
        <v>1.6847342558770947E-2</v>
      </c>
      <c r="M4028" s="12">
        <v>1.1619276130247698E-2</v>
      </c>
      <c r="N4028" s="12"/>
      <c r="O4028" s="12"/>
    </row>
    <row r="4029" spans="1:15" x14ac:dyDescent="0.35">
      <c r="A4029" s="11" t="str">
        <f t="shared" si="62"/>
        <v>CONSUMO PER CAPITA (kg ó litros por individuo)RebujitoNIVEL MEDIO ALTO</v>
      </c>
      <c r="B4029" s="11" t="s">
        <v>121</v>
      </c>
      <c r="C4029" s="11" t="s">
        <v>177</v>
      </c>
      <c r="D4029" s="11" t="s">
        <v>210</v>
      </c>
      <c r="E4029" s="12">
        <v>1.6881901759315915E-4</v>
      </c>
      <c r="F4029" s="12" t="s">
        <v>223</v>
      </c>
      <c r="G4029" s="12" t="s">
        <v>223</v>
      </c>
      <c r="H4029" s="12">
        <v>3.0980454398832551E-2</v>
      </c>
      <c r="I4029" s="12">
        <v>7.7319936672430997E-3</v>
      </c>
      <c r="J4029" s="12" t="s">
        <v>223</v>
      </c>
      <c r="K4029" s="12">
        <v>1.4442832255224606E-4</v>
      </c>
      <c r="L4029" s="12">
        <v>1.7305575675736293E-2</v>
      </c>
      <c r="M4029" s="12">
        <v>1.5788876382334186E-4</v>
      </c>
      <c r="N4029" s="12"/>
      <c r="O4029" s="12"/>
    </row>
    <row r="4030" spans="1:15" x14ac:dyDescent="0.35">
      <c r="A4030" s="11" t="str">
        <f t="shared" si="62"/>
        <v>CONSUMO PER CAPITA (kg ó litros por individuo)RebujitoNIVEL MEDIO</v>
      </c>
      <c r="B4030" s="11" t="s">
        <v>121</v>
      </c>
      <c r="C4030" s="11" t="s">
        <v>177</v>
      </c>
      <c r="D4030" s="11" t="s">
        <v>211</v>
      </c>
      <c r="E4030" s="12">
        <v>5.5434037605131799E-3</v>
      </c>
      <c r="F4030" s="12">
        <v>1.3740522379925241E-4</v>
      </c>
      <c r="G4030" s="12">
        <v>7.8582839959027767E-4</v>
      </c>
      <c r="H4030" s="12">
        <v>1.9252464042635985E-2</v>
      </c>
      <c r="I4030" s="12">
        <v>1.1962880452364042E-2</v>
      </c>
      <c r="J4030" s="12">
        <v>9.2802296437544465E-4</v>
      </c>
      <c r="K4030" s="12" t="s">
        <v>223</v>
      </c>
      <c r="L4030" s="12">
        <v>1.4728771290802514E-2</v>
      </c>
      <c r="M4030" s="12">
        <v>4.6358782121426823E-3</v>
      </c>
      <c r="N4030" s="12"/>
      <c r="O4030" s="12"/>
    </row>
    <row r="4031" spans="1:15" x14ac:dyDescent="0.35">
      <c r="A4031" s="11" t="str">
        <f t="shared" si="62"/>
        <v>CONSUMO PER CAPITA (kg ó litros por individuo)RebujitoNIVEL MEDIO BAJO</v>
      </c>
      <c r="B4031" s="11" t="s">
        <v>121</v>
      </c>
      <c r="C4031" s="11" t="s">
        <v>177</v>
      </c>
      <c r="D4031" s="11" t="s">
        <v>212</v>
      </c>
      <c r="E4031" s="12">
        <v>3.096624193508713E-3</v>
      </c>
      <c r="F4031" s="12">
        <v>8.788749944036332E-4</v>
      </c>
      <c r="G4031" s="12">
        <v>4.1127609321409706E-4</v>
      </c>
      <c r="H4031" s="12">
        <v>5.2372305438604131E-3</v>
      </c>
      <c r="I4031" s="12">
        <v>1.7411464904291964E-3</v>
      </c>
      <c r="J4031" s="12" t="s">
        <v>223</v>
      </c>
      <c r="K4031" s="12" t="s">
        <v>223</v>
      </c>
      <c r="L4031" s="12">
        <v>1.0456847746123456E-2</v>
      </c>
      <c r="M4031" s="12">
        <v>3.8572623522576234E-3</v>
      </c>
      <c r="N4031" s="12"/>
      <c r="O4031" s="12"/>
    </row>
    <row r="4032" spans="1:15" x14ac:dyDescent="0.35">
      <c r="A4032" s="11" t="str">
        <f t="shared" si="62"/>
        <v>CONSUMO PER CAPITA (kg ó litros por individuo)RebujitoHOMBRE</v>
      </c>
      <c r="B4032" s="11" t="s">
        <v>121</v>
      </c>
      <c r="C4032" s="11" t="s">
        <v>177</v>
      </c>
      <c r="D4032" s="11" t="s">
        <v>21</v>
      </c>
      <c r="E4032" s="12">
        <v>3.1423248650945047E-4</v>
      </c>
      <c r="F4032" s="12">
        <v>1.9340519914353983E-4</v>
      </c>
      <c r="G4032" s="12">
        <v>1.2444835904559215E-4</v>
      </c>
      <c r="H4032" s="12">
        <v>9.4430558594455847E-3</v>
      </c>
      <c r="I4032" s="12">
        <v>1.7071468023810267E-3</v>
      </c>
      <c r="J4032" s="12" t="s">
        <v>223</v>
      </c>
      <c r="K4032" s="12">
        <v>1.9786718568918493E-4</v>
      </c>
      <c r="L4032" s="12">
        <v>9.3376453022805169E-3</v>
      </c>
      <c r="M4032" s="12">
        <v>4.6371598080616272E-3</v>
      </c>
      <c r="N4032" s="12"/>
      <c r="O4032" s="12"/>
    </row>
    <row r="4033" spans="1:15" x14ac:dyDescent="0.35">
      <c r="A4033" s="11" t="str">
        <f t="shared" si="62"/>
        <v>CONSUMO PER CAPITA (kg ó litros por individuo)RebujitoMUJER</v>
      </c>
      <c r="B4033" s="11" t="s">
        <v>121</v>
      </c>
      <c r="C4033" s="11" t="s">
        <v>177</v>
      </c>
      <c r="D4033" s="11" t="s">
        <v>22</v>
      </c>
      <c r="E4033" s="12">
        <v>8.6900624244189012E-3</v>
      </c>
      <c r="F4033" s="12">
        <v>6.3919141548809618E-4</v>
      </c>
      <c r="G4033" s="12">
        <v>3.9006279174798466E-4</v>
      </c>
      <c r="H4033" s="12">
        <v>2.2147844100535743E-2</v>
      </c>
      <c r="I4033" s="12">
        <v>1.0826804552154868E-2</v>
      </c>
      <c r="J4033" s="12">
        <v>1.5524166719111806E-3</v>
      </c>
      <c r="K4033" s="12">
        <v>4.3174049882950672E-5</v>
      </c>
      <c r="L4033" s="12">
        <v>2.0648898851158368E-2</v>
      </c>
      <c r="M4033" s="12">
        <v>5.3370317129787549E-3</v>
      </c>
      <c r="N4033" s="12"/>
      <c r="O4033" s="12"/>
    </row>
    <row r="4034" spans="1:15" x14ac:dyDescent="0.35">
      <c r="A4034" s="11" t="str">
        <f t="shared" si="62"/>
        <v>CONSUMO PER CAPITA (kg ó litros por individuo)Espum/Lambrusc/MoscaT.ESPAÑA</v>
      </c>
      <c r="B4034" s="11" t="s">
        <v>121</v>
      </c>
      <c r="C4034" s="11" t="s">
        <v>178</v>
      </c>
      <c r="D4034" s="11" t="s">
        <v>36</v>
      </c>
      <c r="E4034" s="12">
        <v>2.2701097455321631E-2</v>
      </c>
      <c r="F4034" s="12">
        <v>3.0359112176178243E-2</v>
      </c>
      <c r="G4034" s="12">
        <v>2.0274270358118837E-2</v>
      </c>
      <c r="H4034" s="12">
        <v>2.2451319803133585E-2</v>
      </c>
      <c r="I4034" s="12">
        <v>2.3914946349794561E-2</v>
      </c>
      <c r="J4034" s="12">
        <v>2.2382123043153249E-2</v>
      </c>
      <c r="K4034" s="12">
        <v>2.1017597750601413E-2</v>
      </c>
      <c r="L4034" s="12">
        <v>1.6576134296853662E-2</v>
      </c>
      <c r="M4034" s="12">
        <v>2.3187397208379843E-2</v>
      </c>
      <c r="N4034" s="12"/>
      <c r="O4034" s="12"/>
    </row>
    <row r="4035" spans="1:15" x14ac:dyDescent="0.35">
      <c r="A4035" s="11" t="str">
        <f t="shared" si="62"/>
        <v>CONSUMO PER CAPITA (kg ó litros por individuo)Espum/Lambrusc/MoscaBCN AM</v>
      </c>
      <c r="B4035" s="11" t="s">
        <v>121</v>
      </c>
      <c r="C4035" s="11" t="s">
        <v>178</v>
      </c>
      <c r="D4035" s="11" t="s">
        <v>1</v>
      </c>
      <c r="E4035" s="12">
        <v>2.4473985888356749E-2</v>
      </c>
      <c r="F4035" s="12">
        <v>1.3018039318387657E-2</v>
      </c>
      <c r="G4035" s="12">
        <v>6.2796914355104823E-3</v>
      </c>
      <c r="H4035" s="12">
        <v>5.680387586971495E-2</v>
      </c>
      <c r="I4035" s="12">
        <v>2.2843561198121018E-2</v>
      </c>
      <c r="J4035" s="12">
        <v>1.5012260232456802E-2</v>
      </c>
      <c r="K4035" s="12">
        <v>1.393065309958222E-2</v>
      </c>
      <c r="L4035" s="12">
        <v>1.8109978582209984E-2</v>
      </c>
      <c r="M4035" s="12">
        <v>3.1550179480558667E-2</v>
      </c>
      <c r="N4035" s="12"/>
      <c r="O4035" s="12"/>
    </row>
    <row r="4036" spans="1:15" x14ac:dyDescent="0.35">
      <c r="A4036" s="11" t="str">
        <f t="shared" ref="A4036:A4099" si="63">B4036&amp;C4036&amp;D4036</f>
        <v>CONSUMO PER CAPITA (kg ó litros por individuo)Espum/Lambrusc/MoscaREST.CAT ARAGON</v>
      </c>
      <c r="B4036" s="11" t="s">
        <v>121</v>
      </c>
      <c r="C4036" s="11" t="s">
        <v>178</v>
      </c>
      <c r="D4036" s="11" t="s">
        <v>2</v>
      </c>
      <c r="E4036" s="12">
        <v>5.1405370218377482E-2</v>
      </c>
      <c r="F4036" s="12">
        <v>3.7183543932335625E-2</v>
      </c>
      <c r="G4036" s="12">
        <v>2.616447497185161E-2</v>
      </c>
      <c r="H4036" s="12">
        <v>3.4697252933670583E-2</v>
      </c>
      <c r="I4036" s="12">
        <v>3.2900511684643516E-2</v>
      </c>
      <c r="J4036" s="12">
        <v>1.60142962289672E-2</v>
      </c>
      <c r="K4036" s="12">
        <v>2.2688623329815451E-2</v>
      </c>
      <c r="L4036" s="12">
        <v>1.7580782487117082E-2</v>
      </c>
      <c r="M4036" s="12">
        <v>2.5377245048099302E-2</v>
      </c>
      <c r="N4036" s="12"/>
      <c r="O4036" s="12"/>
    </row>
    <row r="4037" spans="1:15" x14ac:dyDescent="0.35">
      <c r="A4037" s="11" t="str">
        <f t="shared" si="63"/>
        <v>CONSUMO PER CAPITA (kg ó litros por individuo)Espum/Lambrusc/MoscaLEVANTE</v>
      </c>
      <c r="B4037" s="11" t="s">
        <v>121</v>
      </c>
      <c r="C4037" s="11" t="s">
        <v>178</v>
      </c>
      <c r="D4037" s="11" t="s">
        <v>3</v>
      </c>
      <c r="E4037" s="12">
        <v>2.8312605039164097E-2</v>
      </c>
      <c r="F4037" s="12">
        <v>3.9672195434837035E-2</v>
      </c>
      <c r="G4037" s="12">
        <v>2.1371570904067081E-2</v>
      </c>
      <c r="H4037" s="12">
        <v>2.0111972622148817E-2</v>
      </c>
      <c r="I4037" s="12">
        <v>2.233475965034866E-2</v>
      </c>
      <c r="J4037" s="12">
        <v>6.8557408014004746E-3</v>
      </c>
      <c r="K4037" s="12">
        <v>3.855357456080289E-2</v>
      </c>
      <c r="L4037" s="12">
        <v>3.6088878928105111E-2</v>
      </c>
      <c r="M4037" s="12">
        <v>3.5162449917939403E-2</v>
      </c>
      <c r="N4037" s="12"/>
      <c r="O4037" s="12"/>
    </row>
    <row r="4038" spans="1:15" x14ac:dyDescent="0.35">
      <c r="A4038" s="11" t="str">
        <f t="shared" si="63"/>
        <v>CONSUMO PER CAPITA (kg ó litros por individuo)Espum/Lambrusc/MoscaANDALUCIA</v>
      </c>
      <c r="B4038" s="11" t="s">
        <v>121</v>
      </c>
      <c r="C4038" s="11" t="s">
        <v>178</v>
      </c>
      <c r="D4038" s="11" t="s">
        <v>4</v>
      </c>
      <c r="E4038" s="12">
        <v>1.2586771349438678E-2</v>
      </c>
      <c r="F4038" s="12">
        <v>1.9934750802673085E-2</v>
      </c>
      <c r="G4038" s="12">
        <v>1.4884786228283868E-2</v>
      </c>
      <c r="H4038" s="12">
        <v>1.9584800319402403E-2</v>
      </c>
      <c r="I4038" s="12">
        <v>1.0395999019430158E-2</v>
      </c>
      <c r="J4038" s="12">
        <v>2.4788760999260518E-2</v>
      </c>
      <c r="K4038" s="12">
        <v>1.1496874256699055E-2</v>
      </c>
      <c r="L4038" s="12">
        <v>6.384403788415342E-3</v>
      </c>
      <c r="M4038" s="12">
        <v>2.0816385303264337E-2</v>
      </c>
      <c r="N4038" s="12"/>
      <c r="O4038" s="12"/>
    </row>
    <row r="4039" spans="1:15" x14ac:dyDescent="0.35">
      <c r="A4039" s="11" t="str">
        <f t="shared" si="63"/>
        <v>CONSUMO PER CAPITA (kg ó litros por individuo)Espum/Lambrusc/MoscaMDD AM</v>
      </c>
      <c r="B4039" s="11" t="s">
        <v>121</v>
      </c>
      <c r="C4039" s="11" t="s">
        <v>178</v>
      </c>
      <c r="D4039" s="11" t="s">
        <v>5</v>
      </c>
      <c r="E4039" s="12">
        <v>1.0115478533575192E-2</v>
      </c>
      <c r="F4039" s="12">
        <v>1.8485685434267443E-2</v>
      </c>
      <c r="G4039" s="12">
        <v>5.4611445925597723E-3</v>
      </c>
      <c r="H4039" s="12">
        <v>8.1009908624042944E-3</v>
      </c>
      <c r="I4039" s="12">
        <v>1.2436628227478878E-2</v>
      </c>
      <c r="J4039" s="12">
        <v>2.6796622076480162E-2</v>
      </c>
      <c r="K4039" s="12">
        <v>1.1129804979424838E-2</v>
      </c>
      <c r="L4039" s="12">
        <v>1.2739916904967643E-3</v>
      </c>
      <c r="M4039" s="12">
        <v>1.0649283611152128E-2</v>
      </c>
      <c r="N4039" s="12"/>
      <c r="O4039" s="12"/>
    </row>
    <row r="4040" spans="1:15" x14ac:dyDescent="0.35">
      <c r="A4040" s="11" t="str">
        <f t="shared" si="63"/>
        <v>CONSUMO PER CAPITA (kg ó litros por individuo)Espum/Lambrusc/MoscaRTO CENTRO</v>
      </c>
      <c r="B4040" s="11" t="s">
        <v>121</v>
      </c>
      <c r="C4040" s="11" t="s">
        <v>178</v>
      </c>
      <c r="D4040" s="11" t="s">
        <v>6</v>
      </c>
      <c r="E4040" s="12">
        <v>1.541922986919249E-2</v>
      </c>
      <c r="F4040" s="12">
        <v>1.964312308242578E-2</v>
      </c>
      <c r="G4040" s="12">
        <v>9.6575584800424486E-3</v>
      </c>
      <c r="H4040" s="12">
        <v>8.2146011056454405E-3</v>
      </c>
      <c r="I4040" s="12">
        <v>1.6086190654916309E-2</v>
      </c>
      <c r="J4040" s="12">
        <v>9.7026733506132071E-3</v>
      </c>
      <c r="K4040" s="12">
        <v>1.9119619265598839E-2</v>
      </c>
      <c r="L4040" s="12">
        <v>1.0044060674809837E-2</v>
      </c>
      <c r="M4040" s="12">
        <v>7.4602211970743616E-3</v>
      </c>
      <c r="N4040" s="12"/>
      <c r="O4040" s="12"/>
    </row>
    <row r="4041" spans="1:15" x14ac:dyDescent="0.35">
      <c r="A4041" s="11" t="str">
        <f t="shared" si="63"/>
        <v>CONSUMO PER CAPITA (kg ó litros por individuo)Espum/Lambrusc/MoscaNORTE-CENTRO</v>
      </c>
      <c r="B4041" s="11" t="s">
        <v>121</v>
      </c>
      <c r="C4041" s="11" t="s">
        <v>178</v>
      </c>
      <c r="D4041" s="11" t="s">
        <v>7</v>
      </c>
      <c r="E4041" s="12">
        <v>2.8528587974293224E-2</v>
      </c>
      <c r="F4041" s="12">
        <v>7.3265338219680606E-2</v>
      </c>
      <c r="G4041" s="12">
        <v>7.4059233435150557E-2</v>
      </c>
      <c r="H4041" s="12">
        <v>2.6967257738983463E-2</v>
      </c>
      <c r="I4041" s="12">
        <v>7.6962248905645389E-2</v>
      </c>
      <c r="J4041" s="12">
        <v>6.7040194688942817E-2</v>
      </c>
      <c r="K4041" s="12">
        <v>4.7666879907198284E-2</v>
      </c>
      <c r="L4041" s="12">
        <v>3.1556756178736892E-2</v>
      </c>
      <c r="M4041" s="12">
        <v>3.766400630183854E-2</v>
      </c>
      <c r="N4041" s="12"/>
      <c r="O4041" s="12"/>
    </row>
    <row r="4042" spans="1:15" x14ac:dyDescent="0.35">
      <c r="A4042" s="11" t="str">
        <f t="shared" si="63"/>
        <v>CONSUMO PER CAPITA (kg ó litros por individuo)Espum/Lambrusc/MoscaNOROESTE</v>
      </c>
      <c r="B4042" s="11" t="s">
        <v>121</v>
      </c>
      <c r="C4042" s="11" t="s">
        <v>178</v>
      </c>
      <c r="D4042" s="11" t="s">
        <v>8</v>
      </c>
      <c r="E4042" s="12">
        <v>1.3093272935221095E-2</v>
      </c>
      <c r="F4042" s="12">
        <v>3.0404706538237038E-2</v>
      </c>
      <c r="G4042" s="12">
        <v>1.3936214096933484E-2</v>
      </c>
      <c r="H4042" s="12">
        <v>1.0837285055361967E-2</v>
      </c>
      <c r="I4042" s="12">
        <v>1.5462717298973095E-2</v>
      </c>
      <c r="J4042" s="12">
        <v>2.1450539657336044E-2</v>
      </c>
      <c r="K4042" s="12">
        <v>5.6368773655679268E-3</v>
      </c>
      <c r="L4042" s="12">
        <v>1.6384763455843079E-2</v>
      </c>
      <c r="M4042" s="12">
        <v>1.5965312944761688E-2</v>
      </c>
      <c r="N4042" s="12"/>
      <c r="O4042" s="12"/>
    </row>
    <row r="4043" spans="1:15" x14ac:dyDescent="0.35">
      <c r="A4043" s="11" t="str">
        <f t="shared" si="63"/>
        <v>CONSUMO PER CAPITA (kg ó litros por individuo)Espum/Lambrusc/Mosca&lt;2MIL</v>
      </c>
      <c r="B4043" s="11" t="s">
        <v>121</v>
      </c>
      <c r="C4043" s="11" t="s">
        <v>178</v>
      </c>
      <c r="D4043" s="11" t="s">
        <v>9</v>
      </c>
      <c r="E4043" s="12">
        <v>3.1961903603295795E-2</v>
      </c>
      <c r="F4043" s="12">
        <v>1.1990082095828291E-2</v>
      </c>
      <c r="G4043" s="12">
        <v>8.4534809491372664E-3</v>
      </c>
      <c r="H4043" s="12">
        <v>4.3971047473317058E-2</v>
      </c>
      <c r="I4043" s="12">
        <v>1.2105179935739067E-2</v>
      </c>
      <c r="J4043" s="12">
        <v>8.987859920898884E-3</v>
      </c>
      <c r="K4043" s="12">
        <v>3.2972119337513983E-2</v>
      </c>
      <c r="L4043" s="12">
        <v>1.8335574492756607E-2</v>
      </c>
      <c r="M4043" s="12">
        <v>1.2539635394389916E-3</v>
      </c>
      <c r="N4043" s="12"/>
      <c r="O4043" s="12"/>
    </row>
    <row r="4044" spans="1:15" x14ac:dyDescent="0.35">
      <c r="A4044" s="11" t="str">
        <f t="shared" si="63"/>
        <v>CONSUMO PER CAPITA (kg ó litros por individuo)Espum/Lambrusc/Mosca2-5MIL</v>
      </c>
      <c r="B4044" s="11" t="s">
        <v>121</v>
      </c>
      <c r="C4044" s="11" t="s">
        <v>178</v>
      </c>
      <c r="D4044" s="11" t="s">
        <v>10</v>
      </c>
      <c r="E4044" s="12">
        <v>8.9370465270051623E-3</v>
      </c>
      <c r="F4044" s="12">
        <v>1.6302055664490677E-2</v>
      </c>
      <c r="G4044" s="12">
        <v>2.908768799263765E-2</v>
      </c>
      <c r="H4044" s="12">
        <v>2.2302437814222746E-2</v>
      </c>
      <c r="I4044" s="12">
        <v>5.3358612509433658E-3</v>
      </c>
      <c r="J4044" s="12">
        <v>3.7023105516047084E-3</v>
      </c>
      <c r="K4044" s="12">
        <v>4.7497495030029875E-3</v>
      </c>
      <c r="L4044" s="12">
        <v>7.5492604848135351E-3</v>
      </c>
      <c r="M4044" s="12">
        <v>1.5900197980362662E-3</v>
      </c>
      <c r="N4044" s="12"/>
      <c r="O4044" s="12"/>
    </row>
    <row r="4045" spans="1:15" x14ac:dyDescent="0.35">
      <c r="A4045" s="11" t="str">
        <f t="shared" si="63"/>
        <v>CONSUMO PER CAPITA (kg ó litros por individuo)Espum/Lambrusc/Mosca5-10MIL</v>
      </c>
      <c r="B4045" s="11" t="s">
        <v>121</v>
      </c>
      <c r="C4045" s="11" t="s">
        <v>178</v>
      </c>
      <c r="D4045" s="11" t="s">
        <v>11</v>
      </c>
      <c r="E4045" s="12">
        <v>3.687157610950053E-2</v>
      </c>
      <c r="F4045" s="12">
        <v>3.8105855932412801E-2</v>
      </c>
      <c r="G4045" s="12">
        <v>2.3550934064271691E-2</v>
      </c>
      <c r="H4045" s="12">
        <v>1.9178340637784525E-2</v>
      </c>
      <c r="I4045" s="12">
        <v>3.8164914134569905E-2</v>
      </c>
      <c r="J4045" s="12">
        <v>2.6766653429196405E-3</v>
      </c>
      <c r="K4045" s="12">
        <v>5.5832996055072533E-2</v>
      </c>
      <c r="L4045" s="12">
        <v>4.2345873818884446E-2</v>
      </c>
      <c r="M4045" s="12">
        <v>4.6610986633932594E-2</v>
      </c>
      <c r="N4045" s="12"/>
      <c r="O4045" s="12"/>
    </row>
    <row r="4046" spans="1:15" x14ac:dyDescent="0.35">
      <c r="A4046" s="11" t="str">
        <f t="shared" si="63"/>
        <v>CONSUMO PER CAPITA (kg ó litros por individuo)Espum/Lambrusc/Mosca10-30MIL</v>
      </c>
      <c r="B4046" s="11" t="s">
        <v>121</v>
      </c>
      <c r="C4046" s="11" t="s">
        <v>178</v>
      </c>
      <c r="D4046" s="11" t="s">
        <v>12</v>
      </c>
      <c r="E4046" s="12">
        <v>3.9489229401744236E-2</v>
      </c>
      <c r="F4046" s="12">
        <v>5.7658303730945396E-2</v>
      </c>
      <c r="G4046" s="12">
        <v>4.4373609759720864E-2</v>
      </c>
      <c r="H4046" s="12">
        <v>3.03295526283128E-2</v>
      </c>
      <c r="I4046" s="12">
        <v>2.4147407404241837E-2</v>
      </c>
      <c r="J4046" s="12">
        <v>1.401849884029085E-2</v>
      </c>
      <c r="K4046" s="12">
        <v>1.426260431077237E-2</v>
      </c>
      <c r="L4046" s="12">
        <v>1.2287057644203228E-2</v>
      </c>
      <c r="M4046" s="12">
        <v>1.6689003707706401E-2</v>
      </c>
      <c r="N4046" s="12"/>
      <c r="O4046" s="12"/>
    </row>
    <row r="4047" spans="1:15" x14ac:dyDescent="0.35">
      <c r="A4047" s="11" t="str">
        <f t="shared" si="63"/>
        <v>CONSUMO PER CAPITA (kg ó litros por individuo)Espum/Lambrusc/Mosca30-100MIL</v>
      </c>
      <c r="B4047" s="11" t="s">
        <v>121</v>
      </c>
      <c r="C4047" s="11" t="s">
        <v>178</v>
      </c>
      <c r="D4047" s="11" t="s">
        <v>13</v>
      </c>
      <c r="E4047" s="12">
        <v>1.0570226007683153E-2</v>
      </c>
      <c r="F4047" s="12">
        <v>2.8052273550454306E-2</v>
      </c>
      <c r="G4047" s="12">
        <v>8.1205154498590407E-3</v>
      </c>
      <c r="H4047" s="12">
        <v>1.5138640503056855E-2</v>
      </c>
      <c r="I4047" s="12">
        <v>1.7186406484605503E-2</v>
      </c>
      <c r="J4047" s="12">
        <v>2.206949640038534E-2</v>
      </c>
      <c r="K4047" s="12">
        <v>2.0753250526520488E-2</v>
      </c>
      <c r="L4047" s="12">
        <v>1.6029775422473126E-2</v>
      </c>
      <c r="M4047" s="12">
        <v>3.5233486067265042E-2</v>
      </c>
      <c r="N4047" s="12"/>
      <c r="O4047" s="12"/>
    </row>
    <row r="4048" spans="1:15" x14ac:dyDescent="0.35">
      <c r="A4048" s="11" t="str">
        <f t="shared" si="63"/>
        <v>CONSUMO PER CAPITA (kg ó litros por individuo)Espum/Lambrusc/Mosca100-200MIL</v>
      </c>
      <c r="B4048" s="11" t="s">
        <v>121</v>
      </c>
      <c r="C4048" s="11" t="s">
        <v>178</v>
      </c>
      <c r="D4048" s="11" t="s">
        <v>14</v>
      </c>
      <c r="E4048" s="12">
        <v>1.7225949452519401E-2</v>
      </c>
      <c r="F4048" s="12">
        <v>1.9859628804059691E-2</v>
      </c>
      <c r="G4048" s="12">
        <v>1.1139798361940513E-2</v>
      </c>
      <c r="H4048" s="12">
        <v>1.1456082111694035E-2</v>
      </c>
      <c r="I4048" s="12">
        <v>1.0457136933198269E-2</v>
      </c>
      <c r="J4048" s="12">
        <v>2.4930535703787372E-2</v>
      </c>
      <c r="K4048" s="12">
        <v>2.2103122623875007E-2</v>
      </c>
      <c r="L4048" s="12">
        <v>7.7852091642329592E-3</v>
      </c>
      <c r="M4048" s="12">
        <v>2.6030987625539542E-2</v>
      </c>
      <c r="N4048" s="12"/>
      <c r="O4048" s="12"/>
    </row>
    <row r="4049" spans="1:15" x14ac:dyDescent="0.35">
      <c r="A4049" s="11" t="str">
        <f t="shared" si="63"/>
        <v>CONSUMO PER CAPITA (kg ó litros por individuo)Espum/Lambrusc/Mosca200-500MIL</v>
      </c>
      <c r="B4049" s="11" t="s">
        <v>121</v>
      </c>
      <c r="C4049" s="11" t="s">
        <v>178</v>
      </c>
      <c r="D4049" s="11" t="s">
        <v>15</v>
      </c>
      <c r="E4049" s="12">
        <v>2.3226203124935518E-2</v>
      </c>
      <c r="F4049" s="12">
        <v>2.8933828167247898E-2</v>
      </c>
      <c r="G4049" s="12">
        <v>2.3708843482961605E-2</v>
      </c>
      <c r="H4049" s="12">
        <v>2.62970148653573E-2</v>
      </c>
      <c r="I4049" s="12">
        <v>6.3798065963963535E-2</v>
      </c>
      <c r="J4049" s="12">
        <v>5.8463736495904368E-2</v>
      </c>
      <c r="K4049" s="12">
        <v>2.8843077850816155E-2</v>
      </c>
      <c r="L4049" s="12">
        <v>2.9018935771071886E-2</v>
      </c>
      <c r="M4049" s="12">
        <v>2.9402945459397228E-2</v>
      </c>
      <c r="N4049" s="12"/>
      <c r="O4049" s="12"/>
    </row>
    <row r="4050" spans="1:15" x14ac:dyDescent="0.35">
      <c r="A4050" s="11" t="str">
        <f t="shared" si="63"/>
        <v>CONSUMO PER CAPITA (kg ó litros por individuo)Espum/Lambrusc/Mosca&gt;500MIL</v>
      </c>
      <c r="B4050" s="11" t="s">
        <v>121</v>
      </c>
      <c r="C4050" s="11" t="s">
        <v>178</v>
      </c>
      <c r="D4050" s="11" t="s">
        <v>16</v>
      </c>
      <c r="E4050" s="12">
        <v>1.7631825722090128E-2</v>
      </c>
      <c r="F4050" s="12">
        <v>1.9375552158954635E-2</v>
      </c>
      <c r="G4050" s="12">
        <v>1.1317743183885296E-2</v>
      </c>
      <c r="H4050" s="12">
        <v>2.0763544670261976E-2</v>
      </c>
      <c r="I4050" s="12">
        <v>1.3372722661181995E-2</v>
      </c>
      <c r="J4050" s="12">
        <v>2.3966004510250768E-2</v>
      </c>
      <c r="K4050" s="12">
        <v>7.2247635679073274E-3</v>
      </c>
      <c r="L4050" s="12">
        <v>8.3963808278040963E-3</v>
      </c>
      <c r="M4050" s="12">
        <v>1.3502262386993055E-2</v>
      </c>
      <c r="N4050" s="12"/>
      <c r="O4050" s="12"/>
    </row>
    <row r="4051" spans="1:15" x14ac:dyDescent="0.35">
      <c r="A4051" s="11" t="str">
        <f t="shared" si="63"/>
        <v>CONSUMO PER CAPITA (kg ó litros por individuo)Espum/Lambrusc/MoscaDE 15 A 19 AÑOS</v>
      </c>
      <c r="B4051" s="11" t="s">
        <v>121</v>
      </c>
      <c r="C4051" s="11" t="s">
        <v>178</v>
      </c>
      <c r="D4051" s="11" t="s">
        <v>39</v>
      </c>
      <c r="E4051" s="12" t="s">
        <v>223</v>
      </c>
      <c r="F4051" s="12" t="s">
        <v>223</v>
      </c>
      <c r="G4051" s="12" t="s">
        <v>223</v>
      </c>
      <c r="H4051" s="12" t="s">
        <v>223</v>
      </c>
      <c r="I4051" s="12" t="s">
        <v>223</v>
      </c>
      <c r="J4051" s="12">
        <v>1.1197331265318477E-2</v>
      </c>
      <c r="K4051" s="12" t="s">
        <v>223</v>
      </c>
      <c r="L4051" s="12" t="s">
        <v>223</v>
      </c>
      <c r="M4051" s="12">
        <v>1.0125056193434222E-2</v>
      </c>
      <c r="N4051" s="12"/>
      <c r="O4051" s="12"/>
    </row>
    <row r="4052" spans="1:15" x14ac:dyDescent="0.35">
      <c r="A4052" s="11" t="str">
        <f t="shared" si="63"/>
        <v>CONSUMO PER CAPITA (kg ó litros por individuo)Espum/Lambrusc/MoscaDE 20 A 24 AÑOS</v>
      </c>
      <c r="B4052" s="11" t="s">
        <v>121</v>
      </c>
      <c r="C4052" s="11" t="s">
        <v>178</v>
      </c>
      <c r="D4052" s="11" t="s">
        <v>40</v>
      </c>
      <c r="E4052" s="12">
        <v>4.3026285471787336E-2</v>
      </c>
      <c r="F4052" s="12">
        <v>3.9160356728222191E-2</v>
      </c>
      <c r="G4052" s="12">
        <v>2.4630992312078305E-2</v>
      </c>
      <c r="H4052" s="12">
        <v>1.7105436285872549E-2</v>
      </c>
      <c r="I4052" s="12">
        <v>0.10188636761604745</v>
      </c>
      <c r="J4052" s="12">
        <v>4.6265531942303671E-2</v>
      </c>
      <c r="K4052" s="12">
        <v>8.0008610995714255E-2</v>
      </c>
      <c r="L4052" s="12">
        <v>5.5172592919126795E-2</v>
      </c>
      <c r="M4052" s="12">
        <v>5.5575443343013675E-2</v>
      </c>
      <c r="N4052" s="12"/>
      <c r="O4052" s="12"/>
    </row>
    <row r="4053" spans="1:15" x14ac:dyDescent="0.35">
      <c r="A4053" s="11" t="str">
        <f t="shared" si="63"/>
        <v>CONSUMO PER CAPITA (kg ó litros por individuo)Espum/Lambrusc/MoscaDE 25 A 34 AÑOS</v>
      </c>
      <c r="B4053" s="11" t="s">
        <v>121</v>
      </c>
      <c r="C4053" s="11" t="s">
        <v>178</v>
      </c>
      <c r="D4053" s="11" t="s">
        <v>41</v>
      </c>
      <c r="E4053" s="12">
        <v>7.8617690598566242E-3</v>
      </c>
      <c r="F4053" s="12">
        <v>7.1701559876894954E-3</v>
      </c>
      <c r="G4053" s="12">
        <v>1.1401098046717503E-2</v>
      </c>
      <c r="H4053" s="12">
        <v>9.4129889434234944E-3</v>
      </c>
      <c r="I4053" s="12">
        <v>5.5857385254818705E-3</v>
      </c>
      <c r="J4053" s="12">
        <v>1.1644067836158763E-2</v>
      </c>
      <c r="K4053" s="12">
        <v>6.5687130971556606E-3</v>
      </c>
      <c r="L4053" s="12">
        <v>2.9984414136410391E-3</v>
      </c>
      <c r="M4053" s="12">
        <v>1.3567320986471001E-2</v>
      </c>
      <c r="N4053" s="12"/>
      <c r="O4053" s="12"/>
    </row>
    <row r="4054" spans="1:15" x14ac:dyDescent="0.35">
      <c r="A4054" s="11" t="str">
        <f t="shared" si="63"/>
        <v>CONSUMO PER CAPITA (kg ó litros por individuo)Espum/Lambrusc/MoscaDE 35 A 49 AÑOS</v>
      </c>
      <c r="B4054" s="11" t="s">
        <v>121</v>
      </c>
      <c r="C4054" s="11" t="s">
        <v>178</v>
      </c>
      <c r="D4054" s="11" t="s">
        <v>42</v>
      </c>
      <c r="E4054" s="12">
        <v>1.3119354767790525E-2</v>
      </c>
      <c r="F4054" s="12">
        <v>2.034019322645618E-2</v>
      </c>
      <c r="G4054" s="12">
        <v>1.2520227247515095E-2</v>
      </c>
      <c r="H4054" s="12">
        <v>1.6784969736379256E-2</v>
      </c>
      <c r="I4054" s="12">
        <v>6.406803945934127E-3</v>
      </c>
      <c r="J4054" s="12">
        <v>1.388321902737597E-2</v>
      </c>
      <c r="K4054" s="12">
        <v>8.7467408709708417E-3</v>
      </c>
      <c r="L4054" s="12">
        <v>9.9415028685606571E-3</v>
      </c>
      <c r="M4054" s="12">
        <v>8.7611724837340955E-3</v>
      </c>
      <c r="N4054" s="12"/>
      <c r="O4054" s="12"/>
    </row>
    <row r="4055" spans="1:15" x14ac:dyDescent="0.35">
      <c r="A4055" s="11" t="str">
        <f t="shared" si="63"/>
        <v>CONSUMO PER CAPITA (kg ó litros por individuo)Espum/Lambrusc/MoscaDE 50 A 59 AÑOS</v>
      </c>
      <c r="B4055" s="11" t="s">
        <v>121</v>
      </c>
      <c r="C4055" s="11" t="s">
        <v>178</v>
      </c>
      <c r="D4055" s="11" t="s">
        <v>43</v>
      </c>
      <c r="E4055" s="12">
        <v>1.9434697334573144E-2</v>
      </c>
      <c r="F4055" s="12">
        <v>3.9108889474843866E-2</v>
      </c>
      <c r="G4055" s="12">
        <v>1.9600707175818178E-2</v>
      </c>
      <c r="H4055" s="12">
        <v>1.1613777086917024E-2</v>
      </c>
      <c r="I4055" s="12">
        <v>2.274413486853271E-2</v>
      </c>
      <c r="J4055" s="12">
        <v>2.8570261564739116E-2</v>
      </c>
      <c r="K4055" s="12">
        <v>2.8159715850778023E-2</v>
      </c>
      <c r="L4055" s="12">
        <v>1.8091442026039978E-2</v>
      </c>
      <c r="M4055" s="12">
        <v>3.2478926525223273E-2</v>
      </c>
      <c r="N4055" s="12"/>
      <c r="O4055" s="12"/>
    </row>
    <row r="4056" spans="1:15" x14ac:dyDescent="0.35">
      <c r="A4056" s="11" t="str">
        <f t="shared" si="63"/>
        <v>CONSUMO PER CAPITA (kg ó litros por individuo)Espum/Lambrusc/MoscaDE 60 A 75 AÑOS</v>
      </c>
      <c r="B4056" s="11" t="s">
        <v>121</v>
      </c>
      <c r="C4056" s="11" t="s">
        <v>178</v>
      </c>
      <c r="D4056" s="11" t="s">
        <v>44</v>
      </c>
      <c r="E4056" s="12">
        <v>4.8719631496210343E-2</v>
      </c>
      <c r="F4056" s="12">
        <v>5.7436947174971456E-2</v>
      </c>
      <c r="G4056" s="12">
        <v>4.1322732028864606E-2</v>
      </c>
      <c r="H4056" s="12">
        <v>5.5739623561624166E-2</v>
      </c>
      <c r="I4056" s="12">
        <v>4.3700349649376663E-2</v>
      </c>
      <c r="J4056" s="12">
        <v>3.1229719561633673E-2</v>
      </c>
      <c r="K4056" s="12">
        <v>2.8253752507089343E-2</v>
      </c>
      <c r="L4056" s="12">
        <v>2.5746201180062087E-2</v>
      </c>
      <c r="M4056" s="12">
        <v>3.3753950334409095E-2</v>
      </c>
      <c r="N4056" s="12"/>
      <c r="O4056" s="12"/>
    </row>
    <row r="4057" spans="1:15" x14ac:dyDescent="0.35">
      <c r="A4057" s="11" t="str">
        <f t="shared" si="63"/>
        <v>CONSUMO PER CAPITA (kg ó litros por individuo)Espum/Lambrusc/MoscaNIVEL ALTO</v>
      </c>
      <c r="B4057" s="11" t="s">
        <v>121</v>
      </c>
      <c r="C4057" s="11" t="s">
        <v>178</v>
      </c>
      <c r="D4057" s="11" t="s">
        <v>209</v>
      </c>
      <c r="E4057" s="12">
        <v>1.7658358360231417E-2</v>
      </c>
      <c r="F4057" s="12">
        <v>2.5433309395723774E-2</v>
      </c>
      <c r="G4057" s="12">
        <v>1.0633814478945448E-2</v>
      </c>
      <c r="H4057" s="12">
        <v>1.741753801398355E-2</v>
      </c>
      <c r="I4057" s="12">
        <v>1.163482508993648E-2</v>
      </c>
      <c r="J4057" s="12">
        <v>1.8357877834884444E-2</v>
      </c>
      <c r="K4057" s="12">
        <v>2.0184793131952337E-2</v>
      </c>
      <c r="L4057" s="12">
        <v>1.3711641799387915E-2</v>
      </c>
      <c r="M4057" s="12">
        <v>1.5238208266176383E-2</v>
      </c>
      <c r="N4057" s="12"/>
      <c r="O4057" s="12"/>
    </row>
    <row r="4058" spans="1:15" x14ac:dyDescent="0.35">
      <c r="A4058" s="11" t="str">
        <f t="shared" si="63"/>
        <v>CONSUMO PER CAPITA (kg ó litros por individuo)Espum/Lambrusc/MoscaNIVEL MEDIO ALTO</v>
      </c>
      <c r="B4058" s="11" t="s">
        <v>121</v>
      </c>
      <c r="C4058" s="11" t="s">
        <v>178</v>
      </c>
      <c r="D4058" s="11" t="s">
        <v>210</v>
      </c>
      <c r="E4058" s="12">
        <v>2.8423291065212391E-2</v>
      </c>
      <c r="F4058" s="12">
        <v>2.8885914629502484E-2</v>
      </c>
      <c r="G4058" s="12">
        <v>1.8483849394942551E-2</v>
      </c>
      <c r="H4058" s="12">
        <v>2.2559440785470373E-2</v>
      </c>
      <c r="I4058" s="12">
        <v>5.8028638495755243E-2</v>
      </c>
      <c r="J4058" s="12">
        <v>3.6619243989893281E-2</v>
      </c>
      <c r="K4058" s="12">
        <v>1.9892541994292041E-2</v>
      </c>
      <c r="L4058" s="12">
        <v>1.6714166131587788E-2</v>
      </c>
      <c r="M4058" s="12">
        <v>2.521641907700228E-2</v>
      </c>
      <c r="N4058" s="12"/>
      <c r="O4058" s="12"/>
    </row>
    <row r="4059" spans="1:15" x14ac:dyDescent="0.35">
      <c r="A4059" s="11" t="str">
        <f t="shared" si="63"/>
        <v>CONSUMO PER CAPITA (kg ó litros por individuo)Espum/Lambrusc/MoscaNIVEL MEDIO</v>
      </c>
      <c r="B4059" s="11" t="s">
        <v>121</v>
      </c>
      <c r="C4059" s="11" t="s">
        <v>178</v>
      </c>
      <c r="D4059" s="11" t="s">
        <v>211</v>
      </c>
      <c r="E4059" s="12">
        <v>1.6979556311309475E-2</v>
      </c>
      <c r="F4059" s="12">
        <v>2.1910728031368409E-2</v>
      </c>
      <c r="G4059" s="12">
        <v>9.2286815462485905E-3</v>
      </c>
      <c r="H4059" s="12">
        <v>2.4732595253210456E-2</v>
      </c>
      <c r="I4059" s="12">
        <v>1.3909477251183052E-2</v>
      </c>
      <c r="J4059" s="12">
        <v>1.7962870072646221E-2</v>
      </c>
      <c r="K4059" s="12">
        <v>1.1206871950680824E-2</v>
      </c>
      <c r="L4059" s="12">
        <v>1.2119031172900228E-2</v>
      </c>
      <c r="M4059" s="12">
        <v>2.0442215792542906E-2</v>
      </c>
      <c r="N4059" s="12"/>
      <c r="O4059" s="12"/>
    </row>
    <row r="4060" spans="1:15" x14ac:dyDescent="0.35">
      <c r="A4060" s="11" t="str">
        <f t="shared" si="63"/>
        <v>CONSUMO PER CAPITA (kg ó litros por individuo)Espum/Lambrusc/MoscaNIVEL MEDIO BAJO</v>
      </c>
      <c r="B4060" s="11" t="s">
        <v>121</v>
      </c>
      <c r="C4060" s="11" t="s">
        <v>178</v>
      </c>
      <c r="D4060" s="11" t="s">
        <v>212</v>
      </c>
      <c r="E4060" s="12">
        <v>5.3941086131494148E-2</v>
      </c>
      <c r="F4060" s="12">
        <v>4.131579952533164E-2</v>
      </c>
      <c r="G4060" s="12">
        <v>2.8130345423211404E-2</v>
      </c>
      <c r="H4060" s="12">
        <v>2.3558190162482263E-2</v>
      </c>
      <c r="I4060" s="12">
        <v>2.6503330477143518E-2</v>
      </c>
      <c r="J4060" s="12">
        <v>2.9381093985511645E-2</v>
      </c>
      <c r="K4060" s="12">
        <v>5.056209655328138E-2</v>
      </c>
      <c r="L4060" s="12">
        <v>3.6774737903359743E-2</v>
      </c>
      <c r="M4060" s="12">
        <v>5.100686944304806E-2</v>
      </c>
      <c r="N4060" s="12"/>
      <c r="O4060" s="12"/>
    </row>
    <row r="4061" spans="1:15" x14ac:dyDescent="0.35">
      <c r="A4061" s="11" t="str">
        <f t="shared" si="63"/>
        <v>CONSUMO PER CAPITA (kg ó litros por individuo)Espum/Lambrusc/MoscaHOMBRE</v>
      </c>
      <c r="B4061" s="11" t="s">
        <v>121</v>
      </c>
      <c r="C4061" s="11" t="s">
        <v>178</v>
      </c>
      <c r="D4061" s="11" t="s">
        <v>21</v>
      </c>
      <c r="E4061" s="12">
        <v>1.6414273564015796E-2</v>
      </c>
      <c r="F4061" s="12">
        <v>2.6145192312919452E-2</v>
      </c>
      <c r="G4061" s="12">
        <v>2.1681967154809356E-2</v>
      </c>
      <c r="H4061" s="12">
        <v>1.6021333020536505E-2</v>
      </c>
      <c r="I4061" s="12">
        <v>2.3753128102487989E-2</v>
      </c>
      <c r="J4061" s="12">
        <v>1.8809779832097591E-2</v>
      </c>
      <c r="K4061" s="12">
        <v>2.1715482128134084E-2</v>
      </c>
      <c r="L4061" s="12">
        <v>1.9806937054051919E-2</v>
      </c>
      <c r="M4061" s="12">
        <v>2.3272409103796424E-2</v>
      </c>
      <c r="N4061" s="12"/>
      <c r="O4061" s="12"/>
    </row>
    <row r="4062" spans="1:15" x14ac:dyDescent="0.35">
      <c r="A4062" s="11" t="str">
        <f t="shared" si="63"/>
        <v>CONSUMO PER CAPITA (kg ó litros por individuo)Espum/Lambrusc/MoscaMUJER</v>
      </c>
      <c r="B4062" s="11" t="s">
        <v>121</v>
      </c>
      <c r="C4062" s="11" t="s">
        <v>178</v>
      </c>
      <c r="D4062" s="11" t="s">
        <v>22</v>
      </c>
      <c r="E4062" s="12">
        <v>2.8923041121653476E-2</v>
      </c>
      <c r="F4062" s="12">
        <v>3.4529516443572342E-2</v>
      </c>
      <c r="G4062" s="12">
        <v>1.8883360627998599E-2</v>
      </c>
      <c r="H4062" s="12">
        <v>2.8804666008239322E-2</v>
      </c>
      <c r="I4062" s="12">
        <v>2.4074823380736781E-2</v>
      </c>
      <c r="J4062" s="12">
        <v>2.5911943892134307E-2</v>
      </c>
      <c r="K4062" s="12">
        <v>2.032859387817668E-2</v>
      </c>
      <c r="L4062" s="12">
        <v>1.3386372903492138E-2</v>
      </c>
      <c r="M4062" s="12">
        <v>2.3103456922031466E-2</v>
      </c>
      <c r="N4062" s="12"/>
      <c r="O4062" s="12"/>
    </row>
    <row r="4063" spans="1:15" x14ac:dyDescent="0.35">
      <c r="A4063" s="11" t="str">
        <f t="shared" si="63"/>
        <v>CONSUMO PER CAPITA (kg ó litros por individuo)SidraT.ESPAÑA</v>
      </c>
      <c r="B4063" s="11" t="s">
        <v>121</v>
      </c>
      <c r="C4063" s="11" t="s">
        <v>144</v>
      </c>
      <c r="D4063" s="11" t="s">
        <v>36</v>
      </c>
      <c r="E4063" s="12">
        <v>0.19646215789901944</v>
      </c>
      <c r="F4063" s="12">
        <v>0.14041587964737134</v>
      </c>
      <c r="G4063" s="12">
        <v>0.13488756015894379</v>
      </c>
      <c r="H4063" s="12">
        <v>0.16375969360947165</v>
      </c>
      <c r="I4063" s="12">
        <v>0.19919379815116131</v>
      </c>
      <c r="J4063" s="12">
        <v>0.18197151298144559</v>
      </c>
      <c r="K4063" s="12">
        <v>0.14636154931665457</v>
      </c>
      <c r="L4063" s="12">
        <v>0.12976492244272436</v>
      </c>
      <c r="M4063" s="12">
        <v>0.17697501056488965</v>
      </c>
      <c r="N4063" s="12"/>
      <c r="O4063" s="12"/>
    </row>
    <row r="4064" spans="1:15" x14ac:dyDescent="0.35">
      <c r="A4064" s="11" t="str">
        <f t="shared" si="63"/>
        <v>CONSUMO PER CAPITA (kg ó litros por individuo)SidraBCN AM</v>
      </c>
      <c r="B4064" s="11" t="s">
        <v>121</v>
      </c>
      <c r="C4064" s="11" t="s">
        <v>144</v>
      </c>
      <c r="D4064" s="11" t="s">
        <v>1</v>
      </c>
      <c r="E4064" s="12">
        <v>5.2059055548257287E-2</v>
      </c>
      <c r="F4064" s="12">
        <v>1.4474767151354363E-2</v>
      </c>
      <c r="G4064" s="12" t="s">
        <v>223</v>
      </c>
      <c r="H4064" s="12">
        <v>8.1177593190509614E-3</v>
      </c>
      <c r="I4064" s="12">
        <v>2.6127452793004342E-2</v>
      </c>
      <c r="J4064" s="12">
        <v>1.2097287332729755E-2</v>
      </c>
      <c r="K4064" s="12">
        <v>9.7860982516693937E-3</v>
      </c>
      <c r="L4064" s="12">
        <v>1.1200111030478395E-2</v>
      </c>
      <c r="M4064" s="12">
        <v>1.2544889596059266E-2</v>
      </c>
      <c r="N4064" s="12"/>
      <c r="O4064" s="12"/>
    </row>
    <row r="4065" spans="1:15" x14ac:dyDescent="0.35">
      <c r="A4065" s="11" t="str">
        <f t="shared" si="63"/>
        <v>CONSUMO PER CAPITA (kg ó litros por individuo)SidraREST.CAT ARAGON</v>
      </c>
      <c r="B4065" s="11" t="s">
        <v>121</v>
      </c>
      <c r="C4065" s="11" t="s">
        <v>144</v>
      </c>
      <c r="D4065" s="11" t="s">
        <v>2</v>
      </c>
      <c r="E4065" s="12">
        <v>5.7118368766153192E-2</v>
      </c>
      <c r="F4065" s="12">
        <v>1.337116639305456E-2</v>
      </c>
      <c r="G4065" s="12">
        <v>9.9999298145967124E-3</v>
      </c>
      <c r="H4065" s="12">
        <v>1.8368285272194775E-2</v>
      </c>
      <c r="I4065" s="12">
        <v>5.8711800261369865E-2</v>
      </c>
      <c r="J4065" s="12">
        <v>2.9167016751498909E-2</v>
      </c>
      <c r="K4065" s="12">
        <v>1.9797756126051714E-2</v>
      </c>
      <c r="L4065" s="12">
        <v>6.7693334361432654E-3</v>
      </c>
      <c r="M4065" s="12">
        <v>2.8964815785779318E-2</v>
      </c>
      <c r="N4065" s="12"/>
      <c r="O4065" s="12"/>
    </row>
    <row r="4066" spans="1:15" x14ac:dyDescent="0.35">
      <c r="A4066" s="11" t="str">
        <f t="shared" si="63"/>
        <v>CONSUMO PER CAPITA (kg ó litros por individuo)SidraLEVANTE</v>
      </c>
      <c r="B4066" s="11" t="s">
        <v>121</v>
      </c>
      <c r="C4066" s="11" t="s">
        <v>144</v>
      </c>
      <c r="D4066" s="11" t="s">
        <v>3</v>
      </c>
      <c r="E4066" s="12">
        <v>4.8046553185054693E-2</v>
      </c>
      <c r="F4066" s="12">
        <v>1.6679070688074584E-2</v>
      </c>
      <c r="G4066" s="12">
        <v>2.3093060370457424E-2</v>
      </c>
      <c r="H4066" s="12">
        <v>1.9718561245840777E-2</v>
      </c>
      <c r="I4066" s="12">
        <v>4.1382929767909693E-2</v>
      </c>
      <c r="J4066" s="12">
        <v>1.9886239571516928E-2</v>
      </c>
      <c r="K4066" s="12">
        <v>3.3765609250958978E-2</v>
      </c>
      <c r="L4066" s="12">
        <v>2.0204528481775532E-2</v>
      </c>
      <c r="M4066" s="12">
        <v>3.7753452750218144E-2</v>
      </c>
      <c r="N4066" s="12"/>
      <c r="O4066" s="12"/>
    </row>
    <row r="4067" spans="1:15" x14ac:dyDescent="0.35">
      <c r="A4067" s="11" t="str">
        <f t="shared" si="63"/>
        <v>CONSUMO PER CAPITA (kg ó litros por individuo)SidraANDALUCIA</v>
      </c>
      <c r="B4067" s="11" t="s">
        <v>121</v>
      </c>
      <c r="C4067" s="11" t="s">
        <v>144</v>
      </c>
      <c r="D4067" s="11" t="s">
        <v>4</v>
      </c>
      <c r="E4067" s="12">
        <v>2.9655558416996144E-2</v>
      </c>
      <c r="F4067" s="12">
        <v>4.5509297649271162E-2</v>
      </c>
      <c r="G4067" s="12">
        <v>4.0352745481067313E-2</v>
      </c>
      <c r="H4067" s="12">
        <v>1.5592881595715681E-2</v>
      </c>
      <c r="I4067" s="12">
        <v>4.0486843565910036E-2</v>
      </c>
      <c r="J4067" s="12">
        <v>2.4448811909453711E-2</v>
      </c>
      <c r="K4067" s="12">
        <v>1.6304144262190803E-2</v>
      </c>
      <c r="L4067" s="12">
        <v>1.6685532564993954E-2</v>
      </c>
      <c r="M4067" s="12">
        <v>2.4515084557800236E-2</v>
      </c>
      <c r="N4067" s="12"/>
      <c r="O4067" s="12"/>
    </row>
    <row r="4068" spans="1:15" x14ac:dyDescent="0.35">
      <c r="A4068" s="11" t="str">
        <f t="shared" si="63"/>
        <v>CONSUMO PER CAPITA (kg ó litros por individuo)SidraMDD AM</v>
      </c>
      <c r="B4068" s="11" t="s">
        <v>121</v>
      </c>
      <c r="C4068" s="11" t="s">
        <v>144</v>
      </c>
      <c r="D4068" s="11" t="s">
        <v>5</v>
      </c>
      <c r="E4068" s="12">
        <v>0.11982573274220794</v>
      </c>
      <c r="F4068" s="12">
        <v>5.6197218694904551E-2</v>
      </c>
      <c r="G4068" s="12">
        <v>4.0849090204894932E-2</v>
      </c>
      <c r="H4068" s="12">
        <v>2.377300569283335E-2</v>
      </c>
      <c r="I4068" s="12">
        <v>7.1779986022948522E-2</v>
      </c>
      <c r="J4068" s="12">
        <v>3.7840567842637729E-2</v>
      </c>
      <c r="K4068" s="12">
        <v>2.9596456073185409E-2</v>
      </c>
      <c r="L4068" s="12">
        <v>2.3289293525154495E-2</v>
      </c>
      <c r="M4068" s="12">
        <v>5.4775155789681514E-2</v>
      </c>
      <c r="N4068" s="12"/>
      <c r="O4068" s="12"/>
    </row>
    <row r="4069" spans="1:15" x14ac:dyDescent="0.35">
      <c r="A4069" s="11" t="str">
        <f t="shared" si="63"/>
        <v>CONSUMO PER CAPITA (kg ó litros por individuo)SidraRTO CENTRO</v>
      </c>
      <c r="B4069" s="11" t="s">
        <v>121</v>
      </c>
      <c r="C4069" s="11" t="s">
        <v>144</v>
      </c>
      <c r="D4069" s="11" t="s">
        <v>6</v>
      </c>
      <c r="E4069" s="12">
        <v>0.14303024237276948</v>
      </c>
      <c r="F4069" s="12">
        <v>0.1105652790634772</v>
      </c>
      <c r="G4069" s="12">
        <v>4.4027160270579534E-2</v>
      </c>
      <c r="H4069" s="12">
        <v>4.6658647822769697E-2</v>
      </c>
      <c r="I4069" s="12">
        <v>0.1223898343277062</v>
      </c>
      <c r="J4069" s="12">
        <v>9.5817268271411071E-2</v>
      </c>
      <c r="K4069" s="12">
        <v>5.5469240047251588E-2</v>
      </c>
      <c r="L4069" s="12">
        <v>6.0753105385359503E-2</v>
      </c>
      <c r="M4069" s="12">
        <v>6.3064575977671442E-2</v>
      </c>
      <c r="N4069" s="12"/>
      <c r="O4069" s="12"/>
    </row>
    <row r="4070" spans="1:15" x14ac:dyDescent="0.35">
      <c r="A4070" s="11" t="str">
        <f t="shared" si="63"/>
        <v>CONSUMO PER CAPITA (kg ó litros por individuo)SidraNORTE-CENTRO</v>
      </c>
      <c r="B4070" s="11" t="s">
        <v>121</v>
      </c>
      <c r="C4070" s="11" t="s">
        <v>144</v>
      </c>
      <c r="D4070" s="11" t="s">
        <v>7</v>
      </c>
      <c r="E4070" s="12">
        <v>0.24378630544346244</v>
      </c>
      <c r="F4070" s="12">
        <v>0.16174402843468877</v>
      </c>
      <c r="G4070" s="12">
        <v>0.14715328091690516</v>
      </c>
      <c r="H4070" s="12">
        <v>0.19046961437633919</v>
      </c>
      <c r="I4070" s="12">
        <v>0.21835970658746981</v>
      </c>
      <c r="J4070" s="12">
        <v>0.19754807704185481</v>
      </c>
      <c r="K4070" s="12">
        <v>0.16727007500452512</v>
      </c>
      <c r="L4070" s="12">
        <v>0.17655720748127568</v>
      </c>
      <c r="M4070" s="12">
        <v>0.3205676908285281</v>
      </c>
      <c r="N4070" s="12"/>
      <c r="O4070" s="12"/>
    </row>
    <row r="4071" spans="1:15" x14ac:dyDescent="0.35">
      <c r="A4071" s="11" t="str">
        <f t="shared" si="63"/>
        <v>CONSUMO PER CAPITA (kg ó litros por individuo)SidraNOROESTE</v>
      </c>
      <c r="B4071" s="11" t="s">
        <v>121</v>
      </c>
      <c r="C4071" s="11" t="s">
        <v>144</v>
      </c>
      <c r="D4071" s="11" t="s">
        <v>8</v>
      </c>
      <c r="E4071" s="12">
        <v>1.2898832840931416</v>
      </c>
      <c r="F4071" s="12">
        <v>1.0076131962828665</v>
      </c>
      <c r="G4071" s="12">
        <v>1.0891494368799215</v>
      </c>
      <c r="H4071" s="12">
        <v>1.4279402449018692</v>
      </c>
      <c r="I4071" s="12">
        <v>1.4686105164779177</v>
      </c>
      <c r="J4071" s="12">
        <v>1.5092166432358218</v>
      </c>
      <c r="K4071" s="12">
        <v>1.2250351231274164</v>
      </c>
      <c r="L4071" s="12">
        <v>1.0738331973030244</v>
      </c>
      <c r="M4071" s="12">
        <v>1.3200868175028724</v>
      </c>
      <c r="N4071" s="12"/>
      <c r="O4071" s="12"/>
    </row>
    <row r="4072" spans="1:15" x14ac:dyDescent="0.35">
      <c r="A4072" s="11" t="str">
        <f t="shared" si="63"/>
        <v>CONSUMO PER CAPITA (kg ó litros por individuo)Sidra&lt;2MIL</v>
      </c>
      <c r="B4072" s="11" t="s">
        <v>121</v>
      </c>
      <c r="C4072" s="11" t="s">
        <v>144</v>
      </c>
      <c r="D4072" s="11" t="s">
        <v>9</v>
      </c>
      <c r="E4072" s="12">
        <v>9.4394520010634267E-2</v>
      </c>
      <c r="F4072" s="12">
        <v>3.9058468278951881E-2</v>
      </c>
      <c r="G4072" s="12">
        <v>2.5950770074174286E-2</v>
      </c>
      <c r="H4072" s="12">
        <v>1.1576429996999826E-2</v>
      </c>
      <c r="I4072" s="12">
        <v>5.6948393154694132E-2</v>
      </c>
      <c r="J4072" s="12">
        <v>4.0001767857445567E-2</v>
      </c>
      <c r="K4072" s="12">
        <v>1.6709133923642205E-2</v>
      </c>
      <c r="L4072" s="12">
        <v>2.7185769350919584E-2</v>
      </c>
      <c r="M4072" s="12">
        <v>1.9803615899192682E-2</v>
      </c>
      <c r="N4072" s="12"/>
      <c r="O4072" s="12"/>
    </row>
    <row r="4073" spans="1:15" x14ac:dyDescent="0.35">
      <c r="A4073" s="11" t="str">
        <f t="shared" si="63"/>
        <v>CONSUMO PER CAPITA (kg ó litros por individuo)Sidra2-5MIL</v>
      </c>
      <c r="B4073" s="11" t="s">
        <v>121</v>
      </c>
      <c r="C4073" s="11" t="s">
        <v>144</v>
      </c>
      <c r="D4073" s="11" t="s">
        <v>10</v>
      </c>
      <c r="E4073" s="12">
        <v>5.1332081144301704E-2</v>
      </c>
      <c r="F4073" s="12">
        <v>2.6925786279989067E-2</v>
      </c>
      <c r="G4073" s="12">
        <v>9.5824173346400598E-3</v>
      </c>
      <c r="H4073" s="12">
        <v>3.1260261849335405E-2</v>
      </c>
      <c r="I4073" s="12">
        <v>9.186667043785815E-2</v>
      </c>
      <c r="J4073" s="12">
        <v>2.6007892203271821E-2</v>
      </c>
      <c r="K4073" s="12">
        <v>2.0877139641330752E-2</v>
      </c>
      <c r="L4073" s="12">
        <v>3.432547049425385E-2</v>
      </c>
      <c r="M4073" s="12">
        <v>2.6362659695288521E-2</v>
      </c>
      <c r="N4073" s="12"/>
      <c r="O4073" s="12"/>
    </row>
    <row r="4074" spans="1:15" x14ac:dyDescent="0.35">
      <c r="A4074" s="11" t="str">
        <f t="shared" si="63"/>
        <v>CONSUMO PER CAPITA (kg ó litros por individuo)Sidra5-10MIL</v>
      </c>
      <c r="B4074" s="11" t="s">
        <v>121</v>
      </c>
      <c r="C4074" s="11" t="s">
        <v>144</v>
      </c>
      <c r="D4074" s="11" t="s">
        <v>11</v>
      </c>
      <c r="E4074" s="12">
        <v>3.6718162073613794E-2</v>
      </c>
      <c r="F4074" s="12">
        <v>1.9636876721521868E-2</v>
      </c>
      <c r="G4074" s="12">
        <v>4.9033952959604658E-2</v>
      </c>
      <c r="H4074" s="12">
        <v>4.010162932116821E-2</v>
      </c>
      <c r="I4074" s="12">
        <v>7.1718522281311828E-2</v>
      </c>
      <c r="J4074" s="12">
        <v>3.1399649891620515E-2</v>
      </c>
      <c r="K4074" s="12">
        <v>1.7638500546525715E-2</v>
      </c>
      <c r="L4074" s="12">
        <v>3.3949070192924868E-2</v>
      </c>
      <c r="M4074" s="12">
        <v>6.5775516765152323E-2</v>
      </c>
      <c r="N4074" s="12"/>
      <c r="O4074" s="12"/>
    </row>
    <row r="4075" spans="1:15" x14ac:dyDescent="0.35">
      <c r="A4075" s="11" t="str">
        <f t="shared" si="63"/>
        <v>CONSUMO PER CAPITA (kg ó litros por individuo)Sidra10-30MIL</v>
      </c>
      <c r="B4075" s="11" t="s">
        <v>121</v>
      </c>
      <c r="C4075" s="11" t="s">
        <v>144</v>
      </c>
      <c r="D4075" s="11" t="s">
        <v>12</v>
      </c>
      <c r="E4075" s="12">
        <v>9.1731447529548871E-2</v>
      </c>
      <c r="F4075" s="12">
        <v>7.8529240230421168E-2</v>
      </c>
      <c r="G4075" s="12">
        <v>6.0542223654942752E-2</v>
      </c>
      <c r="H4075" s="12">
        <v>0.10041008358303097</v>
      </c>
      <c r="I4075" s="12">
        <v>0.10261194463310466</v>
      </c>
      <c r="J4075" s="12">
        <v>9.4074860648898043E-2</v>
      </c>
      <c r="K4075" s="12">
        <v>7.8305307070945379E-2</v>
      </c>
      <c r="L4075" s="12">
        <v>8.524174123750472E-2</v>
      </c>
      <c r="M4075" s="12">
        <v>0.12940041034780822</v>
      </c>
      <c r="N4075" s="12"/>
      <c r="O4075" s="12"/>
    </row>
    <row r="4076" spans="1:15" x14ac:dyDescent="0.35">
      <c r="A4076" s="11" t="str">
        <f t="shared" si="63"/>
        <v>CONSUMO PER CAPITA (kg ó litros por individuo)Sidra30-100MIL</v>
      </c>
      <c r="B4076" s="11" t="s">
        <v>121</v>
      </c>
      <c r="C4076" s="11" t="s">
        <v>144</v>
      </c>
      <c r="D4076" s="11" t="s">
        <v>13</v>
      </c>
      <c r="E4076" s="12">
        <v>0.37196652985371231</v>
      </c>
      <c r="F4076" s="12">
        <v>0.27605914408714072</v>
      </c>
      <c r="G4076" s="12">
        <v>0.27611304891088967</v>
      </c>
      <c r="H4076" s="12">
        <v>0.33657598820508794</v>
      </c>
      <c r="I4076" s="12">
        <v>0.40941124745510449</v>
      </c>
      <c r="J4076" s="12">
        <v>0.32909234332999471</v>
      </c>
      <c r="K4076" s="12">
        <v>0.26015056722600816</v>
      </c>
      <c r="L4076" s="12">
        <v>0.19003579763426026</v>
      </c>
      <c r="M4076" s="12">
        <v>0.2532515197186947</v>
      </c>
      <c r="N4076" s="12"/>
      <c r="O4076" s="12"/>
    </row>
    <row r="4077" spans="1:15" x14ac:dyDescent="0.35">
      <c r="A4077" s="11" t="str">
        <f t="shared" si="63"/>
        <v>CONSUMO PER CAPITA (kg ó litros por individuo)Sidra100-200MIL</v>
      </c>
      <c r="B4077" s="11" t="s">
        <v>121</v>
      </c>
      <c r="C4077" s="11" t="s">
        <v>144</v>
      </c>
      <c r="D4077" s="11" t="s">
        <v>14</v>
      </c>
      <c r="E4077" s="12">
        <v>0.20829504280679248</v>
      </c>
      <c r="F4077" s="12">
        <v>7.7903137687376084E-2</v>
      </c>
      <c r="G4077" s="12">
        <v>5.8204177572545472E-2</v>
      </c>
      <c r="H4077" s="12">
        <v>9.4157356883298016E-2</v>
      </c>
      <c r="I4077" s="12">
        <v>0.12929260872952611</v>
      </c>
      <c r="J4077" s="12">
        <v>8.3239165641006127E-2</v>
      </c>
      <c r="K4077" s="12">
        <v>8.425463062902816E-2</v>
      </c>
      <c r="L4077" s="12">
        <v>7.8993086422084788E-2</v>
      </c>
      <c r="M4077" s="12">
        <v>0.15927096526945941</v>
      </c>
      <c r="N4077" s="12"/>
      <c r="O4077" s="12"/>
    </row>
    <row r="4078" spans="1:15" x14ac:dyDescent="0.35">
      <c r="A4078" s="11" t="str">
        <f t="shared" si="63"/>
        <v>CONSUMO PER CAPITA (kg ó litros por individuo)Sidra200-500MIL</v>
      </c>
      <c r="B4078" s="11" t="s">
        <v>121</v>
      </c>
      <c r="C4078" s="11" t="s">
        <v>144</v>
      </c>
      <c r="D4078" s="11" t="s">
        <v>15</v>
      </c>
      <c r="E4078" s="12">
        <v>0.42595798771128268</v>
      </c>
      <c r="F4078" s="12">
        <v>0.32709946518867927</v>
      </c>
      <c r="G4078" s="12">
        <v>0.36883900197969161</v>
      </c>
      <c r="H4078" s="12">
        <v>0.41422505418283073</v>
      </c>
      <c r="I4078" s="12">
        <v>0.43013939363144038</v>
      </c>
      <c r="J4078" s="12">
        <v>0.57436952386316309</v>
      </c>
      <c r="K4078" s="12">
        <v>0.49517632083989271</v>
      </c>
      <c r="L4078" s="12">
        <v>0.44878620141784592</v>
      </c>
      <c r="M4078" s="12">
        <v>0.54493497217621178</v>
      </c>
      <c r="N4078" s="12"/>
      <c r="O4078" s="12"/>
    </row>
    <row r="4079" spans="1:15" x14ac:dyDescent="0.35">
      <c r="A4079" s="11" t="str">
        <f t="shared" si="63"/>
        <v>CONSUMO PER CAPITA (kg ó litros por individuo)Sidra&gt;500MIL</v>
      </c>
      <c r="B4079" s="11" t="s">
        <v>121</v>
      </c>
      <c r="C4079" s="11" t="s">
        <v>144</v>
      </c>
      <c r="D4079" s="11" t="s">
        <v>16</v>
      </c>
      <c r="E4079" s="12">
        <v>7.91010910106619E-2</v>
      </c>
      <c r="F4079" s="12">
        <v>7.0924019833982194E-2</v>
      </c>
      <c r="G4079" s="12">
        <v>3.2935720662940163E-2</v>
      </c>
      <c r="H4079" s="12">
        <v>2.9753830533763747E-2</v>
      </c>
      <c r="I4079" s="12">
        <v>5.8621095857699111E-2</v>
      </c>
      <c r="J4079" s="12">
        <v>3.3283850909533223E-2</v>
      </c>
      <c r="K4079" s="12">
        <v>1.6030593412702087E-2</v>
      </c>
      <c r="L4079" s="12">
        <v>1.9428634792075166E-2</v>
      </c>
      <c r="M4079" s="12">
        <v>3.9865411010409579E-2</v>
      </c>
      <c r="N4079" s="12"/>
      <c r="O4079" s="12"/>
    </row>
    <row r="4080" spans="1:15" x14ac:dyDescent="0.35">
      <c r="A4080" s="11" t="str">
        <f t="shared" si="63"/>
        <v>CONSUMO PER CAPITA (kg ó litros por individuo)SidraDE 15 A 19 AÑOS</v>
      </c>
      <c r="B4080" s="11" t="s">
        <v>121</v>
      </c>
      <c r="C4080" s="11" t="s">
        <v>144</v>
      </c>
      <c r="D4080" s="11" t="s">
        <v>39</v>
      </c>
      <c r="E4080" s="12">
        <v>3.1323343763301953E-2</v>
      </c>
      <c r="F4080" s="12" t="s">
        <v>223</v>
      </c>
      <c r="G4080" s="12">
        <v>5.0920583384151952E-2</v>
      </c>
      <c r="H4080" s="12" t="s">
        <v>223</v>
      </c>
      <c r="I4080" s="12" t="s">
        <v>223</v>
      </c>
      <c r="J4080" s="12">
        <v>1.3288091056074787E-2</v>
      </c>
      <c r="K4080" s="12">
        <v>1.6780080036206176E-2</v>
      </c>
      <c r="L4080" s="12">
        <v>3.9264119288426526E-2</v>
      </c>
      <c r="M4080" s="12">
        <v>0.10491946192065044</v>
      </c>
      <c r="N4080" s="12"/>
      <c r="O4080" s="12"/>
    </row>
    <row r="4081" spans="1:15" x14ac:dyDescent="0.35">
      <c r="A4081" s="11" t="str">
        <f t="shared" si="63"/>
        <v>CONSUMO PER CAPITA (kg ó litros por individuo)SidraDE 20 A 24 AÑOS</v>
      </c>
      <c r="B4081" s="11" t="s">
        <v>121</v>
      </c>
      <c r="C4081" s="11" t="s">
        <v>144</v>
      </c>
      <c r="D4081" s="11" t="s">
        <v>40</v>
      </c>
      <c r="E4081" s="12">
        <v>3.2843619569609329E-2</v>
      </c>
      <c r="F4081" s="12">
        <v>1.9007547204320459E-2</v>
      </c>
      <c r="G4081" s="12">
        <v>2.1817676867508455E-2</v>
      </c>
      <c r="H4081" s="12">
        <v>2.5050247039189104E-3</v>
      </c>
      <c r="I4081" s="12">
        <v>1.9498123813635942E-2</v>
      </c>
      <c r="J4081" s="12">
        <v>1.8999035987076265E-2</v>
      </c>
      <c r="K4081" s="12">
        <v>1.0811085239147693E-2</v>
      </c>
      <c r="L4081" s="12">
        <v>1.8234334319951379E-2</v>
      </c>
      <c r="M4081" s="12">
        <v>1.682022068629288E-2</v>
      </c>
      <c r="N4081" s="12"/>
      <c r="O4081" s="12"/>
    </row>
    <row r="4082" spans="1:15" x14ac:dyDescent="0.35">
      <c r="A4082" s="11" t="str">
        <f t="shared" si="63"/>
        <v>CONSUMO PER CAPITA (kg ó litros por individuo)SidraDE 25 A 34 AÑOS</v>
      </c>
      <c r="B4082" s="11" t="s">
        <v>121</v>
      </c>
      <c r="C4082" s="11" t="s">
        <v>144</v>
      </c>
      <c r="D4082" s="11" t="s">
        <v>41</v>
      </c>
      <c r="E4082" s="12">
        <v>5.9697510708512674E-2</v>
      </c>
      <c r="F4082" s="12">
        <v>3.6544376567476188E-2</v>
      </c>
      <c r="G4082" s="12">
        <v>2.6725545095248431E-2</v>
      </c>
      <c r="H4082" s="12">
        <v>2.9789776370739023E-2</v>
      </c>
      <c r="I4082" s="12">
        <v>4.7001145663523571E-2</v>
      </c>
      <c r="J4082" s="12">
        <v>1.8403444644294369E-2</v>
      </c>
      <c r="K4082" s="12">
        <v>1.4561203165229986E-2</v>
      </c>
      <c r="L4082" s="12">
        <v>3.4626083514874617E-2</v>
      </c>
      <c r="M4082" s="12">
        <v>2.6343851944527128E-2</v>
      </c>
      <c r="N4082" s="12"/>
      <c r="O4082" s="12"/>
    </row>
    <row r="4083" spans="1:15" x14ac:dyDescent="0.35">
      <c r="A4083" s="11" t="str">
        <f t="shared" si="63"/>
        <v>CONSUMO PER CAPITA (kg ó litros por individuo)SidraDE 35 A 49 AÑOS</v>
      </c>
      <c r="B4083" s="11" t="s">
        <v>121</v>
      </c>
      <c r="C4083" s="11" t="s">
        <v>144</v>
      </c>
      <c r="D4083" s="11" t="s">
        <v>42</v>
      </c>
      <c r="E4083" s="12">
        <v>0.10714823930791288</v>
      </c>
      <c r="F4083" s="12">
        <v>6.0733297471565341E-2</v>
      </c>
      <c r="G4083" s="12">
        <v>6.1561130829814799E-2</v>
      </c>
      <c r="H4083" s="12">
        <v>7.2487004388917323E-2</v>
      </c>
      <c r="I4083" s="12">
        <v>8.6687054709558314E-2</v>
      </c>
      <c r="J4083" s="12">
        <v>7.2633300879943644E-2</v>
      </c>
      <c r="K4083" s="12">
        <v>5.4737119232151292E-2</v>
      </c>
      <c r="L4083" s="12">
        <v>4.7528226700551797E-2</v>
      </c>
      <c r="M4083" s="12">
        <v>7.914204098651173E-2</v>
      </c>
      <c r="N4083" s="12"/>
      <c r="O4083" s="12"/>
    </row>
    <row r="4084" spans="1:15" x14ac:dyDescent="0.35">
      <c r="A4084" s="11" t="str">
        <f t="shared" si="63"/>
        <v>CONSUMO PER CAPITA (kg ó litros por individuo)SidraDE 50 A 59 AÑOS</v>
      </c>
      <c r="B4084" s="11" t="s">
        <v>121</v>
      </c>
      <c r="C4084" s="11" t="s">
        <v>144</v>
      </c>
      <c r="D4084" s="11" t="s">
        <v>43</v>
      </c>
      <c r="E4084" s="12">
        <v>0.35630695268438328</v>
      </c>
      <c r="F4084" s="12">
        <v>0.26932794352860995</v>
      </c>
      <c r="G4084" s="12">
        <v>0.25309551648427492</v>
      </c>
      <c r="H4084" s="12">
        <v>0.28658106607349509</v>
      </c>
      <c r="I4084" s="12">
        <v>0.34465249697787465</v>
      </c>
      <c r="J4084" s="12">
        <v>0.33777339492138747</v>
      </c>
      <c r="K4084" s="12">
        <v>0.26891899331477037</v>
      </c>
      <c r="L4084" s="12">
        <v>0.22369706464279712</v>
      </c>
      <c r="M4084" s="12">
        <v>0.29188376710822383</v>
      </c>
      <c r="N4084" s="12"/>
      <c r="O4084" s="12"/>
    </row>
    <row r="4085" spans="1:15" x14ac:dyDescent="0.35">
      <c r="A4085" s="11" t="str">
        <f t="shared" si="63"/>
        <v>CONSUMO PER CAPITA (kg ó litros por individuo)SidraDE 60 A 75 AÑOS</v>
      </c>
      <c r="B4085" s="11" t="s">
        <v>121</v>
      </c>
      <c r="C4085" s="11" t="s">
        <v>144</v>
      </c>
      <c r="D4085" s="11" t="s">
        <v>44</v>
      </c>
      <c r="E4085" s="12">
        <v>0.36054522914002796</v>
      </c>
      <c r="F4085" s="12">
        <v>0.27803247685436816</v>
      </c>
      <c r="G4085" s="12">
        <v>0.25392085120807401</v>
      </c>
      <c r="H4085" s="12">
        <v>0.35647647989608244</v>
      </c>
      <c r="I4085" s="12">
        <v>0.42739210202251587</v>
      </c>
      <c r="J4085" s="12">
        <v>0.39021043009656448</v>
      </c>
      <c r="K4085" s="12">
        <v>0.31774479162865604</v>
      </c>
      <c r="L4085" s="12">
        <v>0.27234737167424422</v>
      </c>
      <c r="M4085" s="12">
        <v>0.36465814940350827</v>
      </c>
      <c r="N4085" s="12"/>
      <c r="O4085" s="12"/>
    </row>
    <row r="4086" spans="1:15" x14ac:dyDescent="0.35">
      <c r="A4086" s="11" t="str">
        <f t="shared" si="63"/>
        <v>CONSUMO PER CAPITA (kg ó litros por individuo)SidraNIVEL ALTO</v>
      </c>
      <c r="B4086" s="11" t="s">
        <v>121</v>
      </c>
      <c r="C4086" s="11" t="s">
        <v>144</v>
      </c>
      <c r="D4086" s="11" t="s">
        <v>209</v>
      </c>
      <c r="E4086" s="12">
        <v>0.11186047928996629</v>
      </c>
      <c r="F4086" s="12">
        <v>4.7944945843330172E-2</v>
      </c>
      <c r="G4086" s="12">
        <v>6.944546723180528E-2</v>
      </c>
      <c r="H4086" s="12">
        <v>6.6616935740859196E-2</v>
      </c>
      <c r="I4086" s="12">
        <v>9.757111613986244E-2</v>
      </c>
      <c r="J4086" s="12">
        <v>4.4990795296575667E-2</v>
      </c>
      <c r="K4086" s="12">
        <v>3.1381607396752435E-2</v>
      </c>
      <c r="L4086" s="12">
        <v>3.9068411635653062E-2</v>
      </c>
      <c r="M4086" s="12">
        <v>0.10508940279484581</v>
      </c>
      <c r="N4086" s="12"/>
      <c r="O4086" s="12"/>
    </row>
    <row r="4087" spans="1:15" x14ac:dyDescent="0.35">
      <c r="A4087" s="11" t="str">
        <f t="shared" si="63"/>
        <v>CONSUMO PER CAPITA (kg ó litros por individuo)SidraNIVEL MEDIO ALTO</v>
      </c>
      <c r="B4087" s="11" t="s">
        <v>121</v>
      </c>
      <c r="C4087" s="11" t="s">
        <v>144</v>
      </c>
      <c r="D4087" s="11" t="s">
        <v>210</v>
      </c>
      <c r="E4087" s="12">
        <v>0.46919275074821315</v>
      </c>
      <c r="F4087" s="12">
        <v>0.35456840441623816</v>
      </c>
      <c r="G4087" s="12">
        <v>7.7154735831003796E-2</v>
      </c>
      <c r="H4087" s="12">
        <v>6.0373202231387015E-2</v>
      </c>
      <c r="I4087" s="12">
        <v>0.15302511762942494</v>
      </c>
      <c r="J4087" s="12">
        <v>0.11842476114500189</v>
      </c>
      <c r="K4087" s="12">
        <v>0.12516557303996725</v>
      </c>
      <c r="L4087" s="12">
        <v>0.10781007660641452</v>
      </c>
      <c r="M4087" s="12">
        <v>0.17935993835705472</v>
      </c>
      <c r="N4087" s="12"/>
      <c r="O4087" s="12"/>
    </row>
    <row r="4088" spans="1:15" x14ac:dyDescent="0.35">
      <c r="A4088" s="11" t="str">
        <f t="shared" si="63"/>
        <v>CONSUMO PER CAPITA (kg ó litros por individuo)SidraNIVEL MEDIO</v>
      </c>
      <c r="B4088" s="11" t="s">
        <v>121</v>
      </c>
      <c r="C4088" s="11" t="s">
        <v>144</v>
      </c>
      <c r="D4088" s="11" t="s">
        <v>211</v>
      </c>
      <c r="E4088" s="12">
        <v>0.10688036290101083</v>
      </c>
      <c r="F4088" s="12">
        <v>8.5892761760186231E-2</v>
      </c>
      <c r="G4088" s="12">
        <v>4.7417227608372768E-2</v>
      </c>
      <c r="H4088" s="12">
        <v>7.9372791771253906E-2</v>
      </c>
      <c r="I4088" s="12">
        <v>0.1304941273684371</v>
      </c>
      <c r="J4088" s="12">
        <v>0.15094092799158051</v>
      </c>
      <c r="K4088" s="12">
        <v>0.12349859243556927</v>
      </c>
      <c r="L4088" s="12">
        <v>0.12632012152009042</v>
      </c>
      <c r="M4088" s="12">
        <v>0.20359959780858347</v>
      </c>
      <c r="N4088" s="12"/>
      <c r="O4088" s="12"/>
    </row>
    <row r="4089" spans="1:15" x14ac:dyDescent="0.35">
      <c r="A4089" s="11" t="str">
        <f t="shared" si="63"/>
        <v>CONSUMO PER CAPITA (kg ó litros por individuo)SidraNIVEL MEDIO BAJO</v>
      </c>
      <c r="B4089" s="11" t="s">
        <v>121</v>
      </c>
      <c r="C4089" s="11" t="s">
        <v>144</v>
      </c>
      <c r="D4089" s="11" t="s">
        <v>212</v>
      </c>
      <c r="E4089" s="12">
        <v>0.23184083022784746</v>
      </c>
      <c r="F4089" s="12">
        <v>0.19659654222070094</v>
      </c>
      <c r="G4089" s="12">
        <v>0.22797715906532798</v>
      </c>
      <c r="H4089" s="12">
        <v>0.22961412526102704</v>
      </c>
      <c r="I4089" s="12">
        <v>0.22286971605099276</v>
      </c>
      <c r="J4089" s="12">
        <v>0.28031116614703611</v>
      </c>
      <c r="K4089" s="12">
        <v>0.34975594832191104</v>
      </c>
      <c r="L4089" s="12">
        <v>0.36278987315040795</v>
      </c>
      <c r="M4089" s="12">
        <v>0.37821534767591408</v>
      </c>
      <c r="N4089" s="12"/>
      <c r="O4089" s="12"/>
    </row>
    <row r="4090" spans="1:15" x14ac:dyDescent="0.35">
      <c r="A4090" s="11" t="str">
        <f t="shared" si="63"/>
        <v>CONSUMO PER CAPITA (kg ó litros por individuo)SidraHOMBRE</v>
      </c>
      <c r="B4090" s="11" t="s">
        <v>121</v>
      </c>
      <c r="C4090" s="11" t="s">
        <v>144</v>
      </c>
      <c r="D4090" s="11" t="s">
        <v>21</v>
      </c>
      <c r="E4090" s="12">
        <v>0.1879337444279251</v>
      </c>
      <c r="F4090" s="12">
        <v>0.14675800816730375</v>
      </c>
      <c r="G4090" s="12">
        <v>0.12937573469628294</v>
      </c>
      <c r="H4090" s="12">
        <v>0.15060577299600397</v>
      </c>
      <c r="I4090" s="12">
        <v>0.19279088187478016</v>
      </c>
      <c r="J4090" s="12">
        <v>0.20933723803258361</v>
      </c>
      <c r="K4090" s="12">
        <v>0.18785157003755096</v>
      </c>
      <c r="L4090" s="12">
        <v>0.15981084415019797</v>
      </c>
      <c r="M4090" s="12">
        <v>0.22645506477318389</v>
      </c>
      <c r="N4090" s="12"/>
      <c r="O4090" s="12"/>
    </row>
    <row r="4091" spans="1:15" x14ac:dyDescent="0.35">
      <c r="A4091" s="11" t="str">
        <f t="shared" si="63"/>
        <v>CONSUMO PER CAPITA (kg ó litros por individuo)SidraMUJER</v>
      </c>
      <c r="B4091" s="11" t="s">
        <v>121</v>
      </c>
      <c r="C4091" s="11" t="s">
        <v>144</v>
      </c>
      <c r="D4091" s="11" t="s">
        <v>22</v>
      </c>
      <c r="E4091" s="12">
        <v>0.2049026117471211</v>
      </c>
      <c r="F4091" s="12">
        <v>0.13413924653768572</v>
      </c>
      <c r="G4091" s="12">
        <v>0.14033352760093359</v>
      </c>
      <c r="H4091" s="12">
        <v>0.17675680556821799</v>
      </c>
      <c r="I4091" s="12">
        <v>0.20552047637285492</v>
      </c>
      <c r="J4091" s="12">
        <v>0.15493161232095404</v>
      </c>
      <c r="K4091" s="12">
        <v>0.10539910769989304</v>
      </c>
      <c r="L4091" s="12">
        <v>0.10010059216976545</v>
      </c>
      <c r="M4091" s="12">
        <v>0.1281125155337024</v>
      </c>
      <c r="N4091" s="12"/>
      <c r="O4091" s="12"/>
    </row>
    <row r="4092" spans="1:15" x14ac:dyDescent="0.35">
      <c r="A4092" s="11" t="str">
        <f t="shared" si="63"/>
        <v>CONSUMO PER CAPITA (kg ó litros por individuo)CervezaT.ESPAÑA</v>
      </c>
      <c r="B4092" s="11" t="s">
        <v>121</v>
      </c>
      <c r="C4092" s="11" t="s">
        <v>145</v>
      </c>
      <c r="D4092" s="11" t="s">
        <v>36</v>
      </c>
      <c r="E4092" s="12">
        <v>8.1298348577917494</v>
      </c>
      <c r="F4092" s="12">
        <v>4.766874108658012</v>
      </c>
      <c r="G4092" s="12">
        <v>4.1285296979267745</v>
      </c>
      <c r="H4092" s="12">
        <v>5.0500977477967695</v>
      </c>
      <c r="I4092" s="12">
        <v>7.5713304694891619</v>
      </c>
      <c r="J4092" s="12">
        <v>4.513380078025885</v>
      </c>
      <c r="K4092" s="12">
        <v>3.9761148895956739</v>
      </c>
      <c r="L4092" s="12">
        <v>4.7500942760525735</v>
      </c>
      <c r="M4092" s="12">
        <v>7.1295157412694588</v>
      </c>
      <c r="N4092" s="12"/>
      <c r="O4092" s="12"/>
    </row>
    <row r="4093" spans="1:15" x14ac:dyDescent="0.35">
      <c r="A4093" s="11" t="str">
        <f t="shared" si="63"/>
        <v>CONSUMO PER CAPITA (kg ó litros por individuo)CervezaBCN AM</v>
      </c>
      <c r="B4093" s="11" t="s">
        <v>121</v>
      </c>
      <c r="C4093" s="11" t="s">
        <v>145</v>
      </c>
      <c r="D4093" s="11" t="s">
        <v>1</v>
      </c>
      <c r="E4093" s="12">
        <v>6.2423858138118398</v>
      </c>
      <c r="F4093" s="12">
        <v>3.8024691010014502</v>
      </c>
      <c r="G4093" s="12">
        <v>3.4251632144113384</v>
      </c>
      <c r="H4093" s="12">
        <v>3.5363133940895199</v>
      </c>
      <c r="I4093" s="12">
        <v>6.0143330974699278</v>
      </c>
      <c r="J4093" s="12">
        <v>2.985287678801527</v>
      </c>
      <c r="K4093" s="12">
        <v>2.7507082079799261</v>
      </c>
      <c r="L4093" s="12">
        <v>3.0876823745517221</v>
      </c>
      <c r="M4093" s="12">
        <v>4.9213523165797337</v>
      </c>
      <c r="N4093" s="12"/>
      <c r="O4093" s="12"/>
    </row>
    <row r="4094" spans="1:15" x14ac:dyDescent="0.35">
      <c r="A4094" s="11" t="str">
        <f t="shared" si="63"/>
        <v>CONSUMO PER CAPITA (kg ó litros por individuo)CervezaREST.CAT ARAGON</v>
      </c>
      <c r="B4094" s="11" t="s">
        <v>121</v>
      </c>
      <c r="C4094" s="11" t="s">
        <v>145</v>
      </c>
      <c r="D4094" s="11" t="s">
        <v>2</v>
      </c>
      <c r="E4094" s="12">
        <v>7.5635068328612745</v>
      </c>
      <c r="F4094" s="12">
        <v>3.8885098171564949</v>
      </c>
      <c r="G4094" s="12">
        <v>3.3488308503005215</v>
      </c>
      <c r="H4094" s="12">
        <v>4.4402769962630853</v>
      </c>
      <c r="I4094" s="12">
        <v>7.0538714933964348</v>
      </c>
      <c r="J4094" s="12">
        <v>3.6382726351263237</v>
      </c>
      <c r="K4094" s="12">
        <v>3.6282295042734156</v>
      </c>
      <c r="L4094" s="12">
        <v>4.4725561539184424</v>
      </c>
      <c r="M4094" s="12">
        <v>7.304634214894401</v>
      </c>
      <c r="N4094" s="12"/>
      <c r="O4094" s="12"/>
    </row>
    <row r="4095" spans="1:15" x14ac:dyDescent="0.35">
      <c r="A4095" s="11" t="str">
        <f t="shared" si="63"/>
        <v>CONSUMO PER CAPITA (kg ó litros por individuo)CervezaLEVANTE</v>
      </c>
      <c r="B4095" s="11" t="s">
        <v>121</v>
      </c>
      <c r="C4095" s="11" t="s">
        <v>145</v>
      </c>
      <c r="D4095" s="11" t="s">
        <v>3</v>
      </c>
      <c r="E4095" s="12">
        <v>6.7542873884827745</v>
      </c>
      <c r="F4095" s="12">
        <v>4.4899416540934816</v>
      </c>
      <c r="G4095" s="12">
        <v>3.5339130315714695</v>
      </c>
      <c r="H4095" s="12">
        <v>4.2606324776733695</v>
      </c>
      <c r="I4095" s="12">
        <v>6.3072164383738798</v>
      </c>
      <c r="J4095" s="12">
        <v>3.8840929122872301</v>
      </c>
      <c r="K4095" s="12">
        <v>3.2082817191136654</v>
      </c>
      <c r="L4095" s="12">
        <v>3.4948983136175018</v>
      </c>
      <c r="M4095" s="12">
        <v>5.3287990901442628</v>
      </c>
      <c r="N4095" s="12"/>
      <c r="O4095" s="12"/>
    </row>
    <row r="4096" spans="1:15" x14ac:dyDescent="0.35">
      <c r="A4096" s="11" t="str">
        <f t="shared" si="63"/>
        <v>CONSUMO PER CAPITA (kg ó litros por individuo)CervezaANDALUCIA</v>
      </c>
      <c r="B4096" s="11" t="s">
        <v>121</v>
      </c>
      <c r="C4096" s="11" t="s">
        <v>145</v>
      </c>
      <c r="D4096" s="11" t="s">
        <v>4</v>
      </c>
      <c r="E4096" s="12">
        <v>9.6436986917498526</v>
      </c>
      <c r="F4096" s="12">
        <v>6.3753949862460226</v>
      </c>
      <c r="G4096" s="12">
        <v>5.187368415725965</v>
      </c>
      <c r="H4096" s="12">
        <v>6.3387795388016182</v>
      </c>
      <c r="I4096" s="12">
        <v>8.3232807225076577</v>
      </c>
      <c r="J4096" s="12">
        <v>5.5361088367530122</v>
      </c>
      <c r="K4096" s="12">
        <v>5.0406814800601332</v>
      </c>
      <c r="L4096" s="12">
        <v>6.3026155740384446</v>
      </c>
      <c r="M4096" s="12">
        <v>8.6801625615246234</v>
      </c>
      <c r="N4096" s="12"/>
      <c r="O4096" s="12"/>
    </row>
    <row r="4097" spans="1:15" x14ac:dyDescent="0.35">
      <c r="A4097" s="11" t="str">
        <f t="shared" si="63"/>
        <v>CONSUMO PER CAPITA (kg ó litros por individuo)CervezaMDD AM</v>
      </c>
      <c r="B4097" s="11" t="s">
        <v>121</v>
      </c>
      <c r="C4097" s="11" t="s">
        <v>145</v>
      </c>
      <c r="D4097" s="11" t="s">
        <v>5</v>
      </c>
      <c r="E4097" s="12">
        <v>8.6831167790973787</v>
      </c>
      <c r="F4097" s="12">
        <v>4.8630974813316703</v>
      </c>
      <c r="G4097" s="12">
        <v>4.5159520281040999</v>
      </c>
      <c r="H4097" s="12">
        <v>5.505550661881216</v>
      </c>
      <c r="I4097" s="12">
        <v>7.8310914705252479</v>
      </c>
      <c r="J4097" s="12">
        <v>4.9146038766540343</v>
      </c>
      <c r="K4097" s="12">
        <v>4.5160868068055056</v>
      </c>
      <c r="L4097" s="12">
        <v>5.3179858472996475</v>
      </c>
      <c r="M4097" s="12">
        <v>7.5098527262364723</v>
      </c>
      <c r="N4097" s="12"/>
      <c r="O4097" s="12"/>
    </row>
    <row r="4098" spans="1:15" x14ac:dyDescent="0.35">
      <c r="A4098" s="11" t="str">
        <f t="shared" si="63"/>
        <v>CONSUMO PER CAPITA (kg ó litros por individuo)CervezaRTO CENTRO</v>
      </c>
      <c r="B4098" s="11" t="s">
        <v>121</v>
      </c>
      <c r="C4098" s="11" t="s">
        <v>145</v>
      </c>
      <c r="D4098" s="11" t="s">
        <v>6</v>
      </c>
      <c r="E4098" s="12">
        <v>8.0205661856002664</v>
      </c>
      <c r="F4098" s="12">
        <v>4.1261790886953484</v>
      </c>
      <c r="G4098" s="12">
        <v>3.5015298869698364</v>
      </c>
      <c r="H4098" s="12">
        <v>4.4506701903956349</v>
      </c>
      <c r="I4098" s="12">
        <v>7.5831248136354938</v>
      </c>
      <c r="J4098" s="12">
        <v>4.2606928402321307</v>
      </c>
      <c r="K4098" s="12">
        <v>3.6104665943531962</v>
      </c>
      <c r="L4098" s="12">
        <v>4.5406705719068903</v>
      </c>
      <c r="M4098" s="12">
        <v>7.3892466257781653</v>
      </c>
      <c r="N4098" s="12"/>
      <c r="O4098" s="12"/>
    </row>
    <row r="4099" spans="1:15" x14ac:dyDescent="0.35">
      <c r="A4099" s="11" t="str">
        <f t="shared" si="63"/>
        <v>CONSUMO PER CAPITA (kg ó litros por individuo)CervezaNORTE-CENTRO</v>
      </c>
      <c r="B4099" s="11" t="s">
        <v>121</v>
      </c>
      <c r="C4099" s="11" t="s">
        <v>145</v>
      </c>
      <c r="D4099" s="11" t="s">
        <v>7</v>
      </c>
      <c r="E4099" s="12">
        <v>9.2596489562052096</v>
      </c>
      <c r="F4099" s="12">
        <v>4.6964195719703064</v>
      </c>
      <c r="G4099" s="12">
        <v>4.1412070961577001</v>
      </c>
      <c r="H4099" s="12">
        <v>5.1932713657092267</v>
      </c>
      <c r="I4099" s="12">
        <v>9.2283465787804868</v>
      </c>
      <c r="J4099" s="12">
        <v>5.379553648512875</v>
      </c>
      <c r="K4099" s="12">
        <v>4.1469907300755144</v>
      </c>
      <c r="L4099" s="12">
        <v>4.789242567640958</v>
      </c>
      <c r="M4099" s="12">
        <v>8.2291860668080901</v>
      </c>
      <c r="N4099" s="12"/>
      <c r="O4099" s="12"/>
    </row>
    <row r="4100" spans="1:15" x14ac:dyDescent="0.35">
      <c r="A4100" s="11" t="str">
        <f t="shared" ref="A4100:A4163" si="64">B4100&amp;C4100&amp;D4100</f>
        <v>CONSUMO PER CAPITA (kg ó litros por individuo)CervezaNOROESTE</v>
      </c>
      <c r="B4100" s="11" t="s">
        <v>121</v>
      </c>
      <c r="C4100" s="11" t="s">
        <v>145</v>
      </c>
      <c r="D4100" s="11" t="s">
        <v>8</v>
      </c>
      <c r="E4100" s="12">
        <v>7.9907441278451889</v>
      </c>
      <c r="F4100" s="12">
        <v>4.4889793090928798</v>
      </c>
      <c r="G4100" s="12">
        <v>4.7186099712957583</v>
      </c>
      <c r="H4100" s="12">
        <v>5.7953371283342054</v>
      </c>
      <c r="I4100" s="12">
        <v>8.3300967019836207</v>
      </c>
      <c r="J4100" s="12">
        <v>4.9422407819564009</v>
      </c>
      <c r="K4100" s="12">
        <v>4.1419681878724441</v>
      </c>
      <c r="L4100" s="12">
        <v>4.9502188442881847</v>
      </c>
      <c r="M4100" s="12">
        <v>6.8609382206755862</v>
      </c>
      <c r="N4100" s="12"/>
      <c r="O4100" s="12"/>
    </row>
    <row r="4101" spans="1:15" x14ac:dyDescent="0.35">
      <c r="A4101" s="11" t="str">
        <f t="shared" si="64"/>
        <v>CONSUMO PER CAPITA (kg ó litros por individuo)Cerveza&lt;2MIL</v>
      </c>
      <c r="B4101" s="11" t="s">
        <v>121</v>
      </c>
      <c r="C4101" s="11" t="s">
        <v>145</v>
      </c>
      <c r="D4101" s="11" t="s">
        <v>9</v>
      </c>
      <c r="E4101" s="12">
        <v>6.792386538680109</v>
      </c>
      <c r="F4101" s="12">
        <v>3.9642601491714937</v>
      </c>
      <c r="G4101" s="12">
        <v>3.2798619356120344</v>
      </c>
      <c r="H4101" s="12">
        <v>4.2105315225994104</v>
      </c>
      <c r="I4101" s="12">
        <v>7.2721882168450467</v>
      </c>
      <c r="J4101" s="12">
        <v>3.8666495793966265</v>
      </c>
      <c r="K4101" s="12">
        <v>3.5649880069001894</v>
      </c>
      <c r="L4101" s="12">
        <v>4.8911459783428848</v>
      </c>
      <c r="M4101" s="12">
        <v>7.2185631998018884</v>
      </c>
      <c r="N4101" s="12"/>
      <c r="O4101" s="12"/>
    </row>
    <row r="4102" spans="1:15" x14ac:dyDescent="0.35">
      <c r="A4102" s="11" t="str">
        <f t="shared" si="64"/>
        <v>CONSUMO PER CAPITA (kg ó litros por individuo)Cerveza2-5MIL</v>
      </c>
      <c r="B4102" s="11" t="s">
        <v>121</v>
      </c>
      <c r="C4102" s="11" t="s">
        <v>145</v>
      </c>
      <c r="D4102" s="11" t="s">
        <v>10</v>
      </c>
      <c r="E4102" s="12">
        <v>5.7295487121967916</v>
      </c>
      <c r="F4102" s="12">
        <v>3.4869034870509128</v>
      </c>
      <c r="G4102" s="12">
        <v>3.5247932684129366</v>
      </c>
      <c r="H4102" s="12">
        <v>3.684492133427558</v>
      </c>
      <c r="I4102" s="12">
        <v>5.5980604560622105</v>
      </c>
      <c r="J4102" s="12">
        <v>3.3931434799235847</v>
      </c>
      <c r="K4102" s="12">
        <v>2.7972868049516837</v>
      </c>
      <c r="L4102" s="12">
        <v>3.0919407290276819</v>
      </c>
      <c r="M4102" s="12">
        <v>5.4604423597089724</v>
      </c>
      <c r="N4102" s="12"/>
      <c r="O4102" s="12"/>
    </row>
    <row r="4103" spans="1:15" x14ac:dyDescent="0.35">
      <c r="A4103" s="11" t="str">
        <f t="shared" si="64"/>
        <v>CONSUMO PER CAPITA (kg ó litros por individuo)Cerveza5-10MIL</v>
      </c>
      <c r="B4103" s="11" t="s">
        <v>121</v>
      </c>
      <c r="C4103" s="11" t="s">
        <v>145</v>
      </c>
      <c r="D4103" s="11" t="s">
        <v>11</v>
      </c>
      <c r="E4103" s="12">
        <v>6.8072141289623413</v>
      </c>
      <c r="F4103" s="12">
        <v>3.9925915116252071</v>
      </c>
      <c r="G4103" s="12">
        <v>3.6203487048954495</v>
      </c>
      <c r="H4103" s="12">
        <v>5.4890258361402209</v>
      </c>
      <c r="I4103" s="12">
        <v>6.9300058483046776</v>
      </c>
      <c r="J4103" s="12">
        <v>3.9763806407904791</v>
      </c>
      <c r="K4103" s="12">
        <v>3.3558593443140792</v>
      </c>
      <c r="L4103" s="12">
        <v>4.4157259766523458</v>
      </c>
      <c r="M4103" s="12">
        <v>6.2218723125471342</v>
      </c>
      <c r="N4103" s="12"/>
      <c r="O4103" s="12"/>
    </row>
    <row r="4104" spans="1:15" x14ac:dyDescent="0.35">
      <c r="A4104" s="11" t="str">
        <f t="shared" si="64"/>
        <v>CONSUMO PER CAPITA (kg ó litros por individuo)Cerveza10-30MIL</v>
      </c>
      <c r="B4104" s="11" t="s">
        <v>121</v>
      </c>
      <c r="C4104" s="11" t="s">
        <v>145</v>
      </c>
      <c r="D4104" s="11" t="s">
        <v>12</v>
      </c>
      <c r="E4104" s="12">
        <v>7.9398157648812404</v>
      </c>
      <c r="F4104" s="12">
        <v>4.6759326014820308</v>
      </c>
      <c r="G4104" s="12">
        <v>3.9197561370190388</v>
      </c>
      <c r="H4104" s="12">
        <v>4.4058286796884252</v>
      </c>
      <c r="I4104" s="12">
        <v>7.1361343842993721</v>
      </c>
      <c r="J4104" s="12">
        <v>4.5542554037716316</v>
      </c>
      <c r="K4104" s="12">
        <v>3.8077253962236233</v>
      </c>
      <c r="L4104" s="12">
        <v>4.5090895150273198</v>
      </c>
      <c r="M4104" s="12">
        <v>7.5252164024762482</v>
      </c>
      <c r="N4104" s="12"/>
      <c r="O4104" s="12"/>
    </row>
    <row r="4105" spans="1:15" x14ac:dyDescent="0.35">
      <c r="A4105" s="11" t="str">
        <f t="shared" si="64"/>
        <v>CONSUMO PER CAPITA (kg ó litros por individuo)Cerveza30-100MIL</v>
      </c>
      <c r="B4105" s="11" t="s">
        <v>121</v>
      </c>
      <c r="C4105" s="11" t="s">
        <v>145</v>
      </c>
      <c r="D4105" s="11" t="s">
        <v>13</v>
      </c>
      <c r="E4105" s="12">
        <v>7.6308984511274334</v>
      </c>
      <c r="F4105" s="12">
        <v>4.4579726022592716</v>
      </c>
      <c r="G4105" s="12">
        <v>3.8409151227793532</v>
      </c>
      <c r="H4105" s="12">
        <v>4.6718499153608928</v>
      </c>
      <c r="I4105" s="12">
        <v>7.1549596372972273</v>
      </c>
      <c r="J4105" s="12">
        <v>4.4621555285863268</v>
      </c>
      <c r="K4105" s="12">
        <v>3.7172025930398518</v>
      </c>
      <c r="L4105" s="12">
        <v>4.4871221293465968</v>
      </c>
      <c r="M4105" s="12">
        <v>6.6082339695283974</v>
      </c>
      <c r="N4105" s="12"/>
      <c r="O4105" s="12"/>
    </row>
    <row r="4106" spans="1:15" x14ac:dyDescent="0.35">
      <c r="A4106" s="11" t="str">
        <f t="shared" si="64"/>
        <v>CONSUMO PER CAPITA (kg ó litros por individuo)Cerveza100-200MIL</v>
      </c>
      <c r="B4106" s="11" t="s">
        <v>121</v>
      </c>
      <c r="C4106" s="11" t="s">
        <v>145</v>
      </c>
      <c r="D4106" s="11" t="s">
        <v>14</v>
      </c>
      <c r="E4106" s="12">
        <v>8.8066823515245929</v>
      </c>
      <c r="F4106" s="12">
        <v>5.094482406340842</v>
      </c>
      <c r="G4106" s="12">
        <v>4.4011890781485699</v>
      </c>
      <c r="H4106" s="12">
        <v>5.2805587315762024</v>
      </c>
      <c r="I4106" s="12">
        <v>7.6370269311923256</v>
      </c>
      <c r="J4106" s="12">
        <v>4.6556833040146426</v>
      </c>
      <c r="K4106" s="12">
        <v>4.3051574727026507</v>
      </c>
      <c r="L4106" s="12">
        <v>4.9192531820600625</v>
      </c>
      <c r="M4106" s="12">
        <v>7.3181597012683763</v>
      </c>
      <c r="N4106" s="12"/>
      <c r="O4106" s="12"/>
    </row>
    <row r="4107" spans="1:15" x14ac:dyDescent="0.35">
      <c r="A4107" s="11" t="str">
        <f t="shared" si="64"/>
        <v>CONSUMO PER CAPITA (kg ó litros por individuo)Cerveza200-500MIL</v>
      </c>
      <c r="B4107" s="11" t="s">
        <v>121</v>
      </c>
      <c r="C4107" s="11" t="s">
        <v>145</v>
      </c>
      <c r="D4107" s="11" t="s">
        <v>15</v>
      </c>
      <c r="E4107" s="12">
        <v>8.979352461283046</v>
      </c>
      <c r="F4107" s="12">
        <v>5.2597399180169573</v>
      </c>
      <c r="G4107" s="12">
        <v>4.2953294875722676</v>
      </c>
      <c r="H4107" s="12">
        <v>5.5452709312506059</v>
      </c>
      <c r="I4107" s="12">
        <v>8.3308247990438176</v>
      </c>
      <c r="J4107" s="12">
        <v>4.5902749337546602</v>
      </c>
      <c r="K4107" s="12">
        <v>3.8521964481038604</v>
      </c>
      <c r="L4107" s="12">
        <v>5.0162412917980364</v>
      </c>
      <c r="M4107" s="12">
        <v>7.5594067750935077</v>
      </c>
      <c r="N4107" s="12"/>
      <c r="O4107" s="12"/>
    </row>
    <row r="4108" spans="1:15" x14ac:dyDescent="0.35">
      <c r="A4108" s="11" t="str">
        <f t="shared" si="64"/>
        <v>CONSUMO PER CAPITA (kg ó litros por individuo)Cerveza&gt;500MIL</v>
      </c>
      <c r="B4108" s="11" t="s">
        <v>121</v>
      </c>
      <c r="C4108" s="11" t="s">
        <v>145</v>
      </c>
      <c r="D4108" s="11" t="s">
        <v>16</v>
      </c>
      <c r="E4108" s="12">
        <v>9.902954300940932</v>
      </c>
      <c r="F4108" s="12">
        <v>5.8059663226009359</v>
      </c>
      <c r="G4108" s="12">
        <v>5.2001821795170686</v>
      </c>
      <c r="H4108" s="12">
        <v>6.2932063062945911</v>
      </c>
      <c r="I4108" s="12">
        <v>9.1052084109269753</v>
      </c>
      <c r="J4108" s="12">
        <v>5.3099840930540552</v>
      </c>
      <c r="K4108" s="12">
        <v>5.2705684330572904</v>
      </c>
      <c r="L4108" s="12">
        <v>5.7895703698810417</v>
      </c>
      <c r="M4108" s="12">
        <v>7.9638033073551746</v>
      </c>
      <c r="N4108" s="12"/>
      <c r="O4108" s="12"/>
    </row>
    <row r="4109" spans="1:15" x14ac:dyDescent="0.35">
      <c r="A4109" s="11" t="str">
        <f t="shared" si="64"/>
        <v>CONSUMO PER CAPITA (kg ó litros por individuo)CervezaDE 15 A 19 AÑOS</v>
      </c>
      <c r="B4109" s="11" t="s">
        <v>121</v>
      </c>
      <c r="C4109" s="11" t="s">
        <v>145</v>
      </c>
      <c r="D4109" s="11" t="s">
        <v>39</v>
      </c>
      <c r="E4109" s="12">
        <v>0.51934756326910803</v>
      </c>
      <c r="F4109" s="12">
        <v>0.59993686680511726</v>
      </c>
      <c r="G4109" s="12">
        <v>0.27295410453434948</v>
      </c>
      <c r="H4109" s="12">
        <v>9.0563049386229236E-2</v>
      </c>
      <c r="I4109" s="12">
        <v>0.48433451609627981</v>
      </c>
      <c r="J4109" s="12">
        <v>0.17999826745698949</v>
      </c>
      <c r="K4109" s="12">
        <v>5.5376337980729148E-2</v>
      </c>
      <c r="L4109" s="12">
        <v>0.10501990388458944</v>
      </c>
      <c r="M4109" s="12">
        <v>0.51816591758039032</v>
      </c>
      <c r="N4109" s="12"/>
      <c r="O4109" s="12"/>
    </row>
    <row r="4110" spans="1:15" x14ac:dyDescent="0.35">
      <c r="A4110" s="11" t="str">
        <f t="shared" si="64"/>
        <v>CONSUMO PER CAPITA (kg ó litros por individuo)CervezaDE 20 A 24 AÑOS</v>
      </c>
      <c r="B4110" s="11" t="s">
        <v>121</v>
      </c>
      <c r="C4110" s="11" t="s">
        <v>145</v>
      </c>
      <c r="D4110" s="11" t="s">
        <v>40</v>
      </c>
      <c r="E4110" s="12">
        <v>1.6863885325338985</v>
      </c>
      <c r="F4110" s="12">
        <v>1.2645650978428402</v>
      </c>
      <c r="G4110" s="12">
        <v>1.0750283448698292</v>
      </c>
      <c r="H4110" s="12">
        <v>1.1709149119732696</v>
      </c>
      <c r="I4110" s="12">
        <v>1.4577977558080686</v>
      </c>
      <c r="J4110" s="12">
        <v>0.81620386518226107</v>
      </c>
      <c r="K4110" s="12">
        <v>0.68465621894450279</v>
      </c>
      <c r="L4110" s="12">
        <v>0.92967024990908509</v>
      </c>
      <c r="M4110" s="12">
        <v>1.2652747986186101</v>
      </c>
      <c r="N4110" s="12"/>
      <c r="O4110" s="12"/>
    </row>
    <row r="4111" spans="1:15" x14ac:dyDescent="0.35">
      <c r="A4111" s="11" t="str">
        <f t="shared" si="64"/>
        <v>CONSUMO PER CAPITA (kg ó litros por individuo)CervezaDE 25 A 34 AÑOS</v>
      </c>
      <c r="B4111" s="11" t="s">
        <v>121</v>
      </c>
      <c r="C4111" s="11" t="s">
        <v>145</v>
      </c>
      <c r="D4111" s="11" t="s">
        <v>41</v>
      </c>
      <c r="E4111" s="12">
        <v>3.3697815555084336</v>
      </c>
      <c r="F4111" s="12">
        <v>2.308111305154207</v>
      </c>
      <c r="G4111" s="12">
        <v>1.9693400374165695</v>
      </c>
      <c r="H4111" s="12">
        <v>2.4278861283709396</v>
      </c>
      <c r="I4111" s="12">
        <v>3.184148256986977</v>
      </c>
      <c r="J4111" s="12">
        <v>2.1500630857432776</v>
      </c>
      <c r="K4111" s="12">
        <v>1.7246556268058795</v>
      </c>
      <c r="L4111" s="12">
        <v>1.9221638372777199</v>
      </c>
      <c r="M4111" s="12">
        <v>2.7205967292348237</v>
      </c>
      <c r="N4111" s="12"/>
      <c r="O4111" s="12"/>
    </row>
    <row r="4112" spans="1:15" x14ac:dyDescent="0.35">
      <c r="A4112" s="11" t="str">
        <f t="shared" si="64"/>
        <v>CONSUMO PER CAPITA (kg ó litros por individuo)CervezaDE 35 A 49 AÑOS</v>
      </c>
      <c r="B4112" s="11" t="s">
        <v>121</v>
      </c>
      <c r="C4112" s="11" t="s">
        <v>145</v>
      </c>
      <c r="D4112" s="11" t="s">
        <v>42</v>
      </c>
      <c r="E4112" s="12">
        <v>6.0350811442259582</v>
      </c>
      <c r="F4112" s="12">
        <v>3.2942014052937996</v>
      </c>
      <c r="G4112" s="12">
        <v>2.9084927479209832</v>
      </c>
      <c r="H4112" s="12">
        <v>3.4412060307408288</v>
      </c>
      <c r="I4112" s="12">
        <v>5.3304032194219317</v>
      </c>
      <c r="J4112" s="12">
        <v>3.2638946859471454</v>
      </c>
      <c r="K4112" s="12">
        <v>2.7512601982429747</v>
      </c>
      <c r="L4112" s="12">
        <v>3.3516838268283164</v>
      </c>
      <c r="M4112" s="12">
        <v>4.6639018257055884</v>
      </c>
      <c r="N4112" s="12"/>
      <c r="O4112" s="12"/>
    </row>
    <row r="4113" spans="1:15" x14ac:dyDescent="0.35">
      <c r="A4113" s="11" t="str">
        <f t="shared" si="64"/>
        <v>CONSUMO PER CAPITA (kg ó litros por individuo)CervezaDE 50 A 59 AÑOS</v>
      </c>
      <c r="B4113" s="11" t="s">
        <v>121</v>
      </c>
      <c r="C4113" s="11" t="s">
        <v>145</v>
      </c>
      <c r="D4113" s="11" t="s">
        <v>43</v>
      </c>
      <c r="E4113" s="12">
        <v>10.897015228396446</v>
      </c>
      <c r="F4113" s="12">
        <v>6.5464539891143732</v>
      </c>
      <c r="G4113" s="12">
        <v>5.3873652708759687</v>
      </c>
      <c r="H4113" s="12">
        <v>6.2585552631190726</v>
      </c>
      <c r="I4113" s="12">
        <v>10.127076015781762</v>
      </c>
      <c r="J4113" s="12">
        <v>5.7739715998804861</v>
      </c>
      <c r="K4113" s="12">
        <v>5.1604884043590626</v>
      </c>
      <c r="L4113" s="12">
        <v>6.1004211429423059</v>
      </c>
      <c r="M4113" s="12">
        <v>9.655627312136561</v>
      </c>
      <c r="N4113" s="12"/>
      <c r="O4113" s="12"/>
    </row>
    <row r="4114" spans="1:15" x14ac:dyDescent="0.35">
      <c r="A4114" s="11" t="str">
        <f t="shared" si="64"/>
        <v>CONSUMO PER CAPITA (kg ó litros por individuo)CervezaDE 60 A 75 AÑOS</v>
      </c>
      <c r="B4114" s="11" t="s">
        <v>121</v>
      </c>
      <c r="C4114" s="11" t="s">
        <v>145</v>
      </c>
      <c r="D4114" s="11" t="s">
        <v>44</v>
      </c>
      <c r="E4114" s="12">
        <v>15.686404950718634</v>
      </c>
      <c r="F4114" s="12">
        <v>9.0099868887458499</v>
      </c>
      <c r="G4114" s="12">
        <v>8.023462169778373</v>
      </c>
      <c r="H4114" s="12">
        <v>10.365060855159772</v>
      </c>
      <c r="I4114" s="12">
        <v>14.942346921070166</v>
      </c>
      <c r="J4114" s="12">
        <v>8.9122896603743591</v>
      </c>
      <c r="K4114" s="12">
        <v>8.0609148553839383</v>
      </c>
      <c r="L4114" s="12">
        <v>9.6552227140377109</v>
      </c>
      <c r="M4114" s="12">
        <v>14.553751920434303</v>
      </c>
      <c r="N4114" s="12"/>
      <c r="O4114" s="12"/>
    </row>
    <row r="4115" spans="1:15" x14ac:dyDescent="0.35">
      <c r="A4115" s="11" t="str">
        <f t="shared" si="64"/>
        <v>CONSUMO PER CAPITA (kg ó litros por individuo)CervezaNIVEL ALTO</v>
      </c>
      <c r="B4115" s="11" t="s">
        <v>121</v>
      </c>
      <c r="C4115" s="11" t="s">
        <v>145</v>
      </c>
      <c r="D4115" s="11" t="s">
        <v>209</v>
      </c>
      <c r="E4115" s="12">
        <v>8.536559690439379</v>
      </c>
      <c r="F4115" s="12">
        <v>4.7919464321368004</v>
      </c>
      <c r="G4115" s="12">
        <v>4.4801273755810662</v>
      </c>
      <c r="H4115" s="12">
        <v>5.2955479389500084</v>
      </c>
      <c r="I4115" s="12">
        <v>8.5086629561607534</v>
      </c>
      <c r="J4115" s="12">
        <v>5.067822647010277</v>
      </c>
      <c r="K4115" s="12">
        <v>4.280784604861787</v>
      </c>
      <c r="L4115" s="12">
        <v>5.370072501723917</v>
      </c>
      <c r="M4115" s="12">
        <v>7.6294330895265619</v>
      </c>
      <c r="N4115" s="12"/>
      <c r="O4115" s="12"/>
    </row>
    <row r="4116" spans="1:15" x14ac:dyDescent="0.35">
      <c r="A4116" s="11" t="str">
        <f t="shared" si="64"/>
        <v>CONSUMO PER CAPITA (kg ó litros por individuo)CervezaNIVEL MEDIO ALTO</v>
      </c>
      <c r="B4116" s="11" t="s">
        <v>121</v>
      </c>
      <c r="C4116" s="11" t="s">
        <v>145</v>
      </c>
      <c r="D4116" s="11" t="s">
        <v>210</v>
      </c>
      <c r="E4116" s="12">
        <v>8.6033031298138187</v>
      </c>
      <c r="F4116" s="12">
        <v>4.6893201277068535</v>
      </c>
      <c r="G4116" s="12">
        <v>3.894942050003217</v>
      </c>
      <c r="H4116" s="12">
        <v>4.4191003850763986</v>
      </c>
      <c r="I4116" s="12">
        <v>7.0069915071821853</v>
      </c>
      <c r="J4116" s="12">
        <v>4.0920421166121406</v>
      </c>
      <c r="K4116" s="12">
        <v>3.5858172209615393</v>
      </c>
      <c r="L4116" s="12">
        <v>3.8493794577768448</v>
      </c>
      <c r="M4116" s="12">
        <v>6.0492202997055475</v>
      </c>
      <c r="N4116" s="12"/>
      <c r="O4116" s="12"/>
    </row>
    <row r="4117" spans="1:15" x14ac:dyDescent="0.35">
      <c r="A4117" s="11" t="str">
        <f t="shared" si="64"/>
        <v>CONSUMO PER CAPITA (kg ó litros por individuo)CervezaNIVEL MEDIO</v>
      </c>
      <c r="B4117" s="11" t="s">
        <v>121</v>
      </c>
      <c r="C4117" s="11" t="s">
        <v>145</v>
      </c>
      <c r="D4117" s="11" t="s">
        <v>211</v>
      </c>
      <c r="E4117" s="12">
        <v>7.5780633310795382</v>
      </c>
      <c r="F4117" s="12">
        <v>4.6466476610476777</v>
      </c>
      <c r="G4117" s="12">
        <v>4.0333038216167081</v>
      </c>
      <c r="H4117" s="12">
        <v>4.9725098033635495</v>
      </c>
      <c r="I4117" s="12">
        <v>7.6201792383963856</v>
      </c>
      <c r="J4117" s="12">
        <v>4.2062733884862062</v>
      </c>
      <c r="K4117" s="12">
        <v>3.6792379438874177</v>
      </c>
      <c r="L4117" s="12">
        <v>4.3494707906532151</v>
      </c>
      <c r="M4117" s="12">
        <v>7.0015917211318417</v>
      </c>
      <c r="N4117" s="12"/>
      <c r="O4117" s="12"/>
    </row>
    <row r="4118" spans="1:15" x14ac:dyDescent="0.35">
      <c r="A4118" s="11" t="str">
        <f t="shared" si="64"/>
        <v>CONSUMO PER CAPITA (kg ó litros por individuo)CervezaNIVEL MEDIO BAJO</v>
      </c>
      <c r="B4118" s="11" t="s">
        <v>121</v>
      </c>
      <c r="C4118" s="11" t="s">
        <v>145</v>
      </c>
      <c r="D4118" s="11" t="s">
        <v>212</v>
      </c>
      <c r="E4118" s="12">
        <v>9.7496284118491161</v>
      </c>
      <c r="F4118" s="12">
        <v>5.9551418960592981</v>
      </c>
      <c r="G4118" s="12">
        <v>4.7243060164003463</v>
      </c>
      <c r="H4118" s="12">
        <v>5.5691848618574067</v>
      </c>
      <c r="I4118" s="12">
        <v>7.7194590534302003</v>
      </c>
      <c r="J4118" s="12">
        <v>5.1082226748266875</v>
      </c>
      <c r="K4118" s="12">
        <v>4.3613934113075539</v>
      </c>
      <c r="L4118" s="12">
        <v>5.0997145799122423</v>
      </c>
      <c r="M4118" s="12">
        <v>7.6932895812473179</v>
      </c>
      <c r="N4118" s="12"/>
      <c r="O4118" s="12"/>
    </row>
    <row r="4119" spans="1:15" x14ac:dyDescent="0.35">
      <c r="A4119" s="11" t="str">
        <f t="shared" si="64"/>
        <v>CONSUMO PER CAPITA (kg ó litros por individuo)CervezaHOMBRE</v>
      </c>
      <c r="B4119" s="11" t="s">
        <v>121</v>
      </c>
      <c r="C4119" s="11" t="s">
        <v>145</v>
      </c>
      <c r="D4119" s="11" t="s">
        <v>21</v>
      </c>
      <c r="E4119" s="12">
        <v>10.112545715256539</v>
      </c>
      <c r="F4119" s="12">
        <v>5.9223309601159908</v>
      </c>
      <c r="G4119" s="12">
        <v>5.2768587744593418</v>
      </c>
      <c r="H4119" s="12">
        <v>6.3246239658731938</v>
      </c>
      <c r="I4119" s="12">
        <v>9.5341113539596076</v>
      </c>
      <c r="J4119" s="12">
        <v>5.9202632309864782</v>
      </c>
      <c r="K4119" s="12">
        <v>5.2326816627227446</v>
      </c>
      <c r="L4119" s="12">
        <v>5.9898532846156014</v>
      </c>
      <c r="M4119" s="12">
        <v>9.1045951324873435</v>
      </c>
      <c r="N4119" s="12"/>
      <c r="O4119" s="12"/>
    </row>
    <row r="4120" spans="1:15" x14ac:dyDescent="0.35">
      <c r="A4120" s="11" t="str">
        <f t="shared" si="64"/>
        <v>CONSUMO PER CAPITA (kg ó litros por individuo)CervezaMUJER</v>
      </c>
      <c r="B4120" s="11" t="s">
        <v>121</v>
      </c>
      <c r="C4120" s="11" t="s">
        <v>145</v>
      </c>
      <c r="D4120" s="11" t="s">
        <v>22</v>
      </c>
      <c r="E4120" s="12">
        <v>6.1675912125527317</v>
      </c>
      <c r="F4120" s="12">
        <v>3.6233412494862693</v>
      </c>
      <c r="G4120" s="12">
        <v>2.9939064473100436</v>
      </c>
      <c r="H4120" s="12">
        <v>3.7907622930112836</v>
      </c>
      <c r="I4120" s="12">
        <v>5.6319357055721158</v>
      </c>
      <c r="J4120" s="12">
        <v>3.1232454082268442</v>
      </c>
      <c r="K4120" s="12">
        <v>2.7355229906596854</v>
      </c>
      <c r="L4120" s="12">
        <v>3.5260815625616067</v>
      </c>
      <c r="M4120" s="12">
        <v>5.1790873238436745</v>
      </c>
      <c r="N4120" s="12"/>
      <c r="O4120" s="12"/>
    </row>
    <row r="4121" spans="1:15" x14ac:dyDescent="0.35">
      <c r="A4121" s="11" t="str">
        <f t="shared" si="64"/>
        <v>CONSUMO PER CAPITA (kg ó litros por individuo)Con alcoholT.ESPAÑA</v>
      </c>
      <c r="B4121" s="11" t="s">
        <v>121</v>
      </c>
      <c r="C4121" s="11" t="s">
        <v>146</v>
      </c>
      <c r="D4121" s="11" t="s">
        <v>36</v>
      </c>
      <c r="E4121" s="12">
        <v>7.3885918109606132</v>
      </c>
      <c r="F4121" s="12">
        <v>4.3146871207605795</v>
      </c>
      <c r="G4121" s="12">
        <v>3.7280082459129451</v>
      </c>
      <c r="H4121" s="12">
        <v>4.4843627284061416</v>
      </c>
      <c r="I4121" s="12">
        <v>6.7806061230610126</v>
      </c>
      <c r="J4121" s="12">
        <v>4.0660441197814459</v>
      </c>
      <c r="K4121" s="12">
        <v>3.5620873052418651</v>
      </c>
      <c r="L4121" s="12">
        <v>4.2265119635915216</v>
      </c>
      <c r="M4121" s="12">
        <v>6.3600429196749291</v>
      </c>
      <c r="N4121" s="12"/>
      <c r="O4121" s="12"/>
    </row>
    <row r="4122" spans="1:15" x14ac:dyDescent="0.35">
      <c r="A4122" s="11" t="str">
        <f t="shared" si="64"/>
        <v>CONSUMO PER CAPITA (kg ó litros por individuo)Con alcoholBCN AM</v>
      </c>
      <c r="B4122" s="11" t="s">
        <v>121</v>
      </c>
      <c r="C4122" s="11" t="s">
        <v>146</v>
      </c>
      <c r="D4122" s="11" t="s">
        <v>1</v>
      </c>
      <c r="E4122" s="12">
        <v>5.8885694033009877</v>
      </c>
      <c r="F4122" s="12">
        <v>3.5819513933422629</v>
      </c>
      <c r="G4122" s="12">
        <v>3.2529056740446993</v>
      </c>
      <c r="H4122" s="12">
        <v>3.2591545614303383</v>
      </c>
      <c r="I4122" s="12">
        <v>5.552201803767165</v>
      </c>
      <c r="J4122" s="12">
        <v>2.7667483768435184</v>
      </c>
      <c r="K4122" s="12">
        <v>2.4892548480118086</v>
      </c>
      <c r="L4122" s="12">
        <v>2.8020453220553501</v>
      </c>
      <c r="M4122" s="12">
        <v>4.4782445677905471</v>
      </c>
      <c r="N4122" s="12"/>
      <c r="O4122" s="12"/>
    </row>
    <row r="4123" spans="1:15" x14ac:dyDescent="0.35">
      <c r="A4123" s="11" t="str">
        <f t="shared" si="64"/>
        <v>CONSUMO PER CAPITA (kg ó litros por individuo)Con alcoholREST.CAT ARAGON</v>
      </c>
      <c r="B4123" s="11" t="s">
        <v>121</v>
      </c>
      <c r="C4123" s="11" t="s">
        <v>146</v>
      </c>
      <c r="D4123" s="11" t="s">
        <v>2</v>
      </c>
      <c r="E4123" s="12">
        <v>7.0027468801626016</v>
      </c>
      <c r="F4123" s="12">
        <v>3.5853609717331136</v>
      </c>
      <c r="G4123" s="12">
        <v>3.0365880519238617</v>
      </c>
      <c r="H4123" s="12">
        <v>4.0070229573880471</v>
      </c>
      <c r="I4123" s="12">
        <v>6.3510345252169902</v>
      </c>
      <c r="J4123" s="12">
        <v>3.2958540414287829</v>
      </c>
      <c r="K4123" s="12">
        <v>3.3334715665312538</v>
      </c>
      <c r="L4123" s="12">
        <v>4.0850436491191973</v>
      </c>
      <c r="M4123" s="12">
        <v>6.651986715362181</v>
      </c>
      <c r="N4123" s="12"/>
      <c r="O4123" s="12"/>
    </row>
    <row r="4124" spans="1:15" x14ac:dyDescent="0.35">
      <c r="A4124" s="11" t="str">
        <f t="shared" si="64"/>
        <v>CONSUMO PER CAPITA (kg ó litros por individuo)Con alcoholLEVANTE</v>
      </c>
      <c r="B4124" s="11" t="s">
        <v>121</v>
      </c>
      <c r="C4124" s="11" t="s">
        <v>146</v>
      </c>
      <c r="D4124" s="11" t="s">
        <v>3</v>
      </c>
      <c r="E4124" s="12">
        <v>6.2658331625676542</v>
      </c>
      <c r="F4124" s="12">
        <v>4.1710243021351259</v>
      </c>
      <c r="G4124" s="12">
        <v>3.2447680374220154</v>
      </c>
      <c r="H4124" s="12">
        <v>3.8924957282192163</v>
      </c>
      <c r="I4124" s="12">
        <v>5.7334639830071037</v>
      </c>
      <c r="J4124" s="12">
        <v>3.5393451743649207</v>
      </c>
      <c r="K4124" s="12">
        <v>2.9786627123011877</v>
      </c>
      <c r="L4124" s="12">
        <v>3.2081018693358345</v>
      </c>
      <c r="M4124" s="12">
        <v>4.8529400580580919</v>
      </c>
      <c r="N4124" s="12"/>
      <c r="O4124" s="12"/>
    </row>
    <row r="4125" spans="1:15" x14ac:dyDescent="0.35">
      <c r="A4125" s="11" t="str">
        <f t="shared" si="64"/>
        <v>CONSUMO PER CAPITA (kg ó litros por individuo)Con alcoholANDALUCIA</v>
      </c>
      <c r="B4125" s="11" t="s">
        <v>121</v>
      </c>
      <c r="C4125" s="11" t="s">
        <v>146</v>
      </c>
      <c r="D4125" s="11" t="s">
        <v>4</v>
      </c>
      <c r="E4125" s="12">
        <v>8.6434220151957195</v>
      </c>
      <c r="F4125" s="12">
        <v>5.6977285842738761</v>
      </c>
      <c r="G4125" s="12">
        <v>4.6139514893123028</v>
      </c>
      <c r="H4125" s="12">
        <v>5.5170524984709628</v>
      </c>
      <c r="I4125" s="12">
        <v>7.3467646864084326</v>
      </c>
      <c r="J4125" s="12">
        <v>4.9305542670396418</v>
      </c>
      <c r="K4125" s="12">
        <v>4.3969543359944785</v>
      </c>
      <c r="L4125" s="12">
        <v>5.4891325274988505</v>
      </c>
      <c r="M4125" s="12">
        <v>7.5850830427579368</v>
      </c>
      <c r="N4125" s="12"/>
      <c r="O4125" s="12"/>
    </row>
    <row r="4126" spans="1:15" x14ac:dyDescent="0.35">
      <c r="A4126" s="11" t="str">
        <f t="shared" si="64"/>
        <v>CONSUMO PER CAPITA (kg ó litros por individuo)Con alcoholMDD AM</v>
      </c>
      <c r="B4126" s="11" t="s">
        <v>121</v>
      </c>
      <c r="C4126" s="11" t="s">
        <v>146</v>
      </c>
      <c r="D4126" s="11" t="s">
        <v>5</v>
      </c>
      <c r="E4126" s="12">
        <v>7.6246995453288902</v>
      </c>
      <c r="F4126" s="12">
        <v>4.3037880454489921</v>
      </c>
      <c r="G4126" s="12">
        <v>3.9585927072684175</v>
      </c>
      <c r="H4126" s="12">
        <v>4.7637891949724986</v>
      </c>
      <c r="I4126" s="12">
        <v>6.7559896364354159</v>
      </c>
      <c r="J4126" s="12">
        <v>4.2843691089162972</v>
      </c>
      <c r="K4126" s="12">
        <v>3.9655729310171886</v>
      </c>
      <c r="L4126" s="12">
        <v>4.6011517679052147</v>
      </c>
      <c r="M4126" s="12">
        <v>6.5879110127434739</v>
      </c>
      <c r="N4126" s="12"/>
      <c r="O4126" s="12"/>
    </row>
    <row r="4127" spans="1:15" x14ac:dyDescent="0.35">
      <c r="A4127" s="11" t="str">
        <f t="shared" si="64"/>
        <v>CONSUMO PER CAPITA (kg ó litros por individuo)Con alcoholRTO CENTRO</v>
      </c>
      <c r="B4127" s="11" t="s">
        <v>121</v>
      </c>
      <c r="C4127" s="11" t="s">
        <v>146</v>
      </c>
      <c r="D4127" s="11" t="s">
        <v>6</v>
      </c>
      <c r="E4127" s="12">
        <v>7.2043199147903252</v>
      </c>
      <c r="F4127" s="12">
        <v>3.6004133494045383</v>
      </c>
      <c r="G4127" s="12">
        <v>3.0415415610984922</v>
      </c>
      <c r="H4127" s="12">
        <v>3.7848677270375948</v>
      </c>
      <c r="I4127" s="12">
        <v>6.5875597612662071</v>
      </c>
      <c r="J4127" s="12">
        <v>3.8133074426908533</v>
      </c>
      <c r="K4127" s="12">
        <v>3.1514781482771177</v>
      </c>
      <c r="L4127" s="12">
        <v>4.031809513958617</v>
      </c>
      <c r="M4127" s="12">
        <v>6.525826625284731</v>
      </c>
      <c r="N4127" s="12"/>
      <c r="O4127" s="12"/>
    </row>
    <row r="4128" spans="1:15" x14ac:dyDescent="0.35">
      <c r="A4128" s="11" t="str">
        <f t="shared" si="64"/>
        <v>CONSUMO PER CAPITA (kg ó litros por individuo)Con alcoholNORTE-CENTRO</v>
      </c>
      <c r="B4128" s="11" t="s">
        <v>121</v>
      </c>
      <c r="C4128" s="11" t="s">
        <v>146</v>
      </c>
      <c r="D4128" s="11" t="s">
        <v>7</v>
      </c>
      <c r="E4128" s="12">
        <v>8.5257621028560067</v>
      </c>
      <c r="F4128" s="12">
        <v>4.2994446941946363</v>
      </c>
      <c r="G4128" s="12">
        <v>3.8584358296649319</v>
      </c>
      <c r="H4128" s="12">
        <v>4.7955414822895293</v>
      </c>
      <c r="I4128" s="12">
        <v>8.6270361423864461</v>
      </c>
      <c r="J4128" s="12">
        <v>5.0036722154017736</v>
      </c>
      <c r="K4128" s="12">
        <v>3.7910996637814609</v>
      </c>
      <c r="L4128" s="12">
        <v>4.2929954501541916</v>
      </c>
      <c r="M4128" s="12">
        <v>7.4752831861010591</v>
      </c>
      <c r="N4128" s="12"/>
      <c r="O4128" s="12"/>
    </row>
    <row r="4129" spans="1:15" x14ac:dyDescent="0.35">
      <c r="A4129" s="11" t="str">
        <f t="shared" si="64"/>
        <v>CONSUMO PER CAPITA (kg ó litros por individuo)Con alcoholNOROESTE</v>
      </c>
      <c r="B4129" s="11" t="s">
        <v>121</v>
      </c>
      <c r="C4129" s="11" t="s">
        <v>146</v>
      </c>
      <c r="D4129" s="11" t="s">
        <v>8</v>
      </c>
      <c r="E4129" s="12">
        <v>7.2734373932711893</v>
      </c>
      <c r="F4129" s="12">
        <v>4.0376861763172949</v>
      </c>
      <c r="G4129" s="12">
        <v>4.3207602084282808</v>
      </c>
      <c r="H4129" s="12">
        <v>5.1626531876212027</v>
      </c>
      <c r="I4129" s="12">
        <v>7.5523701514387698</v>
      </c>
      <c r="J4129" s="12">
        <v>4.4783646819196017</v>
      </c>
      <c r="K4129" s="12">
        <v>3.7769966224997908</v>
      </c>
      <c r="L4129" s="12">
        <v>4.4562791656615914</v>
      </c>
      <c r="M4129" s="12">
        <v>6.1071650998072355</v>
      </c>
      <c r="N4129" s="12"/>
      <c r="O4129" s="12"/>
    </row>
    <row r="4130" spans="1:15" x14ac:dyDescent="0.35">
      <c r="A4130" s="11" t="str">
        <f t="shared" si="64"/>
        <v>CONSUMO PER CAPITA (kg ó litros por individuo)Con alcohol&lt;2MIL</v>
      </c>
      <c r="B4130" s="11" t="s">
        <v>121</v>
      </c>
      <c r="C4130" s="11" t="s">
        <v>146</v>
      </c>
      <c r="D4130" s="11" t="s">
        <v>9</v>
      </c>
      <c r="E4130" s="12">
        <v>6.4612789826957222</v>
      </c>
      <c r="F4130" s="12">
        <v>3.756380836055734</v>
      </c>
      <c r="G4130" s="12">
        <v>3.0212113200497646</v>
      </c>
      <c r="H4130" s="12">
        <v>3.679753637238063</v>
      </c>
      <c r="I4130" s="12">
        <v>6.6341499754314333</v>
      </c>
      <c r="J4130" s="12">
        <v>3.556167459654711</v>
      </c>
      <c r="K4130" s="12">
        <v>3.2928443162200796</v>
      </c>
      <c r="L4130" s="12">
        <v>4.5316612542627048</v>
      </c>
      <c r="M4130" s="12">
        <v>6.4864049453504951</v>
      </c>
      <c r="N4130" s="12"/>
      <c r="O4130" s="12"/>
    </row>
    <row r="4131" spans="1:15" x14ac:dyDescent="0.35">
      <c r="A4131" s="11" t="str">
        <f t="shared" si="64"/>
        <v>CONSUMO PER CAPITA (kg ó litros por individuo)Con alcohol2-5MIL</v>
      </c>
      <c r="B4131" s="11" t="s">
        <v>121</v>
      </c>
      <c r="C4131" s="11" t="s">
        <v>146</v>
      </c>
      <c r="D4131" s="11" t="s">
        <v>10</v>
      </c>
      <c r="E4131" s="12">
        <v>5.3116627678352923</v>
      </c>
      <c r="F4131" s="12">
        <v>3.1652479210856437</v>
      </c>
      <c r="G4131" s="12">
        <v>3.2721888955722251</v>
      </c>
      <c r="H4131" s="12">
        <v>3.4155576187135779</v>
      </c>
      <c r="I4131" s="12">
        <v>5.0984574753830847</v>
      </c>
      <c r="J4131" s="12">
        <v>3.1313623718880708</v>
      </c>
      <c r="K4131" s="12">
        <v>2.5741786308947838</v>
      </c>
      <c r="L4131" s="12">
        <v>2.8449531915674027</v>
      </c>
      <c r="M4131" s="12">
        <v>4.957432897559146</v>
      </c>
      <c r="N4131" s="12"/>
      <c r="O4131" s="12"/>
    </row>
    <row r="4132" spans="1:15" x14ac:dyDescent="0.35">
      <c r="A4132" s="11" t="str">
        <f t="shared" si="64"/>
        <v>CONSUMO PER CAPITA (kg ó litros por individuo)Con alcohol5-10MIL</v>
      </c>
      <c r="B4132" s="11" t="s">
        <v>121</v>
      </c>
      <c r="C4132" s="11" t="s">
        <v>146</v>
      </c>
      <c r="D4132" s="11" t="s">
        <v>11</v>
      </c>
      <c r="E4132" s="12">
        <v>6.1227824205178552</v>
      </c>
      <c r="F4132" s="12">
        <v>3.6810881961600002</v>
      </c>
      <c r="G4132" s="12">
        <v>3.3471405370369651</v>
      </c>
      <c r="H4132" s="12">
        <v>5.0207016110403151</v>
      </c>
      <c r="I4132" s="12">
        <v>6.3628724077037466</v>
      </c>
      <c r="J4132" s="12">
        <v>3.6106824606617165</v>
      </c>
      <c r="K4132" s="12">
        <v>2.9873393453053008</v>
      </c>
      <c r="L4132" s="12">
        <v>3.9906458623858172</v>
      </c>
      <c r="M4132" s="12">
        <v>5.5882990333404381</v>
      </c>
      <c r="N4132" s="12"/>
      <c r="O4132" s="12"/>
    </row>
    <row r="4133" spans="1:15" x14ac:dyDescent="0.35">
      <c r="A4133" s="11" t="str">
        <f t="shared" si="64"/>
        <v>CONSUMO PER CAPITA (kg ó litros por individuo)Con alcohol10-30MIL</v>
      </c>
      <c r="B4133" s="11" t="s">
        <v>121</v>
      </c>
      <c r="C4133" s="11" t="s">
        <v>146</v>
      </c>
      <c r="D4133" s="11" t="s">
        <v>12</v>
      </c>
      <c r="E4133" s="12">
        <v>7.2126859468168734</v>
      </c>
      <c r="F4133" s="12">
        <v>4.1782578765043716</v>
      </c>
      <c r="G4133" s="12">
        <v>3.5157715291701255</v>
      </c>
      <c r="H4133" s="12">
        <v>3.9092354582864859</v>
      </c>
      <c r="I4133" s="12">
        <v>6.4597218569465156</v>
      </c>
      <c r="J4133" s="12">
        <v>4.0901249743194992</v>
      </c>
      <c r="K4133" s="12">
        <v>3.3964266172156465</v>
      </c>
      <c r="L4133" s="12">
        <v>4.0108686289664952</v>
      </c>
      <c r="M4133" s="12">
        <v>6.7842189101633936</v>
      </c>
      <c r="N4133" s="12"/>
      <c r="O4133" s="12"/>
    </row>
    <row r="4134" spans="1:15" x14ac:dyDescent="0.35">
      <c r="A4134" s="11" t="str">
        <f t="shared" si="64"/>
        <v>CONSUMO PER CAPITA (kg ó litros por individuo)Con alcohol30-100MIL</v>
      </c>
      <c r="B4134" s="11" t="s">
        <v>121</v>
      </c>
      <c r="C4134" s="11" t="s">
        <v>146</v>
      </c>
      <c r="D4134" s="11" t="s">
        <v>13</v>
      </c>
      <c r="E4134" s="12">
        <v>6.8191753410146161</v>
      </c>
      <c r="F4134" s="12">
        <v>3.9814677162867285</v>
      </c>
      <c r="G4134" s="12">
        <v>3.4226428429593505</v>
      </c>
      <c r="H4134" s="12">
        <v>4.0610179657666317</v>
      </c>
      <c r="I4134" s="12">
        <v>6.309301004349031</v>
      </c>
      <c r="J4134" s="12">
        <v>3.9924278070247365</v>
      </c>
      <c r="K4134" s="12">
        <v>3.3042686597962794</v>
      </c>
      <c r="L4134" s="12">
        <v>3.9626545682073968</v>
      </c>
      <c r="M4134" s="12">
        <v>5.8294185678428043</v>
      </c>
    </row>
    <row r="4135" spans="1:15" x14ac:dyDescent="0.35">
      <c r="A4135" s="11" t="str">
        <f t="shared" si="64"/>
        <v>CONSUMO PER CAPITA (kg ó litros por individuo)Con alcohol100-200MIL</v>
      </c>
      <c r="B4135" s="11" t="s">
        <v>121</v>
      </c>
      <c r="C4135" s="11" t="s">
        <v>146</v>
      </c>
      <c r="D4135" s="11" t="s">
        <v>14</v>
      </c>
      <c r="E4135" s="12">
        <v>7.7004930384159129</v>
      </c>
      <c r="F4135" s="12">
        <v>4.4861708986058479</v>
      </c>
      <c r="G4135" s="12">
        <v>3.8423344230204979</v>
      </c>
      <c r="H4135" s="12">
        <v>4.5605492918244988</v>
      </c>
      <c r="I4135" s="12">
        <v>6.6040831481284048</v>
      </c>
      <c r="J4135" s="12">
        <v>4.0612718965603198</v>
      </c>
      <c r="K4135" s="12">
        <v>3.6416016429460671</v>
      </c>
      <c r="L4135" s="12">
        <v>4.0581348468376284</v>
      </c>
      <c r="M4135" s="12">
        <v>6.126008588221044</v>
      </c>
    </row>
    <row r="4136" spans="1:15" x14ac:dyDescent="0.35">
      <c r="A4136" s="11" t="str">
        <f t="shared" si="64"/>
        <v>CONSUMO PER CAPITA (kg ó litros por individuo)Con alcohol200-500MIL</v>
      </c>
      <c r="B4136" s="11" t="s">
        <v>121</v>
      </c>
      <c r="C4136" s="11" t="s">
        <v>146</v>
      </c>
      <c r="D4136" s="11" t="s">
        <v>15</v>
      </c>
      <c r="E4136" s="12">
        <v>8.2652428073623412</v>
      </c>
      <c r="F4136" s="12">
        <v>4.7360435830322603</v>
      </c>
      <c r="G4136" s="12">
        <v>3.8075578427469146</v>
      </c>
      <c r="H4136" s="12">
        <v>4.8776129340647625</v>
      </c>
      <c r="I4136" s="12">
        <v>7.3763672915489504</v>
      </c>
      <c r="J4136" s="12">
        <v>4.1069937899058502</v>
      </c>
      <c r="K4136" s="12">
        <v>3.464540549795688</v>
      </c>
      <c r="L4136" s="12">
        <v>4.4732195517799891</v>
      </c>
      <c r="M4136" s="12">
        <v>6.6743715042806322</v>
      </c>
    </row>
    <row r="4137" spans="1:15" x14ac:dyDescent="0.35">
      <c r="A4137" s="11" t="str">
        <f t="shared" si="64"/>
        <v>CONSUMO PER CAPITA (kg ó litros por individuo)Con alcohol&gt;500MIL</v>
      </c>
      <c r="B4137" s="11" t="s">
        <v>121</v>
      </c>
      <c r="C4137" s="11" t="s">
        <v>146</v>
      </c>
      <c r="D4137" s="11" t="s">
        <v>16</v>
      </c>
      <c r="E4137" s="12">
        <v>9.1307758867110067</v>
      </c>
      <c r="F4137" s="12">
        <v>5.3754515160806458</v>
      </c>
      <c r="G4137" s="12">
        <v>4.8162273898397485</v>
      </c>
      <c r="H4137" s="12">
        <v>5.7032263376242094</v>
      </c>
      <c r="I4137" s="12">
        <v>8.252804505186786</v>
      </c>
      <c r="J4137" s="12">
        <v>4.862616063901096</v>
      </c>
      <c r="K4137" s="12">
        <v>4.842763694658057</v>
      </c>
      <c r="L4137" s="12">
        <v>5.2521822609197688</v>
      </c>
      <c r="M4137" s="12">
        <v>7.3418503975566303</v>
      </c>
    </row>
    <row r="4138" spans="1:15" x14ac:dyDescent="0.35">
      <c r="A4138" s="11" t="str">
        <f t="shared" si="64"/>
        <v>CONSUMO PER CAPITA (kg ó litros por individuo)Con alcoholDE 15 A 19 AÑOS</v>
      </c>
      <c r="B4138" s="11" t="s">
        <v>121</v>
      </c>
      <c r="C4138" s="11" t="s">
        <v>146</v>
      </c>
      <c r="D4138" s="11" t="s">
        <v>39</v>
      </c>
      <c r="E4138" s="12">
        <v>0.48758054913012577</v>
      </c>
      <c r="F4138" s="12">
        <v>0.45383953360541751</v>
      </c>
      <c r="G4138" s="12">
        <v>0.10484397446270534</v>
      </c>
      <c r="H4138" s="12">
        <v>5.0515646477287166E-2</v>
      </c>
      <c r="I4138" s="12">
        <v>0.37394097164873114</v>
      </c>
      <c r="J4138" s="12">
        <v>0.17999826745698949</v>
      </c>
      <c r="K4138" s="12">
        <v>4.2409061680129603E-2</v>
      </c>
      <c r="L4138" s="12">
        <v>9.0060670402731219E-2</v>
      </c>
      <c r="M4138" s="12">
        <v>0.45756096088036025</v>
      </c>
    </row>
    <row r="4139" spans="1:15" x14ac:dyDescent="0.35">
      <c r="A4139" s="11" t="str">
        <f t="shared" si="64"/>
        <v>CONSUMO PER CAPITA (kg ó litros por individuo)Con alcoholDE 20 A 24 AÑOS</v>
      </c>
      <c r="B4139" s="11" t="s">
        <v>121</v>
      </c>
      <c r="C4139" s="11" t="s">
        <v>146</v>
      </c>
      <c r="D4139" s="11" t="s">
        <v>40</v>
      </c>
      <c r="E4139" s="12">
        <v>1.6255369904627086</v>
      </c>
      <c r="F4139" s="12">
        <v>1.2535829995890053</v>
      </c>
      <c r="G4139" s="12">
        <v>1.0476821127167697</v>
      </c>
      <c r="H4139" s="12">
        <v>1.1611234372213326</v>
      </c>
      <c r="I4139" s="12">
        <v>1.4139130576421288</v>
      </c>
      <c r="J4139" s="12">
        <v>0.80460023178212359</v>
      </c>
      <c r="K4139" s="12">
        <v>0.63866802901901565</v>
      </c>
      <c r="L4139" s="12">
        <v>0.85208278100577417</v>
      </c>
      <c r="M4139" s="12">
        <v>1.2165384933440324</v>
      </c>
    </row>
    <row r="4140" spans="1:15" x14ac:dyDescent="0.35">
      <c r="A4140" s="11" t="str">
        <f t="shared" si="64"/>
        <v>CONSUMO PER CAPITA (kg ó litros por individuo)Con alcoholDE 25 A 34 AÑOS</v>
      </c>
      <c r="B4140" s="11" t="s">
        <v>121</v>
      </c>
      <c r="C4140" s="11" t="s">
        <v>146</v>
      </c>
      <c r="D4140" s="11" t="s">
        <v>41</v>
      </c>
      <c r="E4140" s="12">
        <v>3.1969493645675047</v>
      </c>
      <c r="F4140" s="12">
        <v>2.203826572489493</v>
      </c>
      <c r="G4140" s="12">
        <v>1.8992177976294564</v>
      </c>
      <c r="H4140" s="12">
        <v>2.2676966527562108</v>
      </c>
      <c r="I4140" s="12">
        <v>3.0003359931636289</v>
      </c>
      <c r="J4140" s="12">
        <v>2.0481475633278556</v>
      </c>
      <c r="K4140" s="12">
        <v>1.6730234948844664</v>
      </c>
      <c r="L4140" s="12">
        <v>1.8532137939161941</v>
      </c>
      <c r="M4140" s="12">
        <v>2.6035807902616401</v>
      </c>
    </row>
    <row r="4141" spans="1:15" x14ac:dyDescent="0.35">
      <c r="A4141" s="11" t="str">
        <f t="shared" si="64"/>
        <v>CONSUMO PER CAPITA (kg ó litros por individuo)Con alcoholDE 35 A 49 AÑOS</v>
      </c>
      <c r="B4141" s="11" t="s">
        <v>121</v>
      </c>
      <c r="C4141" s="11" t="s">
        <v>146</v>
      </c>
      <c r="D4141" s="11" t="s">
        <v>42</v>
      </c>
      <c r="E4141" s="12">
        <v>5.6414533124899702</v>
      </c>
      <c r="F4141" s="12">
        <v>3.0523643395220801</v>
      </c>
      <c r="G4141" s="12">
        <v>2.7160759517127397</v>
      </c>
      <c r="H4141" s="12">
        <v>3.1463894680132505</v>
      </c>
      <c r="I4141" s="12">
        <v>4.927017149580422</v>
      </c>
      <c r="J4141" s="12">
        <v>3.0418616523761788</v>
      </c>
      <c r="K4141" s="12">
        <v>2.5619584354643079</v>
      </c>
      <c r="L4141" s="12">
        <v>3.0962585659478972</v>
      </c>
      <c r="M4141" s="12">
        <v>4.3593036631352264</v>
      </c>
    </row>
    <row r="4142" spans="1:15" x14ac:dyDescent="0.35">
      <c r="A4142" s="11" t="str">
        <f t="shared" si="64"/>
        <v>CONSUMO PER CAPITA (kg ó litros por individuo)Con alcoholDE 50 A 59 AÑOS</v>
      </c>
      <c r="B4142" s="11" t="s">
        <v>121</v>
      </c>
      <c r="C4142" s="11" t="s">
        <v>146</v>
      </c>
      <c r="D4142" s="11" t="s">
        <v>43</v>
      </c>
      <c r="E4142" s="12">
        <v>9.9176067427698769</v>
      </c>
      <c r="F4142" s="12">
        <v>5.902169656893542</v>
      </c>
      <c r="G4142" s="12">
        <v>4.8933289022217696</v>
      </c>
      <c r="H4142" s="12">
        <v>5.5767536924921854</v>
      </c>
      <c r="I4142" s="12">
        <v>9.0859442237770089</v>
      </c>
      <c r="J4142" s="12">
        <v>5.2496861205055074</v>
      </c>
      <c r="K4142" s="12">
        <v>4.5889034499853087</v>
      </c>
      <c r="L4142" s="12">
        <v>5.4128200296073432</v>
      </c>
      <c r="M4142" s="12">
        <v>8.6318289997270732</v>
      </c>
    </row>
    <row r="4143" spans="1:15" x14ac:dyDescent="0.35">
      <c r="A4143" s="11" t="str">
        <f t="shared" si="64"/>
        <v>CONSUMO PER CAPITA (kg ó litros por individuo)Con alcoholDE 60 A 75 AÑOS</v>
      </c>
      <c r="B4143" s="11" t="s">
        <v>121</v>
      </c>
      <c r="C4143" s="11" t="s">
        <v>146</v>
      </c>
      <c r="D4143" s="11" t="s">
        <v>44</v>
      </c>
      <c r="E4143" s="12">
        <v>13.916530265583415</v>
      </c>
      <c r="F4143" s="12">
        <v>8.0024743639074316</v>
      </c>
      <c r="G4143" s="12">
        <v>7.0470735130124442</v>
      </c>
      <c r="H4143" s="12">
        <v>8.9723989923728809</v>
      </c>
      <c r="I4143" s="12">
        <v>13.060800677669565</v>
      </c>
      <c r="J4143" s="12">
        <v>7.7597962006813805</v>
      </c>
      <c r="K4143" s="12">
        <v>7.0430904671956656</v>
      </c>
      <c r="L4143" s="12">
        <v>8.3644442051677181</v>
      </c>
      <c r="M4143" s="12">
        <v>12.581529602762691</v>
      </c>
    </row>
    <row r="4144" spans="1:15" x14ac:dyDescent="0.35">
      <c r="A4144" s="11" t="str">
        <f t="shared" si="64"/>
        <v>CONSUMO PER CAPITA (kg ó litros por individuo)Con alcoholNIVEL ALTO</v>
      </c>
      <c r="B4144" s="11" t="s">
        <v>121</v>
      </c>
      <c r="C4144" s="11" t="s">
        <v>146</v>
      </c>
      <c r="D4144" s="11" t="s">
        <v>209</v>
      </c>
      <c r="E4144" s="12">
        <v>7.88032617608898</v>
      </c>
      <c r="F4144" s="12">
        <v>4.4466161876890888</v>
      </c>
      <c r="G4144" s="12">
        <v>4.1269298199154143</v>
      </c>
      <c r="H4144" s="12">
        <v>4.7872738747075303</v>
      </c>
      <c r="I4144" s="12">
        <v>7.7765033478407215</v>
      </c>
      <c r="J4144" s="12">
        <v>4.6145283961992591</v>
      </c>
      <c r="K4144" s="12">
        <v>3.9009007111115181</v>
      </c>
      <c r="L4144" s="12">
        <v>4.8733518677811931</v>
      </c>
      <c r="M4144" s="12">
        <v>6.9331676930124839</v>
      </c>
    </row>
    <row r="4145" spans="1:13" x14ac:dyDescent="0.35">
      <c r="A4145" s="11" t="str">
        <f t="shared" si="64"/>
        <v>CONSUMO PER CAPITA (kg ó litros por individuo)Con alcoholNIVEL MEDIO ALTO</v>
      </c>
      <c r="B4145" s="11" t="s">
        <v>121</v>
      </c>
      <c r="C4145" s="11" t="s">
        <v>146</v>
      </c>
      <c r="D4145" s="11" t="s">
        <v>210</v>
      </c>
      <c r="E4145" s="12">
        <v>7.8403956313170218</v>
      </c>
      <c r="F4145" s="12">
        <v>4.2487980308232896</v>
      </c>
      <c r="G4145" s="12">
        <v>3.5880475636937965</v>
      </c>
      <c r="H4145" s="12">
        <v>3.9788361263276331</v>
      </c>
      <c r="I4145" s="12">
        <v>6.2598859154596056</v>
      </c>
      <c r="J4145" s="12">
        <v>3.6966722503212415</v>
      </c>
      <c r="K4145" s="12">
        <v>3.1924037998206574</v>
      </c>
      <c r="L4145" s="12">
        <v>3.3798308646965269</v>
      </c>
      <c r="M4145" s="12">
        <v>5.4682068960177102</v>
      </c>
    </row>
    <row r="4146" spans="1:13" x14ac:dyDescent="0.35">
      <c r="A4146" s="11" t="str">
        <f t="shared" si="64"/>
        <v>CONSUMO PER CAPITA (kg ó litros por individuo)Con alcoholNIVEL MEDIO</v>
      </c>
      <c r="B4146" s="11" t="s">
        <v>121</v>
      </c>
      <c r="C4146" s="11" t="s">
        <v>146</v>
      </c>
      <c r="D4146" s="11" t="s">
        <v>211</v>
      </c>
      <c r="E4146" s="12">
        <v>6.8228075559766568</v>
      </c>
      <c r="F4146" s="12">
        <v>4.1859473213442815</v>
      </c>
      <c r="G4146" s="12">
        <v>3.6393083398213713</v>
      </c>
      <c r="H4146" s="12">
        <v>4.417221742997067</v>
      </c>
      <c r="I4146" s="12">
        <v>6.7987089190069918</v>
      </c>
      <c r="J4146" s="12">
        <v>3.7989792289572568</v>
      </c>
      <c r="K4146" s="12">
        <v>3.3169474321594032</v>
      </c>
      <c r="L4146" s="12">
        <v>3.8965892646826217</v>
      </c>
      <c r="M4146" s="12">
        <v>6.279377885102436</v>
      </c>
    </row>
    <row r="4147" spans="1:13" x14ac:dyDescent="0.35">
      <c r="A4147" s="11" t="str">
        <f t="shared" si="64"/>
        <v>CONSUMO PER CAPITA (kg ó litros por individuo)Con alcoholNIVEL MEDIO BAJO</v>
      </c>
      <c r="B4147" s="11" t="s">
        <v>121</v>
      </c>
      <c r="C4147" s="11" t="s">
        <v>146</v>
      </c>
      <c r="D4147" s="11" t="s">
        <v>212</v>
      </c>
      <c r="E4147" s="12">
        <v>8.9158521954488439</v>
      </c>
      <c r="F4147" s="12">
        <v>5.442054339236515</v>
      </c>
      <c r="G4147" s="12">
        <v>4.2143915631574922</v>
      </c>
      <c r="H4147" s="12">
        <v>4.9905203854643529</v>
      </c>
      <c r="I4147" s="12">
        <v>6.9283256324386846</v>
      </c>
      <c r="J4147" s="12">
        <v>4.6489463169437215</v>
      </c>
      <c r="K4147" s="12">
        <v>3.9365097473514314</v>
      </c>
      <c r="L4147" s="12">
        <v>4.5823730952522528</v>
      </c>
      <c r="M4147" s="12">
        <v>6.9577580006810358</v>
      </c>
    </row>
    <row r="4148" spans="1:13" x14ac:dyDescent="0.35">
      <c r="A4148" s="11" t="str">
        <f t="shared" si="64"/>
        <v>CONSUMO PER CAPITA (kg ó litros por individuo)Con alcoholHOMBRE</v>
      </c>
      <c r="B4148" s="11" t="s">
        <v>121</v>
      </c>
      <c r="C4148" s="11" t="s">
        <v>146</v>
      </c>
      <c r="D4148" s="11" t="s">
        <v>21</v>
      </c>
      <c r="E4148" s="12">
        <v>9.216652188316889</v>
      </c>
      <c r="F4148" s="12">
        <v>5.3780084725146535</v>
      </c>
      <c r="G4148" s="12">
        <v>4.7870806016097633</v>
      </c>
      <c r="H4148" s="12">
        <v>5.6817805006297712</v>
      </c>
      <c r="I4148" s="12">
        <v>8.6189383155567949</v>
      </c>
      <c r="J4148" s="12">
        <v>5.3643762784517399</v>
      </c>
      <c r="K4148" s="12">
        <v>4.7347845688516843</v>
      </c>
      <c r="L4148" s="12">
        <v>5.3797873197438015</v>
      </c>
      <c r="M4148" s="12">
        <v>8.185397784127229</v>
      </c>
    </row>
    <row r="4149" spans="1:13" x14ac:dyDescent="0.35">
      <c r="A4149" s="11" t="str">
        <f t="shared" si="64"/>
        <v>CONSUMO PER CAPITA (kg ó litros por individuo)Con alcoholMUJER</v>
      </c>
      <c r="B4149" s="11" t="s">
        <v>121</v>
      </c>
      <c r="C4149" s="11" t="s">
        <v>146</v>
      </c>
      <c r="D4149" s="11" t="s">
        <v>22</v>
      </c>
      <c r="E4149" s="12">
        <v>5.5793961585031626</v>
      </c>
      <c r="F4149" s="12">
        <v>3.2623393030914238</v>
      </c>
      <c r="G4149" s="12">
        <v>2.6815737986318293</v>
      </c>
      <c r="H4149" s="12">
        <v>3.3012167538063921</v>
      </c>
      <c r="I4149" s="12">
        <v>4.9641886065543535</v>
      </c>
      <c r="J4149" s="12">
        <v>2.7831717296303364</v>
      </c>
      <c r="K4149" s="12">
        <v>2.4043008845098237</v>
      </c>
      <c r="L4149" s="12">
        <v>3.0878857272338909</v>
      </c>
      <c r="M4149" s="12">
        <v>4.5574718436408057</v>
      </c>
    </row>
    <row r="4150" spans="1:13" x14ac:dyDescent="0.35">
      <c r="A4150" s="11" t="str">
        <f t="shared" si="64"/>
        <v>CONSUMO PER CAPITA (kg ó litros por individuo)Sin alcoholT.ESPAÑA</v>
      </c>
      <c r="B4150" s="11" t="s">
        <v>121</v>
      </c>
      <c r="C4150" s="11" t="s">
        <v>147</v>
      </c>
      <c r="D4150" s="11" t="s">
        <v>36</v>
      </c>
      <c r="E4150" s="12">
        <v>0.72751266375420365</v>
      </c>
      <c r="F4150" s="12">
        <v>0.44559906655637826</v>
      </c>
      <c r="G4150" s="12">
        <v>0.39475660985759009</v>
      </c>
      <c r="H4150" s="12">
        <v>0.56002715627250033</v>
      </c>
      <c r="I4150" s="12">
        <v>0.78264483003455088</v>
      </c>
      <c r="J4150" s="12">
        <v>0.44462266765445491</v>
      </c>
      <c r="K4150" s="12">
        <v>0.41071372023173319</v>
      </c>
      <c r="L4150" s="12">
        <v>0.52059795201256054</v>
      </c>
      <c r="M4150" s="12">
        <v>0.76078011566031445</v>
      </c>
    </row>
    <row r="4151" spans="1:13" x14ac:dyDescent="0.35">
      <c r="A4151" s="11" t="str">
        <f t="shared" si="64"/>
        <v>CONSUMO PER CAPITA (kg ó litros por individuo)Sin alcoholBCN AM</v>
      </c>
      <c r="B4151" s="11" t="s">
        <v>121</v>
      </c>
      <c r="C4151" s="11" t="s">
        <v>147</v>
      </c>
      <c r="D4151" s="11" t="s">
        <v>1</v>
      </c>
      <c r="E4151" s="12">
        <v>0.35381531158059509</v>
      </c>
      <c r="F4151" s="12">
        <v>0.22051649614501667</v>
      </c>
      <c r="G4151" s="12">
        <v>0.16835181155190557</v>
      </c>
      <c r="H4151" s="12">
        <v>0.27716053242734989</v>
      </c>
      <c r="I4151" s="12">
        <v>0.46213093553428686</v>
      </c>
      <c r="J4151" s="12">
        <v>0.21853822725230612</v>
      </c>
      <c r="K4151" s="12">
        <v>0.26010613189660731</v>
      </c>
      <c r="L4151" s="12">
        <v>0.285638251641465</v>
      </c>
      <c r="M4151" s="12">
        <v>0.43888243390673981</v>
      </c>
    </row>
    <row r="4152" spans="1:13" x14ac:dyDescent="0.35">
      <c r="A4152" s="11" t="str">
        <f t="shared" si="64"/>
        <v>CONSUMO PER CAPITA (kg ó litros por individuo)Sin alcoholREST.CAT ARAGON</v>
      </c>
      <c r="B4152" s="11" t="s">
        <v>121</v>
      </c>
      <c r="C4152" s="11" t="s">
        <v>147</v>
      </c>
      <c r="D4152" s="11" t="s">
        <v>2</v>
      </c>
      <c r="E4152" s="12">
        <v>0.55784596032601796</v>
      </c>
      <c r="F4152" s="12">
        <v>0.300165215079845</v>
      </c>
      <c r="G4152" s="12">
        <v>0.3081717947411346</v>
      </c>
      <c r="H4152" s="12">
        <v>0.42492051767668892</v>
      </c>
      <c r="I4152" s="12">
        <v>0.69956923816984562</v>
      </c>
      <c r="J4152" s="12">
        <v>0.33961591652618411</v>
      </c>
      <c r="K4152" s="12">
        <v>0.29319644602746903</v>
      </c>
      <c r="L4152" s="12">
        <v>0.38435633061155489</v>
      </c>
      <c r="M4152" s="12">
        <v>0.65077857038070719</v>
      </c>
    </row>
    <row r="4153" spans="1:13" x14ac:dyDescent="0.35">
      <c r="A4153" s="11" t="str">
        <f t="shared" si="64"/>
        <v>CONSUMO PER CAPITA (kg ó litros por individuo)Sin alcoholLEVANTE</v>
      </c>
      <c r="B4153" s="11" t="s">
        <v>121</v>
      </c>
      <c r="C4153" s="11" t="s">
        <v>147</v>
      </c>
      <c r="D4153" s="11" t="s">
        <v>3</v>
      </c>
      <c r="E4153" s="12">
        <v>0.4835111174524247</v>
      </c>
      <c r="F4153" s="12">
        <v>0.30996242312975764</v>
      </c>
      <c r="G4153" s="12">
        <v>0.28836883345001213</v>
      </c>
      <c r="H4153" s="12">
        <v>0.36569099787949844</v>
      </c>
      <c r="I4153" s="12">
        <v>0.56506929933567585</v>
      </c>
      <c r="J4153" s="12">
        <v>0.34289256222839937</v>
      </c>
      <c r="K4153" s="12">
        <v>0.22866895676652887</v>
      </c>
      <c r="L4153" s="12">
        <v>0.28627466990651779</v>
      </c>
      <c r="M4153" s="12">
        <v>0.46822220787061142</v>
      </c>
    </row>
    <row r="4154" spans="1:13" x14ac:dyDescent="0.35">
      <c r="A4154" s="11" t="str">
        <f t="shared" si="64"/>
        <v>CONSUMO PER CAPITA (kg ó litros por individuo)Sin alcoholANDALUCIA</v>
      </c>
      <c r="B4154" s="11" t="s">
        <v>121</v>
      </c>
      <c r="C4154" s="11" t="s">
        <v>147</v>
      </c>
      <c r="D4154" s="11" t="s">
        <v>4</v>
      </c>
      <c r="E4154" s="12">
        <v>0.98401511613630066</v>
      </c>
      <c r="F4154" s="12">
        <v>0.67766730860963231</v>
      </c>
      <c r="G4154" s="12">
        <v>0.57341689629855486</v>
      </c>
      <c r="H4154" s="12">
        <v>0.81205717524673293</v>
      </c>
      <c r="I4154" s="12">
        <v>0.97396106126847948</v>
      </c>
      <c r="J4154" s="12">
        <v>0.60511598493451813</v>
      </c>
      <c r="K4154" s="12">
        <v>0.64333884656646112</v>
      </c>
      <c r="L4154" s="12">
        <v>0.81007775838263552</v>
      </c>
      <c r="M4154" s="12">
        <v>1.0930619478025871</v>
      </c>
    </row>
    <row r="4155" spans="1:13" x14ac:dyDescent="0.35">
      <c r="A4155" s="11" t="str">
        <f t="shared" si="64"/>
        <v>CONSUMO PER CAPITA (kg ó litros por individuo)Sin alcoholMDD AM</v>
      </c>
      <c r="B4155" s="11" t="s">
        <v>121</v>
      </c>
      <c r="C4155" s="11" t="s">
        <v>147</v>
      </c>
      <c r="D4155" s="11" t="s">
        <v>5</v>
      </c>
      <c r="E4155" s="12">
        <v>1.0383273877411043</v>
      </c>
      <c r="F4155" s="12">
        <v>0.55665501453084931</v>
      </c>
      <c r="G4155" s="12">
        <v>0.547397964442916</v>
      </c>
      <c r="H4155" s="12">
        <v>0.74119713566554202</v>
      </c>
      <c r="I4155" s="12">
        <v>1.0690352500390661</v>
      </c>
      <c r="J4155" s="12">
        <v>0.6263774561800447</v>
      </c>
      <c r="K4155" s="12">
        <v>0.53792429668742081</v>
      </c>
      <c r="L4155" s="12">
        <v>0.7161042461760454</v>
      </c>
      <c r="M4155" s="12">
        <v>0.91290981030355267</v>
      </c>
    </row>
    <row r="4156" spans="1:13" x14ac:dyDescent="0.35">
      <c r="A4156" s="11" t="str">
        <f t="shared" si="64"/>
        <v>CONSUMO PER CAPITA (kg ó litros por individuo)Sin alcoholRTO CENTRO</v>
      </c>
      <c r="B4156" s="11" t="s">
        <v>121</v>
      </c>
      <c r="C4156" s="11" t="s">
        <v>147</v>
      </c>
      <c r="D4156" s="11" t="s">
        <v>6</v>
      </c>
      <c r="E4156" s="12">
        <v>0.81049343290112164</v>
      </c>
      <c r="F4156" s="12">
        <v>0.52409141033853057</v>
      </c>
      <c r="G4156" s="12">
        <v>0.43318592044183313</v>
      </c>
      <c r="H4156" s="12">
        <v>0.66424483875690254</v>
      </c>
      <c r="I4156" s="12">
        <v>0.98588284459823772</v>
      </c>
      <c r="J4156" s="12">
        <v>0.44635838380021836</v>
      </c>
      <c r="K4156" s="12">
        <v>0.45789959079430903</v>
      </c>
      <c r="L4156" s="12">
        <v>0.5009658391460402</v>
      </c>
      <c r="M4156" s="12">
        <v>0.83517446390851979</v>
      </c>
    </row>
    <row r="4157" spans="1:13" x14ac:dyDescent="0.35">
      <c r="A4157" s="11" t="str">
        <f t="shared" si="64"/>
        <v>CONSUMO PER CAPITA (kg ó litros por individuo)Sin alcoholNORTE-CENTRO</v>
      </c>
      <c r="B4157" s="11" t="s">
        <v>121</v>
      </c>
      <c r="C4157" s="11" t="s">
        <v>147</v>
      </c>
      <c r="D4157" s="11" t="s">
        <v>7</v>
      </c>
      <c r="E4157" s="12">
        <v>0.69307411849361944</v>
      </c>
      <c r="F4157" s="12">
        <v>0.36789408926547595</v>
      </c>
      <c r="G4157" s="12">
        <v>0.27970260355928767</v>
      </c>
      <c r="H4157" s="12">
        <v>0.38784542896497076</v>
      </c>
      <c r="I4157" s="12">
        <v>0.56863138133428071</v>
      </c>
      <c r="J4157" s="12">
        <v>0.37459459233170322</v>
      </c>
      <c r="K4157" s="12">
        <v>0.35589211366888618</v>
      </c>
      <c r="L4157" s="12">
        <v>0.4943261697990653</v>
      </c>
      <c r="M4157" s="12">
        <v>0.74081275850932005</v>
      </c>
    </row>
    <row r="4158" spans="1:13" x14ac:dyDescent="0.35">
      <c r="A4158" s="11" t="str">
        <f t="shared" si="64"/>
        <v>CONSUMO PER CAPITA (kg ó litros por individuo)Sin alcoholNOROESTE</v>
      </c>
      <c r="B4158" s="11" t="s">
        <v>121</v>
      </c>
      <c r="C4158" s="11" t="s">
        <v>147</v>
      </c>
      <c r="D4158" s="11" t="s">
        <v>8</v>
      </c>
      <c r="E4158" s="12">
        <v>0.69357665116034883</v>
      </c>
      <c r="F4158" s="12">
        <v>0.43436475902733868</v>
      </c>
      <c r="G4158" s="12">
        <v>0.39174400007052274</v>
      </c>
      <c r="H4158" s="12">
        <v>0.62041739380097005</v>
      </c>
      <c r="I4158" s="12">
        <v>0.76703930967756617</v>
      </c>
      <c r="J4158" s="12">
        <v>0.45022685022989783</v>
      </c>
      <c r="K4158" s="12">
        <v>0.35404742755202551</v>
      </c>
      <c r="L4158" s="12">
        <v>0.48554655460977736</v>
      </c>
      <c r="M4158" s="12">
        <v>0.73954837445079691</v>
      </c>
    </row>
    <row r="4159" spans="1:13" x14ac:dyDescent="0.35">
      <c r="A4159" s="11" t="str">
        <f t="shared" si="64"/>
        <v>CONSUMO PER CAPITA (kg ó litros por individuo)Sin alcohol&lt;2MIL</v>
      </c>
      <c r="B4159" s="11" t="s">
        <v>121</v>
      </c>
      <c r="C4159" s="11" t="s">
        <v>147</v>
      </c>
      <c r="D4159" s="11" t="s">
        <v>9</v>
      </c>
      <c r="E4159" s="12">
        <v>0.32853093967179459</v>
      </c>
      <c r="F4159" s="12">
        <v>0.2078789987872969</v>
      </c>
      <c r="G4159" s="12">
        <v>0.25865051107124337</v>
      </c>
      <c r="H4159" s="12">
        <v>0.53077717374668942</v>
      </c>
      <c r="I4159" s="12">
        <v>0.61597328371703552</v>
      </c>
      <c r="J4159" s="12">
        <v>0.31048235878421537</v>
      </c>
      <c r="K4159" s="12">
        <v>0.27214316726514742</v>
      </c>
      <c r="L4159" s="12">
        <v>0.35948521885313522</v>
      </c>
      <c r="M4159" s="12">
        <v>0.72572835488120147</v>
      </c>
    </row>
    <row r="4160" spans="1:13" x14ac:dyDescent="0.35">
      <c r="A4160" s="11" t="str">
        <f t="shared" si="64"/>
        <v>CONSUMO PER CAPITA (kg ó litros por individuo)Sin alcohol2-5MIL</v>
      </c>
      <c r="B4160" s="11" t="s">
        <v>121</v>
      </c>
      <c r="C4160" s="11" t="s">
        <v>147</v>
      </c>
      <c r="D4160" s="11" t="s">
        <v>10</v>
      </c>
      <c r="E4160" s="12">
        <v>0.41002498523268144</v>
      </c>
      <c r="F4160" s="12">
        <v>0.32165518834666618</v>
      </c>
      <c r="G4160" s="12">
        <v>0.25107766275173349</v>
      </c>
      <c r="H4160" s="12">
        <v>0.26430057468886548</v>
      </c>
      <c r="I4160" s="12">
        <v>0.49898493163759916</v>
      </c>
      <c r="J4160" s="12">
        <v>0.26104051509148379</v>
      </c>
      <c r="K4160" s="12">
        <v>0.2231098140858721</v>
      </c>
      <c r="L4160" s="12">
        <v>0.2447277960235115</v>
      </c>
      <c r="M4160" s="12">
        <v>0.50300897102811615</v>
      </c>
    </row>
    <row r="4161" spans="1:13" x14ac:dyDescent="0.35">
      <c r="A4161" s="11" t="str">
        <f t="shared" si="64"/>
        <v>CONSUMO PER CAPITA (kg ó litros por individuo)Sin alcohol5-10MIL</v>
      </c>
      <c r="B4161" s="11" t="s">
        <v>121</v>
      </c>
      <c r="C4161" s="11" t="s">
        <v>147</v>
      </c>
      <c r="D4161" s="11" t="s">
        <v>11</v>
      </c>
      <c r="E4161" s="12">
        <v>0.67773202967979107</v>
      </c>
      <c r="F4161" s="12">
        <v>0.30954777289315494</v>
      </c>
      <c r="G4161" s="12">
        <v>0.2732098445314185</v>
      </c>
      <c r="H4161" s="12">
        <v>0.45898787559961074</v>
      </c>
      <c r="I4161" s="12">
        <v>0.56192123362477553</v>
      </c>
      <c r="J4161" s="12">
        <v>0.3656987567490752</v>
      </c>
      <c r="K4161" s="12">
        <v>0.36757089659782644</v>
      </c>
      <c r="L4161" s="12">
        <v>0.42507887310894382</v>
      </c>
      <c r="M4161" s="12">
        <v>0.63312768684776843</v>
      </c>
    </row>
    <row r="4162" spans="1:13" x14ac:dyDescent="0.35">
      <c r="A4162" s="11" t="str">
        <f t="shared" si="64"/>
        <v>CONSUMO PER CAPITA (kg ó litros por individuo)Sin alcohol10-30MIL</v>
      </c>
      <c r="B4162" s="11" t="s">
        <v>121</v>
      </c>
      <c r="C4162" s="11" t="s">
        <v>147</v>
      </c>
      <c r="D4162" s="11" t="s">
        <v>12</v>
      </c>
      <c r="E4162" s="12">
        <v>0.70041300211540547</v>
      </c>
      <c r="F4162" s="12">
        <v>0.46794703527675757</v>
      </c>
      <c r="G4162" s="12">
        <v>0.39913635171827533</v>
      </c>
      <c r="H4162" s="12">
        <v>0.48710919148133208</v>
      </c>
      <c r="I4162" s="12">
        <v>0.66375144941256381</v>
      </c>
      <c r="J4162" s="12">
        <v>0.45763451652471882</v>
      </c>
      <c r="K4162" s="12">
        <v>0.40585867263545272</v>
      </c>
      <c r="L4162" s="12">
        <v>0.49353523296856916</v>
      </c>
      <c r="M4162" s="12">
        <v>0.73137791456734691</v>
      </c>
    </row>
    <row r="4163" spans="1:13" x14ac:dyDescent="0.35">
      <c r="A4163" s="11" t="str">
        <f t="shared" si="64"/>
        <v>CONSUMO PER CAPITA (kg ó litros por individuo)Sin alcohol30-100MIL</v>
      </c>
      <c r="B4163" s="11" t="s">
        <v>121</v>
      </c>
      <c r="C4163" s="11" t="s">
        <v>147</v>
      </c>
      <c r="D4163" s="11" t="s">
        <v>13</v>
      </c>
      <c r="E4163" s="12">
        <v>0.80183316527697124</v>
      </c>
      <c r="F4163" s="12">
        <v>0.4757776726703396</v>
      </c>
      <c r="G4163" s="12">
        <v>0.41418984652529728</v>
      </c>
      <c r="H4163" s="12">
        <v>0.60087859893591389</v>
      </c>
      <c r="I4163" s="12">
        <v>0.84087587542208031</v>
      </c>
      <c r="J4163" s="12">
        <v>0.46674386704948528</v>
      </c>
      <c r="K4163" s="12">
        <v>0.41119718954922069</v>
      </c>
      <c r="L4163" s="12">
        <v>0.51944069372393631</v>
      </c>
      <c r="M4163" s="12">
        <v>0.75920422705410562</v>
      </c>
    </row>
    <row r="4164" spans="1:13" x14ac:dyDescent="0.35">
      <c r="A4164" s="11" t="str">
        <f t="shared" ref="A4164:A4227" si="65">B4164&amp;C4164&amp;D4164</f>
        <v>CONSUMO PER CAPITA (kg ó litros por individuo)Sin alcohol100-200MIL</v>
      </c>
      <c r="B4164" s="11" t="s">
        <v>121</v>
      </c>
      <c r="C4164" s="11" t="s">
        <v>147</v>
      </c>
      <c r="D4164" s="11" t="s">
        <v>14</v>
      </c>
      <c r="E4164" s="12">
        <v>1.0928561817320208</v>
      </c>
      <c r="F4164" s="12">
        <v>0.60831111520985359</v>
      </c>
      <c r="G4164" s="12">
        <v>0.55885436177017411</v>
      </c>
      <c r="H4164" s="12">
        <v>0.71746893774156728</v>
      </c>
      <c r="I4164" s="12">
        <v>1.0300239335772075</v>
      </c>
      <c r="J4164" s="12">
        <v>0.58927427583279668</v>
      </c>
      <c r="K4164" s="12">
        <v>0.6501576381261176</v>
      </c>
      <c r="L4164" s="12">
        <v>0.85642122795800391</v>
      </c>
      <c r="M4164" s="12">
        <v>1.1829875648463395</v>
      </c>
    </row>
    <row r="4165" spans="1:13" x14ac:dyDescent="0.35">
      <c r="A4165" s="11" t="str">
        <f t="shared" si="65"/>
        <v>CONSUMO PER CAPITA (kg ó litros por individuo)Sin alcohol200-500MIL</v>
      </c>
      <c r="B4165" s="11" t="s">
        <v>121</v>
      </c>
      <c r="C4165" s="11" t="s">
        <v>147</v>
      </c>
      <c r="D4165" s="11" t="s">
        <v>15</v>
      </c>
      <c r="E4165" s="12">
        <v>0.70775481863796341</v>
      </c>
      <c r="F4165" s="12">
        <v>0.51982119185228337</v>
      </c>
      <c r="G4165" s="12">
        <v>0.47097418222157067</v>
      </c>
      <c r="H4165" s="12">
        <v>0.66695589461685745</v>
      </c>
      <c r="I4165" s="12">
        <v>0.93730394572277531</v>
      </c>
      <c r="J4165" s="12">
        <v>0.48259789841611628</v>
      </c>
      <c r="K4165" s="12">
        <v>0.38567327815941149</v>
      </c>
      <c r="L4165" s="12">
        <v>0.54187959346215231</v>
      </c>
      <c r="M4165" s="12">
        <v>0.88157135720615709</v>
      </c>
    </row>
    <row r="4166" spans="1:13" x14ac:dyDescent="0.35">
      <c r="A4166" s="11" t="str">
        <f t="shared" si="65"/>
        <v>CONSUMO PER CAPITA (kg ó litros por individuo)Sin alcohol&gt;500MIL</v>
      </c>
      <c r="B4166" s="11" t="s">
        <v>121</v>
      </c>
      <c r="C4166" s="11" t="s">
        <v>147</v>
      </c>
      <c r="D4166" s="11" t="s">
        <v>16</v>
      </c>
      <c r="E4166" s="12">
        <v>0.75221895132949501</v>
      </c>
      <c r="F4166" s="12">
        <v>0.42844797066333556</v>
      </c>
      <c r="G4166" s="12">
        <v>0.37372502573441696</v>
      </c>
      <c r="H4166" s="12">
        <v>0.58721550395674238</v>
      </c>
      <c r="I4166" s="12">
        <v>0.84970432521870831</v>
      </c>
      <c r="J4166" s="12">
        <v>0.4458502776063441</v>
      </c>
      <c r="K4166" s="12">
        <v>0.42658602874741919</v>
      </c>
      <c r="L4166" s="12">
        <v>0.53567647698803067</v>
      </c>
      <c r="M4166" s="12">
        <v>0.61594536952721701</v>
      </c>
    </row>
    <row r="4167" spans="1:13" x14ac:dyDescent="0.35">
      <c r="A4167" s="11" t="str">
        <f t="shared" si="65"/>
        <v>CONSUMO PER CAPITA (kg ó litros por individuo)Sin alcoholDE 15 A 19 AÑOS</v>
      </c>
      <c r="B4167" s="11" t="s">
        <v>121</v>
      </c>
      <c r="C4167" s="11" t="s">
        <v>147</v>
      </c>
      <c r="D4167" s="11" t="s">
        <v>39</v>
      </c>
      <c r="E4167" s="12">
        <v>3.1766902500320916E-2</v>
      </c>
      <c r="F4167" s="12">
        <v>0.14609708116533948</v>
      </c>
      <c r="G4167" s="12">
        <v>0.13758942579889155</v>
      </c>
      <c r="H4167" s="12">
        <v>4.0047406469945257E-2</v>
      </c>
      <c r="I4167" s="12">
        <v>0.11039351326917883</v>
      </c>
      <c r="J4167" s="12" t="s">
        <v>223</v>
      </c>
      <c r="K4167" s="12">
        <v>1.2967271452545368E-2</v>
      </c>
      <c r="L4167" s="12">
        <v>1.4959248132209748E-2</v>
      </c>
      <c r="M4167" s="12">
        <v>6.0605206307712906E-2</v>
      </c>
    </row>
    <row r="4168" spans="1:13" x14ac:dyDescent="0.35">
      <c r="A4168" s="11" t="str">
        <f t="shared" si="65"/>
        <v>CONSUMO PER CAPITA (kg ó litros por individuo)Sin alcoholDE 20 A 24 AÑOS</v>
      </c>
      <c r="B4168" s="11" t="s">
        <v>121</v>
      </c>
      <c r="C4168" s="11" t="s">
        <v>147</v>
      </c>
      <c r="D4168" s="11" t="s">
        <v>40</v>
      </c>
      <c r="E4168" s="12">
        <v>5.7464419977758467E-2</v>
      </c>
      <c r="F4168" s="12">
        <v>1.0982035076514005E-2</v>
      </c>
      <c r="G4168" s="12">
        <v>2.7346507325417855E-2</v>
      </c>
      <c r="H4168" s="12">
        <v>9.7914898040479745E-3</v>
      </c>
      <c r="I4168" s="12">
        <v>4.3884729016014368E-2</v>
      </c>
      <c r="J4168" s="12">
        <v>1.1603561861772619E-2</v>
      </c>
      <c r="K4168" s="12">
        <v>4.5988140799914007E-2</v>
      </c>
      <c r="L4168" s="12">
        <v>7.7587445047895526E-2</v>
      </c>
      <c r="M4168" s="12">
        <v>4.8736068680140736E-2</v>
      </c>
    </row>
    <row r="4169" spans="1:13" x14ac:dyDescent="0.35">
      <c r="A4169" s="11" t="str">
        <f t="shared" si="65"/>
        <v>CONSUMO PER CAPITA (kg ó litros por individuo)Sin alcoholDE 25 A 34 AÑOS</v>
      </c>
      <c r="B4169" s="11" t="s">
        <v>121</v>
      </c>
      <c r="C4169" s="11" t="s">
        <v>147</v>
      </c>
      <c r="D4169" s="11" t="s">
        <v>41</v>
      </c>
      <c r="E4169" s="12">
        <v>0.17029345277478669</v>
      </c>
      <c r="F4169" s="12">
        <v>8.6715257378589761E-2</v>
      </c>
      <c r="G4169" s="12">
        <v>6.3227097705726668E-2</v>
      </c>
      <c r="H4169" s="12">
        <v>0.15848563749213729</v>
      </c>
      <c r="I4169" s="12">
        <v>0.16436058539135537</v>
      </c>
      <c r="J4169" s="12">
        <v>0.10061525893250615</v>
      </c>
      <c r="K4169" s="12">
        <v>5.1125039365195253E-2</v>
      </c>
      <c r="L4169" s="12">
        <v>6.8950235786992747E-2</v>
      </c>
      <c r="M4169" s="12">
        <v>0.11675964606785673</v>
      </c>
    </row>
    <row r="4170" spans="1:13" x14ac:dyDescent="0.35">
      <c r="A4170" s="11" t="str">
        <f t="shared" si="65"/>
        <v>CONSUMO PER CAPITA (kg ó litros por individuo)Sin alcoholDE 35 A 49 AÑOS</v>
      </c>
      <c r="B4170" s="11" t="s">
        <v>121</v>
      </c>
      <c r="C4170" s="11" t="s">
        <v>147</v>
      </c>
      <c r="D4170" s="11" t="s">
        <v>42</v>
      </c>
      <c r="E4170" s="12">
        <v>0.38705889554004808</v>
      </c>
      <c r="F4170" s="12">
        <v>0.24053317896669268</v>
      </c>
      <c r="G4170" s="12">
        <v>0.19037171561708874</v>
      </c>
      <c r="H4170" s="12">
        <v>0.29272392979865919</v>
      </c>
      <c r="I4170" s="12">
        <v>0.40031823262594379</v>
      </c>
      <c r="J4170" s="12">
        <v>0.22105241547712126</v>
      </c>
      <c r="K4170" s="12">
        <v>0.18795763025541856</v>
      </c>
      <c r="L4170" s="12">
        <v>0.25404548916785574</v>
      </c>
      <c r="M4170" s="12">
        <v>0.2984001527741863</v>
      </c>
    </row>
    <row r="4171" spans="1:13" x14ac:dyDescent="0.35">
      <c r="A4171" s="11" t="str">
        <f t="shared" si="65"/>
        <v>CONSUMO PER CAPITA (kg ó litros por individuo)Sin alcoholDE 50 A 59 AÑOS</v>
      </c>
      <c r="B4171" s="11" t="s">
        <v>121</v>
      </c>
      <c r="C4171" s="11" t="s">
        <v>147</v>
      </c>
      <c r="D4171" s="11" t="s">
        <v>43</v>
      </c>
      <c r="E4171" s="12">
        <v>0.96372245082780383</v>
      </c>
      <c r="F4171" s="12">
        <v>0.64017765582373942</v>
      </c>
      <c r="G4171" s="12">
        <v>0.48687338371088446</v>
      </c>
      <c r="H4171" s="12">
        <v>0.66740859767988669</v>
      </c>
      <c r="I4171" s="12">
        <v>1.0326568306024639</v>
      </c>
      <c r="J4171" s="12">
        <v>0.52311715098936851</v>
      </c>
      <c r="K4171" s="12">
        <v>0.56861956796121105</v>
      </c>
      <c r="L4171" s="12">
        <v>0.68468927409811475</v>
      </c>
      <c r="M4171" s="12">
        <v>1.0206295891496246</v>
      </c>
    </row>
    <row r="4172" spans="1:13" x14ac:dyDescent="0.35">
      <c r="A4172" s="11" t="str">
        <f t="shared" si="65"/>
        <v>CONSUMO PER CAPITA (kg ó litros por individuo)Sin alcoholDE 60 A 75 AÑOS</v>
      </c>
      <c r="B4172" s="11" t="s">
        <v>121</v>
      </c>
      <c r="C4172" s="11" t="s">
        <v>147</v>
      </c>
      <c r="D4172" s="11" t="s">
        <v>44</v>
      </c>
      <c r="E4172" s="12">
        <v>1.7340267631959734</v>
      </c>
      <c r="F4172" s="12">
        <v>0.99483236510917694</v>
      </c>
      <c r="G4172" s="12">
        <v>0.97341200358050761</v>
      </c>
      <c r="H4172" s="12">
        <v>1.3838845084376732</v>
      </c>
      <c r="I4172" s="12">
        <v>1.8696849781915494</v>
      </c>
      <c r="J4172" s="12">
        <v>1.143697812638911</v>
      </c>
      <c r="K4172" s="12">
        <v>1.0079993772340485</v>
      </c>
      <c r="L4172" s="12">
        <v>1.2820497544418119</v>
      </c>
      <c r="M4172" s="12">
        <v>1.9451334412540013</v>
      </c>
    </row>
    <row r="4173" spans="1:13" x14ac:dyDescent="0.35">
      <c r="A4173" s="11" t="str">
        <f t="shared" si="65"/>
        <v>CONSUMO PER CAPITA (kg ó litros por individuo)Sin alcoholNIVEL ALTO</v>
      </c>
      <c r="B4173" s="11" t="s">
        <v>121</v>
      </c>
      <c r="C4173" s="11" t="s">
        <v>147</v>
      </c>
      <c r="D4173" s="11" t="s">
        <v>209</v>
      </c>
      <c r="E4173" s="12">
        <v>0.64095354050029796</v>
      </c>
      <c r="F4173" s="12">
        <v>0.34376892087690486</v>
      </c>
      <c r="G4173" s="12">
        <v>0.35204515582117757</v>
      </c>
      <c r="H4173" s="12">
        <v>0.50689665829979447</v>
      </c>
      <c r="I4173" s="12">
        <v>0.72399615729319466</v>
      </c>
      <c r="J4173" s="12">
        <v>0.45225408473893253</v>
      </c>
      <c r="K4173" s="12">
        <v>0.37702983706738119</v>
      </c>
      <c r="L4173" s="12">
        <v>0.49672118233568913</v>
      </c>
      <c r="M4173" s="12">
        <v>0.69072247627905003</v>
      </c>
    </row>
    <row r="4174" spans="1:13" x14ac:dyDescent="0.35">
      <c r="A4174" s="11" t="str">
        <f t="shared" si="65"/>
        <v>CONSUMO PER CAPITA (kg ó litros por individuo)Sin alcoholNIVEL MEDIO ALTO</v>
      </c>
      <c r="B4174" s="11" t="s">
        <v>121</v>
      </c>
      <c r="C4174" s="11" t="s">
        <v>147</v>
      </c>
      <c r="D4174" s="11" t="s">
        <v>210</v>
      </c>
      <c r="E4174" s="12">
        <v>0.74209310185753108</v>
      </c>
      <c r="F4174" s="12">
        <v>0.43187260712460152</v>
      </c>
      <c r="G4174" s="12">
        <v>0.30144882564253772</v>
      </c>
      <c r="H4174" s="12">
        <v>0.4377012399701099</v>
      </c>
      <c r="I4174" s="12">
        <v>0.73316713018549096</v>
      </c>
      <c r="J4174" s="12">
        <v>0.39188779266684903</v>
      </c>
      <c r="K4174" s="12">
        <v>0.38489462649122352</v>
      </c>
      <c r="L4174" s="12">
        <v>0.46805953885105145</v>
      </c>
      <c r="M4174" s="12">
        <v>0.57593927802831069</v>
      </c>
    </row>
    <row r="4175" spans="1:13" x14ac:dyDescent="0.35">
      <c r="A4175" s="11" t="str">
        <f t="shared" si="65"/>
        <v>CONSUMO PER CAPITA (kg ó litros por individuo)Sin alcoholNIVEL MEDIO</v>
      </c>
      <c r="B4175" s="11" t="s">
        <v>121</v>
      </c>
      <c r="C4175" s="11" t="s">
        <v>147</v>
      </c>
      <c r="D4175" s="11" t="s">
        <v>211</v>
      </c>
      <c r="E4175" s="12">
        <v>0.73371575897945762</v>
      </c>
      <c r="F4175" s="12">
        <v>0.45309896502684954</v>
      </c>
      <c r="G4175" s="12">
        <v>0.37974827181756188</v>
      </c>
      <c r="H4175" s="12">
        <v>0.54929520319627911</v>
      </c>
      <c r="I4175" s="12">
        <v>0.81609230237721819</v>
      </c>
      <c r="J4175" s="12">
        <v>0.40551054710819057</v>
      </c>
      <c r="K4175" s="12">
        <v>0.36229049005481628</v>
      </c>
      <c r="L4175" s="12">
        <v>0.44988326321755606</v>
      </c>
      <c r="M4175" s="12">
        <v>0.71491632830657514</v>
      </c>
    </row>
    <row r="4176" spans="1:13" x14ac:dyDescent="0.35">
      <c r="A4176" s="11" t="str">
        <f t="shared" si="65"/>
        <v>CONSUMO PER CAPITA (kg ó litros por individuo)Sin alcoholNIVEL MEDIO BAJO</v>
      </c>
      <c r="B4176" s="11" t="s">
        <v>121</v>
      </c>
      <c r="C4176" s="11" t="s">
        <v>147</v>
      </c>
      <c r="D4176" s="11" t="s">
        <v>212</v>
      </c>
      <c r="E4176" s="12">
        <v>0.82922199762277715</v>
      </c>
      <c r="F4176" s="12">
        <v>0.50948563732466634</v>
      </c>
      <c r="G4176" s="12">
        <v>0.50958821660830855</v>
      </c>
      <c r="H4176" s="12">
        <v>0.57447650125411553</v>
      </c>
      <c r="I4176" s="12">
        <v>0.78759152924295261</v>
      </c>
      <c r="J4176" s="12">
        <v>0.45748383323153952</v>
      </c>
      <c r="K4176" s="12">
        <v>0.42353983748295893</v>
      </c>
      <c r="L4176" s="12">
        <v>0.5112002563281457</v>
      </c>
      <c r="M4176" s="12">
        <v>0.71482864898849396</v>
      </c>
    </row>
    <row r="4177" spans="1:13" x14ac:dyDescent="0.35">
      <c r="A4177" s="11" t="str">
        <f t="shared" si="65"/>
        <v>CONSUMO PER CAPITA (kg ó litros por individuo)Sin alcoholHOMBRE</v>
      </c>
      <c r="B4177" s="11" t="s">
        <v>121</v>
      </c>
      <c r="C4177" s="11" t="s">
        <v>147</v>
      </c>
      <c r="D4177" s="11" t="s">
        <v>21</v>
      </c>
      <c r="E4177" s="12">
        <v>0.87842772040222761</v>
      </c>
      <c r="F4177" s="12">
        <v>0.54211722690473318</v>
      </c>
      <c r="G4177" s="12">
        <v>0.48224978489312886</v>
      </c>
      <c r="H4177" s="12">
        <v>0.63978073180603834</v>
      </c>
      <c r="I4177" s="12">
        <v>0.90790305069369981</v>
      </c>
      <c r="J4177" s="12">
        <v>0.55531862541613697</v>
      </c>
      <c r="K4177" s="12">
        <v>0.49531134655421438</v>
      </c>
      <c r="L4177" s="12">
        <v>0.60892848002850175</v>
      </c>
      <c r="M4177" s="12">
        <v>0.90965520565258917</v>
      </c>
    </row>
    <row r="4178" spans="1:13" x14ac:dyDescent="0.35">
      <c r="A4178" s="11" t="str">
        <f t="shared" si="65"/>
        <v>CONSUMO PER CAPITA (kg ó litros por individuo)Sin alcoholMUJER</v>
      </c>
      <c r="B4178" s="11" t="s">
        <v>121</v>
      </c>
      <c r="C4178" s="11" t="s">
        <v>147</v>
      </c>
      <c r="D4178" s="11" t="s">
        <v>22</v>
      </c>
      <c r="E4178" s="12">
        <v>0.57815449167748967</v>
      </c>
      <c r="F4178" s="12">
        <v>0.35007717782942138</v>
      </c>
      <c r="G4178" s="12">
        <v>0.30830758251035789</v>
      </c>
      <c r="H4178" s="12">
        <v>0.48122436733623492</v>
      </c>
      <c r="I4178" s="12">
        <v>0.65887906314907774</v>
      </c>
      <c r="J4178" s="12">
        <v>0.33524510689532033</v>
      </c>
      <c r="K4178" s="12">
        <v>0.32719174152973002</v>
      </c>
      <c r="L4178" s="12">
        <v>0.43338898130317743</v>
      </c>
      <c r="M4178" s="12">
        <v>0.61376319292810388</v>
      </c>
    </row>
    <row r="4179" spans="1:13" x14ac:dyDescent="0.35">
      <c r="A4179" s="11" t="str">
        <f t="shared" si="65"/>
        <v>CONSUMO PER CAPITA (kg ó litros por individuo)Cerveza EnvasadaT.ESPAÑA</v>
      </c>
      <c r="B4179" s="11" t="s">
        <v>121</v>
      </c>
      <c r="C4179" s="11" t="s">
        <v>179</v>
      </c>
      <c r="D4179" s="11" t="s">
        <v>36</v>
      </c>
      <c r="E4179" s="12">
        <v>3.2141600593881248</v>
      </c>
      <c r="F4179" s="12">
        <v>1.9575404872495454</v>
      </c>
      <c r="G4179" s="12">
        <v>1.7544125372934947</v>
      </c>
      <c r="H4179" s="12">
        <v>2.0993197124462868</v>
      </c>
      <c r="I4179" s="12">
        <v>2.9873936795480289</v>
      </c>
      <c r="J4179" s="12">
        <v>1.7934226887026981</v>
      </c>
      <c r="K4179" s="12">
        <v>1.6697451975230087</v>
      </c>
      <c r="L4179" s="12">
        <v>1.9482772484360056</v>
      </c>
      <c r="M4179" s="12">
        <v>2.7518119252220621</v>
      </c>
    </row>
    <row r="4180" spans="1:13" x14ac:dyDescent="0.35">
      <c r="A4180" s="11" t="str">
        <f t="shared" si="65"/>
        <v>CONSUMO PER CAPITA (kg ó litros por individuo)Cerveza EnvasadaBCN AM</v>
      </c>
      <c r="B4180" s="11" t="s">
        <v>121</v>
      </c>
      <c r="C4180" s="11" t="s">
        <v>179</v>
      </c>
      <c r="D4180" s="11" t="s">
        <v>1</v>
      </c>
      <c r="E4180" s="12">
        <v>2.5664573025101012</v>
      </c>
      <c r="F4180" s="12">
        <v>1.8023415338537812</v>
      </c>
      <c r="G4180" s="12">
        <v>1.4882038046823078</v>
      </c>
      <c r="H4180" s="12">
        <v>1.5756739589281474</v>
      </c>
      <c r="I4180" s="12">
        <v>2.3475385075548489</v>
      </c>
      <c r="J4180" s="12">
        <v>1.3136673917374171</v>
      </c>
      <c r="K4180" s="12">
        <v>1.2459785135175232</v>
      </c>
      <c r="L4180" s="12">
        <v>1.3523844282189603</v>
      </c>
      <c r="M4180" s="12">
        <v>2.2880098832503863</v>
      </c>
    </row>
    <row r="4181" spans="1:13" x14ac:dyDescent="0.35">
      <c r="A4181" s="11" t="str">
        <f t="shared" si="65"/>
        <v>CONSUMO PER CAPITA (kg ó litros por individuo)Cerveza EnvasadaREST.CAT ARAGON</v>
      </c>
      <c r="B4181" s="11" t="s">
        <v>121</v>
      </c>
      <c r="C4181" s="11" t="s">
        <v>179</v>
      </c>
      <c r="D4181" s="11" t="s">
        <v>2</v>
      </c>
      <c r="E4181" s="12">
        <v>2.9173039736671846</v>
      </c>
      <c r="F4181" s="12">
        <v>1.732345642685126</v>
      </c>
      <c r="G4181" s="12">
        <v>1.5608443270118673</v>
      </c>
      <c r="H4181" s="12">
        <v>1.8429856986452604</v>
      </c>
      <c r="I4181" s="12">
        <v>2.8029265107455319</v>
      </c>
      <c r="J4181" s="12">
        <v>1.607982153148322</v>
      </c>
      <c r="K4181" s="12">
        <v>1.5933357093574034</v>
      </c>
      <c r="L4181" s="12">
        <v>1.9068859906623841</v>
      </c>
      <c r="M4181" s="12">
        <v>2.8718297455198432</v>
      </c>
    </row>
    <row r="4182" spans="1:13" x14ac:dyDescent="0.35">
      <c r="A4182" s="11" t="str">
        <f t="shared" si="65"/>
        <v>CONSUMO PER CAPITA (kg ó litros por individuo)Cerveza EnvasadaLEVANTE</v>
      </c>
      <c r="B4182" s="11" t="s">
        <v>121</v>
      </c>
      <c r="C4182" s="11" t="s">
        <v>179</v>
      </c>
      <c r="D4182" s="11" t="s">
        <v>3</v>
      </c>
      <c r="E4182" s="12">
        <v>2.8763554950450261</v>
      </c>
      <c r="F4182" s="12">
        <v>2.2101382564864314</v>
      </c>
      <c r="G4182" s="12">
        <v>1.7047824082111691</v>
      </c>
      <c r="H4182" s="12">
        <v>1.9672473853659331</v>
      </c>
      <c r="I4182" s="12">
        <v>2.9261354043234502</v>
      </c>
      <c r="J4182" s="12">
        <v>1.8380592351680543</v>
      </c>
      <c r="K4182" s="12">
        <v>1.5576679084228753</v>
      </c>
      <c r="L4182" s="12">
        <v>1.7057478471151473</v>
      </c>
      <c r="M4182" s="12">
        <v>2.2881880847846734</v>
      </c>
    </row>
    <row r="4183" spans="1:13" x14ac:dyDescent="0.35">
      <c r="A4183" s="11" t="str">
        <f t="shared" si="65"/>
        <v>CONSUMO PER CAPITA (kg ó litros por individuo)Cerveza EnvasadaANDALUCIA</v>
      </c>
      <c r="B4183" s="11" t="s">
        <v>121</v>
      </c>
      <c r="C4183" s="11" t="s">
        <v>179</v>
      </c>
      <c r="D4183" s="11" t="s">
        <v>4</v>
      </c>
      <c r="E4183" s="12">
        <v>3.593685081503605</v>
      </c>
      <c r="F4183" s="12">
        <v>2.2574857300469211</v>
      </c>
      <c r="G4183" s="12">
        <v>1.9301792828403086</v>
      </c>
      <c r="H4183" s="12">
        <v>2.3442061570548112</v>
      </c>
      <c r="I4183" s="12">
        <v>3.0800572839961102</v>
      </c>
      <c r="J4183" s="12">
        <v>2.0464637395653522</v>
      </c>
      <c r="K4183" s="12">
        <v>1.9576083160052731</v>
      </c>
      <c r="L4183" s="12">
        <v>2.3601404730419806</v>
      </c>
      <c r="M4183" s="12">
        <v>3.1852000020010434</v>
      </c>
    </row>
    <row r="4184" spans="1:13" x14ac:dyDescent="0.35">
      <c r="A4184" s="11" t="str">
        <f t="shared" si="65"/>
        <v>CONSUMO PER CAPITA (kg ó litros por individuo)Cerveza EnvasadaMDD AM</v>
      </c>
      <c r="B4184" s="11" t="s">
        <v>121</v>
      </c>
      <c r="C4184" s="11" t="s">
        <v>179</v>
      </c>
      <c r="D4184" s="11" t="s">
        <v>5</v>
      </c>
      <c r="E4184" s="12">
        <v>3.0957289966567241</v>
      </c>
      <c r="F4184" s="12">
        <v>1.6376336216070135</v>
      </c>
      <c r="G4184" s="12">
        <v>1.676412112128518</v>
      </c>
      <c r="H4184" s="12">
        <v>2.0459353912159703</v>
      </c>
      <c r="I4184" s="12">
        <v>2.9646822246305153</v>
      </c>
      <c r="J4184" s="12">
        <v>1.9183949725914353</v>
      </c>
      <c r="K4184" s="12">
        <v>1.7851102086682591</v>
      </c>
      <c r="L4184" s="12">
        <v>2.0360074400294152</v>
      </c>
      <c r="M4184" s="12">
        <v>2.6240604693657277</v>
      </c>
    </row>
    <row r="4185" spans="1:13" x14ac:dyDescent="0.35">
      <c r="A4185" s="11" t="str">
        <f t="shared" si="65"/>
        <v>CONSUMO PER CAPITA (kg ó litros por individuo)Cerveza EnvasadaRTO CENTRO</v>
      </c>
      <c r="B4185" s="11" t="s">
        <v>121</v>
      </c>
      <c r="C4185" s="11" t="s">
        <v>179</v>
      </c>
      <c r="D4185" s="11" t="s">
        <v>6</v>
      </c>
      <c r="E4185" s="12">
        <v>3.5435532910274463</v>
      </c>
      <c r="F4185" s="12">
        <v>2.0530310802510048</v>
      </c>
      <c r="G4185" s="12">
        <v>1.860615495491124</v>
      </c>
      <c r="H4185" s="12">
        <v>2.4023860662208407</v>
      </c>
      <c r="I4185" s="12">
        <v>3.2887781187730658</v>
      </c>
      <c r="J4185" s="12">
        <v>1.8853361867375278</v>
      </c>
      <c r="K4185" s="12">
        <v>1.7455431443954614</v>
      </c>
      <c r="L4185" s="12">
        <v>2.0945143953281526</v>
      </c>
      <c r="M4185" s="12">
        <v>3.1532325300239199</v>
      </c>
    </row>
    <row r="4186" spans="1:13" x14ac:dyDescent="0.35">
      <c r="A4186" s="11" t="str">
        <f t="shared" si="65"/>
        <v>CONSUMO PER CAPITA (kg ó litros por individuo)Cerveza EnvasadaNORTE-CENTRO</v>
      </c>
      <c r="B4186" s="11" t="s">
        <v>121</v>
      </c>
      <c r="C4186" s="11" t="s">
        <v>179</v>
      </c>
      <c r="D4186" s="11" t="s">
        <v>7</v>
      </c>
      <c r="E4186" s="12">
        <v>3.075341528645529</v>
      </c>
      <c r="F4186" s="12">
        <v>1.4333070716500669</v>
      </c>
      <c r="G4186" s="12">
        <v>1.2508981276169939</v>
      </c>
      <c r="H4186" s="12">
        <v>1.5187120954556548</v>
      </c>
      <c r="I4186" s="12">
        <v>2.456495919786343</v>
      </c>
      <c r="J4186" s="12">
        <v>1.2221535088333557</v>
      </c>
      <c r="K4186" s="12">
        <v>1.1894617032344927</v>
      </c>
      <c r="L4186" s="12">
        <v>1.3890521611868547</v>
      </c>
      <c r="M4186" s="12">
        <v>2.2764591677370993</v>
      </c>
    </row>
    <row r="4187" spans="1:13" x14ac:dyDescent="0.35">
      <c r="A4187" s="11" t="str">
        <f t="shared" si="65"/>
        <v>CONSUMO PER CAPITA (kg ó litros por individuo)Cerveza EnvasadaNOROESTE</v>
      </c>
      <c r="B4187" s="11" t="s">
        <v>121</v>
      </c>
      <c r="C4187" s="11" t="s">
        <v>179</v>
      </c>
      <c r="D4187" s="11" t="s">
        <v>8</v>
      </c>
      <c r="E4187" s="12">
        <v>4.0107013388772197</v>
      </c>
      <c r="F4187" s="12">
        <v>2.2483031948633831</v>
      </c>
      <c r="G4187" s="12">
        <v>2.5291594111978069</v>
      </c>
      <c r="H4187" s="12">
        <v>3.0559560091933196</v>
      </c>
      <c r="I4187" s="12">
        <v>4.0877452905353202</v>
      </c>
      <c r="J4187" s="12">
        <v>2.2273476840209354</v>
      </c>
      <c r="K4187" s="12">
        <v>2.0226030079057082</v>
      </c>
      <c r="L4187" s="12">
        <v>2.4261866966722043</v>
      </c>
      <c r="M4187" s="12">
        <v>3.1459619373230061</v>
      </c>
    </row>
    <row r="4188" spans="1:13" x14ac:dyDescent="0.35">
      <c r="A4188" s="11" t="str">
        <f t="shared" si="65"/>
        <v>CONSUMO PER CAPITA (kg ó litros por individuo)Cerveza Envasada&lt;2MIL</v>
      </c>
      <c r="B4188" s="11" t="s">
        <v>121</v>
      </c>
      <c r="C4188" s="11" t="s">
        <v>179</v>
      </c>
      <c r="D4188" s="11" t="s">
        <v>9</v>
      </c>
      <c r="E4188" s="12">
        <v>2.670950373237472</v>
      </c>
      <c r="F4188" s="12">
        <v>1.8638462092431181</v>
      </c>
      <c r="G4188" s="12">
        <v>1.6372137905295259</v>
      </c>
      <c r="H4188" s="12">
        <v>2.1516596235545209</v>
      </c>
      <c r="I4188" s="12">
        <v>3.0952544146447467</v>
      </c>
      <c r="J4188" s="12">
        <v>1.7286520275051473</v>
      </c>
      <c r="K4188" s="12">
        <v>1.5645472846567527</v>
      </c>
      <c r="L4188" s="12">
        <v>2.1208451053593862</v>
      </c>
      <c r="M4188" s="12">
        <v>2.9982317452397527</v>
      </c>
    </row>
    <row r="4189" spans="1:13" x14ac:dyDescent="0.35">
      <c r="A4189" s="11" t="str">
        <f t="shared" si="65"/>
        <v>CONSUMO PER CAPITA (kg ó litros por individuo)Cerveza Envasada2-5MIL</v>
      </c>
      <c r="B4189" s="11" t="s">
        <v>121</v>
      </c>
      <c r="C4189" s="11" t="s">
        <v>179</v>
      </c>
      <c r="D4189" s="11" t="s">
        <v>10</v>
      </c>
      <c r="E4189" s="12">
        <v>2.7885065117018981</v>
      </c>
      <c r="F4189" s="12">
        <v>1.9516655138188197</v>
      </c>
      <c r="G4189" s="12">
        <v>1.8592318802725749</v>
      </c>
      <c r="H4189" s="12">
        <v>1.7062826687039454</v>
      </c>
      <c r="I4189" s="12">
        <v>2.4503909133610398</v>
      </c>
      <c r="J4189" s="12">
        <v>1.6356069874952164</v>
      </c>
      <c r="K4189" s="12">
        <v>1.5576723196500115</v>
      </c>
      <c r="L4189" s="12">
        <v>1.5149639342610006</v>
      </c>
      <c r="M4189" s="12">
        <v>2.5603483576961916</v>
      </c>
    </row>
    <row r="4190" spans="1:13" x14ac:dyDescent="0.35">
      <c r="A4190" s="11" t="str">
        <f t="shared" si="65"/>
        <v>CONSUMO PER CAPITA (kg ó litros por individuo)Cerveza Envasada5-10MIL</v>
      </c>
      <c r="B4190" s="11" t="s">
        <v>121</v>
      </c>
      <c r="C4190" s="11" t="s">
        <v>179</v>
      </c>
      <c r="D4190" s="11" t="s">
        <v>11</v>
      </c>
      <c r="E4190" s="12">
        <v>2.6229720424453231</v>
      </c>
      <c r="F4190" s="12">
        <v>1.6326629880674199</v>
      </c>
      <c r="G4190" s="12">
        <v>1.559068524741259</v>
      </c>
      <c r="H4190" s="12">
        <v>2.2005246842911217</v>
      </c>
      <c r="I4190" s="12">
        <v>2.8815366781243084</v>
      </c>
      <c r="J4190" s="12">
        <v>1.606126962608865</v>
      </c>
      <c r="K4190" s="12">
        <v>1.4105145073261303</v>
      </c>
      <c r="L4190" s="12">
        <v>1.8643940448952132</v>
      </c>
      <c r="M4190" s="12">
        <v>2.4227985522867308</v>
      </c>
    </row>
    <row r="4191" spans="1:13" x14ac:dyDescent="0.35">
      <c r="A4191" s="11" t="str">
        <f t="shared" si="65"/>
        <v>CONSUMO PER CAPITA (kg ó litros por individuo)Cerveza Envasada10-30MIL</v>
      </c>
      <c r="B4191" s="11" t="s">
        <v>121</v>
      </c>
      <c r="C4191" s="11" t="s">
        <v>179</v>
      </c>
      <c r="D4191" s="11" t="s">
        <v>12</v>
      </c>
      <c r="E4191" s="12">
        <v>3.3259971010767404</v>
      </c>
      <c r="F4191" s="12">
        <v>2.0144438597643166</v>
      </c>
      <c r="G4191" s="12">
        <v>1.616942986404809</v>
      </c>
      <c r="H4191" s="12">
        <v>1.74496979728701</v>
      </c>
      <c r="I4191" s="12">
        <v>2.7448825301531636</v>
      </c>
      <c r="J4191" s="12">
        <v>1.7452558854094147</v>
      </c>
      <c r="K4191" s="12">
        <v>1.5798407748586292</v>
      </c>
      <c r="L4191" s="12">
        <v>1.8891242356216249</v>
      </c>
      <c r="M4191" s="12">
        <v>2.8239217257341211</v>
      </c>
    </row>
    <row r="4192" spans="1:13" x14ac:dyDescent="0.35">
      <c r="A4192" s="11" t="str">
        <f t="shared" si="65"/>
        <v>CONSUMO PER CAPITA (kg ó litros por individuo)Cerveza Envasada30-100MIL</v>
      </c>
      <c r="B4192" s="11" t="s">
        <v>121</v>
      </c>
      <c r="C4192" s="11" t="s">
        <v>179</v>
      </c>
      <c r="D4192" s="11" t="s">
        <v>13</v>
      </c>
      <c r="E4192" s="12">
        <v>3.2624621211698792</v>
      </c>
      <c r="F4192" s="12">
        <v>1.8371075407459261</v>
      </c>
      <c r="G4192" s="12">
        <v>1.630840448745297</v>
      </c>
      <c r="H4192" s="12">
        <v>2.0232863202555915</v>
      </c>
      <c r="I4192" s="12">
        <v>2.9351331701772563</v>
      </c>
      <c r="J4192" s="12">
        <v>1.7111404155073389</v>
      </c>
      <c r="K4192" s="12">
        <v>1.5822263705379596</v>
      </c>
      <c r="L4192" s="12">
        <v>1.8547558275726339</v>
      </c>
      <c r="M4192" s="12">
        <v>2.7527997969800624</v>
      </c>
    </row>
    <row r="4193" spans="1:13" x14ac:dyDescent="0.35">
      <c r="A4193" s="11" t="str">
        <f t="shared" si="65"/>
        <v>CONSUMO PER CAPITA (kg ó litros por individuo)Cerveza Envasada100-200MIL</v>
      </c>
      <c r="B4193" s="11" t="s">
        <v>121</v>
      </c>
      <c r="C4193" s="11" t="s">
        <v>179</v>
      </c>
      <c r="D4193" s="11" t="s">
        <v>14</v>
      </c>
      <c r="E4193" s="12">
        <v>3.4537362217415244</v>
      </c>
      <c r="F4193" s="12">
        <v>2.0202363146975597</v>
      </c>
      <c r="G4193" s="12">
        <v>1.9251981377263057</v>
      </c>
      <c r="H4193" s="12">
        <v>2.0437572309129468</v>
      </c>
      <c r="I4193" s="12">
        <v>2.8414748661627831</v>
      </c>
      <c r="J4193" s="12">
        <v>1.7162858002436017</v>
      </c>
      <c r="K4193" s="12">
        <v>1.7961870499717594</v>
      </c>
      <c r="L4193" s="12">
        <v>1.9418967974665933</v>
      </c>
      <c r="M4193" s="12">
        <v>2.6785591711853005</v>
      </c>
    </row>
    <row r="4194" spans="1:13" x14ac:dyDescent="0.35">
      <c r="A4194" s="11" t="str">
        <f t="shared" si="65"/>
        <v>CONSUMO PER CAPITA (kg ó litros por individuo)Cerveza Envasada200-500MIL</v>
      </c>
      <c r="B4194" s="11" t="s">
        <v>121</v>
      </c>
      <c r="C4194" s="11" t="s">
        <v>179</v>
      </c>
      <c r="D4194" s="11" t="s">
        <v>15</v>
      </c>
      <c r="E4194" s="12">
        <v>3.650638910052983</v>
      </c>
      <c r="F4194" s="12">
        <v>2.2060042150811392</v>
      </c>
      <c r="G4194" s="12">
        <v>2.0007492629789581</v>
      </c>
      <c r="H4194" s="12">
        <v>2.7013356429927771</v>
      </c>
      <c r="I4194" s="12">
        <v>3.5824261460259761</v>
      </c>
      <c r="J4194" s="12">
        <v>2.1150480588444522</v>
      </c>
      <c r="K4194" s="12">
        <v>1.8636438977615479</v>
      </c>
      <c r="L4194" s="12">
        <v>2.3214151967208396</v>
      </c>
      <c r="M4194" s="12">
        <v>3.1185307080730347</v>
      </c>
    </row>
    <row r="4195" spans="1:13" x14ac:dyDescent="0.35">
      <c r="A4195" s="11" t="str">
        <f t="shared" si="65"/>
        <v>CONSUMO PER CAPITA (kg ó litros por individuo)Cerveza Envasada&gt;500MIL</v>
      </c>
      <c r="B4195" s="11" t="s">
        <v>121</v>
      </c>
      <c r="C4195" s="11" t="s">
        <v>179</v>
      </c>
      <c r="D4195" s="11" t="s">
        <v>16</v>
      </c>
      <c r="E4195" s="12">
        <v>3.1967812839144765</v>
      </c>
      <c r="F4195" s="12">
        <v>2.0067967750787603</v>
      </c>
      <c r="G4195" s="12">
        <v>1.8605561448525216</v>
      </c>
      <c r="H4195" s="12">
        <v>2.2230936883021912</v>
      </c>
      <c r="I4195" s="12">
        <v>3.1587425107599603</v>
      </c>
      <c r="J4195" s="12">
        <v>1.9190057581352962</v>
      </c>
      <c r="K4195" s="12">
        <v>1.8591343681512995</v>
      </c>
      <c r="L4195" s="12">
        <v>2.0045602412459695</v>
      </c>
      <c r="M4195" s="12">
        <v>2.5952576688439577</v>
      </c>
    </row>
    <row r="4196" spans="1:13" x14ac:dyDescent="0.35">
      <c r="A4196" s="11" t="str">
        <f t="shared" si="65"/>
        <v>CONSUMO PER CAPITA (kg ó litros por individuo)Cerveza EnvasadaDE 15 A 19 AÑOS</v>
      </c>
      <c r="B4196" s="11" t="s">
        <v>121</v>
      </c>
      <c r="C4196" s="11" t="s">
        <v>179</v>
      </c>
      <c r="D4196" s="11" t="s">
        <v>39</v>
      </c>
      <c r="E4196" s="12">
        <v>0.30186604927343774</v>
      </c>
      <c r="F4196" s="12">
        <v>0.11304394779072427</v>
      </c>
      <c r="G4196" s="12">
        <v>0.14554276754007339</v>
      </c>
      <c r="H4196" s="12">
        <v>2.81036777571178E-2</v>
      </c>
      <c r="I4196" s="12">
        <v>0.12963079057622554</v>
      </c>
      <c r="J4196" s="12">
        <v>8.1188308166758191E-2</v>
      </c>
      <c r="K4196" s="12">
        <v>2.091297002785299E-2</v>
      </c>
      <c r="L4196" s="12">
        <v>2.3097025332557086E-2</v>
      </c>
      <c r="M4196" s="12">
        <v>0.11103727297794169</v>
      </c>
    </row>
    <row r="4197" spans="1:13" x14ac:dyDescent="0.35">
      <c r="A4197" s="11" t="str">
        <f t="shared" si="65"/>
        <v>CONSUMO PER CAPITA (kg ó litros por individuo)Cerveza EnvasadaDE 20 A 24 AÑOS</v>
      </c>
      <c r="B4197" s="11" t="s">
        <v>121</v>
      </c>
      <c r="C4197" s="11" t="s">
        <v>179</v>
      </c>
      <c r="D4197" s="11" t="s">
        <v>40</v>
      </c>
      <c r="E4197" s="12">
        <v>0.61295991570819286</v>
      </c>
      <c r="F4197" s="12">
        <v>0.4670131778392223</v>
      </c>
      <c r="G4197" s="12">
        <v>0.49838733423909726</v>
      </c>
      <c r="H4197" s="12">
        <v>0.64102767667734606</v>
      </c>
      <c r="I4197" s="12">
        <v>0.48023545651845573</v>
      </c>
      <c r="J4197" s="12">
        <v>0.32623150180891713</v>
      </c>
      <c r="K4197" s="12">
        <v>0.29498476077631913</v>
      </c>
      <c r="L4197" s="12">
        <v>0.39410368134023199</v>
      </c>
      <c r="M4197" s="12">
        <v>0.44880216396959588</v>
      </c>
    </row>
    <row r="4198" spans="1:13" x14ac:dyDescent="0.35">
      <c r="A4198" s="11" t="str">
        <f t="shared" si="65"/>
        <v>CONSUMO PER CAPITA (kg ó litros por individuo)Cerveza EnvasadaDE 25 A 34 AÑOS</v>
      </c>
      <c r="B4198" s="11" t="s">
        <v>121</v>
      </c>
      <c r="C4198" s="11" t="s">
        <v>179</v>
      </c>
      <c r="D4198" s="11" t="s">
        <v>41</v>
      </c>
      <c r="E4198" s="12">
        <v>1.1551311787627965</v>
      </c>
      <c r="F4198" s="12">
        <v>0.85587805206670764</v>
      </c>
      <c r="G4198" s="12">
        <v>0.74827307783836738</v>
      </c>
      <c r="H4198" s="12">
        <v>0.95621262670327478</v>
      </c>
      <c r="I4198" s="12">
        <v>1.2711951643094872</v>
      </c>
      <c r="J4198" s="12">
        <v>0.78548735736481579</v>
      </c>
      <c r="K4198" s="12">
        <v>0.64545216020833207</v>
      </c>
      <c r="L4198" s="12">
        <v>0.70466581639413473</v>
      </c>
      <c r="M4198" s="12">
        <v>0.91555856608619124</v>
      </c>
    </row>
    <row r="4199" spans="1:13" x14ac:dyDescent="0.35">
      <c r="A4199" s="11" t="str">
        <f t="shared" si="65"/>
        <v>CONSUMO PER CAPITA (kg ó litros por individuo)Cerveza EnvasadaDE 35 A 49 AÑOS</v>
      </c>
      <c r="B4199" s="11" t="s">
        <v>121</v>
      </c>
      <c r="C4199" s="11" t="s">
        <v>179</v>
      </c>
      <c r="D4199" s="11" t="s">
        <v>42</v>
      </c>
      <c r="E4199" s="12">
        <v>2.4336334851605694</v>
      </c>
      <c r="F4199" s="12">
        <v>1.429231462179303</v>
      </c>
      <c r="G4199" s="12">
        <v>1.2617479439845753</v>
      </c>
      <c r="H4199" s="12">
        <v>1.4594572597017419</v>
      </c>
      <c r="I4199" s="12">
        <v>2.0694220245202186</v>
      </c>
      <c r="J4199" s="12">
        <v>1.2379693949211368</v>
      </c>
      <c r="K4199" s="12">
        <v>1.1772918917909816</v>
      </c>
      <c r="L4199" s="12">
        <v>1.3199909441494295</v>
      </c>
      <c r="M4199" s="12">
        <v>1.9022930831098905</v>
      </c>
    </row>
    <row r="4200" spans="1:13" x14ac:dyDescent="0.35">
      <c r="A4200" s="11" t="str">
        <f t="shared" si="65"/>
        <v>CONSUMO PER CAPITA (kg ó litros por individuo)Cerveza EnvasadaDE 50 A 59 AÑOS</v>
      </c>
      <c r="B4200" s="11" t="s">
        <v>121</v>
      </c>
      <c r="C4200" s="11" t="s">
        <v>179</v>
      </c>
      <c r="D4200" s="11" t="s">
        <v>43</v>
      </c>
      <c r="E4200" s="12">
        <v>4.6215085441803838</v>
      </c>
      <c r="F4200" s="12">
        <v>2.9456260571784574</v>
      </c>
      <c r="G4200" s="12">
        <v>2.3927129312883162</v>
      </c>
      <c r="H4200" s="12">
        <v>2.8148517362854744</v>
      </c>
      <c r="I4200" s="12">
        <v>4.2717123299013098</v>
      </c>
      <c r="J4200" s="12">
        <v>2.5348534141467414</v>
      </c>
      <c r="K4200" s="12">
        <v>2.3437582295904087</v>
      </c>
      <c r="L4200" s="12">
        <v>2.7760906252599145</v>
      </c>
      <c r="M4200" s="12">
        <v>3.9122029246677426</v>
      </c>
    </row>
    <row r="4201" spans="1:13" x14ac:dyDescent="0.35">
      <c r="A4201" s="11" t="str">
        <f t="shared" si="65"/>
        <v>CONSUMO PER CAPITA (kg ó litros por individuo)Cerveza EnvasadaDE 60 A 75 AÑOS</v>
      </c>
      <c r="B4201" s="11" t="s">
        <v>121</v>
      </c>
      <c r="C4201" s="11" t="s">
        <v>179</v>
      </c>
      <c r="D4201" s="11" t="s">
        <v>44</v>
      </c>
      <c r="E4201" s="12">
        <v>5.9648871206036027</v>
      </c>
      <c r="F4201" s="12">
        <v>3.4866044647894072</v>
      </c>
      <c r="G4201" s="12">
        <v>3.3214362116610121</v>
      </c>
      <c r="H4201" s="12">
        <v>4.0776623644576491</v>
      </c>
      <c r="I4201" s="12">
        <v>5.7371119350098043</v>
      </c>
      <c r="J4201" s="12">
        <v>3.4493297234948272</v>
      </c>
      <c r="K4201" s="12">
        <v>3.2530489124261317</v>
      </c>
      <c r="L4201" s="12">
        <v>3.8474306960385571</v>
      </c>
      <c r="M4201" s="12">
        <v>5.4516835943070827</v>
      </c>
    </row>
    <row r="4202" spans="1:13" x14ac:dyDescent="0.35">
      <c r="A4202" s="11" t="str">
        <f t="shared" si="65"/>
        <v>CONSUMO PER CAPITA (kg ó litros por individuo)Cerveza EnvasadaNIVEL ALTO</v>
      </c>
      <c r="B4202" s="11" t="s">
        <v>121</v>
      </c>
      <c r="C4202" s="11" t="s">
        <v>179</v>
      </c>
      <c r="D4202" s="11" t="s">
        <v>209</v>
      </c>
      <c r="E4202" s="12">
        <v>3.2816915190201157</v>
      </c>
      <c r="F4202" s="12">
        <v>1.934745429638199</v>
      </c>
      <c r="G4202" s="12">
        <v>1.8819453677030131</v>
      </c>
      <c r="H4202" s="12">
        <v>2.1678086071975677</v>
      </c>
      <c r="I4202" s="12">
        <v>3.1922461981569512</v>
      </c>
      <c r="J4202" s="12">
        <v>1.90600209799484</v>
      </c>
      <c r="K4202" s="12">
        <v>1.7116737730739033</v>
      </c>
      <c r="L4202" s="12">
        <v>2.1302257250233376</v>
      </c>
      <c r="M4202" s="12">
        <v>2.6701703982367215</v>
      </c>
    </row>
    <row r="4203" spans="1:13" x14ac:dyDescent="0.35">
      <c r="A4203" s="11" t="str">
        <f t="shared" si="65"/>
        <v>CONSUMO PER CAPITA (kg ó litros por individuo)Cerveza EnvasadaNIVEL MEDIO ALTO</v>
      </c>
      <c r="B4203" s="11" t="s">
        <v>121</v>
      </c>
      <c r="C4203" s="11" t="s">
        <v>179</v>
      </c>
      <c r="D4203" s="11" t="s">
        <v>210</v>
      </c>
      <c r="E4203" s="12">
        <v>3.1926841692401271</v>
      </c>
      <c r="F4203" s="12">
        <v>1.9362707723378145</v>
      </c>
      <c r="G4203" s="12">
        <v>1.3896262912606234</v>
      </c>
      <c r="H4203" s="12">
        <v>1.6023510697813426</v>
      </c>
      <c r="I4203" s="12">
        <v>2.3419157876079217</v>
      </c>
      <c r="J4203" s="12">
        <v>1.4531609416769395</v>
      </c>
      <c r="K4203" s="12">
        <v>1.4467684127267531</v>
      </c>
      <c r="L4203" s="12">
        <v>1.6028450634562468</v>
      </c>
      <c r="M4203" s="12">
        <v>2.1199550288844349</v>
      </c>
    </row>
    <row r="4204" spans="1:13" x14ac:dyDescent="0.35">
      <c r="A4204" s="11" t="str">
        <f t="shared" si="65"/>
        <v>CONSUMO PER CAPITA (kg ó litros por individuo)Cerveza EnvasadaNIVEL MEDIO</v>
      </c>
      <c r="B4204" s="11" t="s">
        <v>121</v>
      </c>
      <c r="C4204" s="11" t="s">
        <v>179</v>
      </c>
      <c r="D4204" s="11" t="s">
        <v>211</v>
      </c>
      <c r="E4204" s="12">
        <v>2.9318179308359067</v>
      </c>
      <c r="F4204" s="12">
        <v>1.8300540810628785</v>
      </c>
      <c r="G4204" s="12">
        <v>1.8218495792745804</v>
      </c>
      <c r="H4204" s="12">
        <v>2.2880782717217225</v>
      </c>
      <c r="I4204" s="12">
        <v>3.0870624767302028</v>
      </c>
      <c r="J4204" s="12">
        <v>1.708723390117423</v>
      </c>
      <c r="K4204" s="12">
        <v>1.6151660690026639</v>
      </c>
      <c r="L4204" s="12">
        <v>1.8002972734856033</v>
      </c>
      <c r="M4204" s="12">
        <v>2.6646847667641884</v>
      </c>
    </row>
    <row r="4205" spans="1:13" x14ac:dyDescent="0.35">
      <c r="A4205" s="11" t="str">
        <f t="shared" si="65"/>
        <v>CONSUMO PER CAPITA (kg ó litros por individuo)Cerveza EnvasadaNIVEL MEDIO BAJO</v>
      </c>
      <c r="B4205" s="11" t="s">
        <v>121</v>
      </c>
      <c r="C4205" s="11" t="s">
        <v>179</v>
      </c>
      <c r="D4205" s="11" t="s">
        <v>212</v>
      </c>
      <c r="E4205" s="12">
        <v>4.1234031382413416</v>
      </c>
      <c r="F4205" s="12">
        <v>2.5659589885349798</v>
      </c>
      <c r="G4205" s="12">
        <v>1.9815452738156596</v>
      </c>
      <c r="H4205" s="12">
        <v>2.2946879005739049</v>
      </c>
      <c r="I4205" s="12">
        <v>2.9939016202831081</v>
      </c>
      <c r="J4205" s="12">
        <v>1.8743381765366631</v>
      </c>
      <c r="K4205" s="12">
        <v>1.7849488421460167</v>
      </c>
      <c r="L4205" s="12">
        <v>2.1046181905955872</v>
      </c>
      <c r="M4205" s="12">
        <v>3.2937557544888336</v>
      </c>
    </row>
    <row r="4206" spans="1:13" x14ac:dyDescent="0.35">
      <c r="A4206" s="11" t="str">
        <f t="shared" si="65"/>
        <v>CONSUMO PER CAPITA (kg ó litros por individuo)Cerveza EnvasadaHOMBRE</v>
      </c>
      <c r="B4206" s="11" t="s">
        <v>121</v>
      </c>
      <c r="C4206" s="11" t="s">
        <v>179</v>
      </c>
      <c r="D4206" s="11" t="s">
        <v>21</v>
      </c>
      <c r="E4206" s="12">
        <v>4.0619888806794897</v>
      </c>
      <c r="F4206" s="12">
        <v>2.4720369160837374</v>
      </c>
      <c r="G4206" s="12">
        <v>2.3667492362984177</v>
      </c>
      <c r="H4206" s="12">
        <v>2.6778578472631618</v>
      </c>
      <c r="I4206" s="12">
        <v>3.8121315895493995</v>
      </c>
      <c r="J4206" s="12">
        <v>2.3746415433458608</v>
      </c>
      <c r="K4206" s="12">
        <v>2.2484255946499347</v>
      </c>
      <c r="L4206" s="12">
        <v>2.5178308908714389</v>
      </c>
      <c r="M4206" s="12">
        <v>3.6036966036911444</v>
      </c>
    </row>
    <row r="4207" spans="1:13" x14ac:dyDescent="0.35">
      <c r="A4207" s="11" t="str">
        <f t="shared" si="65"/>
        <v>CONSUMO PER CAPITA (kg ó litros por individuo)Cerveza EnvasadaMUJER</v>
      </c>
      <c r="B4207" s="11" t="s">
        <v>121</v>
      </c>
      <c r="C4207" s="11" t="s">
        <v>179</v>
      </c>
      <c r="D4207" s="11" t="s">
        <v>22</v>
      </c>
      <c r="E4207" s="12">
        <v>2.3750811546949704</v>
      </c>
      <c r="F4207" s="12">
        <v>1.448354289343617</v>
      </c>
      <c r="G4207" s="12">
        <v>1.1493835276355451</v>
      </c>
      <c r="H4207" s="12">
        <v>1.527677056872518</v>
      </c>
      <c r="I4207" s="12">
        <v>2.1724814510709582</v>
      </c>
      <c r="J4207" s="12">
        <v>1.2191245682275931</v>
      </c>
      <c r="K4207" s="12">
        <v>1.0984210708715181</v>
      </c>
      <c r="L4207" s="12">
        <v>1.3859580871335064</v>
      </c>
      <c r="M4207" s="12">
        <v>1.910559362740367</v>
      </c>
    </row>
    <row r="4208" spans="1:13" x14ac:dyDescent="0.35">
      <c r="A4208" s="11" t="str">
        <f t="shared" si="65"/>
        <v>CONSUMO PER CAPITA (kg ó litros por individuo)Cerveza SurtidorT.ESPAÑA</v>
      </c>
      <c r="B4208" s="11" t="s">
        <v>121</v>
      </c>
      <c r="C4208" s="11" t="s">
        <v>180</v>
      </c>
      <c r="D4208" s="11" t="s">
        <v>36</v>
      </c>
      <c r="E4208" s="12">
        <v>4.9156763945416015</v>
      </c>
      <c r="F4208" s="12">
        <v>2.8093333060071726</v>
      </c>
      <c r="G4208" s="12">
        <v>2.3741178231464559</v>
      </c>
      <c r="H4208" s="12">
        <v>2.9507779750680734</v>
      </c>
      <c r="I4208" s="12">
        <v>4.5839407489699004</v>
      </c>
      <c r="J4208" s="12">
        <v>2.7199560689564839</v>
      </c>
      <c r="K4208" s="12">
        <v>2.3063695401691624</v>
      </c>
      <c r="L4208" s="12">
        <v>2.8018174124174782</v>
      </c>
      <c r="M4208" s="12">
        <v>4.3777022865680877</v>
      </c>
    </row>
    <row r="4209" spans="1:13" x14ac:dyDescent="0.35">
      <c r="A4209" s="11" t="str">
        <f t="shared" si="65"/>
        <v>CONSUMO PER CAPITA (kg ó litros por individuo)Cerveza SurtidorBCN AM</v>
      </c>
      <c r="B4209" s="11" t="s">
        <v>121</v>
      </c>
      <c r="C4209" s="11" t="s">
        <v>180</v>
      </c>
      <c r="D4209" s="11" t="s">
        <v>1</v>
      </c>
      <c r="E4209" s="12">
        <v>3.6759292001803785</v>
      </c>
      <c r="F4209" s="12">
        <v>2.0001270065596333</v>
      </c>
      <c r="G4209" s="12">
        <v>1.9369595104267996</v>
      </c>
      <c r="H4209" s="12">
        <v>1.9606393693210489</v>
      </c>
      <c r="I4209" s="12">
        <v>3.6667950901241815</v>
      </c>
      <c r="J4209" s="12">
        <v>1.6716200714429044</v>
      </c>
      <c r="K4209" s="12">
        <v>1.5047288436695629</v>
      </c>
      <c r="L4209" s="12">
        <v>1.7352983070118386</v>
      </c>
      <c r="M4209" s="12">
        <v>2.6333444653788352</v>
      </c>
    </row>
    <row r="4210" spans="1:13" x14ac:dyDescent="0.35">
      <c r="A4210" s="11" t="str">
        <f t="shared" si="65"/>
        <v>CONSUMO PER CAPITA (kg ó litros por individuo)Cerveza SurtidorREST.CAT ARAGON</v>
      </c>
      <c r="B4210" s="11" t="s">
        <v>121</v>
      </c>
      <c r="C4210" s="11" t="s">
        <v>180</v>
      </c>
      <c r="D4210" s="11" t="s">
        <v>2</v>
      </c>
      <c r="E4210" s="12">
        <v>4.6462017968015799</v>
      </c>
      <c r="F4210" s="12">
        <v>2.1561649593108685</v>
      </c>
      <c r="G4210" s="12">
        <v>1.7879885043302228</v>
      </c>
      <c r="H4210" s="12">
        <v>2.5972906410353152</v>
      </c>
      <c r="I4210" s="12">
        <v>4.2509457480429083</v>
      </c>
      <c r="J4210" s="12">
        <v>2.0302893746422859</v>
      </c>
      <c r="K4210" s="12">
        <v>2.0348930805231742</v>
      </c>
      <c r="L4210" s="12">
        <v>2.5656708879604757</v>
      </c>
      <c r="M4210" s="12">
        <v>4.432804998430699</v>
      </c>
    </row>
    <row r="4211" spans="1:13" x14ac:dyDescent="0.35">
      <c r="A4211" s="11" t="str">
        <f t="shared" si="65"/>
        <v>CONSUMO PER CAPITA (kg ó litros por individuo)Cerveza SurtidorLEVANTE</v>
      </c>
      <c r="B4211" s="11" t="s">
        <v>121</v>
      </c>
      <c r="C4211" s="11" t="s">
        <v>180</v>
      </c>
      <c r="D4211" s="11" t="s">
        <v>3</v>
      </c>
      <c r="E4211" s="12">
        <v>3.8779314830718752</v>
      </c>
      <c r="F4211" s="12">
        <v>2.2798036496721203</v>
      </c>
      <c r="G4211" s="12">
        <v>1.8291307507803172</v>
      </c>
      <c r="H4211" s="12">
        <v>2.2933841886522961</v>
      </c>
      <c r="I4211" s="12">
        <v>3.3810814722139737</v>
      </c>
      <c r="J4211" s="12">
        <v>2.0460322635424713</v>
      </c>
      <c r="K4211" s="12">
        <v>1.6506131949377723</v>
      </c>
      <c r="L4211" s="12">
        <v>1.789150565248111</v>
      </c>
      <c r="M4211" s="12">
        <v>3.0406121351085318</v>
      </c>
    </row>
    <row r="4212" spans="1:13" x14ac:dyDescent="0.35">
      <c r="A4212" s="11" t="str">
        <f t="shared" si="65"/>
        <v>CONSUMO PER CAPITA (kg ó litros por individuo)Cerveza SurtidorANDALUCIA</v>
      </c>
      <c r="B4212" s="11" t="s">
        <v>121</v>
      </c>
      <c r="C4212" s="11" t="s">
        <v>180</v>
      </c>
      <c r="D4212" s="11" t="s">
        <v>4</v>
      </c>
      <c r="E4212" s="12">
        <v>6.0500150741185932</v>
      </c>
      <c r="F4212" s="12">
        <v>4.1179096516345108</v>
      </c>
      <c r="G4212" s="12">
        <v>3.2571894789136757</v>
      </c>
      <c r="H4212" s="12">
        <v>3.9945728591726741</v>
      </c>
      <c r="I4212" s="12">
        <v>5.2432239792662347</v>
      </c>
      <c r="J4212" s="12">
        <v>3.4896447731788687</v>
      </c>
      <c r="K4212" s="12">
        <v>3.0830733709733744</v>
      </c>
      <c r="L4212" s="12">
        <v>3.9424767711808415</v>
      </c>
      <c r="M4212" s="12">
        <v>5.4949629515378522</v>
      </c>
    </row>
    <row r="4213" spans="1:13" x14ac:dyDescent="0.35">
      <c r="A4213" s="11" t="str">
        <f t="shared" si="65"/>
        <v>CONSUMO PER CAPITA (kg ó litros por individuo)Cerveza SurtidorMDD AM</v>
      </c>
      <c r="B4213" s="11" t="s">
        <v>121</v>
      </c>
      <c r="C4213" s="11" t="s">
        <v>180</v>
      </c>
      <c r="D4213" s="11" t="s">
        <v>5</v>
      </c>
      <c r="E4213" s="12">
        <v>5.5873875741881802</v>
      </c>
      <c r="F4213" s="12">
        <v>3.2254625078585359</v>
      </c>
      <c r="G4213" s="12">
        <v>2.8395396237601336</v>
      </c>
      <c r="H4213" s="12">
        <v>3.4596150272783026</v>
      </c>
      <c r="I4213" s="12">
        <v>4.8664073326514012</v>
      </c>
      <c r="J4213" s="12">
        <v>2.9962095331082779</v>
      </c>
      <c r="K4213" s="12">
        <v>2.7309760382698998</v>
      </c>
      <c r="L4213" s="12">
        <v>3.2819791480123923</v>
      </c>
      <c r="M4213" s="12">
        <v>4.8857938513892245</v>
      </c>
    </row>
    <row r="4214" spans="1:13" x14ac:dyDescent="0.35">
      <c r="A4214" s="11" t="str">
        <f t="shared" si="65"/>
        <v>CONSUMO PER CAPITA (kg ó litros por individuo)Cerveza SurtidorRTO CENTRO</v>
      </c>
      <c r="B4214" s="11" t="s">
        <v>121</v>
      </c>
      <c r="C4214" s="11" t="s">
        <v>180</v>
      </c>
      <c r="D4214" s="11" t="s">
        <v>6</v>
      </c>
      <c r="E4214" s="12">
        <v>4.4770122607333969</v>
      </c>
      <c r="F4214" s="12">
        <v>2.0731482703581943</v>
      </c>
      <c r="G4214" s="12">
        <v>1.640913771766678</v>
      </c>
      <c r="H4214" s="12">
        <v>2.0482826356347452</v>
      </c>
      <c r="I4214" s="12">
        <v>4.2943472032891759</v>
      </c>
      <c r="J4214" s="12">
        <v>2.3753579641664584</v>
      </c>
      <c r="K4214" s="12">
        <v>1.8649217037212704</v>
      </c>
      <c r="L4214" s="12">
        <v>2.446155681514695</v>
      </c>
      <c r="M4214" s="12">
        <v>4.2360137023681634</v>
      </c>
    </row>
    <row r="4215" spans="1:13" x14ac:dyDescent="0.35">
      <c r="A4215" s="11" t="str">
        <f t="shared" si="65"/>
        <v>CONSUMO PER CAPITA (kg ó litros por individuo)Cerveza SurtidorNORTE-CENTRO</v>
      </c>
      <c r="B4215" s="11" t="s">
        <v>121</v>
      </c>
      <c r="C4215" s="11" t="s">
        <v>180</v>
      </c>
      <c r="D4215" s="11" t="s">
        <v>7</v>
      </c>
      <c r="E4215" s="12">
        <v>6.1843061536768991</v>
      </c>
      <c r="F4215" s="12">
        <v>3.263111417384434</v>
      </c>
      <c r="G4215" s="12">
        <v>2.8903095927969731</v>
      </c>
      <c r="H4215" s="12">
        <v>3.6745578604752249</v>
      </c>
      <c r="I4215" s="12">
        <v>6.7718539833381381</v>
      </c>
      <c r="J4215" s="12">
        <v>4.1574006311483114</v>
      </c>
      <c r="K4215" s="12">
        <v>2.9575310256480596</v>
      </c>
      <c r="L4215" s="12">
        <v>3.4001885060672192</v>
      </c>
      <c r="M4215" s="12">
        <v>5.9527264668178574</v>
      </c>
    </row>
    <row r="4216" spans="1:13" x14ac:dyDescent="0.35">
      <c r="A4216" s="11" t="str">
        <f t="shared" si="65"/>
        <v>CONSUMO PER CAPITA (kg ó litros por individuo)Cerveza SurtidorNOROESTE</v>
      </c>
      <c r="B4216" s="11" t="s">
        <v>121</v>
      </c>
      <c r="C4216" s="11" t="s">
        <v>180</v>
      </c>
      <c r="D4216" s="11" t="s">
        <v>8</v>
      </c>
      <c r="E4216" s="12">
        <v>3.9800416847190596</v>
      </c>
      <c r="F4216" s="12">
        <v>2.240678423441238</v>
      </c>
      <c r="G4216" s="12">
        <v>2.189451726945145</v>
      </c>
      <c r="H4216" s="12">
        <v>2.7393795315496439</v>
      </c>
      <c r="I4216" s="12">
        <v>4.242350527432313</v>
      </c>
      <c r="J4216" s="12">
        <v>2.7148937149184391</v>
      </c>
      <c r="K4216" s="12">
        <v>2.1193650125040331</v>
      </c>
      <c r="L4216" s="12">
        <v>2.5240325977630116</v>
      </c>
      <c r="M4216" s="12">
        <v>3.7149769530078776</v>
      </c>
    </row>
    <row r="4217" spans="1:13" x14ac:dyDescent="0.35">
      <c r="A4217" s="11" t="str">
        <f t="shared" si="65"/>
        <v>CONSUMO PER CAPITA (kg ó litros por individuo)Cerveza Surtidor&lt;2MIL</v>
      </c>
      <c r="B4217" s="11" t="s">
        <v>121</v>
      </c>
      <c r="C4217" s="11" t="s">
        <v>180</v>
      </c>
      <c r="D4217" s="11" t="s">
        <v>9</v>
      </c>
      <c r="E4217" s="12">
        <v>4.121435235935266</v>
      </c>
      <c r="F4217" s="12">
        <v>2.1004128976508514</v>
      </c>
      <c r="G4217" s="12">
        <v>1.642648994624001</v>
      </c>
      <c r="H4217" s="12">
        <v>2.0588725296032484</v>
      </c>
      <c r="I4217" s="12">
        <v>4.1769344517730547</v>
      </c>
      <c r="J4217" s="12">
        <v>2.1379961699676198</v>
      </c>
      <c r="K4217" s="12">
        <v>2.0004407923344614</v>
      </c>
      <c r="L4217" s="12">
        <v>2.7703007374806874</v>
      </c>
      <c r="M4217" s="12">
        <v>4.2203356706542534</v>
      </c>
    </row>
    <row r="4218" spans="1:13" x14ac:dyDescent="0.35">
      <c r="A4218" s="11" t="str">
        <f t="shared" si="65"/>
        <v>CONSUMO PER CAPITA (kg ó litros por individuo)Cerveza Surtidor2-5MIL</v>
      </c>
      <c r="B4218" s="11" t="s">
        <v>121</v>
      </c>
      <c r="C4218" s="11" t="s">
        <v>180</v>
      </c>
      <c r="D4218" s="11" t="s">
        <v>10</v>
      </c>
      <c r="E4218" s="12">
        <v>2.9410402908844984</v>
      </c>
      <c r="F4218" s="12">
        <v>1.535236492271423</v>
      </c>
      <c r="G4218" s="12">
        <v>1.6655612974610616</v>
      </c>
      <c r="H4218" s="12">
        <v>1.9782104475154274</v>
      </c>
      <c r="I4218" s="12">
        <v>3.1476701593153247</v>
      </c>
      <c r="J4218" s="12">
        <v>1.757537219712431</v>
      </c>
      <c r="K4218" s="12">
        <v>1.2396146236112993</v>
      </c>
      <c r="L4218" s="12">
        <v>1.5769754923326518</v>
      </c>
      <c r="M4218" s="12">
        <v>2.9000945015972701</v>
      </c>
    </row>
    <row r="4219" spans="1:13" x14ac:dyDescent="0.35">
      <c r="A4219" s="11" t="str">
        <f t="shared" si="65"/>
        <v>CONSUMO PER CAPITA (kg ó litros por individuo)Cerveza Surtidor5-10MIL</v>
      </c>
      <c r="B4219" s="11" t="s">
        <v>121</v>
      </c>
      <c r="C4219" s="11" t="s">
        <v>180</v>
      </c>
      <c r="D4219" s="11" t="s">
        <v>11</v>
      </c>
      <c r="E4219" s="12">
        <v>4.1842413129737155</v>
      </c>
      <c r="F4219" s="12">
        <v>2.3599276134727019</v>
      </c>
      <c r="G4219" s="12">
        <v>2.0612811180515909</v>
      </c>
      <c r="H4219" s="12">
        <v>3.2884998576359474</v>
      </c>
      <c r="I4219" s="12">
        <v>4.048470551040352</v>
      </c>
      <c r="J4219" s="12">
        <v>2.3702549021579449</v>
      </c>
      <c r="K4219" s="12">
        <v>1.9453451422239105</v>
      </c>
      <c r="L4219" s="12">
        <v>2.5513323449265646</v>
      </c>
      <c r="M4219" s="12">
        <v>3.7990740349933598</v>
      </c>
    </row>
    <row r="4220" spans="1:13" x14ac:dyDescent="0.35">
      <c r="A4220" s="11" t="str">
        <f t="shared" si="65"/>
        <v>CONSUMO PER CAPITA (kg ó litros por individuo)Cerveza Surtidor10-30MIL</v>
      </c>
      <c r="B4220" s="11" t="s">
        <v>121</v>
      </c>
      <c r="C4220" s="11" t="s">
        <v>180</v>
      </c>
      <c r="D4220" s="11" t="s">
        <v>12</v>
      </c>
      <c r="E4220" s="12">
        <v>4.6138181928284663</v>
      </c>
      <c r="F4220" s="12">
        <v>2.6614881266296897</v>
      </c>
      <c r="G4220" s="12">
        <v>2.3028128984769052</v>
      </c>
      <c r="H4220" s="12">
        <v>2.660858263868537</v>
      </c>
      <c r="I4220" s="12">
        <v>4.3912517049689344</v>
      </c>
      <c r="J4220" s="12">
        <v>2.8089982516334295</v>
      </c>
      <c r="K4220" s="12">
        <v>2.2278845752122338</v>
      </c>
      <c r="L4220" s="12">
        <v>2.6199665654482636</v>
      </c>
      <c r="M4220" s="12">
        <v>4.701294821463212</v>
      </c>
    </row>
    <row r="4221" spans="1:13" x14ac:dyDescent="0.35">
      <c r="A4221" s="11" t="str">
        <f t="shared" si="65"/>
        <v>CONSUMO PER CAPITA (kg ó litros por individuo)Cerveza Surtidor30-100MIL</v>
      </c>
      <c r="B4221" s="11" t="s">
        <v>121</v>
      </c>
      <c r="C4221" s="11" t="s">
        <v>180</v>
      </c>
      <c r="D4221" s="11" t="s">
        <v>13</v>
      </c>
      <c r="E4221" s="12">
        <v>4.3684366579041525</v>
      </c>
      <c r="F4221" s="12">
        <v>2.620864682934652</v>
      </c>
      <c r="G4221" s="12">
        <v>2.2100732823797231</v>
      </c>
      <c r="H4221" s="12">
        <v>2.648563921975553</v>
      </c>
      <c r="I4221" s="12">
        <v>4.2198263028247229</v>
      </c>
      <c r="J4221" s="12">
        <v>2.7510150346469149</v>
      </c>
      <c r="K4221" s="12">
        <v>2.1349767340783705</v>
      </c>
      <c r="L4221" s="12">
        <v>2.6323663609710151</v>
      </c>
      <c r="M4221" s="12">
        <v>3.8554337608516067</v>
      </c>
    </row>
    <row r="4222" spans="1:13" x14ac:dyDescent="0.35">
      <c r="A4222" s="11" t="str">
        <f t="shared" si="65"/>
        <v>CONSUMO PER CAPITA (kg ó litros por individuo)Cerveza Surtidor100-200MIL</v>
      </c>
      <c r="B4222" s="11" t="s">
        <v>121</v>
      </c>
      <c r="C4222" s="11" t="s">
        <v>180</v>
      </c>
      <c r="D4222" s="11" t="s">
        <v>14</v>
      </c>
      <c r="E4222" s="12">
        <v>5.3529442704321006</v>
      </c>
      <c r="F4222" s="12">
        <v>3.0742451648923614</v>
      </c>
      <c r="G4222" s="12">
        <v>2.4759905634213486</v>
      </c>
      <c r="H4222" s="12">
        <v>3.2368005983140788</v>
      </c>
      <c r="I4222" s="12">
        <v>4.7955515781806257</v>
      </c>
      <c r="J4222" s="12">
        <v>2.9393959237292813</v>
      </c>
      <c r="K4222" s="12">
        <v>2.5089702430787986</v>
      </c>
      <c r="L4222" s="12">
        <v>2.977357021979643</v>
      </c>
      <c r="M4222" s="12">
        <v>4.6396006370119078</v>
      </c>
    </row>
    <row r="4223" spans="1:13" x14ac:dyDescent="0.35">
      <c r="A4223" s="11" t="str">
        <f t="shared" si="65"/>
        <v>CONSUMO PER CAPITA (kg ó litros por individuo)Cerveza Surtidor200-500MIL</v>
      </c>
      <c r="B4223" s="11" t="s">
        <v>121</v>
      </c>
      <c r="C4223" s="11" t="s">
        <v>180</v>
      </c>
      <c r="D4223" s="11" t="s">
        <v>15</v>
      </c>
      <c r="E4223" s="12">
        <v>5.3287109302966815</v>
      </c>
      <c r="F4223" s="12">
        <v>3.0537377778051984</v>
      </c>
      <c r="G4223" s="12">
        <v>2.2945782110470385</v>
      </c>
      <c r="H4223" s="12">
        <v>2.8439347122772975</v>
      </c>
      <c r="I4223" s="12">
        <v>4.7483977809896984</v>
      </c>
      <c r="J4223" s="12">
        <v>2.4752266125563871</v>
      </c>
      <c r="K4223" s="12">
        <v>1.9885532388145051</v>
      </c>
      <c r="L4223" s="12">
        <v>2.694825349694979</v>
      </c>
      <c r="M4223" s="12">
        <v>4.4408778712211605</v>
      </c>
    </row>
    <row r="4224" spans="1:13" x14ac:dyDescent="0.35">
      <c r="A4224" s="11" t="str">
        <f t="shared" si="65"/>
        <v>CONSUMO PER CAPITA (kg ó litros por individuo)Cerveza Surtidor&gt;500MIL</v>
      </c>
      <c r="B4224" s="11" t="s">
        <v>121</v>
      </c>
      <c r="C4224" s="11" t="s">
        <v>180</v>
      </c>
      <c r="D4224" s="11" t="s">
        <v>16</v>
      </c>
      <c r="E4224" s="12">
        <v>6.7061714351337267</v>
      </c>
      <c r="F4224" s="12">
        <v>3.7991702470646191</v>
      </c>
      <c r="G4224" s="12">
        <v>3.3396263490092895</v>
      </c>
      <c r="H4224" s="12">
        <v>4.0701108107603741</v>
      </c>
      <c r="I4224" s="12">
        <v>5.9464653991289298</v>
      </c>
      <c r="J4224" s="12">
        <v>3.3909777395176985</v>
      </c>
      <c r="K4224" s="12">
        <v>3.4114339135445593</v>
      </c>
      <c r="L4224" s="12">
        <v>3.7850100253325412</v>
      </c>
      <c r="M4224" s="12">
        <v>5.36854690197874</v>
      </c>
    </row>
    <row r="4225" spans="1:13" x14ac:dyDescent="0.35">
      <c r="A4225" s="11" t="str">
        <f t="shared" si="65"/>
        <v>CONSUMO PER CAPITA (kg ó litros por individuo)Cerveza SurtidorDE 15 A 19 AÑOS</v>
      </c>
      <c r="B4225" s="11" t="s">
        <v>121</v>
      </c>
      <c r="C4225" s="11" t="s">
        <v>180</v>
      </c>
      <c r="D4225" s="11" t="s">
        <v>39</v>
      </c>
      <c r="E4225" s="12">
        <v>0.21748146282887587</v>
      </c>
      <c r="F4225" s="12">
        <v>0.48689282077228874</v>
      </c>
      <c r="G4225" s="12">
        <v>0.12741126895605254</v>
      </c>
      <c r="H4225" s="12">
        <v>6.245935881255079E-2</v>
      </c>
      <c r="I4225" s="12">
        <v>0.35470368699353927</v>
      </c>
      <c r="J4225" s="12">
        <v>9.8809972910187407E-2</v>
      </c>
      <c r="K4225" s="12">
        <v>3.4463370559994093E-2</v>
      </c>
      <c r="L4225" s="12">
        <v>8.1922898854352874E-2</v>
      </c>
      <c r="M4225" s="12">
        <v>0.4071285004207349</v>
      </c>
    </row>
    <row r="4226" spans="1:13" x14ac:dyDescent="0.35">
      <c r="A4226" s="11" t="str">
        <f t="shared" si="65"/>
        <v>CONSUMO PER CAPITA (kg ó litros por individuo)Cerveza SurtidorDE 20 A 24 AÑOS</v>
      </c>
      <c r="B4226" s="11" t="s">
        <v>121</v>
      </c>
      <c r="C4226" s="11" t="s">
        <v>180</v>
      </c>
      <c r="D4226" s="11" t="s">
        <v>40</v>
      </c>
      <c r="E4226" s="12">
        <v>1.073428997612125</v>
      </c>
      <c r="F4226" s="12">
        <v>0.79755213948792836</v>
      </c>
      <c r="G4226" s="12">
        <v>0.57664121545632752</v>
      </c>
      <c r="H4226" s="12">
        <v>0.52988751449874183</v>
      </c>
      <c r="I4226" s="12">
        <v>0.97756213675143477</v>
      </c>
      <c r="J4226" s="12">
        <v>0.48997232001981134</v>
      </c>
      <c r="K4226" s="12">
        <v>0.38967117348619301</v>
      </c>
      <c r="L4226" s="12">
        <v>0.53556657428230126</v>
      </c>
      <c r="M4226" s="12">
        <v>0.81647233602177849</v>
      </c>
    </row>
    <row r="4227" spans="1:13" x14ac:dyDescent="0.35">
      <c r="A4227" s="11" t="str">
        <f t="shared" si="65"/>
        <v>CONSUMO PER CAPITA (kg ó litros por individuo)Cerveza SurtidorDE 25 A 34 AÑOS</v>
      </c>
      <c r="B4227" s="11" t="s">
        <v>121</v>
      </c>
      <c r="C4227" s="11" t="s">
        <v>180</v>
      </c>
      <c r="D4227" s="11" t="s">
        <v>41</v>
      </c>
      <c r="E4227" s="12">
        <v>2.214651224842771</v>
      </c>
      <c r="F4227" s="12">
        <v>1.4522323319851771</v>
      </c>
      <c r="G4227" s="12">
        <v>1.2210676247834833</v>
      </c>
      <c r="H4227" s="12">
        <v>1.4716729078544966</v>
      </c>
      <c r="I4227" s="12">
        <v>1.9129534163800384</v>
      </c>
      <c r="J4227" s="12">
        <v>1.3645757693756604</v>
      </c>
      <c r="K4227" s="12">
        <v>1.079203470801624</v>
      </c>
      <c r="L4227" s="12">
        <v>1.2174977223439964</v>
      </c>
      <c r="M4227" s="12">
        <v>1.8050386881121927</v>
      </c>
    </row>
    <row r="4228" spans="1:13" x14ac:dyDescent="0.35">
      <c r="A4228" s="11" t="str">
        <f t="shared" ref="A4228:A4291" si="66">B4228&amp;C4228&amp;D4228</f>
        <v>CONSUMO PER CAPITA (kg ó litros por individuo)Cerveza SurtidorDE 35 A 49 AÑOS</v>
      </c>
      <c r="B4228" s="11" t="s">
        <v>121</v>
      </c>
      <c r="C4228" s="11" t="s">
        <v>180</v>
      </c>
      <c r="D4228" s="11" t="s">
        <v>42</v>
      </c>
      <c r="E4228" s="12">
        <v>3.6014462318546583</v>
      </c>
      <c r="F4228" s="12">
        <v>1.864969424970589</v>
      </c>
      <c r="G4228" s="12">
        <v>1.6467451254296284</v>
      </c>
      <c r="H4228" s="12">
        <v>1.9817484261488176</v>
      </c>
      <c r="I4228" s="12">
        <v>3.2609818262724777</v>
      </c>
      <c r="J4228" s="12">
        <v>2.0259252053681367</v>
      </c>
      <c r="K4228" s="12">
        <v>1.5739673960904648</v>
      </c>
      <c r="L4228" s="12">
        <v>2.0316927129001465</v>
      </c>
      <c r="M4228" s="12">
        <v>2.7616090514636897</v>
      </c>
    </row>
    <row r="4229" spans="1:13" x14ac:dyDescent="0.35">
      <c r="A4229" s="11" t="str">
        <f t="shared" si="66"/>
        <v>CONSUMO PER CAPITA (kg ó litros por individuo)Cerveza SurtidorDE 50 A 59 AÑOS</v>
      </c>
      <c r="B4229" s="11" t="s">
        <v>121</v>
      </c>
      <c r="C4229" s="11" t="s">
        <v>180</v>
      </c>
      <c r="D4229" s="11" t="s">
        <v>43</v>
      </c>
      <c r="E4229" s="12">
        <v>6.2755082225646976</v>
      </c>
      <c r="F4229" s="12">
        <v>3.6008274063448478</v>
      </c>
      <c r="G4229" s="12">
        <v>2.9946519108365934</v>
      </c>
      <c r="H4229" s="12">
        <v>3.4437046625011503</v>
      </c>
      <c r="I4229" s="12">
        <v>5.8553629949763302</v>
      </c>
      <c r="J4229" s="12">
        <v>3.2391183333375344</v>
      </c>
      <c r="K4229" s="12">
        <v>2.8167307484730806</v>
      </c>
      <c r="L4229" s="12">
        <v>3.3243323907389883</v>
      </c>
      <c r="M4229" s="12">
        <v>5.7434225862017279</v>
      </c>
    </row>
    <row r="4230" spans="1:13" x14ac:dyDescent="0.35">
      <c r="A4230" s="11" t="str">
        <f t="shared" si="66"/>
        <v>CONSUMO PER CAPITA (kg ó litros por individuo)Cerveza SurtidorDE 60 A 75 AÑOS</v>
      </c>
      <c r="B4230" s="11" t="s">
        <v>121</v>
      </c>
      <c r="C4230" s="11" t="s">
        <v>180</v>
      </c>
      <c r="D4230" s="11" t="s">
        <v>44</v>
      </c>
      <c r="E4230" s="12">
        <v>9.7215168814123132</v>
      </c>
      <c r="F4230" s="12">
        <v>5.5233835475789066</v>
      </c>
      <c r="G4230" s="12">
        <v>4.7020256575008208</v>
      </c>
      <c r="H4230" s="12">
        <v>6.2873969382330266</v>
      </c>
      <c r="I4230" s="12">
        <v>9.2052330021656257</v>
      </c>
      <c r="J4230" s="12">
        <v>5.4629594871790674</v>
      </c>
      <c r="K4230" s="12">
        <v>4.8078665519254224</v>
      </c>
      <c r="L4230" s="12">
        <v>5.8077909341574427</v>
      </c>
      <c r="M4230" s="12">
        <v>9.1020672367495479</v>
      </c>
    </row>
    <row r="4231" spans="1:13" x14ac:dyDescent="0.35">
      <c r="A4231" s="11" t="str">
        <f t="shared" si="66"/>
        <v>CONSUMO PER CAPITA (kg ó litros por individuo)Cerveza SurtidorNIVEL ALTO</v>
      </c>
      <c r="B4231" s="11" t="s">
        <v>121</v>
      </c>
      <c r="C4231" s="11" t="s">
        <v>180</v>
      </c>
      <c r="D4231" s="11" t="s">
        <v>209</v>
      </c>
      <c r="E4231" s="12">
        <v>5.2548695961623979</v>
      </c>
      <c r="F4231" s="12">
        <v>2.8572010322845709</v>
      </c>
      <c r="G4231" s="12">
        <v>2.5981818403746764</v>
      </c>
      <c r="H4231" s="12">
        <v>3.1277395307360703</v>
      </c>
      <c r="I4231" s="12">
        <v>5.3164172327575701</v>
      </c>
      <c r="J4231" s="12">
        <v>3.1618195065906138</v>
      </c>
      <c r="K4231" s="12">
        <v>2.5691102039234188</v>
      </c>
      <c r="L4231" s="12">
        <v>3.2398465386159403</v>
      </c>
      <c r="M4231" s="12">
        <v>4.9592624789618336</v>
      </c>
    </row>
    <row r="4232" spans="1:13" x14ac:dyDescent="0.35">
      <c r="A4232" s="11" t="str">
        <f t="shared" si="66"/>
        <v>CONSUMO PER CAPITA (kg ó litros por individuo)Cerveza SurtidorNIVEL MEDIO ALTO</v>
      </c>
      <c r="B4232" s="11" t="s">
        <v>121</v>
      </c>
      <c r="C4232" s="11" t="s">
        <v>180</v>
      </c>
      <c r="D4232" s="11" t="s">
        <v>210</v>
      </c>
      <c r="E4232" s="12">
        <v>5.4106181058240557</v>
      </c>
      <c r="F4232" s="12">
        <v>2.7530484099133843</v>
      </c>
      <c r="G4232" s="12">
        <v>2.5053156220108224</v>
      </c>
      <c r="H4232" s="12">
        <v>2.8167495765482826</v>
      </c>
      <c r="I4232" s="12">
        <v>4.665075677138244</v>
      </c>
      <c r="J4232" s="12">
        <v>2.6388804863540254</v>
      </c>
      <c r="K4232" s="12">
        <v>2.1390476590037149</v>
      </c>
      <c r="L4232" s="12">
        <v>2.246534261262088</v>
      </c>
      <c r="M4232" s="12">
        <v>3.929265178904529</v>
      </c>
    </row>
    <row r="4233" spans="1:13" x14ac:dyDescent="0.35">
      <c r="A4233" s="11" t="str">
        <f t="shared" si="66"/>
        <v>CONSUMO PER CAPITA (kg ó litros por individuo)Cerveza SurtidorNIVEL MEDIO</v>
      </c>
      <c r="B4233" s="11" t="s">
        <v>121</v>
      </c>
      <c r="C4233" s="11" t="s">
        <v>180</v>
      </c>
      <c r="D4233" s="11" t="s">
        <v>211</v>
      </c>
      <c r="E4233" s="12">
        <v>4.6462457715322794</v>
      </c>
      <c r="F4233" s="12">
        <v>2.8165923294618471</v>
      </c>
      <c r="G4233" s="12">
        <v>2.211454814538687</v>
      </c>
      <c r="H4233" s="12">
        <v>2.6844314489946512</v>
      </c>
      <c r="I4233" s="12">
        <v>4.533115965375349</v>
      </c>
      <c r="J4233" s="12">
        <v>2.4975494359267012</v>
      </c>
      <c r="K4233" s="12">
        <v>2.0640720429738311</v>
      </c>
      <c r="L4233" s="12">
        <v>2.5491742975691341</v>
      </c>
      <c r="M4233" s="12">
        <v>4.336906783683955</v>
      </c>
    </row>
    <row r="4234" spans="1:13" x14ac:dyDescent="0.35">
      <c r="A4234" s="11" t="str">
        <f t="shared" si="66"/>
        <v>CONSUMO PER CAPITA (kg ó litros por individuo)Cerveza SurtidorNIVEL MEDIO BAJO</v>
      </c>
      <c r="B4234" s="11" t="s">
        <v>121</v>
      </c>
      <c r="C4234" s="11" t="s">
        <v>180</v>
      </c>
      <c r="D4234" s="11" t="s">
        <v>212</v>
      </c>
      <c r="E4234" s="12">
        <v>5.626225816899896</v>
      </c>
      <c r="F4234" s="12">
        <v>3.3891820419738994</v>
      </c>
      <c r="G4234" s="12">
        <v>2.7427608710700517</v>
      </c>
      <c r="H4234" s="12">
        <v>3.2744941672152215</v>
      </c>
      <c r="I4234" s="12">
        <v>4.7255576695230275</v>
      </c>
      <c r="J4234" s="12">
        <v>3.2338833000350027</v>
      </c>
      <c r="K4234" s="12">
        <v>2.5764440247997511</v>
      </c>
      <c r="L4234" s="12">
        <v>2.9950958309352917</v>
      </c>
      <c r="M4234" s="12">
        <v>4.3995347275545633</v>
      </c>
    </row>
    <row r="4235" spans="1:13" x14ac:dyDescent="0.35">
      <c r="A4235" s="11" t="str">
        <f t="shared" si="66"/>
        <v>CONSUMO PER CAPITA (kg ó litros por individuo)Cerveza SurtidorHOMBRE</v>
      </c>
      <c r="B4235" s="11" t="s">
        <v>121</v>
      </c>
      <c r="C4235" s="11" t="s">
        <v>180</v>
      </c>
      <c r="D4235" s="11" t="s">
        <v>21</v>
      </c>
      <c r="E4235" s="12">
        <v>6.0505555151912409</v>
      </c>
      <c r="F4235" s="12">
        <v>3.4502946287217715</v>
      </c>
      <c r="G4235" s="12">
        <v>2.9101097884515612</v>
      </c>
      <c r="H4235" s="12">
        <v>3.6467689176194145</v>
      </c>
      <c r="I4235" s="12">
        <v>5.7219828003537776</v>
      </c>
      <c r="J4235" s="12">
        <v>3.5456226243460933</v>
      </c>
      <c r="K4235" s="12">
        <v>2.9842553901697539</v>
      </c>
      <c r="L4235" s="12">
        <v>3.4720248462460397</v>
      </c>
      <c r="M4235" s="12">
        <v>5.500896119690232</v>
      </c>
    </row>
    <row r="4236" spans="1:13" x14ac:dyDescent="0.35">
      <c r="A4236" s="11" t="str">
        <f t="shared" si="66"/>
        <v>CONSUMO PER CAPITA (kg ó litros por individuo)Cerveza SurtidorMUJER</v>
      </c>
      <c r="B4236" s="11" t="s">
        <v>121</v>
      </c>
      <c r="C4236" s="11" t="s">
        <v>180</v>
      </c>
      <c r="D4236" s="11" t="s">
        <v>22</v>
      </c>
      <c r="E4236" s="12">
        <v>3.7925075942075246</v>
      </c>
      <c r="F4236" s="12">
        <v>2.1749872490760143</v>
      </c>
      <c r="G4236" s="12">
        <v>1.8445231476735207</v>
      </c>
      <c r="H4236" s="12">
        <v>2.2630849395422814</v>
      </c>
      <c r="I4236" s="12">
        <v>3.4594564510052166</v>
      </c>
      <c r="J4236" s="12">
        <v>1.9041210197102545</v>
      </c>
      <c r="K4236" s="12">
        <v>1.6371013325383765</v>
      </c>
      <c r="L4236" s="12">
        <v>2.1401235605111437</v>
      </c>
      <c r="M4236" s="12">
        <v>3.2685292992230304</v>
      </c>
    </row>
    <row r="4237" spans="1:13" x14ac:dyDescent="0.35">
      <c r="A4237" s="11" t="str">
        <f t="shared" si="66"/>
        <v>CONSUMO PER CAPITA (kg ó litros por individuo)Otras CervezasT.ESPAÑA</v>
      </c>
      <c r="B4237" s="11" t="s">
        <v>121</v>
      </c>
      <c r="C4237" s="11" t="s">
        <v>148</v>
      </c>
      <c r="D4237" s="11" t="s">
        <v>36</v>
      </c>
      <c r="E4237" s="12">
        <v>1.3732371432461735E-2</v>
      </c>
      <c r="F4237" s="12">
        <v>6.5877411592472563E-3</v>
      </c>
      <c r="G4237" s="12">
        <v>5.7663504669038359E-3</v>
      </c>
      <c r="H4237" s="12">
        <v>5.7083806290345327E-3</v>
      </c>
      <c r="I4237" s="12">
        <v>8.0791038722888304E-3</v>
      </c>
      <c r="J4237" s="12">
        <v>2.7118065735873701E-3</v>
      </c>
      <c r="K4237" s="12">
        <v>3.3124654325205395E-3</v>
      </c>
      <c r="L4237" s="12">
        <v>2.9850076413967183E-3</v>
      </c>
      <c r="M4237" s="12">
        <v>8.6928617737166546E-3</v>
      </c>
    </row>
    <row r="4238" spans="1:13" x14ac:dyDescent="0.35">
      <c r="A4238" s="11" t="str">
        <f t="shared" si="66"/>
        <v>CONSUMO PER CAPITA (kg ó litros por individuo)Otras CervezasBCN AM</v>
      </c>
      <c r="B4238" s="11" t="s">
        <v>121</v>
      </c>
      <c r="C4238" s="11" t="s">
        <v>148</v>
      </c>
      <c r="D4238" s="11" t="s">
        <v>1</v>
      </c>
      <c r="E4238" s="12" t="s">
        <v>223</v>
      </c>
      <c r="F4238" s="12" t="s">
        <v>223</v>
      </c>
      <c r="G4238" s="12">
        <v>3.9055544253895269E-3</v>
      </c>
      <c r="H4238" s="12" t="s">
        <v>223</v>
      </c>
      <c r="I4238" s="12" t="s">
        <v>223</v>
      </c>
      <c r="J4238" s="12" t="s">
        <v>223</v>
      </c>
      <c r="K4238" s="12">
        <v>1.3468260027973585E-3</v>
      </c>
      <c r="L4238" s="12" t="s">
        <v>223</v>
      </c>
      <c r="M4238" s="12">
        <v>4.2262277168437553E-3</v>
      </c>
    </row>
    <row r="4239" spans="1:13" x14ac:dyDescent="0.35">
      <c r="A4239" s="11" t="str">
        <f t="shared" si="66"/>
        <v>CONSUMO PER CAPITA (kg ó litros por individuo)Otras CervezasREST.CAT ARAGON</v>
      </c>
      <c r="B4239" s="11" t="s">
        <v>121</v>
      </c>
      <c r="C4239" s="11" t="s">
        <v>148</v>
      </c>
      <c r="D4239" s="11" t="s">
        <v>2</v>
      </c>
      <c r="E4239" s="12">
        <v>2.9156386855112263E-3</v>
      </c>
      <c r="F4239" s="12">
        <v>2.9824088844107042E-3</v>
      </c>
      <c r="G4239" s="12">
        <v>4.0705203765978295E-3</v>
      </c>
      <c r="H4239" s="12">
        <v>8.3324667821179036E-3</v>
      </c>
      <c r="I4239" s="12">
        <v>3.2678682465099437E-3</v>
      </c>
      <c r="J4239" s="12">
        <v>2.8023326629022095E-3</v>
      </c>
      <c r="K4239" s="12">
        <v>1.5611766370263484E-3</v>
      </c>
      <c r="L4239" s="12">
        <v>3.1563720189014869E-3</v>
      </c>
      <c r="M4239" s="12">
        <v>1.8702314788572186E-3</v>
      </c>
    </row>
    <row r="4240" spans="1:13" x14ac:dyDescent="0.35">
      <c r="A4240" s="11" t="str">
        <f t="shared" si="66"/>
        <v>CONSUMO PER CAPITA (kg ó litros por individuo)Otras CervezasLEVANTE</v>
      </c>
      <c r="B4240" s="11" t="s">
        <v>121</v>
      </c>
      <c r="C4240" s="11" t="s">
        <v>148</v>
      </c>
      <c r="D4240" s="11" t="s">
        <v>3</v>
      </c>
      <c r="E4240" s="12">
        <v>4.9428965597128598E-3</v>
      </c>
      <c r="F4240" s="12">
        <v>8.9558590997931651E-3</v>
      </c>
      <c r="G4240" s="12">
        <v>7.7646839798827785E-4</v>
      </c>
      <c r="H4240" s="12">
        <v>2.4445341663921353E-3</v>
      </c>
      <c r="I4240" s="12">
        <v>8.6846994306306342E-3</v>
      </c>
      <c r="J4240" s="12">
        <v>1.854719194254541E-3</v>
      </c>
      <c r="K4240" s="12">
        <v>9.4965007216929519E-4</v>
      </c>
      <c r="L4240" s="12">
        <v>5.2262176321316587E-4</v>
      </c>
      <c r="M4240" s="12">
        <v>7.6383134147109634E-3</v>
      </c>
    </row>
    <row r="4241" spans="1:13" x14ac:dyDescent="0.35">
      <c r="A4241" s="11" t="str">
        <f t="shared" si="66"/>
        <v>CONSUMO PER CAPITA (kg ó litros por individuo)Otras CervezasANDALUCIA</v>
      </c>
      <c r="B4241" s="11" t="s">
        <v>121</v>
      </c>
      <c r="C4241" s="11" t="s">
        <v>148</v>
      </c>
      <c r="D4241" s="11" t="s">
        <v>4</v>
      </c>
      <c r="E4241" s="12">
        <v>1.626385490947679E-2</v>
      </c>
      <c r="F4241" s="12" t="s">
        <v>223</v>
      </c>
      <c r="G4241" s="12" t="s">
        <v>223</v>
      </c>
      <c r="H4241" s="12">
        <v>9.6695403888341653E-3</v>
      </c>
      <c r="I4241" s="12">
        <v>2.5575117164248658E-3</v>
      </c>
      <c r="J4241" s="12">
        <v>4.3778186972587838E-4</v>
      </c>
      <c r="K4241" s="12">
        <v>3.8807807837126193E-4</v>
      </c>
      <c r="L4241" s="12">
        <v>3.4065973167269532E-3</v>
      </c>
      <c r="M4241" s="12">
        <v>2.0174948515566124E-3</v>
      </c>
    </row>
    <row r="4242" spans="1:13" x14ac:dyDescent="0.35">
      <c r="A4242" s="11" t="str">
        <f t="shared" si="66"/>
        <v>CONSUMO PER CAPITA (kg ó litros por individuo)Otras CervezasMDD AM</v>
      </c>
      <c r="B4242" s="11" t="s">
        <v>121</v>
      </c>
      <c r="C4242" s="11" t="s">
        <v>148</v>
      </c>
      <c r="D4242" s="11" t="s">
        <v>5</v>
      </c>
      <c r="E4242" s="12">
        <v>2.0090836339955957E-2</v>
      </c>
      <c r="F4242" s="12">
        <v>2.653587579933172E-3</v>
      </c>
      <c r="G4242" s="12">
        <v>9.9621743822982372E-3</v>
      </c>
      <c r="H4242" s="12">
        <v>5.6300830952370142E-4</v>
      </c>
      <c r="I4242" s="12">
        <v>6.0642875868977212E-3</v>
      </c>
      <c r="J4242" s="12">
        <v>3.8557794492339635E-3</v>
      </c>
      <c r="K4242" s="12">
        <v>1.2589453746031732E-2</v>
      </c>
      <c r="L4242" s="12">
        <v>7.301359877654155E-4</v>
      </c>
      <c r="M4242" s="12">
        <v>9.0327370497784183E-3</v>
      </c>
    </row>
    <row r="4243" spans="1:13" x14ac:dyDescent="0.35">
      <c r="A4243" s="11" t="str">
        <f t="shared" si="66"/>
        <v>CONSUMO PER CAPITA (kg ó litros por individuo)Otras CervezasRTO CENTRO</v>
      </c>
      <c r="B4243" s="11" t="s">
        <v>121</v>
      </c>
      <c r="C4243" s="11" t="s">
        <v>148</v>
      </c>
      <c r="D4243" s="11" t="s">
        <v>6</v>
      </c>
      <c r="E4243" s="12">
        <v>5.7545467857586822E-3</v>
      </c>
      <c r="F4243" s="12">
        <v>1.6748098148458383E-3</v>
      </c>
      <c r="G4243" s="12">
        <v>2.6802764288481887E-2</v>
      </c>
      <c r="H4243" s="12">
        <v>1.5559820992549632E-3</v>
      </c>
      <c r="I4243" s="12">
        <v>9.683237262692896E-3</v>
      </c>
      <c r="J4243" s="12">
        <v>1.0285980797310231E-3</v>
      </c>
      <c r="K4243" s="12">
        <v>1.0884044654676109E-3</v>
      </c>
      <c r="L4243" s="12">
        <v>7.8942395890711156E-3</v>
      </c>
      <c r="M4243" s="12">
        <v>2.8244512208532576E-2</v>
      </c>
    </row>
    <row r="4244" spans="1:13" x14ac:dyDescent="0.35">
      <c r="A4244" s="11" t="str">
        <f t="shared" si="66"/>
        <v>CONSUMO PER CAPITA (kg ó litros por individuo)Otras CervezasNORTE-CENTRO</v>
      </c>
      <c r="B4244" s="11" t="s">
        <v>121</v>
      </c>
      <c r="C4244" s="11" t="s">
        <v>148</v>
      </c>
      <c r="D4244" s="11" t="s">
        <v>7</v>
      </c>
      <c r="E4244" s="12">
        <v>4.0812362682304079E-2</v>
      </c>
      <c r="F4244" s="12">
        <v>2.9078556321830439E-2</v>
      </c>
      <c r="G4244" s="12">
        <v>3.0690666337639485E-3</v>
      </c>
      <c r="H4244" s="12">
        <v>9.8824127189107002E-3</v>
      </c>
      <c r="I4244" s="12">
        <v>3.2679942879179996E-2</v>
      </c>
      <c r="J4244" s="12">
        <v>1.2883512680505844E-3</v>
      </c>
      <c r="K4244" s="12" t="s">
        <v>223</v>
      </c>
      <c r="L4244" s="12">
        <v>1.9194080636842493E-3</v>
      </c>
      <c r="M4244" s="12">
        <v>1.3089457096575167E-2</v>
      </c>
    </row>
    <row r="4245" spans="1:13" x14ac:dyDescent="0.35">
      <c r="A4245" s="11" t="str">
        <f t="shared" si="66"/>
        <v>CONSUMO PER CAPITA (kg ó litros por individuo)Otras CervezasNOROESTE</v>
      </c>
      <c r="B4245" s="11" t="s">
        <v>121</v>
      </c>
      <c r="C4245" s="11" t="s">
        <v>148</v>
      </c>
      <c r="D4245" s="11" t="s">
        <v>8</v>
      </c>
      <c r="E4245" s="12">
        <v>2.373104712251765E-2</v>
      </c>
      <c r="F4245" s="12">
        <v>1.6930408822633854E-2</v>
      </c>
      <c r="G4245" s="12">
        <v>6.1068758247099829E-3</v>
      </c>
      <c r="H4245" s="12">
        <v>1.2265420246239368E-2</v>
      </c>
      <c r="I4245" s="12">
        <v>1.0685755024535417E-2</v>
      </c>
      <c r="J4245" s="12">
        <v>1.3648243620440937E-2</v>
      </c>
      <c r="K4245" s="12">
        <v>1.0923936763534424E-2</v>
      </c>
      <c r="L4245" s="12">
        <v>8.3940092198859038E-3</v>
      </c>
      <c r="M4245" s="12">
        <v>1.4227774021479829E-2</v>
      </c>
    </row>
    <row r="4246" spans="1:13" x14ac:dyDescent="0.35">
      <c r="A4246" s="11" t="str">
        <f t="shared" si="66"/>
        <v>CONSUMO PER CAPITA (kg ó litros por individuo)Otras Cervezas&lt;2MIL</v>
      </c>
      <c r="B4246" s="11" t="s">
        <v>121</v>
      </c>
      <c r="C4246" s="11" t="s">
        <v>148</v>
      </c>
      <c r="D4246" s="11" t="s">
        <v>9</v>
      </c>
      <c r="E4246" s="12">
        <v>2.5755269941577937E-3</v>
      </c>
      <c r="F4246" s="12" t="s">
        <v>223</v>
      </c>
      <c r="G4246" s="12" t="s">
        <v>223</v>
      </c>
      <c r="H4246" s="12" t="s">
        <v>223</v>
      </c>
      <c r="I4246" s="12">
        <v>2.2065677310610817E-2</v>
      </c>
      <c r="J4246" s="12" t="s">
        <v>223</v>
      </c>
      <c r="K4246" s="12" t="s">
        <v>223</v>
      </c>
      <c r="L4246" s="12" t="s">
        <v>223</v>
      </c>
      <c r="M4246" s="12">
        <v>6.429146055990256E-3</v>
      </c>
    </row>
    <row r="4247" spans="1:13" x14ac:dyDescent="0.35">
      <c r="A4247" s="11" t="str">
        <f t="shared" si="66"/>
        <v>CONSUMO PER CAPITA (kg ó litros por individuo)Otras Cervezas2-5MIL</v>
      </c>
      <c r="B4247" s="11" t="s">
        <v>121</v>
      </c>
      <c r="C4247" s="11" t="s">
        <v>148</v>
      </c>
      <c r="D4247" s="11" t="s">
        <v>10</v>
      </c>
      <c r="E4247" s="12">
        <v>7.858145787330616E-3</v>
      </c>
      <c r="F4247" s="12" t="s">
        <v>223</v>
      </c>
      <c r="G4247" s="12">
        <v>1.5267233998333878E-3</v>
      </c>
      <c r="H4247" s="12">
        <v>4.6351221389634035E-3</v>
      </c>
      <c r="I4247" s="12">
        <v>6.2143513397219167E-4</v>
      </c>
      <c r="J4247" s="12">
        <v>7.4245449717890832E-4</v>
      </c>
      <c r="K4247" s="12" t="s">
        <v>223</v>
      </c>
      <c r="L4247" s="12">
        <v>2.2597564228848165E-3</v>
      </c>
      <c r="M4247" s="12" t="s">
        <v>223</v>
      </c>
    </row>
    <row r="4248" spans="1:13" x14ac:dyDescent="0.35">
      <c r="A4248" s="11" t="str">
        <f t="shared" si="66"/>
        <v>CONSUMO PER CAPITA (kg ó litros por individuo)Otras Cervezas5-10MIL</v>
      </c>
      <c r="B4248" s="11" t="s">
        <v>121</v>
      </c>
      <c r="C4248" s="11" t="s">
        <v>148</v>
      </c>
      <c r="D4248" s="11" t="s">
        <v>11</v>
      </c>
      <c r="E4248" s="12">
        <v>6.6997663741547222E-3</v>
      </c>
      <c r="F4248" s="12">
        <v>1.9545725180373733E-3</v>
      </c>
      <c r="G4248" s="12" t="s">
        <v>223</v>
      </c>
      <c r="H4248" s="12">
        <v>9.3348622332624417E-3</v>
      </c>
      <c r="I4248" s="12">
        <v>5.2133062767811293E-3</v>
      </c>
      <c r="J4248" s="12" t="s">
        <v>223</v>
      </c>
      <c r="K4248" s="12">
        <v>9.4837615952156644E-4</v>
      </c>
      <c r="L4248" s="12" t="s">
        <v>223</v>
      </c>
      <c r="M4248" s="12">
        <v>4.466752668246385E-4</v>
      </c>
    </row>
    <row r="4249" spans="1:13" x14ac:dyDescent="0.35">
      <c r="A4249" s="11" t="str">
        <f t="shared" si="66"/>
        <v>CONSUMO PER CAPITA (kg ó litros por individuo)Otras Cervezas10-30MIL</v>
      </c>
      <c r="B4249" s="11" t="s">
        <v>121</v>
      </c>
      <c r="C4249" s="11" t="s">
        <v>148</v>
      </c>
      <c r="D4249" s="11" t="s">
        <v>12</v>
      </c>
      <c r="E4249" s="12">
        <v>2.6717603250360499E-2</v>
      </c>
      <c r="F4249" s="12">
        <v>2.9727157776830462E-2</v>
      </c>
      <c r="G4249" s="12">
        <v>4.847916323824716E-3</v>
      </c>
      <c r="H4249" s="12">
        <v>9.4836948158897091E-3</v>
      </c>
      <c r="I4249" s="12">
        <v>1.2660919554539997E-2</v>
      </c>
      <c r="J4249" s="12">
        <v>6.4955556352513212E-3</v>
      </c>
      <c r="K4249" s="12">
        <v>5.4400817484826806E-3</v>
      </c>
      <c r="L4249" s="12">
        <v>4.6862245104313796E-3</v>
      </c>
      <c r="M4249" s="12">
        <v>9.6198776688179825E-3</v>
      </c>
    </row>
    <row r="4250" spans="1:13" x14ac:dyDescent="0.35">
      <c r="A4250" s="11" t="str">
        <f t="shared" si="66"/>
        <v>CONSUMO PER CAPITA (kg ó litros por individuo)Otras Cervezas30-100MIL</v>
      </c>
      <c r="B4250" s="11" t="s">
        <v>121</v>
      </c>
      <c r="C4250" s="11" t="s">
        <v>148</v>
      </c>
      <c r="D4250" s="11" t="s">
        <v>13</v>
      </c>
      <c r="E4250" s="12">
        <v>9.8896876129286135E-3</v>
      </c>
      <c r="F4250" s="12">
        <v>7.2630498209766729E-4</v>
      </c>
      <c r="G4250" s="12">
        <v>4.082608369689259E-3</v>
      </c>
      <c r="H4250" s="12">
        <v>9.9546555928527354E-3</v>
      </c>
      <c r="I4250" s="12">
        <v>4.7823823746882543E-3</v>
      </c>
      <c r="J4250" s="12">
        <v>2.9841382863645847E-3</v>
      </c>
      <c r="K4250" s="12">
        <v>1.7372419294418096E-3</v>
      </c>
      <c r="L4250" s="12">
        <v>5.0266130282410363E-3</v>
      </c>
      <c r="M4250" s="12">
        <v>1.9611762159308183E-2</v>
      </c>
    </row>
    <row r="4251" spans="1:13" x14ac:dyDescent="0.35">
      <c r="A4251" s="11" t="str">
        <f t="shared" si="66"/>
        <v>CONSUMO PER CAPITA (kg ó litros por individuo)Otras Cervezas100-200MIL</v>
      </c>
      <c r="B4251" s="11" t="s">
        <v>121</v>
      </c>
      <c r="C4251" s="11" t="s">
        <v>148</v>
      </c>
      <c r="D4251" s="11" t="s">
        <v>14</v>
      </c>
      <c r="E4251" s="12">
        <v>1.3331753309597105E-2</v>
      </c>
      <c r="F4251" s="12" t="s">
        <v>223</v>
      </c>
      <c r="G4251" s="12" t="s">
        <v>223</v>
      </c>
      <c r="H4251" s="12">
        <v>2.5405865413195131E-3</v>
      </c>
      <c r="I4251" s="12">
        <v>2.9208548426904622E-3</v>
      </c>
      <c r="J4251" s="12">
        <v>5.1378642166583404E-3</v>
      </c>
      <c r="K4251" s="12">
        <v>1.3397384566466058E-2</v>
      </c>
      <c r="L4251" s="12">
        <v>4.6972870910372737E-3</v>
      </c>
      <c r="M4251" s="12">
        <v>9.162585672749789E-3</v>
      </c>
    </row>
    <row r="4252" spans="1:13" x14ac:dyDescent="0.35">
      <c r="A4252" s="11" t="str">
        <f t="shared" si="66"/>
        <v>CONSUMO PER CAPITA (kg ó litros por individuo)Otras Cervezas200-500MIL</v>
      </c>
      <c r="B4252" s="11" t="s">
        <v>121</v>
      </c>
      <c r="C4252" s="11" t="s">
        <v>148</v>
      </c>
      <c r="D4252" s="11" t="s">
        <v>15</v>
      </c>
      <c r="E4252" s="12">
        <v>6.3556900287918827E-3</v>
      </c>
      <c r="F4252" s="12">
        <v>3.8770985644902751E-3</v>
      </c>
      <c r="G4252" s="12">
        <v>1.6796617557137496E-2</v>
      </c>
      <c r="H4252" s="12">
        <v>7.0116763537492004E-4</v>
      </c>
      <c r="I4252" s="12">
        <v>1.7152822052035839E-2</v>
      </c>
      <c r="J4252" s="12">
        <v>6.829114685149416E-4</v>
      </c>
      <c r="K4252" s="12">
        <v>1.9826880273548105E-3</v>
      </c>
      <c r="L4252" s="12">
        <v>1.1427616791937778E-3</v>
      </c>
      <c r="M4252" s="12">
        <v>3.4638447025273828E-3</v>
      </c>
    </row>
    <row r="4253" spans="1:13" x14ac:dyDescent="0.35">
      <c r="A4253" s="11" t="str">
        <f t="shared" si="66"/>
        <v>CONSUMO PER CAPITA (kg ó litros por individuo)Otras Cervezas&gt;500MIL</v>
      </c>
      <c r="B4253" s="11" t="s">
        <v>121</v>
      </c>
      <c r="C4253" s="11" t="s">
        <v>148</v>
      </c>
      <c r="D4253" s="11" t="s">
        <v>16</v>
      </c>
      <c r="E4253" s="12">
        <v>1.9957884057574132E-2</v>
      </c>
      <c r="F4253" s="12">
        <v>2.0681771307649983E-3</v>
      </c>
      <c r="G4253" s="12">
        <v>1.022996092446749E-2</v>
      </c>
      <c r="H4253" s="12">
        <v>2.7630709179954568E-3</v>
      </c>
      <c r="I4253" s="12">
        <v>2.6998576976202029E-3</v>
      </c>
      <c r="J4253" s="12">
        <v>1.5170783612728249E-3</v>
      </c>
      <c r="K4253" s="12">
        <v>1.2189459824998405E-3</v>
      </c>
      <c r="L4253" s="12">
        <v>1.7107415308997911E-3</v>
      </c>
      <c r="M4253" s="12">
        <v>6.006019685840646E-3</v>
      </c>
    </row>
    <row r="4254" spans="1:13" x14ac:dyDescent="0.35">
      <c r="A4254" s="11" t="str">
        <f t="shared" si="66"/>
        <v>CONSUMO PER CAPITA (kg ó litros por individuo)Otras CervezasDE 15 A 19 AÑOS</v>
      </c>
      <c r="B4254" s="11" t="s">
        <v>121</v>
      </c>
      <c r="C4254" s="11" t="s">
        <v>148</v>
      </c>
      <c r="D4254" s="11" t="s">
        <v>39</v>
      </c>
      <c r="E4254" s="12" t="s">
        <v>223</v>
      </c>
      <c r="F4254" s="12" t="s">
        <v>223</v>
      </c>
      <c r="G4254" s="12">
        <v>3.0520571587895416E-2</v>
      </c>
      <c r="H4254" s="12" t="s">
        <v>223</v>
      </c>
      <c r="I4254" s="12" t="s">
        <v>223</v>
      </c>
      <c r="J4254" s="12" t="s">
        <v>223</v>
      </c>
      <c r="K4254" s="12" t="s">
        <v>223</v>
      </c>
      <c r="L4254" s="12" t="s">
        <v>223</v>
      </c>
      <c r="M4254" s="12" t="s">
        <v>223</v>
      </c>
    </row>
    <row r="4255" spans="1:13" x14ac:dyDescent="0.35">
      <c r="A4255" s="11" t="str">
        <f t="shared" si="66"/>
        <v>CONSUMO PER CAPITA (kg ó litros por individuo)Otras CervezasDE 20 A 24 AÑOS</v>
      </c>
      <c r="B4255" s="11" t="s">
        <v>121</v>
      </c>
      <c r="C4255" s="11" t="s">
        <v>148</v>
      </c>
      <c r="D4255" s="11" t="s">
        <v>40</v>
      </c>
      <c r="E4255" s="12">
        <v>3.3873950264360266E-3</v>
      </c>
      <c r="F4255" s="12" t="s">
        <v>223</v>
      </c>
      <c r="G4255" s="12" t="s">
        <v>223</v>
      </c>
      <c r="H4255" s="12" t="s">
        <v>223</v>
      </c>
      <c r="I4255" s="12" t="s">
        <v>223</v>
      </c>
      <c r="J4255" s="12" t="s">
        <v>223</v>
      </c>
      <c r="K4255" s="12" t="s">
        <v>223</v>
      </c>
      <c r="L4255" s="12" t="s">
        <v>223</v>
      </c>
      <c r="M4255" s="12" t="s">
        <v>223</v>
      </c>
    </row>
    <row r="4256" spans="1:13" x14ac:dyDescent="0.35">
      <c r="A4256" s="11" t="str">
        <f t="shared" si="66"/>
        <v>CONSUMO PER CAPITA (kg ó litros por individuo)Otras CervezasDE 25 A 34 AÑOS</v>
      </c>
      <c r="B4256" s="11" t="s">
        <v>121</v>
      </c>
      <c r="C4256" s="11" t="s">
        <v>148</v>
      </c>
      <c r="D4256" s="11" t="s">
        <v>41</v>
      </c>
      <c r="E4256" s="12">
        <v>2.5387122796711645E-3</v>
      </c>
      <c r="F4256" s="12">
        <v>1.7568758425374521E-2</v>
      </c>
      <c r="G4256" s="12">
        <v>6.8958083957050718E-3</v>
      </c>
      <c r="H4256" s="12">
        <v>1.7037675982653458E-3</v>
      </c>
      <c r="I4256" s="12">
        <v>1.9451989752243829E-2</v>
      </c>
      <c r="J4256" s="12">
        <v>1.3008320130664375E-3</v>
      </c>
      <c r="K4256" s="12">
        <v>5.0751875806299604E-4</v>
      </c>
      <c r="L4256" s="12" t="s">
        <v>223</v>
      </c>
      <c r="M4256" s="12">
        <v>2.5699491993918004E-4</v>
      </c>
    </row>
    <row r="4257" spans="1:13" x14ac:dyDescent="0.35">
      <c r="A4257" s="11" t="str">
        <f t="shared" si="66"/>
        <v>CONSUMO PER CAPITA (kg ó litros por individuo)Otras CervezasDE 35 A 49 AÑOS</v>
      </c>
      <c r="B4257" s="11" t="s">
        <v>121</v>
      </c>
      <c r="C4257" s="11" t="s">
        <v>148</v>
      </c>
      <c r="D4257" s="11" t="s">
        <v>42</v>
      </c>
      <c r="E4257" s="12">
        <v>6.5686358154680826E-3</v>
      </c>
      <c r="F4257" s="12">
        <v>1.3036010511680031E-3</v>
      </c>
      <c r="G4257" s="12">
        <v>2.0456130301691566E-3</v>
      </c>
      <c r="H4257" s="12">
        <v>2.0928646345188496E-3</v>
      </c>
      <c r="I4257" s="12">
        <v>3.0684627636564988E-3</v>
      </c>
      <c r="J4257" s="12">
        <v>9.8053263470928198E-4</v>
      </c>
      <c r="K4257" s="12">
        <v>1.343628613069204E-3</v>
      </c>
      <c r="L4257" s="12">
        <v>1.3796916499199808E-3</v>
      </c>
      <c r="M4257" s="12">
        <v>6.198413772924195E-3</v>
      </c>
    </row>
    <row r="4258" spans="1:13" x14ac:dyDescent="0.35">
      <c r="A4258" s="11" t="str">
        <f t="shared" si="66"/>
        <v>CONSUMO PER CAPITA (kg ó litros por individuo)Otras CervezasDE 50 A 59 AÑOS</v>
      </c>
      <c r="B4258" s="11" t="s">
        <v>121</v>
      </c>
      <c r="C4258" s="11" t="s">
        <v>148</v>
      </c>
      <c r="D4258" s="11" t="s">
        <v>43</v>
      </c>
      <c r="E4258" s="12">
        <v>1.5685723619165988E-2</v>
      </c>
      <c r="F4258" s="12">
        <v>4.1067571810994461E-3</v>
      </c>
      <c r="G4258" s="12">
        <v>7.1617315712079726E-3</v>
      </c>
      <c r="H4258" s="12">
        <v>1.4392467485456382E-2</v>
      </c>
      <c r="I4258" s="12">
        <v>8.474989996301429E-3</v>
      </c>
      <c r="J4258" s="12">
        <v>1.1675578103422161E-3</v>
      </c>
      <c r="K4258" s="12">
        <v>2.9655746639503256E-3</v>
      </c>
      <c r="L4258" s="12">
        <v>2.9128626215871247E-3</v>
      </c>
      <c r="M4258" s="12">
        <v>3.1672502323210213E-3</v>
      </c>
    </row>
    <row r="4259" spans="1:13" x14ac:dyDescent="0.35">
      <c r="A4259" s="11" t="str">
        <f t="shared" si="66"/>
        <v>CONSUMO PER CAPITA (kg ó litros por individuo)Otras CervezasDE 60 A 75 AÑOS</v>
      </c>
      <c r="B4259" s="11" t="s">
        <v>121</v>
      </c>
      <c r="C4259" s="11" t="s">
        <v>148</v>
      </c>
      <c r="D4259" s="11" t="s">
        <v>44</v>
      </c>
      <c r="E4259" s="12">
        <v>3.5845929698959618E-2</v>
      </c>
      <c r="F4259" s="12">
        <v>1.2679235196012386E-2</v>
      </c>
      <c r="G4259" s="12">
        <v>2.9781892676476527E-3</v>
      </c>
      <c r="H4259" s="12">
        <v>8.7769391214564448E-3</v>
      </c>
      <c r="I4259" s="12">
        <v>1.1861334367510601E-2</v>
      </c>
      <c r="J4259" s="12">
        <v>8.795873137150842E-3</v>
      </c>
      <c r="K4259" s="12">
        <v>9.8259197912597771E-3</v>
      </c>
      <c r="L4259" s="12">
        <v>8.7275427184732683E-3</v>
      </c>
      <c r="M4259" s="12">
        <v>2.7089639170550545E-2</v>
      </c>
    </row>
    <row r="4260" spans="1:13" x14ac:dyDescent="0.35">
      <c r="A4260" s="11" t="str">
        <f t="shared" si="66"/>
        <v>CONSUMO PER CAPITA (kg ó litros por individuo)Otras CervezasNIVEL ALTO</v>
      </c>
      <c r="B4260" s="11" t="s">
        <v>121</v>
      </c>
      <c r="C4260" s="11" t="s">
        <v>148</v>
      </c>
      <c r="D4260" s="11" t="s">
        <v>209</v>
      </c>
      <c r="E4260" s="12">
        <v>1.5280999107680743E-2</v>
      </c>
      <c r="F4260" s="12">
        <v>1.5610351721553062E-3</v>
      </c>
      <c r="G4260" s="12">
        <v>1.1521148482713161E-3</v>
      </c>
      <c r="H4260" s="12">
        <v>1.3783531708243093E-3</v>
      </c>
      <c r="I4260" s="12">
        <v>8.1625186864647051E-3</v>
      </c>
      <c r="J4260" s="12">
        <v>1.0394750112884383E-3</v>
      </c>
      <c r="K4260" s="12">
        <v>2.854236102008243E-3</v>
      </c>
      <c r="L4260" s="12" t="s">
        <v>223</v>
      </c>
      <c r="M4260" s="12">
        <v>5.5428791206331299E-3</v>
      </c>
    </row>
    <row r="4261" spans="1:13" x14ac:dyDescent="0.35">
      <c r="A4261" s="11" t="str">
        <f t="shared" si="66"/>
        <v>CONSUMO PER CAPITA (kg ó litros por individuo)Otras CervezasNIVEL MEDIO ALTO</v>
      </c>
      <c r="B4261" s="11" t="s">
        <v>121</v>
      </c>
      <c r="C4261" s="11" t="s">
        <v>148</v>
      </c>
      <c r="D4261" s="11" t="s">
        <v>210</v>
      </c>
      <c r="E4261" s="12">
        <v>2.081654290486102E-2</v>
      </c>
      <c r="F4261" s="12">
        <v>8.6482085442875899E-3</v>
      </c>
      <c r="G4261" s="12">
        <v>5.4464477452682717E-3</v>
      </c>
      <c r="H4261" s="12">
        <v>2.5639043118055697E-3</v>
      </c>
      <c r="I4261" s="12">
        <v>1.3938565524666628E-2</v>
      </c>
      <c r="J4261" s="12">
        <v>3.4819585943349982E-3</v>
      </c>
      <c r="K4261" s="12">
        <v>8.5179771783595089E-3</v>
      </c>
      <c r="L4261" s="12">
        <v>1.4896730174407033E-3</v>
      </c>
      <c r="M4261" s="12">
        <v>5.0746385844052883E-3</v>
      </c>
    </row>
    <row r="4262" spans="1:13" x14ac:dyDescent="0.35">
      <c r="A4262" s="11" t="str">
        <f t="shared" si="66"/>
        <v>CONSUMO PER CAPITA (kg ó litros por individuo)Otras CervezasNIVEL MEDIO</v>
      </c>
      <c r="B4262" s="11" t="s">
        <v>121</v>
      </c>
      <c r="C4262" s="11" t="s">
        <v>148</v>
      </c>
      <c r="D4262" s="11" t="s">
        <v>211</v>
      </c>
      <c r="E4262" s="12">
        <v>2.1540351227172846E-2</v>
      </c>
      <c r="F4262" s="12">
        <v>7.6012218409711582E-3</v>
      </c>
      <c r="G4262" s="12">
        <v>1.4247120265926666E-2</v>
      </c>
      <c r="H4262" s="12">
        <v>5.9928924294203314E-3</v>
      </c>
      <c r="I4262" s="12">
        <v>5.3771581238895184E-3</v>
      </c>
      <c r="J4262" s="12">
        <v>1.7840180541324557E-3</v>
      </c>
      <c r="K4262" s="12" t="s">
        <v>223</v>
      </c>
      <c r="L4262" s="12">
        <v>2.9982597474573791E-3</v>
      </c>
      <c r="M4262" s="12">
        <v>7.2980071767653485E-3</v>
      </c>
    </row>
    <row r="4263" spans="1:13" x14ac:dyDescent="0.35">
      <c r="A4263" s="11" t="str">
        <f t="shared" si="66"/>
        <v>CONSUMO PER CAPITA (kg ó litros por individuo)Otras CervezasNIVEL MEDIO BAJO</v>
      </c>
      <c r="B4263" s="11" t="s">
        <v>121</v>
      </c>
      <c r="C4263" s="11" t="s">
        <v>148</v>
      </c>
      <c r="D4263" s="11" t="s">
        <v>212</v>
      </c>
      <c r="E4263" s="12">
        <v>4.5551270213200585E-3</v>
      </c>
      <c r="F4263" s="12">
        <v>3.6020122413181815E-3</v>
      </c>
      <c r="G4263" s="12">
        <v>3.2577454194647254E-4</v>
      </c>
      <c r="H4263" s="12">
        <v>4.1884673913397084E-3</v>
      </c>
      <c r="I4263" s="12">
        <v>3.5419926845581141E-3</v>
      </c>
      <c r="J4263" s="12">
        <v>1.7923650033352843E-3</v>
      </c>
      <c r="K4263" s="12">
        <v>1.3432510074669183E-3</v>
      </c>
      <c r="L4263" s="12">
        <v>6.1402706928293466E-3</v>
      </c>
      <c r="M4263" s="12">
        <v>2.0704297760093752E-2</v>
      </c>
    </row>
    <row r="4264" spans="1:13" x14ac:dyDescent="0.35">
      <c r="A4264" s="11" t="str">
        <f t="shared" si="66"/>
        <v>CONSUMO PER CAPITA (kg ó litros por individuo)Otras CervezasHOMBRE</v>
      </c>
      <c r="B4264" s="11" t="s">
        <v>121</v>
      </c>
      <c r="C4264" s="11" t="s">
        <v>148</v>
      </c>
      <c r="D4264" s="11" t="s">
        <v>21</v>
      </c>
      <c r="E4264" s="12">
        <v>1.7465243696894867E-2</v>
      </c>
      <c r="F4264" s="12">
        <v>2.2053847986562482E-3</v>
      </c>
      <c r="G4264" s="12">
        <v>7.5281821876024158E-3</v>
      </c>
      <c r="H4264" s="12">
        <v>3.0640512696409193E-3</v>
      </c>
      <c r="I4264" s="12">
        <v>7.2764645246424942E-3</v>
      </c>
      <c r="J4264" s="12">
        <v>5.6986949056090405E-4</v>
      </c>
      <c r="K4264" s="12">
        <v>2.5855826759353432E-3</v>
      </c>
      <c r="L4264" s="12">
        <v>1.1399321513142495E-3</v>
      </c>
      <c r="M4264" s="12">
        <v>9.5428495957334478E-3</v>
      </c>
    </row>
    <row r="4265" spans="1:13" x14ac:dyDescent="0.35">
      <c r="A4265" s="11" t="str">
        <f t="shared" si="66"/>
        <v>CONSUMO PER CAPITA (kg ó litros por individuo)Otras CervezasMUJER</v>
      </c>
      <c r="B4265" s="11" t="s">
        <v>121</v>
      </c>
      <c r="C4265" s="11" t="s">
        <v>148</v>
      </c>
      <c r="D4265" s="11" t="s">
        <v>22</v>
      </c>
      <c r="E4265" s="12">
        <v>1.003802058080429E-2</v>
      </c>
      <c r="F4265" s="12">
        <v>1.0924867365304524E-2</v>
      </c>
      <c r="G4265" s="12">
        <v>4.0255463282813306E-3</v>
      </c>
      <c r="H4265" s="12">
        <v>8.3211946967731345E-3</v>
      </c>
      <c r="I4265" s="12">
        <v>8.8721837789212197E-3</v>
      </c>
      <c r="J4265" s="12">
        <v>4.8282397125450141E-3</v>
      </c>
      <c r="K4265" s="12">
        <v>4.0301054823089133E-3</v>
      </c>
      <c r="L4265" s="12">
        <v>4.8066475938814655E-3</v>
      </c>
      <c r="M4265" s="12">
        <v>7.8534815043835374E-3</v>
      </c>
    </row>
    <row r="4266" spans="1:13" x14ac:dyDescent="0.35">
      <c r="A4266" s="11" t="str">
        <f t="shared" si="66"/>
        <v>CONSUMO PER CAPITA (kg ó litros por individuo)EspirituosasT.ESPAÑA</v>
      </c>
      <c r="B4266" s="11" t="s">
        <v>121</v>
      </c>
      <c r="C4266" s="11" t="s">
        <v>149</v>
      </c>
      <c r="D4266" s="11" t="s">
        <v>36</v>
      </c>
      <c r="E4266" s="12">
        <v>0.55112728632332098</v>
      </c>
      <c r="F4266" s="12">
        <v>0.31653675677438742</v>
      </c>
      <c r="G4266" s="12">
        <v>0.23684382645079971</v>
      </c>
      <c r="H4266" s="12">
        <v>0.26820234640294027</v>
      </c>
      <c r="I4266" s="12">
        <v>0.49693702028291237</v>
      </c>
      <c r="J4266" s="12">
        <v>0.27495665284149706</v>
      </c>
      <c r="K4266" s="12">
        <v>0.25399958487132573</v>
      </c>
      <c r="L4266" s="12">
        <v>0.28744307590950885</v>
      </c>
      <c r="M4266" s="12">
        <v>0.51708211504841095</v>
      </c>
    </row>
    <row r="4267" spans="1:13" x14ac:dyDescent="0.35">
      <c r="A4267" s="11" t="str">
        <f t="shared" si="66"/>
        <v>CONSUMO PER CAPITA (kg ó litros por individuo)EspirituosasBCN AM</v>
      </c>
      <c r="B4267" s="11" t="s">
        <v>121</v>
      </c>
      <c r="C4267" s="11" t="s">
        <v>149</v>
      </c>
      <c r="D4267" s="11" t="s">
        <v>1</v>
      </c>
      <c r="E4267" s="12">
        <v>0.39258606344614261</v>
      </c>
      <c r="F4267" s="12">
        <v>0.22507718285658501</v>
      </c>
      <c r="G4267" s="12">
        <v>0.17078685468269397</v>
      </c>
      <c r="H4267" s="12">
        <v>0.17009172439228643</v>
      </c>
      <c r="I4267" s="12">
        <v>0.45114023683743054</v>
      </c>
      <c r="J4267" s="12">
        <v>0.16814626144753891</v>
      </c>
      <c r="K4267" s="12">
        <v>0.1644305514333653</v>
      </c>
      <c r="L4267" s="12">
        <v>0.36342903125850273</v>
      </c>
      <c r="M4267" s="12">
        <v>0.40523978723001369</v>
      </c>
    </row>
    <row r="4268" spans="1:13" x14ac:dyDescent="0.35">
      <c r="A4268" s="11" t="str">
        <f t="shared" si="66"/>
        <v>CONSUMO PER CAPITA (kg ó litros por individuo)EspirituosasREST.CAT ARAGON</v>
      </c>
      <c r="B4268" s="11" t="s">
        <v>121</v>
      </c>
      <c r="C4268" s="11" t="s">
        <v>149</v>
      </c>
      <c r="D4268" s="11" t="s">
        <v>2</v>
      </c>
      <c r="E4268" s="12">
        <v>0.67967152226605065</v>
      </c>
      <c r="F4268" s="12">
        <v>0.35871454618290027</v>
      </c>
      <c r="G4268" s="12">
        <v>0.30299613245333973</v>
      </c>
      <c r="H4268" s="12">
        <v>0.36155158875860982</v>
      </c>
      <c r="I4268" s="12">
        <v>0.63248638443072669</v>
      </c>
      <c r="J4268" s="12">
        <v>0.28718645282188315</v>
      </c>
      <c r="K4268" s="12">
        <v>0.36189610260152572</v>
      </c>
      <c r="L4268" s="12">
        <v>0.39883897526246015</v>
      </c>
      <c r="M4268" s="12">
        <v>0.63234453792418854</v>
      </c>
    </row>
    <row r="4269" spans="1:13" x14ac:dyDescent="0.35">
      <c r="A4269" s="11" t="str">
        <f t="shared" si="66"/>
        <v>CONSUMO PER CAPITA (kg ó litros por individuo)EspirituosasLEVANTE</v>
      </c>
      <c r="B4269" s="11" t="s">
        <v>121</v>
      </c>
      <c r="C4269" s="11" t="s">
        <v>149</v>
      </c>
      <c r="D4269" s="11" t="s">
        <v>3</v>
      </c>
      <c r="E4269" s="12">
        <v>0.59667769245457591</v>
      </c>
      <c r="F4269" s="12">
        <v>0.35113499209449134</v>
      </c>
      <c r="G4269" s="12">
        <v>0.23105042323373062</v>
      </c>
      <c r="H4269" s="12">
        <v>0.29895912755005366</v>
      </c>
      <c r="I4269" s="12">
        <v>0.55384700608410586</v>
      </c>
      <c r="J4269" s="12">
        <v>0.37587169705941648</v>
      </c>
      <c r="K4269" s="12">
        <v>0.34620297582337789</v>
      </c>
      <c r="L4269" s="12">
        <v>0.26255227331501918</v>
      </c>
      <c r="M4269" s="12">
        <v>0.50453463763892537</v>
      </c>
    </row>
    <row r="4270" spans="1:13" x14ac:dyDescent="0.35">
      <c r="A4270" s="11" t="str">
        <f t="shared" si="66"/>
        <v>CONSUMO PER CAPITA (kg ó litros por individuo)EspirituosasANDALUCIA</v>
      </c>
      <c r="B4270" s="11" t="s">
        <v>121</v>
      </c>
      <c r="C4270" s="11" t="s">
        <v>149</v>
      </c>
      <c r="D4270" s="11" t="s">
        <v>4</v>
      </c>
      <c r="E4270" s="12">
        <v>0.5328922070315667</v>
      </c>
      <c r="F4270" s="12">
        <v>0.23221397439350061</v>
      </c>
      <c r="G4270" s="12">
        <v>0.21461561735250501</v>
      </c>
      <c r="H4270" s="12">
        <v>0.19873571588572797</v>
      </c>
      <c r="I4270" s="12">
        <v>0.43763462126066593</v>
      </c>
      <c r="J4270" s="12">
        <v>0.2553621014691167</v>
      </c>
      <c r="K4270" s="12">
        <v>0.18024927393107795</v>
      </c>
      <c r="L4270" s="12">
        <v>0.24561853285404239</v>
      </c>
      <c r="M4270" s="12">
        <v>0.51078646423907892</v>
      </c>
    </row>
    <row r="4271" spans="1:13" x14ac:dyDescent="0.35">
      <c r="A4271" s="11" t="str">
        <f t="shared" si="66"/>
        <v>CONSUMO PER CAPITA (kg ó litros por individuo)EspirituosasMDD AM</v>
      </c>
      <c r="B4271" s="11" t="s">
        <v>121</v>
      </c>
      <c r="C4271" s="11" t="s">
        <v>149</v>
      </c>
      <c r="D4271" s="11" t="s">
        <v>5</v>
      </c>
      <c r="E4271" s="12">
        <v>0.58734569863393415</v>
      </c>
      <c r="F4271" s="12">
        <v>0.28709572381983495</v>
      </c>
      <c r="G4271" s="12">
        <v>0.22777029286757508</v>
      </c>
      <c r="H4271" s="12">
        <v>0.29937934359863672</v>
      </c>
      <c r="I4271" s="12">
        <v>0.51139025310525721</v>
      </c>
      <c r="J4271" s="12">
        <v>0.2690691588966303</v>
      </c>
      <c r="K4271" s="12">
        <v>0.23703520966040018</v>
      </c>
      <c r="L4271" s="12">
        <v>0.24918935773617873</v>
      </c>
      <c r="M4271" s="12">
        <v>0.42022989999100052</v>
      </c>
    </row>
    <row r="4272" spans="1:13" x14ac:dyDescent="0.35">
      <c r="A4272" s="11" t="str">
        <f t="shared" si="66"/>
        <v>CONSUMO PER CAPITA (kg ó litros por individuo)EspirituosasRTO CENTRO</v>
      </c>
      <c r="B4272" s="11" t="s">
        <v>121</v>
      </c>
      <c r="C4272" s="11" t="s">
        <v>149</v>
      </c>
      <c r="D4272" s="11" t="s">
        <v>6</v>
      </c>
      <c r="E4272" s="12">
        <v>0.49632216609817414</v>
      </c>
      <c r="F4272" s="12">
        <v>0.50918514527086256</v>
      </c>
      <c r="G4272" s="12">
        <v>0.26389894272295683</v>
      </c>
      <c r="H4272" s="12">
        <v>0.3049882946741661</v>
      </c>
      <c r="I4272" s="12">
        <v>0.44677464672075662</v>
      </c>
      <c r="J4272" s="12">
        <v>0.27197460670598572</v>
      </c>
      <c r="K4272" s="12">
        <v>0.26269454170678802</v>
      </c>
      <c r="L4272" s="12">
        <v>0.22963866949628892</v>
      </c>
      <c r="M4272" s="12">
        <v>0.52672571923998035</v>
      </c>
    </row>
    <row r="4273" spans="1:13" x14ac:dyDescent="0.35">
      <c r="A4273" s="11" t="str">
        <f t="shared" si="66"/>
        <v>CONSUMO PER CAPITA (kg ó litros por individuo)EspirituosasNORTE-CENTRO</v>
      </c>
      <c r="B4273" s="11" t="s">
        <v>121</v>
      </c>
      <c r="C4273" s="11" t="s">
        <v>149</v>
      </c>
      <c r="D4273" s="11" t="s">
        <v>7</v>
      </c>
      <c r="E4273" s="12">
        <v>0.47275700873603271</v>
      </c>
      <c r="F4273" s="12">
        <v>0.30258122033668228</v>
      </c>
      <c r="G4273" s="12">
        <v>0.24389538102375388</v>
      </c>
      <c r="H4273" s="12">
        <v>0.28126703706386885</v>
      </c>
      <c r="I4273" s="12">
        <v>0.42771013668901198</v>
      </c>
      <c r="J4273" s="12">
        <v>0.30503112863364124</v>
      </c>
      <c r="K4273" s="12">
        <v>0.24720451169280577</v>
      </c>
      <c r="L4273" s="12">
        <v>0.39031039198915718</v>
      </c>
      <c r="M4273" s="12">
        <v>0.69556323597711534</v>
      </c>
    </row>
    <row r="4274" spans="1:13" x14ac:dyDescent="0.35">
      <c r="A4274" s="11" t="str">
        <f t="shared" si="66"/>
        <v>CONSUMO PER CAPITA (kg ó litros por individuo)EspirituosasNOROESTE</v>
      </c>
      <c r="B4274" s="11" t="s">
        <v>121</v>
      </c>
      <c r="C4274" s="11" t="s">
        <v>149</v>
      </c>
      <c r="D4274" s="11" t="s">
        <v>8</v>
      </c>
      <c r="E4274" s="12">
        <v>0.58160908152933233</v>
      </c>
      <c r="F4274" s="12">
        <v>0.33893316039943894</v>
      </c>
      <c r="G4274" s="12">
        <v>0.24753856850343073</v>
      </c>
      <c r="H4274" s="12">
        <v>0.24034873352174393</v>
      </c>
      <c r="I4274" s="12">
        <v>0.48740249050868839</v>
      </c>
      <c r="J4274" s="12">
        <v>0.21896434367618464</v>
      </c>
      <c r="K4274" s="12">
        <v>0.2159326235602137</v>
      </c>
      <c r="L4274" s="12">
        <v>0.19272813443123871</v>
      </c>
      <c r="M4274" s="12">
        <v>0.4473318895077949</v>
      </c>
    </row>
    <row r="4275" spans="1:13" x14ac:dyDescent="0.35">
      <c r="A4275" s="11" t="str">
        <f t="shared" si="66"/>
        <v>CONSUMO PER CAPITA (kg ó litros por individuo)Espirituosas&lt;2MIL</v>
      </c>
      <c r="B4275" s="11" t="s">
        <v>121</v>
      </c>
      <c r="C4275" s="11" t="s">
        <v>149</v>
      </c>
      <c r="D4275" s="11" t="s">
        <v>9</v>
      </c>
      <c r="E4275" s="12">
        <v>1.1898739201580422</v>
      </c>
      <c r="F4275" s="12">
        <v>0.77595439133698429</v>
      </c>
      <c r="G4275" s="12">
        <v>0.51762366961088946</v>
      </c>
      <c r="H4275" s="12">
        <v>0.58149210031679277</v>
      </c>
      <c r="I4275" s="12">
        <v>0.82890361919797384</v>
      </c>
      <c r="J4275" s="12">
        <v>0.3883549987620416</v>
      </c>
      <c r="K4275" s="12">
        <v>0.5900116178437923</v>
      </c>
      <c r="L4275" s="12">
        <v>0.60807553318931673</v>
      </c>
      <c r="M4275" s="12">
        <v>0.83852669023196957</v>
      </c>
    </row>
    <row r="4276" spans="1:13" x14ac:dyDescent="0.35">
      <c r="A4276" s="11" t="str">
        <f t="shared" si="66"/>
        <v>CONSUMO PER CAPITA (kg ó litros por individuo)Espirituosas2-5MIL</v>
      </c>
      <c r="B4276" s="11" t="s">
        <v>121</v>
      </c>
      <c r="C4276" s="11" t="s">
        <v>149</v>
      </c>
      <c r="D4276" s="11" t="s">
        <v>10</v>
      </c>
      <c r="E4276" s="12">
        <v>0.33640238986672266</v>
      </c>
      <c r="F4276" s="12">
        <v>0.22242623994223545</v>
      </c>
      <c r="G4276" s="12">
        <v>0.12942992211934223</v>
      </c>
      <c r="H4276" s="12">
        <v>0.13037297918880983</v>
      </c>
      <c r="I4276" s="12">
        <v>0.33357506059302627</v>
      </c>
      <c r="J4276" s="12">
        <v>0.15150194325303015</v>
      </c>
      <c r="K4276" s="12">
        <v>0.14928461743280425</v>
      </c>
      <c r="L4276" s="12">
        <v>0.14034310634097083</v>
      </c>
      <c r="M4276" s="12">
        <v>0.32855166047241124</v>
      </c>
    </row>
    <row r="4277" spans="1:13" x14ac:dyDescent="0.35">
      <c r="A4277" s="11" t="str">
        <f t="shared" si="66"/>
        <v>CONSUMO PER CAPITA (kg ó litros por individuo)Espirituosas5-10MIL</v>
      </c>
      <c r="B4277" s="11" t="s">
        <v>121</v>
      </c>
      <c r="C4277" s="11" t="s">
        <v>149</v>
      </c>
      <c r="D4277" s="11" t="s">
        <v>11</v>
      </c>
      <c r="E4277" s="12">
        <v>0.44594524547949571</v>
      </c>
      <c r="F4277" s="12">
        <v>0.21309686409824249</v>
      </c>
      <c r="G4277" s="12">
        <v>0.15774759950519396</v>
      </c>
      <c r="H4277" s="12">
        <v>0.19772218025688384</v>
      </c>
      <c r="I4277" s="12">
        <v>0.37014792944368846</v>
      </c>
      <c r="J4277" s="12">
        <v>0.24547004837524361</v>
      </c>
      <c r="K4277" s="12">
        <v>0.20794833367905388</v>
      </c>
      <c r="L4277" s="12">
        <v>0.22001208502290195</v>
      </c>
      <c r="M4277" s="12">
        <v>0.55943729370648798</v>
      </c>
    </row>
    <row r="4278" spans="1:13" x14ac:dyDescent="0.35">
      <c r="A4278" s="11" t="str">
        <f t="shared" si="66"/>
        <v>CONSUMO PER CAPITA (kg ó litros por individuo)Espirituosas10-30MIL</v>
      </c>
      <c r="B4278" s="11" t="s">
        <v>121</v>
      </c>
      <c r="C4278" s="11" t="s">
        <v>149</v>
      </c>
      <c r="D4278" s="11" t="s">
        <v>12</v>
      </c>
      <c r="E4278" s="12">
        <v>0.43308801422862148</v>
      </c>
      <c r="F4278" s="12">
        <v>0.22649713458817256</v>
      </c>
      <c r="G4278" s="12">
        <v>0.18160149590032898</v>
      </c>
      <c r="H4278" s="12">
        <v>0.25284553568615609</v>
      </c>
      <c r="I4278" s="12">
        <v>0.451299203908548</v>
      </c>
      <c r="J4278" s="12">
        <v>0.20179060044861591</v>
      </c>
      <c r="K4278" s="12">
        <v>0.21410032247766531</v>
      </c>
      <c r="L4278" s="12">
        <v>0.30369018993413543</v>
      </c>
      <c r="M4278" s="12">
        <v>0.57323244567686638</v>
      </c>
    </row>
    <row r="4279" spans="1:13" x14ac:dyDescent="0.35">
      <c r="A4279" s="11" t="str">
        <f t="shared" si="66"/>
        <v>CONSUMO PER CAPITA (kg ó litros por individuo)Espirituosas30-100MIL</v>
      </c>
      <c r="B4279" s="11" t="s">
        <v>121</v>
      </c>
      <c r="C4279" s="11" t="s">
        <v>149</v>
      </c>
      <c r="D4279" s="11" t="s">
        <v>13</v>
      </c>
      <c r="E4279" s="12">
        <v>0.553419343027445</v>
      </c>
      <c r="F4279" s="12">
        <v>0.3170160439901421</v>
      </c>
      <c r="G4279" s="12">
        <v>0.28248072575568967</v>
      </c>
      <c r="H4279" s="12">
        <v>0.22585587117160486</v>
      </c>
      <c r="I4279" s="12">
        <v>0.4089888283556295</v>
      </c>
      <c r="J4279" s="12">
        <v>0.27885785692893073</v>
      </c>
      <c r="K4279" s="12">
        <v>0.25644923762624311</v>
      </c>
      <c r="L4279" s="12">
        <v>0.25093945321881994</v>
      </c>
      <c r="M4279" s="12">
        <v>0.50562314200800262</v>
      </c>
    </row>
    <row r="4280" spans="1:13" x14ac:dyDescent="0.35">
      <c r="A4280" s="11" t="str">
        <f t="shared" si="66"/>
        <v>CONSUMO PER CAPITA (kg ó litros por individuo)Espirituosas100-200MIL</v>
      </c>
      <c r="B4280" s="11" t="s">
        <v>121</v>
      </c>
      <c r="C4280" s="11" t="s">
        <v>149</v>
      </c>
      <c r="D4280" s="11" t="s">
        <v>14</v>
      </c>
      <c r="E4280" s="12">
        <v>0.49653429124239484</v>
      </c>
      <c r="F4280" s="12">
        <v>0.24631775540774278</v>
      </c>
      <c r="G4280" s="12">
        <v>0.20220052115897011</v>
      </c>
      <c r="H4280" s="12">
        <v>0.25023840438659833</v>
      </c>
      <c r="I4280" s="12">
        <v>0.44661983352755247</v>
      </c>
      <c r="J4280" s="12">
        <v>0.21035248408127721</v>
      </c>
      <c r="K4280" s="12">
        <v>0.20768499043866309</v>
      </c>
      <c r="L4280" s="12">
        <v>0.21381606068064535</v>
      </c>
      <c r="M4280" s="12">
        <v>0.47698227202347898</v>
      </c>
    </row>
    <row r="4281" spans="1:13" x14ac:dyDescent="0.35">
      <c r="A4281" s="11" t="str">
        <f t="shared" si="66"/>
        <v>CONSUMO PER CAPITA (kg ó litros por individuo)Espirituosas200-500MIL</v>
      </c>
      <c r="B4281" s="11" t="s">
        <v>121</v>
      </c>
      <c r="C4281" s="11" t="s">
        <v>149</v>
      </c>
      <c r="D4281" s="11" t="s">
        <v>15</v>
      </c>
      <c r="E4281" s="12">
        <v>0.58507844582903912</v>
      </c>
      <c r="F4281" s="12">
        <v>0.39583899129105882</v>
      </c>
      <c r="G4281" s="12">
        <v>0.216617163761744</v>
      </c>
      <c r="H4281" s="12">
        <v>0.32905127699403608</v>
      </c>
      <c r="I4281" s="12">
        <v>0.66446132647835388</v>
      </c>
      <c r="J4281" s="12">
        <v>0.46823006754706181</v>
      </c>
      <c r="K4281" s="12">
        <v>0.28699892083443013</v>
      </c>
      <c r="L4281" s="12">
        <v>0.35469966426058663</v>
      </c>
      <c r="M4281" s="12">
        <v>0.51845374419210744</v>
      </c>
    </row>
    <row r="4282" spans="1:13" x14ac:dyDescent="0.35">
      <c r="A4282" s="11" t="str">
        <f t="shared" si="66"/>
        <v>CONSUMO PER CAPITA (kg ó litros por individuo)Espirituosas&gt;500MIL</v>
      </c>
      <c r="B4282" s="11" t="s">
        <v>121</v>
      </c>
      <c r="C4282" s="11" t="s">
        <v>149</v>
      </c>
      <c r="D4282" s="11" t="s">
        <v>16</v>
      </c>
      <c r="E4282" s="12">
        <v>0.59056824842835864</v>
      </c>
      <c r="F4282" s="12">
        <v>0.31845936048079282</v>
      </c>
      <c r="G4282" s="12">
        <v>0.25940937574014977</v>
      </c>
      <c r="H4282" s="12">
        <v>0.27987530614851169</v>
      </c>
      <c r="I4282" s="12">
        <v>0.56442658898550735</v>
      </c>
      <c r="J4282" s="12">
        <v>0.2593942478326251</v>
      </c>
      <c r="K4282" s="12">
        <v>0.24530985134781425</v>
      </c>
      <c r="L4282" s="12">
        <v>0.29009094549356373</v>
      </c>
      <c r="M4282" s="12">
        <v>0.43452754481266881</v>
      </c>
    </row>
    <row r="4283" spans="1:13" x14ac:dyDescent="0.35">
      <c r="A4283" s="11" t="str">
        <f t="shared" si="66"/>
        <v>CONSUMO PER CAPITA (kg ó litros por individuo)EspirituosasDE 15 A 19 AÑOS</v>
      </c>
      <c r="B4283" s="11" t="s">
        <v>121</v>
      </c>
      <c r="C4283" s="11" t="s">
        <v>149</v>
      </c>
      <c r="D4283" s="11" t="s">
        <v>39</v>
      </c>
      <c r="E4283" s="12">
        <v>0.30292508924147882</v>
      </c>
      <c r="F4283" s="12">
        <v>0.27368352255966222</v>
      </c>
      <c r="G4283" s="12">
        <v>2.8804768994178838E-2</v>
      </c>
      <c r="H4283" s="12">
        <v>4.9684960887719398E-2</v>
      </c>
      <c r="I4283" s="12">
        <v>0.13212258348511832</v>
      </c>
      <c r="J4283" s="12">
        <v>9.0514266048022027E-2</v>
      </c>
      <c r="K4283" s="12">
        <v>0.11165789021546241</v>
      </c>
      <c r="L4283" s="12">
        <v>4.7590545323322297E-2</v>
      </c>
      <c r="M4283" s="12">
        <v>0.37333645556976014</v>
      </c>
    </row>
    <row r="4284" spans="1:13" x14ac:dyDescent="0.35">
      <c r="A4284" s="11" t="str">
        <f t="shared" si="66"/>
        <v>CONSUMO PER CAPITA (kg ó litros por individuo)EspirituosasDE 20 A 24 AÑOS</v>
      </c>
      <c r="B4284" s="11" t="s">
        <v>121</v>
      </c>
      <c r="C4284" s="11" t="s">
        <v>149</v>
      </c>
      <c r="D4284" s="11" t="s">
        <v>40</v>
      </c>
      <c r="E4284" s="12">
        <v>0.43371540378972834</v>
      </c>
      <c r="F4284" s="12">
        <v>0.18675528269248812</v>
      </c>
      <c r="G4284" s="12">
        <v>0.24246499627819704</v>
      </c>
      <c r="H4284" s="12">
        <v>0.32596312521150883</v>
      </c>
      <c r="I4284" s="12">
        <v>0.44230858932939715</v>
      </c>
      <c r="J4284" s="12">
        <v>0.16793691757317913</v>
      </c>
      <c r="K4284" s="12">
        <v>0.1519921263163867</v>
      </c>
      <c r="L4284" s="12">
        <v>0.21440938105221821</v>
      </c>
      <c r="M4284" s="12">
        <v>0.31884160606058221</v>
      </c>
    </row>
    <row r="4285" spans="1:13" x14ac:dyDescent="0.35">
      <c r="A4285" s="11" t="str">
        <f t="shared" si="66"/>
        <v>CONSUMO PER CAPITA (kg ó litros por individuo)EspirituosasDE 25 A 34 AÑOS</v>
      </c>
      <c r="B4285" s="11" t="s">
        <v>121</v>
      </c>
      <c r="C4285" s="11" t="s">
        <v>149</v>
      </c>
      <c r="D4285" s="11" t="s">
        <v>41</v>
      </c>
      <c r="E4285" s="12">
        <v>0.63310811488743202</v>
      </c>
      <c r="F4285" s="12">
        <v>0.3324872312167369</v>
      </c>
      <c r="G4285" s="12">
        <v>0.20564798244544283</v>
      </c>
      <c r="H4285" s="12">
        <v>0.34930574029454436</v>
      </c>
      <c r="I4285" s="12">
        <v>0.52860299161803415</v>
      </c>
      <c r="J4285" s="12">
        <v>0.36573566255414813</v>
      </c>
      <c r="K4285" s="12">
        <v>0.24013693307913381</v>
      </c>
      <c r="L4285" s="12">
        <v>0.20582941714721212</v>
      </c>
      <c r="M4285" s="12">
        <v>0.42812600601072054</v>
      </c>
    </row>
    <row r="4286" spans="1:13" x14ac:dyDescent="0.35">
      <c r="A4286" s="11" t="str">
        <f t="shared" si="66"/>
        <v>CONSUMO PER CAPITA (kg ó litros por individuo)EspirituosasDE 35 A 49 AÑOS</v>
      </c>
      <c r="B4286" s="11" t="s">
        <v>121</v>
      </c>
      <c r="C4286" s="11" t="s">
        <v>149</v>
      </c>
      <c r="D4286" s="11" t="s">
        <v>42</v>
      </c>
      <c r="E4286" s="12">
        <v>0.41296180162703156</v>
      </c>
      <c r="F4286" s="12">
        <v>0.21565969101989707</v>
      </c>
      <c r="G4286" s="12">
        <v>0.15930119767019538</v>
      </c>
      <c r="H4286" s="12">
        <v>0.17795972461623488</v>
      </c>
      <c r="I4286" s="12">
        <v>0.43467543388177549</v>
      </c>
      <c r="J4286" s="12">
        <v>0.18958659003131542</v>
      </c>
      <c r="K4286" s="12">
        <v>0.1450912583247041</v>
      </c>
      <c r="L4286" s="12">
        <v>0.21235423420108532</v>
      </c>
      <c r="M4286" s="12">
        <v>0.38415821398235994</v>
      </c>
    </row>
    <row r="4287" spans="1:13" x14ac:dyDescent="0.35">
      <c r="A4287" s="11" t="str">
        <f t="shared" si="66"/>
        <v>CONSUMO PER CAPITA (kg ó litros por individuo)EspirituosasDE 50 A 59 AÑOS</v>
      </c>
      <c r="B4287" s="11" t="s">
        <v>121</v>
      </c>
      <c r="C4287" s="11" t="s">
        <v>149</v>
      </c>
      <c r="D4287" s="11" t="s">
        <v>43</v>
      </c>
      <c r="E4287" s="12">
        <v>0.69538570704654723</v>
      </c>
      <c r="F4287" s="12">
        <v>0.37021190276570487</v>
      </c>
      <c r="G4287" s="12">
        <v>0.31906149308919074</v>
      </c>
      <c r="H4287" s="12">
        <v>0.35614034102171455</v>
      </c>
      <c r="I4287" s="12">
        <v>0.64907059355830643</v>
      </c>
      <c r="J4287" s="12">
        <v>0.34840499721886026</v>
      </c>
      <c r="K4287" s="12">
        <v>0.24130998350856481</v>
      </c>
      <c r="L4287" s="12">
        <v>0.28511975510848375</v>
      </c>
      <c r="M4287" s="12">
        <v>0.59435182659662755</v>
      </c>
    </row>
    <row r="4288" spans="1:13" x14ac:dyDescent="0.35">
      <c r="A4288" s="11" t="str">
        <f t="shared" si="66"/>
        <v>CONSUMO PER CAPITA (kg ó litros por individuo)EspirituosasDE 60 A 75 AÑOS</v>
      </c>
      <c r="B4288" s="11" t="s">
        <v>121</v>
      </c>
      <c r="C4288" s="11" t="s">
        <v>149</v>
      </c>
      <c r="D4288" s="11" t="s">
        <v>44</v>
      </c>
      <c r="E4288" s="12">
        <v>0.66579492139246399</v>
      </c>
      <c r="F4288" s="12">
        <v>0.44510731281320759</v>
      </c>
      <c r="G4288" s="12">
        <v>0.34648117617473251</v>
      </c>
      <c r="H4288" s="12">
        <v>0.30687670844335968</v>
      </c>
      <c r="I4288" s="12">
        <v>0.55138274224994066</v>
      </c>
      <c r="J4288" s="12">
        <v>0.35158112791122842</v>
      </c>
      <c r="K4288" s="12">
        <v>0.48380391299771786</v>
      </c>
      <c r="L4288" s="12">
        <v>0.52941059494153797</v>
      </c>
      <c r="M4288" s="12">
        <v>0.77573832241626295</v>
      </c>
    </row>
    <row r="4289" spans="1:13" x14ac:dyDescent="0.35">
      <c r="A4289" s="11" t="str">
        <f t="shared" si="66"/>
        <v>CONSUMO PER CAPITA (kg ó litros por individuo)EspirituosasNIVEL ALTO</v>
      </c>
      <c r="B4289" s="11" t="s">
        <v>121</v>
      </c>
      <c r="C4289" s="11" t="s">
        <v>149</v>
      </c>
      <c r="D4289" s="11" t="s">
        <v>209</v>
      </c>
      <c r="E4289" s="12">
        <v>0.50864443930424352</v>
      </c>
      <c r="F4289" s="12">
        <v>0.27106648666118399</v>
      </c>
      <c r="G4289" s="12">
        <v>0.18133600673743902</v>
      </c>
      <c r="H4289" s="12">
        <v>0.22744768811667337</v>
      </c>
      <c r="I4289" s="12">
        <v>0.48155653242119922</v>
      </c>
      <c r="J4289" s="12">
        <v>0.22275005632398079</v>
      </c>
      <c r="K4289" s="12">
        <v>0.22200012546429221</v>
      </c>
      <c r="L4289" s="12">
        <v>0.27722361170398802</v>
      </c>
      <c r="M4289" s="12">
        <v>0.52339354682766326</v>
      </c>
    </row>
    <row r="4290" spans="1:13" x14ac:dyDescent="0.35">
      <c r="A4290" s="11" t="str">
        <f t="shared" si="66"/>
        <v>CONSUMO PER CAPITA (kg ó litros por individuo)EspirituosasNIVEL MEDIO ALTO</v>
      </c>
      <c r="B4290" s="11" t="s">
        <v>121</v>
      </c>
      <c r="C4290" s="11" t="s">
        <v>149</v>
      </c>
      <c r="D4290" s="11" t="s">
        <v>210</v>
      </c>
      <c r="E4290" s="12">
        <v>0.48771715995462994</v>
      </c>
      <c r="F4290" s="12">
        <v>0.24751372234541122</v>
      </c>
      <c r="G4290" s="12">
        <v>0.16625588512455486</v>
      </c>
      <c r="H4290" s="12">
        <v>0.23487138792123644</v>
      </c>
      <c r="I4290" s="12">
        <v>0.49077400245963598</v>
      </c>
      <c r="J4290" s="12">
        <v>0.19632089576321571</v>
      </c>
      <c r="K4290" s="12">
        <v>0.21206583225233419</v>
      </c>
      <c r="L4290" s="12">
        <v>0.20535649851181295</v>
      </c>
      <c r="M4290" s="12">
        <v>0.5260499829177665</v>
      </c>
    </row>
    <row r="4291" spans="1:13" x14ac:dyDescent="0.35">
      <c r="A4291" s="11" t="str">
        <f t="shared" si="66"/>
        <v>CONSUMO PER CAPITA (kg ó litros por individuo)EspirituosasNIVEL MEDIO</v>
      </c>
      <c r="B4291" s="11" t="s">
        <v>121</v>
      </c>
      <c r="C4291" s="11" t="s">
        <v>149</v>
      </c>
      <c r="D4291" s="11" t="s">
        <v>211</v>
      </c>
      <c r="E4291" s="12">
        <v>0.58065143521685014</v>
      </c>
      <c r="F4291" s="12">
        <v>0.39695744888523965</v>
      </c>
      <c r="G4291" s="12">
        <v>0.27766802157458931</v>
      </c>
      <c r="H4291" s="12">
        <v>0.25241459999563648</v>
      </c>
      <c r="I4291" s="12">
        <v>0.55061469920077111</v>
      </c>
      <c r="J4291" s="12">
        <v>0.28249722071291417</v>
      </c>
      <c r="K4291" s="12">
        <v>0.27861798072037974</v>
      </c>
      <c r="L4291" s="12">
        <v>0.29669845750643437</v>
      </c>
      <c r="M4291" s="12">
        <v>0.5267561483011739</v>
      </c>
    </row>
    <row r="4292" spans="1:13" x14ac:dyDescent="0.35">
      <c r="A4292" s="11" t="str">
        <f t="shared" ref="A4292:A4355" si="67">B4292&amp;C4292&amp;D4292</f>
        <v>CONSUMO PER CAPITA (kg ó litros por individuo)EspirituosasNIVEL MEDIO BAJO</v>
      </c>
      <c r="B4292" s="11" t="s">
        <v>121</v>
      </c>
      <c r="C4292" s="11" t="s">
        <v>149</v>
      </c>
      <c r="D4292" s="11" t="s">
        <v>212</v>
      </c>
      <c r="E4292" s="12">
        <v>0.53600438104204995</v>
      </c>
      <c r="F4292" s="12">
        <v>0.25768887046855138</v>
      </c>
      <c r="G4292" s="12">
        <v>0.20716968860974519</v>
      </c>
      <c r="H4292" s="12">
        <v>0.2516086499078089</v>
      </c>
      <c r="I4292" s="12">
        <v>0.46714706599822048</v>
      </c>
      <c r="J4292" s="12">
        <v>0.230633315944964</v>
      </c>
      <c r="K4292" s="12">
        <v>0.2744174912664481</v>
      </c>
      <c r="L4292" s="12">
        <v>0.29018449933002971</v>
      </c>
      <c r="M4292" s="12">
        <v>0.52083269039012103</v>
      </c>
    </row>
    <row r="4293" spans="1:13" x14ac:dyDescent="0.35">
      <c r="A4293" s="11" t="str">
        <f t="shared" si="67"/>
        <v>CONSUMO PER CAPITA (kg ó litros por individuo)EspirituosasHOMBRE</v>
      </c>
      <c r="B4293" s="11" t="s">
        <v>121</v>
      </c>
      <c r="C4293" s="11" t="s">
        <v>149</v>
      </c>
      <c r="D4293" s="11" t="s">
        <v>21</v>
      </c>
      <c r="E4293" s="12">
        <v>0.56411783004817317</v>
      </c>
      <c r="F4293" s="12">
        <v>0.31158364851575077</v>
      </c>
      <c r="G4293" s="12">
        <v>0.2415104219183134</v>
      </c>
      <c r="H4293" s="12">
        <v>0.27156808944324418</v>
      </c>
      <c r="I4293" s="12">
        <v>0.49610301070401674</v>
      </c>
      <c r="J4293" s="12">
        <v>0.31533483679916324</v>
      </c>
      <c r="K4293" s="12">
        <v>0.26321614246247865</v>
      </c>
      <c r="L4293" s="12">
        <v>0.33519542133065861</v>
      </c>
      <c r="M4293" s="12">
        <v>0.56439373730791342</v>
      </c>
    </row>
    <row r="4294" spans="1:13" x14ac:dyDescent="0.35">
      <c r="A4294" s="11" t="str">
        <f t="shared" si="67"/>
        <v>CONSUMO PER CAPITA (kg ó litros por individuo)EspirituosasMUJER</v>
      </c>
      <c r="B4294" s="11" t="s">
        <v>121</v>
      </c>
      <c r="C4294" s="11" t="s">
        <v>149</v>
      </c>
      <c r="D4294" s="11" t="s">
        <v>22</v>
      </c>
      <c r="E4294" s="12">
        <v>0.53827133391342308</v>
      </c>
      <c r="F4294" s="12">
        <v>0.32143873172537435</v>
      </c>
      <c r="G4294" s="12">
        <v>0.2322328925935305</v>
      </c>
      <c r="H4294" s="12">
        <v>0.26487679906547057</v>
      </c>
      <c r="I4294" s="12">
        <v>0.49776122897655289</v>
      </c>
      <c r="J4294" s="12">
        <v>0.23505902735044709</v>
      </c>
      <c r="K4294" s="12">
        <v>0.2449001330377559</v>
      </c>
      <c r="L4294" s="12">
        <v>0.24029714032601154</v>
      </c>
      <c r="M4294" s="12">
        <v>0.47036068201120229</v>
      </c>
    </row>
    <row r="4295" spans="1:13" x14ac:dyDescent="0.35">
      <c r="A4295" s="11" t="str">
        <f t="shared" si="67"/>
        <v>CONSUMO PER CAPITA (kg ó litros por individuo)WhiskyT.ESPAÑA</v>
      </c>
      <c r="B4295" s="11" t="s">
        <v>121</v>
      </c>
      <c r="C4295" s="11" t="s">
        <v>150</v>
      </c>
      <c r="D4295" s="11" t="s">
        <v>36</v>
      </c>
      <c r="E4295" s="12">
        <v>4.1371028745537608E-2</v>
      </c>
      <c r="F4295" s="12">
        <v>3.6944904295010572E-2</v>
      </c>
      <c r="G4295" s="12">
        <v>2.543893369800336E-2</v>
      </c>
      <c r="H4295" s="12">
        <v>2.0451461634694412E-2</v>
      </c>
      <c r="I4295" s="12">
        <v>3.1363996672323126E-2</v>
      </c>
      <c r="J4295" s="12">
        <v>2.9511100685718581E-2</v>
      </c>
      <c r="K4295" s="12">
        <v>1.7447444296315819E-2</v>
      </c>
      <c r="L4295" s="12">
        <v>2.239800666528895E-2</v>
      </c>
      <c r="M4295" s="12">
        <v>3.483405450463025E-2</v>
      </c>
    </row>
    <row r="4296" spans="1:13" x14ac:dyDescent="0.35">
      <c r="A4296" s="11" t="str">
        <f t="shared" si="67"/>
        <v>CONSUMO PER CAPITA (kg ó litros por individuo)WhiskyBCN AM</v>
      </c>
      <c r="B4296" s="11" t="s">
        <v>121</v>
      </c>
      <c r="C4296" s="11" t="s">
        <v>150</v>
      </c>
      <c r="D4296" s="11" t="s">
        <v>1</v>
      </c>
      <c r="E4296" s="12">
        <v>2.2333165064364672E-2</v>
      </c>
      <c r="F4296" s="12">
        <v>4.7429053086280586E-2</v>
      </c>
      <c r="G4296" s="12">
        <v>2.8439372894947891E-2</v>
      </c>
      <c r="H4296" s="12">
        <v>1.3537235774878269E-2</v>
      </c>
      <c r="I4296" s="12">
        <v>2.2434546070332569E-2</v>
      </c>
      <c r="J4296" s="12">
        <v>1.382084509592761E-2</v>
      </c>
      <c r="K4296" s="12">
        <v>8.6405168852914313E-3</v>
      </c>
      <c r="L4296" s="12">
        <v>8.5737984915667479E-3</v>
      </c>
      <c r="M4296" s="12">
        <v>1.2513608177788158E-2</v>
      </c>
    </row>
    <row r="4297" spans="1:13" x14ac:dyDescent="0.35">
      <c r="A4297" s="11" t="str">
        <f t="shared" si="67"/>
        <v>CONSUMO PER CAPITA (kg ó litros por individuo)WhiskyREST.CAT ARAGON</v>
      </c>
      <c r="B4297" s="11" t="s">
        <v>121</v>
      </c>
      <c r="C4297" s="11" t="s">
        <v>150</v>
      </c>
      <c r="D4297" s="11" t="s">
        <v>2</v>
      </c>
      <c r="E4297" s="12">
        <v>9.5806002725991549E-3</v>
      </c>
      <c r="F4297" s="12">
        <v>1.9744424989704325E-2</v>
      </c>
      <c r="G4297" s="12">
        <v>1.7839882326585316E-2</v>
      </c>
      <c r="H4297" s="12">
        <v>1.5867041154752074E-2</v>
      </c>
      <c r="I4297" s="12">
        <v>3.3582125254810635E-2</v>
      </c>
      <c r="J4297" s="12">
        <v>2.1428858342188526E-2</v>
      </c>
      <c r="K4297" s="12">
        <v>2.030157348112803E-2</v>
      </c>
      <c r="L4297" s="12">
        <v>2.5679574613958679E-2</v>
      </c>
      <c r="M4297" s="12">
        <v>3.1982228614508168E-2</v>
      </c>
    </row>
    <row r="4298" spans="1:13" x14ac:dyDescent="0.35">
      <c r="A4298" s="11" t="str">
        <f t="shared" si="67"/>
        <v>CONSUMO PER CAPITA (kg ó litros por individuo)WhiskyLEVANTE</v>
      </c>
      <c r="B4298" s="11" t="s">
        <v>121</v>
      </c>
      <c r="C4298" s="11" t="s">
        <v>150</v>
      </c>
      <c r="D4298" s="11" t="s">
        <v>3</v>
      </c>
      <c r="E4298" s="12">
        <v>6.4662369180486179E-2</v>
      </c>
      <c r="F4298" s="12">
        <v>3.7750591658659786E-2</v>
      </c>
      <c r="G4298" s="12">
        <v>2.5223282192526907E-2</v>
      </c>
      <c r="H4298" s="12">
        <v>3.1012847068963387E-2</v>
      </c>
      <c r="I4298" s="12">
        <v>3.4191341336528333E-2</v>
      </c>
      <c r="J4298" s="12">
        <v>3.5882991603288061E-2</v>
      </c>
      <c r="K4298" s="12">
        <v>1.5134630168307248E-2</v>
      </c>
      <c r="L4298" s="12">
        <v>2.4992527144051566E-2</v>
      </c>
      <c r="M4298" s="12">
        <v>5.1194076320620084E-2</v>
      </c>
    </row>
    <row r="4299" spans="1:13" x14ac:dyDescent="0.35">
      <c r="A4299" s="11" t="str">
        <f t="shared" si="67"/>
        <v>CONSUMO PER CAPITA (kg ó litros por individuo)WhiskyANDALUCIA</v>
      </c>
      <c r="B4299" s="11" t="s">
        <v>121</v>
      </c>
      <c r="C4299" s="11" t="s">
        <v>150</v>
      </c>
      <c r="D4299" s="11" t="s">
        <v>4</v>
      </c>
      <c r="E4299" s="12">
        <v>2.8720740084762178E-2</v>
      </c>
      <c r="F4299" s="12">
        <v>2.2604357933920519E-2</v>
      </c>
      <c r="G4299" s="12">
        <v>1.8949829368636328E-2</v>
      </c>
      <c r="H4299" s="12">
        <v>1.4305012753908188E-2</v>
      </c>
      <c r="I4299" s="12">
        <v>3.0542667843943164E-2</v>
      </c>
      <c r="J4299" s="12">
        <v>2.4754429972522106E-2</v>
      </c>
      <c r="K4299" s="12">
        <v>1.2727104598181348E-2</v>
      </c>
      <c r="L4299" s="12">
        <v>2.3519570203015445E-2</v>
      </c>
      <c r="M4299" s="12">
        <v>3.392081487246424E-2</v>
      </c>
    </row>
    <row r="4300" spans="1:13" x14ac:dyDescent="0.35">
      <c r="A4300" s="11" t="str">
        <f t="shared" si="67"/>
        <v>CONSUMO PER CAPITA (kg ó litros por individuo)WhiskyMDD AM</v>
      </c>
      <c r="B4300" s="11" t="s">
        <v>121</v>
      </c>
      <c r="C4300" s="11" t="s">
        <v>150</v>
      </c>
      <c r="D4300" s="11" t="s">
        <v>5</v>
      </c>
      <c r="E4300" s="12">
        <v>8.5907451172188426E-2</v>
      </c>
      <c r="F4300" s="12">
        <v>6.4312560754175116E-2</v>
      </c>
      <c r="G4300" s="12">
        <v>3.7069600877688062E-2</v>
      </c>
      <c r="H4300" s="12">
        <v>2.948498839859667E-2</v>
      </c>
      <c r="I4300" s="12">
        <v>4.0829261857157739E-2</v>
      </c>
      <c r="J4300" s="12">
        <v>2.3980955277551824E-2</v>
      </c>
      <c r="K4300" s="12">
        <v>2.5276202190505598E-2</v>
      </c>
      <c r="L4300" s="12">
        <v>2.2307285936007667E-2</v>
      </c>
      <c r="M4300" s="12">
        <v>2.669034083865926E-2</v>
      </c>
    </row>
    <row r="4301" spans="1:13" x14ac:dyDescent="0.35">
      <c r="A4301" s="11" t="str">
        <f t="shared" si="67"/>
        <v>CONSUMO PER CAPITA (kg ó litros por individuo)WhiskyRTO CENTRO</v>
      </c>
      <c r="B4301" s="11" t="s">
        <v>121</v>
      </c>
      <c r="C4301" s="11" t="s">
        <v>150</v>
      </c>
      <c r="D4301" s="11" t="s">
        <v>6</v>
      </c>
      <c r="E4301" s="12">
        <v>8.4981735127699673E-2</v>
      </c>
      <c r="F4301" s="12">
        <v>7.3763033612254711E-2</v>
      </c>
      <c r="G4301" s="12">
        <v>5.7381379869355043E-2</v>
      </c>
      <c r="H4301" s="12">
        <v>4.4756548909654068E-2</v>
      </c>
      <c r="I4301" s="12">
        <v>6.8370156185008732E-2</v>
      </c>
      <c r="J4301" s="12">
        <v>6.3049170159567527E-2</v>
      </c>
      <c r="K4301" s="12">
        <v>4.6770161279921514E-2</v>
      </c>
      <c r="L4301" s="12">
        <v>5.078842071297001E-2</v>
      </c>
      <c r="M4301" s="12">
        <v>7.7174455116930968E-2</v>
      </c>
    </row>
    <row r="4302" spans="1:13" x14ac:dyDescent="0.35">
      <c r="A4302" s="11" t="str">
        <f t="shared" si="67"/>
        <v>CONSUMO PER CAPITA (kg ó litros por individuo)WhiskyNORTE-CENTRO</v>
      </c>
      <c r="B4302" s="11" t="s">
        <v>121</v>
      </c>
      <c r="C4302" s="11" t="s">
        <v>150</v>
      </c>
      <c r="D4302" s="11" t="s">
        <v>7</v>
      </c>
      <c r="E4302" s="12">
        <v>6.4081988211375125E-3</v>
      </c>
      <c r="F4302" s="12">
        <v>3.0100970072509083E-2</v>
      </c>
      <c r="G4302" s="12">
        <v>1.3086260092171438E-2</v>
      </c>
      <c r="H4302" s="12">
        <v>1.6490042274916593E-3</v>
      </c>
      <c r="I4302" s="12">
        <v>6.0754767761132368E-3</v>
      </c>
      <c r="J4302" s="12">
        <v>1.9722642471084326E-2</v>
      </c>
      <c r="K4302" s="12">
        <v>5.5312243511413512E-4</v>
      </c>
      <c r="L4302" s="12">
        <v>5.5935699230419637E-3</v>
      </c>
      <c r="M4302" s="12">
        <v>2.2142105433172583E-2</v>
      </c>
    </row>
    <row r="4303" spans="1:13" x14ac:dyDescent="0.35">
      <c r="A4303" s="11" t="str">
        <f t="shared" si="67"/>
        <v>CONSUMO PER CAPITA (kg ó litros por individuo)WhiskyNOROESTE</v>
      </c>
      <c r="B4303" s="11" t="s">
        <v>121</v>
      </c>
      <c r="C4303" s="11" t="s">
        <v>150</v>
      </c>
      <c r="D4303" s="11" t="s">
        <v>8</v>
      </c>
      <c r="E4303" s="12">
        <v>2.0669448188123194E-2</v>
      </c>
      <c r="F4303" s="12">
        <v>9.9574718739684279E-3</v>
      </c>
      <c r="G4303" s="12">
        <v>1.0052148057084804E-2</v>
      </c>
      <c r="H4303" s="12">
        <v>1.0249469076827205E-2</v>
      </c>
      <c r="I4303" s="12">
        <v>7.3112273472659963E-3</v>
      </c>
      <c r="J4303" s="12">
        <v>4.0010169944367062E-2</v>
      </c>
      <c r="K4303" s="12">
        <v>1.1409111173450323E-2</v>
      </c>
      <c r="L4303" s="12">
        <v>1.1755212365615735E-2</v>
      </c>
      <c r="M4303" s="12">
        <v>1.5102285082776636E-2</v>
      </c>
    </row>
    <row r="4304" spans="1:13" x14ac:dyDescent="0.35">
      <c r="A4304" s="11" t="str">
        <f t="shared" si="67"/>
        <v>CONSUMO PER CAPITA (kg ó litros por individuo)Whisky&lt;2MIL</v>
      </c>
      <c r="B4304" s="11" t="s">
        <v>121</v>
      </c>
      <c r="C4304" s="11" t="s">
        <v>150</v>
      </c>
      <c r="D4304" s="11" t="s">
        <v>9</v>
      </c>
      <c r="E4304" s="12">
        <v>2.0208735912433721E-2</v>
      </c>
      <c r="F4304" s="12">
        <v>6.2445170055436669E-3</v>
      </c>
      <c r="G4304" s="12">
        <v>9.6656536483123914E-3</v>
      </c>
      <c r="H4304" s="12">
        <v>1.3314319651782567E-2</v>
      </c>
      <c r="I4304" s="12">
        <v>3.210910473434072E-2</v>
      </c>
      <c r="J4304" s="12">
        <v>1.1969604434962403E-2</v>
      </c>
      <c r="K4304" s="12">
        <v>5.0482545223204693E-3</v>
      </c>
      <c r="L4304" s="12">
        <v>2.6636414726437584E-2</v>
      </c>
      <c r="M4304" s="12">
        <v>3.6247778872995226E-2</v>
      </c>
    </row>
    <row r="4305" spans="1:13" x14ac:dyDescent="0.35">
      <c r="A4305" s="11" t="str">
        <f t="shared" si="67"/>
        <v>CONSUMO PER CAPITA (kg ó litros por individuo)Whisky2-5MIL</v>
      </c>
      <c r="B4305" s="11" t="s">
        <v>121</v>
      </c>
      <c r="C4305" s="11" t="s">
        <v>150</v>
      </c>
      <c r="D4305" s="11" t="s">
        <v>10</v>
      </c>
      <c r="E4305" s="12">
        <v>1.1356642444781181E-2</v>
      </c>
      <c r="F4305" s="12">
        <v>1.795702385534215E-2</v>
      </c>
      <c r="G4305" s="12">
        <v>1.6873671190631209E-2</v>
      </c>
      <c r="H4305" s="12">
        <v>8.8185456843849746E-3</v>
      </c>
      <c r="I4305" s="12">
        <v>4.3180613557893245E-2</v>
      </c>
      <c r="J4305" s="12">
        <v>9.5821693116859598E-3</v>
      </c>
      <c r="K4305" s="12">
        <v>8.1664310442711441E-3</v>
      </c>
      <c r="L4305" s="12">
        <v>6.4881271645397063E-3</v>
      </c>
      <c r="M4305" s="12">
        <v>2.4445388095966549E-2</v>
      </c>
    </row>
    <row r="4306" spans="1:13" x14ac:dyDescent="0.35">
      <c r="A4306" s="11" t="str">
        <f t="shared" si="67"/>
        <v>CONSUMO PER CAPITA (kg ó litros por individuo)Whisky5-10MIL</v>
      </c>
      <c r="B4306" s="11" t="s">
        <v>121</v>
      </c>
      <c r="C4306" s="11" t="s">
        <v>150</v>
      </c>
      <c r="D4306" s="11" t="s">
        <v>11</v>
      </c>
      <c r="E4306" s="12">
        <v>2.0222893230018156E-2</v>
      </c>
      <c r="F4306" s="12">
        <v>8.7102640670852841E-3</v>
      </c>
      <c r="G4306" s="12">
        <v>7.7896457894599145E-3</v>
      </c>
      <c r="H4306" s="12">
        <v>7.8193417979461506E-3</v>
      </c>
      <c r="I4306" s="12">
        <v>1.3360605795855397E-2</v>
      </c>
      <c r="J4306" s="12">
        <v>3.4306874812083839E-2</v>
      </c>
      <c r="K4306" s="12">
        <v>3.1580816329783369E-3</v>
      </c>
      <c r="L4306" s="12">
        <v>9.717375102968967E-3</v>
      </c>
      <c r="M4306" s="12">
        <v>1.1482365095176547E-2</v>
      </c>
    </row>
    <row r="4307" spans="1:13" x14ac:dyDescent="0.35">
      <c r="A4307" s="11" t="str">
        <f t="shared" si="67"/>
        <v>CONSUMO PER CAPITA (kg ó litros por individuo)Whisky10-30MIL</v>
      </c>
      <c r="B4307" s="11" t="s">
        <v>121</v>
      </c>
      <c r="C4307" s="11" t="s">
        <v>150</v>
      </c>
      <c r="D4307" s="11" t="s">
        <v>12</v>
      </c>
      <c r="E4307" s="12">
        <v>2.5823996868497515E-2</v>
      </c>
      <c r="F4307" s="12">
        <v>1.938693468407909E-2</v>
      </c>
      <c r="G4307" s="12">
        <v>2.1223320081830498E-2</v>
      </c>
      <c r="H4307" s="12">
        <v>1.9472151048656804E-2</v>
      </c>
      <c r="I4307" s="12">
        <v>2.6526726879159027E-2</v>
      </c>
      <c r="J4307" s="12">
        <v>2.8393460654997673E-2</v>
      </c>
      <c r="K4307" s="12">
        <v>2.2659749125434128E-2</v>
      </c>
      <c r="L4307" s="12">
        <v>2.4117242031777762E-2</v>
      </c>
      <c r="M4307" s="12">
        <v>2.7463261596931209E-2</v>
      </c>
    </row>
    <row r="4308" spans="1:13" x14ac:dyDescent="0.35">
      <c r="A4308" s="11" t="str">
        <f t="shared" si="67"/>
        <v>CONSUMO PER CAPITA (kg ó litros por individuo)Whisky30-100MIL</v>
      </c>
      <c r="B4308" s="11" t="s">
        <v>121</v>
      </c>
      <c r="C4308" s="11" t="s">
        <v>150</v>
      </c>
      <c r="D4308" s="11" t="s">
        <v>13</v>
      </c>
      <c r="E4308" s="12">
        <v>2.9332946835790019E-2</v>
      </c>
      <c r="F4308" s="12">
        <v>3.2138589653784626E-2</v>
      </c>
      <c r="G4308" s="12">
        <v>3.0798369823276904E-2</v>
      </c>
      <c r="H4308" s="12">
        <v>1.7617015772139762E-2</v>
      </c>
      <c r="I4308" s="12">
        <v>2.1346513266032763E-2</v>
      </c>
      <c r="J4308" s="12">
        <v>3.284709429040903E-2</v>
      </c>
      <c r="K4308" s="12">
        <v>2.1390706953439944E-2</v>
      </c>
      <c r="L4308" s="12">
        <v>2.5628661611754918E-2</v>
      </c>
      <c r="M4308" s="12">
        <v>4.661363420564902E-2</v>
      </c>
    </row>
    <row r="4309" spans="1:13" x14ac:dyDescent="0.35">
      <c r="A4309" s="11" t="str">
        <f t="shared" si="67"/>
        <v>CONSUMO PER CAPITA (kg ó litros por individuo)Whisky100-200MIL</v>
      </c>
      <c r="B4309" s="11" t="s">
        <v>121</v>
      </c>
      <c r="C4309" s="11" t="s">
        <v>150</v>
      </c>
      <c r="D4309" s="11" t="s">
        <v>14</v>
      </c>
      <c r="E4309" s="12">
        <v>1.5958792160641024E-2</v>
      </c>
      <c r="F4309" s="12">
        <v>1.1985656689511922E-2</v>
      </c>
      <c r="G4309" s="12">
        <v>7.6394555222402596E-3</v>
      </c>
      <c r="H4309" s="12">
        <v>1.000096346222212E-2</v>
      </c>
      <c r="I4309" s="12">
        <v>1.1453186055579311E-2</v>
      </c>
      <c r="J4309" s="12">
        <v>8.9349310348953437E-3</v>
      </c>
      <c r="K4309" s="12">
        <v>2.8431617246316935E-3</v>
      </c>
      <c r="L4309" s="12">
        <v>2.7913759879386779E-3</v>
      </c>
      <c r="M4309" s="12">
        <v>1.0489839500214983E-2</v>
      </c>
    </row>
    <row r="4310" spans="1:13" x14ac:dyDescent="0.35">
      <c r="A4310" s="11" t="str">
        <f t="shared" si="67"/>
        <v>CONSUMO PER CAPITA (kg ó litros por individuo)Whisky200-500MIL</v>
      </c>
      <c r="B4310" s="11" t="s">
        <v>121</v>
      </c>
      <c r="C4310" s="11" t="s">
        <v>150</v>
      </c>
      <c r="D4310" s="11" t="s">
        <v>15</v>
      </c>
      <c r="E4310" s="12">
        <v>8.2316086103456809E-2</v>
      </c>
      <c r="F4310" s="12">
        <v>8.8298324949326032E-2</v>
      </c>
      <c r="G4310" s="12">
        <v>3.4919393556564891E-2</v>
      </c>
      <c r="H4310" s="12">
        <v>3.3891531788688332E-2</v>
      </c>
      <c r="I4310" s="12">
        <v>4.6243231174833671E-2</v>
      </c>
      <c r="J4310" s="12">
        <v>5.9096747668723165E-2</v>
      </c>
      <c r="K4310" s="12">
        <v>2.5373106713176691E-2</v>
      </c>
      <c r="L4310" s="12">
        <v>3.5684008775392462E-2</v>
      </c>
      <c r="M4310" s="12">
        <v>6.401313119409055E-2</v>
      </c>
    </row>
    <row r="4311" spans="1:13" x14ac:dyDescent="0.35">
      <c r="A4311" s="11" t="str">
        <f t="shared" si="67"/>
        <v>CONSUMO PER CAPITA (kg ó litros por individuo)Whisky&gt;500MIL</v>
      </c>
      <c r="B4311" s="11" t="s">
        <v>121</v>
      </c>
      <c r="C4311" s="11" t="s">
        <v>150</v>
      </c>
      <c r="D4311" s="11" t="s">
        <v>16</v>
      </c>
      <c r="E4311" s="12">
        <v>8.4681773507743807E-2</v>
      </c>
      <c r="F4311" s="12">
        <v>6.788806396814448E-2</v>
      </c>
      <c r="G4311" s="12">
        <v>4.4011678220676163E-2</v>
      </c>
      <c r="H4311" s="12">
        <v>3.394624802981154E-2</v>
      </c>
      <c r="I4311" s="12">
        <v>5.3083138315766304E-2</v>
      </c>
      <c r="J4311" s="12">
        <v>2.7233444200538987E-2</v>
      </c>
      <c r="K4311" s="12">
        <v>2.5073585902213914E-2</v>
      </c>
      <c r="L4311" s="12">
        <v>2.9906597187084553E-2</v>
      </c>
      <c r="M4311" s="12">
        <v>3.6821315569190494E-2</v>
      </c>
    </row>
    <row r="4312" spans="1:13" x14ac:dyDescent="0.35">
      <c r="A4312" s="11" t="str">
        <f t="shared" si="67"/>
        <v>CONSUMO PER CAPITA (kg ó litros por individuo)WhiskyDE 15 A 19 AÑOS</v>
      </c>
      <c r="B4312" s="11" t="s">
        <v>121</v>
      </c>
      <c r="C4312" s="11" t="s">
        <v>150</v>
      </c>
      <c r="D4312" s="11" t="s">
        <v>39</v>
      </c>
      <c r="E4312" s="12">
        <v>1.6855552687722083E-2</v>
      </c>
      <c r="F4312" s="12">
        <v>1.0786912418557879E-3</v>
      </c>
      <c r="G4312" s="12" t="s">
        <v>223</v>
      </c>
      <c r="H4312" s="12" t="s">
        <v>223</v>
      </c>
      <c r="I4312" s="12" t="s">
        <v>223</v>
      </c>
      <c r="J4312" s="12" t="s">
        <v>223</v>
      </c>
      <c r="K4312" s="12" t="s">
        <v>223</v>
      </c>
      <c r="L4312" s="12" t="s">
        <v>223</v>
      </c>
      <c r="M4312" s="12">
        <v>1.6985039978421462E-2</v>
      </c>
    </row>
    <row r="4313" spans="1:13" x14ac:dyDescent="0.35">
      <c r="A4313" s="11" t="str">
        <f t="shared" si="67"/>
        <v>CONSUMO PER CAPITA (kg ó litros por individuo)WhiskyDE 20 A 24 AÑOS</v>
      </c>
      <c r="B4313" s="11" t="s">
        <v>121</v>
      </c>
      <c r="C4313" s="11" t="s">
        <v>150</v>
      </c>
      <c r="D4313" s="11" t="s">
        <v>40</v>
      </c>
      <c r="E4313" s="12">
        <v>9.4298308033924924E-4</v>
      </c>
      <c r="F4313" s="12">
        <v>8.0102761511688398E-3</v>
      </c>
      <c r="G4313" s="12">
        <v>1.8349355253230103E-3</v>
      </c>
      <c r="H4313" s="12">
        <v>2.4607438761549069E-3</v>
      </c>
      <c r="I4313" s="12">
        <v>3.839098072647313E-2</v>
      </c>
      <c r="J4313" s="12">
        <v>7.9437481625889723E-3</v>
      </c>
      <c r="K4313" s="12">
        <v>3.7555393363801026E-3</v>
      </c>
      <c r="L4313" s="12">
        <v>3.715696005124555E-4</v>
      </c>
      <c r="M4313" s="12">
        <v>2.5653431173204132E-2</v>
      </c>
    </row>
    <row r="4314" spans="1:13" x14ac:dyDescent="0.35">
      <c r="A4314" s="11" t="str">
        <f t="shared" si="67"/>
        <v>CONSUMO PER CAPITA (kg ó litros por individuo)WhiskyDE 25 A 34 AÑOS</v>
      </c>
      <c r="B4314" s="11" t="s">
        <v>121</v>
      </c>
      <c r="C4314" s="11" t="s">
        <v>150</v>
      </c>
      <c r="D4314" s="11" t="s">
        <v>41</v>
      </c>
      <c r="E4314" s="12">
        <v>1.3015073355794571E-2</v>
      </c>
      <c r="F4314" s="12">
        <v>2.219274604575645E-2</v>
      </c>
      <c r="G4314" s="12">
        <v>1.4233974791320039E-2</v>
      </c>
      <c r="H4314" s="12">
        <v>1.6622520240477331E-2</v>
      </c>
      <c r="I4314" s="12">
        <v>1.8272382485277745E-2</v>
      </c>
      <c r="J4314" s="12">
        <v>2.1644265050064473E-2</v>
      </c>
      <c r="K4314" s="12">
        <v>1.9526965136080519E-2</v>
      </c>
      <c r="L4314" s="12">
        <v>1.6929949981261776E-2</v>
      </c>
      <c r="M4314" s="12">
        <v>2.5390048986764804E-2</v>
      </c>
    </row>
    <row r="4315" spans="1:13" x14ac:dyDescent="0.35">
      <c r="A4315" s="11" t="str">
        <f t="shared" si="67"/>
        <v>CONSUMO PER CAPITA (kg ó litros por individuo)WhiskyDE 35 A 49 AÑOS</v>
      </c>
      <c r="B4315" s="11" t="s">
        <v>121</v>
      </c>
      <c r="C4315" s="11" t="s">
        <v>150</v>
      </c>
      <c r="D4315" s="11" t="s">
        <v>42</v>
      </c>
      <c r="E4315" s="12">
        <v>2.96463031802899E-2</v>
      </c>
      <c r="F4315" s="12">
        <v>2.2948398963204105E-2</v>
      </c>
      <c r="G4315" s="12">
        <v>1.1886416781383668E-2</v>
      </c>
      <c r="H4315" s="12">
        <v>1.0313412336199538E-2</v>
      </c>
      <c r="I4315" s="12">
        <v>1.6028372514794477E-2</v>
      </c>
      <c r="J4315" s="12">
        <v>2.008346179401355E-2</v>
      </c>
      <c r="K4315" s="12">
        <v>8.5730329049204523E-3</v>
      </c>
      <c r="L4315" s="12">
        <v>1.3191057715625011E-2</v>
      </c>
      <c r="M4315" s="12">
        <v>2.0287723992514935E-2</v>
      </c>
    </row>
    <row r="4316" spans="1:13" x14ac:dyDescent="0.35">
      <c r="A4316" s="11" t="str">
        <f t="shared" si="67"/>
        <v>CONSUMO PER CAPITA (kg ó litros por individuo)WhiskyDE 50 A 59 AÑOS</v>
      </c>
      <c r="B4316" s="11" t="s">
        <v>121</v>
      </c>
      <c r="C4316" s="11" t="s">
        <v>150</v>
      </c>
      <c r="D4316" s="11" t="s">
        <v>43</v>
      </c>
      <c r="E4316" s="12">
        <v>3.4913748057015678E-2</v>
      </c>
      <c r="F4316" s="12">
        <v>3.9419429656364594E-2</v>
      </c>
      <c r="G4316" s="12">
        <v>2.3301128201780097E-2</v>
      </c>
      <c r="H4316" s="12">
        <v>1.9432533512417218E-2</v>
      </c>
      <c r="I4316" s="12">
        <v>3.6822161536380481E-2</v>
      </c>
      <c r="J4316" s="12">
        <v>3.063103907919603E-2</v>
      </c>
      <c r="K4316" s="12">
        <v>1.6374067520718145E-2</v>
      </c>
      <c r="L4316" s="12">
        <v>1.9600135093849322E-2</v>
      </c>
      <c r="M4316" s="12">
        <v>2.8377477876009735E-2</v>
      </c>
    </row>
    <row r="4317" spans="1:13" x14ac:dyDescent="0.35">
      <c r="A4317" s="11" t="str">
        <f t="shared" si="67"/>
        <v>CONSUMO PER CAPITA (kg ó litros por individuo)WhiskyDE 60 A 75 AÑOS</v>
      </c>
      <c r="B4317" s="11" t="s">
        <v>121</v>
      </c>
      <c r="C4317" s="11" t="s">
        <v>150</v>
      </c>
      <c r="D4317" s="11" t="s">
        <v>44</v>
      </c>
      <c r="E4317" s="12">
        <v>9.9787015497251219E-2</v>
      </c>
      <c r="F4317" s="12">
        <v>8.1984920381025811E-2</v>
      </c>
      <c r="G4317" s="12">
        <v>6.6434644381741931E-2</v>
      </c>
      <c r="H4317" s="12">
        <v>4.8303380519132744E-2</v>
      </c>
      <c r="I4317" s="12">
        <v>6.218614230551564E-2</v>
      </c>
      <c r="J4317" s="12">
        <v>6.0899516307458532E-2</v>
      </c>
      <c r="K4317" s="12">
        <v>3.7543691312444512E-2</v>
      </c>
      <c r="L4317" s="12">
        <v>5.3132589643753315E-2</v>
      </c>
      <c r="M4317" s="12">
        <v>7.2764366916590884E-2</v>
      </c>
    </row>
    <row r="4318" spans="1:13" x14ac:dyDescent="0.35">
      <c r="A4318" s="11" t="str">
        <f t="shared" si="67"/>
        <v>CONSUMO PER CAPITA (kg ó litros por individuo)WhiskyNIVEL ALTO</v>
      </c>
      <c r="B4318" s="11" t="s">
        <v>121</v>
      </c>
      <c r="C4318" s="11" t="s">
        <v>150</v>
      </c>
      <c r="D4318" s="11" t="s">
        <v>209</v>
      </c>
      <c r="E4318" s="12">
        <v>5.675046390071517E-2</v>
      </c>
      <c r="F4318" s="12">
        <v>3.6751784518953792E-2</v>
      </c>
      <c r="G4318" s="12">
        <v>3.0509081013881775E-2</v>
      </c>
      <c r="H4318" s="12">
        <v>2.5080293099133781E-2</v>
      </c>
      <c r="I4318" s="12">
        <v>3.922046522171941E-2</v>
      </c>
      <c r="J4318" s="12">
        <v>3.708002718741444E-2</v>
      </c>
      <c r="K4318" s="12">
        <v>2.4702937633656257E-2</v>
      </c>
      <c r="L4318" s="12">
        <v>3.4040998676357286E-2</v>
      </c>
      <c r="M4318" s="12">
        <v>5.470165089443528E-2</v>
      </c>
    </row>
    <row r="4319" spans="1:13" x14ac:dyDescent="0.35">
      <c r="A4319" s="11" t="str">
        <f t="shared" si="67"/>
        <v>CONSUMO PER CAPITA (kg ó litros por individuo)WhiskyNIVEL MEDIO ALTO</v>
      </c>
      <c r="B4319" s="11" t="s">
        <v>121</v>
      </c>
      <c r="C4319" s="11" t="s">
        <v>150</v>
      </c>
      <c r="D4319" s="11" t="s">
        <v>210</v>
      </c>
      <c r="E4319" s="12">
        <v>1.3039243108212169E-2</v>
      </c>
      <c r="F4319" s="12">
        <v>2.2843264633387948E-2</v>
      </c>
      <c r="G4319" s="12">
        <v>7.9215309584006674E-3</v>
      </c>
      <c r="H4319" s="12">
        <v>5.8946614339779975E-3</v>
      </c>
      <c r="I4319" s="12">
        <v>8.3530394199165803E-3</v>
      </c>
      <c r="J4319" s="12">
        <v>9.1893664878480406E-3</v>
      </c>
      <c r="K4319" s="12">
        <v>7.7487997955576664E-3</v>
      </c>
      <c r="L4319" s="12">
        <v>4.8294809778377662E-3</v>
      </c>
      <c r="M4319" s="12">
        <v>1.7110774218247315E-2</v>
      </c>
    </row>
    <row r="4320" spans="1:13" x14ac:dyDescent="0.35">
      <c r="A4320" s="11" t="str">
        <f t="shared" si="67"/>
        <v>CONSUMO PER CAPITA (kg ó litros por individuo)WhiskyNIVEL MEDIO</v>
      </c>
      <c r="B4320" s="11" t="s">
        <v>121</v>
      </c>
      <c r="C4320" s="11" t="s">
        <v>150</v>
      </c>
      <c r="D4320" s="11" t="s">
        <v>211</v>
      </c>
      <c r="E4320" s="12">
        <v>2.933417077907614E-2</v>
      </c>
      <c r="F4320" s="12">
        <v>2.8733030402036373E-2</v>
      </c>
      <c r="G4320" s="12">
        <v>1.5232125299476438E-2</v>
      </c>
      <c r="H4320" s="12">
        <v>9.7706939697116621E-3</v>
      </c>
      <c r="I4320" s="12">
        <v>2.4216313433027801E-2</v>
      </c>
      <c r="J4320" s="12">
        <v>1.3518116376012978E-2</v>
      </c>
      <c r="K4320" s="12">
        <v>8.9238762745657649E-3</v>
      </c>
      <c r="L4320" s="12">
        <v>1.0405659770353822E-2</v>
      </c>
      <c r="M4320" s="12">
        <v>2.1136829230518427E-2</v>
      </c>
    </row>
    <row r="4321" spans="1:13" x14ac:dyDescent="0.35">
      <c r="A4321" s="11" t="str">
        <f t="shared" si="67"/>
        <v>CONSUMO PER CAPITA (kg ó litros por individuo)WhiskyNIVEL MEDIO BAJO</v>
      </c>
      <c r="B4321" s="11" t="s">
        <v>121</v>
      </c>
      <c r="C4321" s="11" t="s">
        <v>150</v>
      </c>
      <c r="D4321" s="11" t="s">
        <v>212</v>
      </c>
      <c r="E4321" s="12">
        <v>3.1895798076170115E-2</v>
      </c>
      <c r="F4321" s="12">
        <v>2.6032655231715801E-2</v>
      </c>
      <c r="G4321" s="12">
        <v>1.5981099280227569E-2</v>
      </c>
      <c r="H4321" s="12">
        <v>1.8481112099358574E-2</v>
      </c>
      <c r="I4321" s="12">
        <v>2.7167573891875362E-2</v>
      </c>
      <c r="J4321" s="12">
        <v>3.3796411059207908E-2</v>
      </c>
      <c r="K4321" s="12">
        <v>1.2532922340063033E-2</v>
      </c>
      <c r="L4321" s="12">
        <v>2.281684796089381E-2</v>
      </c>
      <c r="M4321" s="12">
        <v>2.8530279189393808E-2</v>
      </c>
    </row>
    <row r="4322" spans="1:13" x14ac:dyDescent="0.35">
      <c r="A4322" s="11" t="str">
        <f t="shared" si="67"/>
        <v>CONSUMO PER CAPITA (kg ó litros por individuo)WhiskyHOMBRE</v>
      </c>
      <c r="B4322" s="11" t="s">
        <v>121</v>
      </c>
      <c r="C4322" s="11" t="s">
        <v>150</v>
      </c>
      <c r="D4322" s="11" t="s">
        <v>21</v>
      </c>
      <c r="E4322" s="12">
        <v>6.5070813124085081E-2</v>
      </c>
      <c r="F4322" s="12">
        <v>5.3564018565958674E-2</v>
      </c>
      <c r="G4322" s="12">
        <v>3.9301653144779791E-2</v>
      </c>
      <c r="H4322" s="12">
        <v>3.3401910122915567E-2</v>
      </c>
      <c r="I4322" s="12">
        <v>4.7976686817970973E-2</v>
      </c>
      <c r="J4322" s="12">
        <v>4.701216987476324E-2</v>
      </c>
      <c r="K4322" s="12">
        <v>2.9169294521840632E-2</v>
      </c>
      <c r="L4322" s="12">
        <v>3.3623101951352728E-2</v>
      </c>
      <c r="M4322" s="12">
        <v>5.6654035154315573E-2</v>
      </c>
    </row>
    <row r="4323" spans="1:13" x14ac:dyDescent="0.35">
      <c r="A4323" s="11" t="str">
        <f t="shared" si="67"/>
        <v>CONSUMO PER CAPITA (kg ó litros por individuo)WhiskyMUJER</v>
      </c>
      <c r="B4323" s="11" t="s">
        <v>121</v>
      </c>
      <c r="C4323" s="11" t="s">
        <v>150</v>
      </c>
      <c r="D4323" s="11" t="s">
        <v>22</v>
      </c>
      <c r="E4323" s="12">
        <v>1.7915835457917997E-2</v>
      </c>
      <c r="F4323" s="12">
        <v>2.0497344643328613E-2</v>
      </c>
      <c r="G4323" s="12">
        <v>1.1741645270816944E-2</v>
      </c>
      <c r="H4323" s="12">
        <v>7.6553806045384937E-3</v>
      </c>
      <c r="I4323" s="12">
        <v>1.4949249536278738E-2</v>
      </c>
      <c r="J4323" s="12">
        <v>1.221842054443888E-2</v>
      </c>
      <c r="K4323" s="12">
        <v>5.8746336896497702E-3</v>
      </c>
      <c r="L4323" s="12">
        <v>1.1315469159448716E-2</v>
      </c>
      <c r="M4323" s="12">
        <v>1.3286444848143552E-2</v>
      </c>
    </row>
    <row r="4324" spans="1:13" x14ac:dyDescent="0.35">
      <c r="A4324" s="11" t="str">
        <f t="shared" si="67"/>
        <v>CONSUMO PER CAPITA (kg ó litros por individuo)BrandyT.ESPAÑA</v>
      </c>
      <c r="B4324" s="11" t="s">
        <v>121</v>
      </c>
      <c r="C4324" s="11" t="s">
        <v>151</v>
      </c>
      <c r="D4324" s="11" t="s">
        <v>36</v>
      </c>
      <c r="E4324" s="12">
        <v>2.497936971851058E-3</v>
      </c>
      <c r="F4324" s="12">
        <v>2.5728777855037453E-3</v>
      </c>
      <c r="G4324" s="12">
        <v>2.6741197241836306E-3</v>
      </c>
      <c r="H4324" s="12">
        <v>1.430307788692407E-3</v>
      </c>
      <c r="I4324" s="12">
        <v>1.2604411419022193E-3</v>
      </c>
      <c r="J4324" s="12">
        <v>1.9799720426129761E-3</v>
      </c>
      <c r="K4324" s="12">
        <v>1.3891316678856158E-3</v>
      </c>
      <c r="L4324" s="12">
        <v>2.9360818187745053E-3</v>
      </c>
      <c r="M4324" s="12">
        <v>2.7519298596166996E-3</v>
      </c>
    </row>
    <row r="4325" spans="1:13" x14ac:dyDescent="0.35">
      <c r="A4325" s="11" t="str">
        <f t="shared" si="67"/>
        <v>CONSUMO PER CAPITA (kg ó litros por individuo)BrandyBCN AM</v>
      </c>
      <c r="B4325" s="11" t="s">
        <v>121</v>
      </c>
      <c r="C4325" s="11" t="s">
        <v>151</v>
      </c>
      <c r="D4325" s="11" t="s">
        <v>1</v>
      </c>
      <c r="E4325" s="12">
        <v>5.027135858953598E-4</v>
      </c>
      <c r="F4325" s="12">
        <v>5.85567554806171E-3</v>
      </c>
      <c r="G4325" s="12">
        <v>1.0609369532796923E-3</v>
      </c>
      <c r="H4325" s="12">
        <v>1.1649508652229331E-3</v>
      </c>
      <c r="I4325" s="12" t="s">
        <v>223</v>
      </c>
      <c r="J4325" s="12">
        <v>2.4461450114417985E-4</v>
      </c>
      <c r="K4325" s="12">
        <v>6.5250196441310633E-4</v>
      </c>
      <c r="L4325" s="12">
        <v>1.2740468280719792E-2</v>
      </c>
      <c r="M4325" s="12">
        <v>3.2912003442803557E-3</v>
      </c>
    </row>
    <row r="4326" spans="1:13" x14ac:dyDescent="0.35">
      <c r="A4326" s="11" t="str">
        <f t="shared" si="67"/>
        <v>CONSUMO PER CAPITA (kg ó litros por individuo)BrandyREST.CAT ARAGON</v>
      </c>
      <c r="B4326" s="11" t="s">
        <v>121</v>
      </c>
      <c r="C4326" s="11" t="s">
        <v>151</v>
      </c>
      <c r="D4326" s="11" t="s">
        <v>2</v>
      </c>
      <c r="E4326" s="12">
        <v>2.9974616385854682E-3</v>
      </c>
      <c r="F4326" s="12">
        <v>6.4862723903633896E-3</v>
      </c>
      <c r="G4326" s="12">
        <v>7.9547174784532597E-3</v>
      </c>
      <c r="H4326" s="12">
        <v>2.9101451326752703E-3</v>
      </c>
      <c r="I4326" s="12">
        <v>1.7028692939108571E-3</v>
      </c>
      <c r="J4326" s="12">
        <v>3.3395696234248171E-3</v>
      </c>
      <c r="K4326" s="12">
        <v>3.0485839987627033E-3</v>
      </c>
      <c r="L4326" s="12">
        <v>6.6461059022287806E-3</v>
      </c>
      <c r="M4326" s="12">
        <v>1.4935885797197875E-3</v>
      </c>
    </row>
    <row r="4327" spans="1:13" x14ac:dyDescent="0.35">
      <c r="A4327" s="11" t="str">
        <f t="shared" si="67"/>
        <v>CONSUMO PER CAPITA (kg ó litros por individuo)BrandyLEVANTE</v>
      </c>
      <c r="B4327" s="11" t="s">
        <v>121</v>
      </c>
      <c r="C4327" s="11" t="s">
        <v>151</v>
      </c>
      <c r="D4327" s="11" t="s">
        <v>3</v>
      </c>
      <c r="E4327" s="12">
        <v>8.5354112132288266E-3</v>
      </c>
      <c r="F4327" s="12">
        <v>5.5138648691368964E-3</v>
      </c>
      <c r="G4327" s="12">
        <v>4.8385129851738502E-3</v>
      </c>
      <c r="H4327" s="12">
        <v>4.8385993825126161E-3</v>
      </c>
      <c r="I4327" s="12">
        <v>2.2127119698305336E-3</v>
      </c>
      <c r="J4327" s="12">
        <v>4.0107392767223388E-3</v>
      </c>
      <c r="K4327" s="12">
        <v>4.1169626332707389E-3</v>
      </c>
      <c r="L4327" s="12">
        <v>2.5769375036534606E-3</v>
      </c>
      <c r="M4327" s="12">
        <v>3.9547289604244217E-3</v>
      </c>
    </row>
    <row r="4328" spans="1:13" x14ac:dyDescent="0.35">
      <c r="A4328" s="11" t="str">
        <f t="shared" si="67"/>
        <v>CONSUMO PER CAPITA (kg ó litros por individuo)BrandyANDALUCIA</v>
      </c>
      <c r="B4328" s="11" t="s">
        <v>121</v>
      </c>
      <c r="C4328" s="11" t="s">
        <v>151</v>
      </c>
      <c r="D4328" s="11" t="s">
        <v>4</v>
      </c>
      <c r="E4328" s="12">
        <v>8.6122232010104683E-4</v>
      </c>
      <c r="F4328" s="12" t="s">
        <v>223</v>
      </c>
      <c r="G4328" s="12">
        <v>1.6932457825932453E-3</v>
      </c>
      <c r="H4328" s="12">
        <v>2.1506435129249254E-4</v>
      </c>
      <c r="I4328" s="12" t="s">
        <v>223</v>
      </c>
      <c r="J4328" s="12">
        <v>8.0215260845552803E-4</v>
      </c>
      <c r="K4328" s="12">
        <v>3.4236966558250038E-4</v>
      </c>
      <c r="L4328" s="12">
        <v>4.7119403318577642E-4</v>
      </c>
      <c r="M4328" s="12">
        <v>8.548417408449074E-4</v>
      </c>
    </row>
    <row r="4329" spans="1:13" x14ac:dyDescent="0.35">
      <c r="A4329" s="11" t="str">
        <f t="shared" si="67"/>
        <v>CONSUMO PER CAPITA (kg ó litros por individuo)BrandyMDD AM</v>
      </c>
      <c r="B4329" s="11" t="s">
        <v>121</v>
      </c>
      <c r="C4329" s="11" t="s">
        <v>151</v>
      </c>
      <c r="D4329" s="11" t="s">
        <v>5</v>
      </c>
      <c r="E4329" s="12" t="s">
        <v>223</v>
      </c>
      <c r="F4329" s="12">
        <v>6.8879653656612257E-4</v>
      </c>
      <c r="G4329" s="12" t="s">
        <v>223</v>
      </c>
      <c r="H4329" s="12" t="s">
        <v>223</v>
      </c>
      <c r="I4329" s="12">
        <v>1.1310321062525202E-3</v>
      </c>
      <c r="J4329" s="12">
        <v>5.3914636385757775E-4</v>
      </c>
      <c r="K4329" s="12" t="s">
        <v>223</v>
      </c>
      <c r="L4329" s="12">
        <v>7.2465332035616381E-4</v>
      </c>
      <c r="M4329" s="12">
        <v>3.9239604224584482E-3</v>
      </c>
    </row>
    <row r="4330" spans="1:13" x14ac:dyDescent="0.35">
      <c r="A4330" s="11" t="str">
        <f t="shared" si="67"/>
        <v>CONSUMO PER CAPITA (kg ó litros por individuo)BrandyRTO CENTRO</v>
      </c>
      <c r="B4330" s="11" t="s">
        <v>121</v>
      </c>
      <c r="C4330" s="11" t="s">
        <v>151</v>
      </c>
      <c r="D4330" s="11" t="s">
        <v>6</v>
      </c>
      <c r="E4330" s="12">
        <v>4.5443759375208127E-4</v>
      </c>
      <c r="F4330" s="12">
        <v>2.1598650260659695E-4</v>
      </c>
      <c r="G4330" s="12">
        <v>1.2672870783659552E-3</v>
      </c>
      <c r="H4330" s="12">
        <v>3.5186005871947937E-4</v>
      </c>
      <c r="I4330" s="12">
        <v>2.1760619267334428E-4</v>
      </c>
      <c r="J4330" s="12">
        <v>2.1253670150846003E-4</v>
      </c>
      <c r="K4330" s="12">
        <v>4.5493664139032667E-4</v>
      </c>
      <c r="L4330" s="12">
        <v>2.152552959484073E-4</v>
      </c>
      <c r="M4330" s="12">
        <v>1.5818371205178123E-4</v>
      </c>
    </row>
    <row r="4331" spans="1:13" x14ac:dyDescent="0.35">
      <c r="A4331" s="11" t="str">
        <f t="shared" si="67"/>
        <v>CONSUMO PER CAPITA (kg ó litros por individuo)BrandyNORTE-CENTRO</v>
      </c>
      <c r="B4331" s="11" t="s">
        <v>121</v>
      </c>
      <c r="C4331" s="11" t="s">
        <v>151</v>
      </c>
      <c r="D4331" s="11" t="s">
        <v>7</v>
      </c>
      <c r="E4331" s="12">
        <v>1.8292108054228263E-3</v>
      </c>
      <c r="F4331" s="12">
        <v>1.6031371281712131E-3</v>
      </c>
      <c r="G4331" s="12">
        <v>2.2897325347696015E-3</v>
      </c>
      <c r="H4331" s="12">
        <v>1.0952751186424779E-3</v>
      </c>
      <c r="I4331" s="12">
        <v>5.0708286230845634E-3</v>
      </c>
      <c r="J4331" s="12">
        <v>6.6343227414984215E-3</v>
      </c>
      <c r="K4331" s="12">
        <v>1.4090064218352169E-3</v>
      </c>
      <c r="L4331" s="12">
        <v>1.3740447275107093E-3</v>
      </c>
      <c r="M4331" s="12">
        <v>8.6768780407904689E-3</v>
      </c>
    </row>
    <row r="4332" spans="1:13" x14ac:dyDescent="0.35">
      <c r="A4332" s="11" t="str">
        <f t="shared" si="67"/>
        <v>CONSUMO PER CAPITA (kg ó litros por individuo)BrandyNOROESTE</v>
      </c>
      <c r="B4332" s="11" t="s">
        <v>121</v>
      </c>
      <c r="C4332" s="11" t="s">
        <v>151</v>
      </c>
      <c r="D4332" s="11" t="s">
        <v>8</v>
      </c>
      <c r="E4332" s="12">
        <v>3.7223321944667874E-3</v>
      </c>
      <c r="F4332" s="12">
        <v>5.5039720621388819E-4</v>
      </c>
      <c r="G4332" s="12">
        <v>9.9404524516244291E-4</v>
      </c>
      <c r="H4332" s="12" t="s">
        <v>223</v>
      </c>
      <c r="I4332" s="12">
        <v>4.8018680348601282E-4</v>
      </c>
      <c r="J4332" s="12">
        <v>1.373721250665343E-4</v>
      </c>
      <c r="K4332" s="12">
        <v>3.229724028639329E-4</v>
      </c>
      <c r="L4332" s="12">
        <v>1.1664898476399465E-3</v>
      </c>
      <c r="M4332" s="12">
        <v>1.140473036610565E-3</v>
      </c>
    </row>
    <row r="4333" spans="1:13" x14ac:dyDescent="0.35">
      <c r="A4333" s="11" t="str">
        <f t="shared" si="67"/>
        <v>CONSUMO PER CAPITA (kg ó litros por individuo)Brandy&lt;2MIL</v>
      </c>
      <c r="B4333" s="11" t="s">
        <v>121</v>
      </c>
      <c r="C4333" s="11" t="s">
        <v>151</v>
      </c>
      <c r="D4333" s="11" t="s">
        <v>9</v>
      </c>
      <c r="E4333" s="12">
        <v>1.9161120730794263E-4</v>
      </c>
      <c r="F4333" s="12">
        <v>1.0742929727648547E-2</v>
      </c>
      <c r="G4333" s="12" t="s">
        <v>223</v>
      </c>
      <c r="H4333" s="12" t="s">
        <v>223</v>
      </c>
      <c r="I4333" s="12" t="s">
        <v>223</v>
      </c>
      <c r="J4333" s="12" t="s">
        <v>223</v>
      </c>
      <c r="K4333" s="12" t="s">
        <v>223</v>
      </c>
      <c r="L4333" s="12">
        <v>1.5071017623663566E-2</v>
      </c>
      <c r="M4333" s="12">
        <v>6.820342292309132E-4</v>
      </c>
    </row>
    <row r="4334" spans="1:13" x14ac:dyDescent="0.35">
      <c r="A4334" s="11" t="str">
        <f t="shared" si="67"/>
        <v>CONSUMO PER CAPITA (kg ó litros por individuo)Brandy2-5MIL</v>
      </c>
      <c r="B4334" s="11" t="s">
        <v>121</v>
      </c>
      <c r="C4334" s="11" t="s">
        <v>151</v>
      </c>
      <c r="D4334" s="11" t="s">
        <v>10</v>
      </c>
      <c r="E4334" s="12">
        <v>1.1027166279693839E-3</v>
      </c>
      <c r="F4334" s="12">
        <v>2.2014097722903845E-3</v>
      </c>
      <c r="G4334" s="12">
        <v>5.6868093300666553E-4</v>
      </c>
      <c r="H4334" s="12">
        <v>3.3428246362734152E-4</v>
      </c>
      <c r="I4334" s="12">
        <v>4.1228528351727235E-4</v>
      </c>
      <c r="J4334" s="12">
        <v>3.4078115369761693E-4</v>
      </c>
      <c r="K4334" s="12">
        <v>7.2001089493350793E-4</v>
      </c>
      <c r="L4334" s="12">
        <v>4.39579687019551E-4</v>
      </c>
      <c r="M4334" s="12">
        <v>4.6203718322305478E-4</v>
      </c>
    </row>
    <row r="4335" spans="1:13" x14ac:dyDescent="0.35">
      <c r="A4335" s="11" t="str">
        <f t="shared" si="67"/>
        <v>CONSUMO PER CAPITA (kg ó litros por individuo)Brandy5-10MIL</v>
      </c>
      <c r="B4335" s="11" t="s">
        <v>121</v>
      </c>
      <c r="C4335" s="11" t="s">
        <v>151</v>
      </c>
      <c r="D4335" s="11" t="s">
        <v>11</v>
      </c>
      <c r="E4335" s="12">
        <v>5.2694036990248508E-3</v>
      </c>
      <c r="F4335" s="12">
        <v>2.5118282958434138E-3</v>
      </c>
      <c r="G4335" s="12">
        <v>1.3356057413413028E-4</v>
      </c>
      <c r="H4335" s="12">
        <v>4.455203512159887E-3</v>
      </c>
      <c r="I4335" s="12">
        <v>4.4518646381389816E-3</v>
      </c>
      <c r="J4335" s="12">
        <v>6.7202556164051627E-3</v>
      </c>
      <c r="K4335" s="12">
        <v>4.2065701153370313E-3</v>
      </c>
      <c r="L4335" s="12">
        <v>1.9242160016474281E-3</v>
      </c>
      <c r="M4335" s="12">
        <v>8.0875136540992142E-4</v>
      </c>
    </row>
    <row r="4336" spans="1:13" x14ac:dyDescent="0.35">
      <c r="A4336" s="11" t="str">
        <f t="shared" si="67"/>
        <v>CONSUMO PER CAPITA (kg ó litros por individuo)Brandy10-30MIL</v>
      </c>
      <c r="B4336" s="11" t="s">
        <v>121</v>
      </c>
      <c r="C4336" s="11" t="s">
        <v>151</v>
      </c>
      <c r="D4336" s="11" t="s">
        <v>12</v>
      </c>
      <c r="E4336" s="12">
        <v>1.1714586347911584E-3</v>
      </c>
      <c r="F4336" s="12">
        <v>2.2501624723929733E-3</v>
      </c>
      <c r="G4336" s="12">
        <v>6.8255369520157146E-3</v>
      </c>
      <c r="H4336" s="12">
        <v>2.2794911262779662E-3</v>
      </c>
      <c r="I4336" s="12">
        <v>5.9982760796748282E-4</v>
      </c>
      <c r="J4336" s="12">
        <v>1.3908890149260521E-3</v>
      </c>
      <c r="K4336" s="12">
        <v>1.1314882062444917E-3</v>
      </c>
      <c r="L4336" s="12">
        <v>6.599859188120453E-4</v>
      </c>
      <c r="M4336" s="12">
        <v>4.7968266342887349E-3</v>
      </c>
    </row>
    <row r="4337" spans="1:13" x14ac:dyDescent="0.35">
      <c r="A4337" s="11" t="str">
        <f t="shared" si="67"/>
        <v>CONSUMO PER CAPITA (kg ó litros por individuo)Brandy30-100MIL</v>
      </c>
      <c r="B4337" s="11" t="s">
        <v>121</v>
      </c>
      <c r="C4337" s="11" t="s">
        <v>151</v>
      </c>
      <c r="D4337" s="11" t="s">
        <v>13</v>
      </c>
      <c r="E4337" s="12">
        <v>9.2629296205915315E-4</v>
      </c>
      <c r="F4337" s="12">
        <v>4.110643361559624E-3</v>
      </c>
      <c r="G4337" s="12">
        <v>1.5160031941198857E-3</v>
      </c>
      <c r="H4337" s="12">
        <v>6.5390338317106199E-4</v>
      </c>
      <c r="I4337" s="12">
        <v>9.5411505046399492E-4</v>
      </c>
      <c r="J4337" s="12">
        <v>1.4988302018588318E-3</v>
      </c>
      <c r="K4337" s="12">
        <v>1.5654027750350295E-3</v>
      </c>
      <c r="L4337" s="12">
        <v>8.6997103890857036E-4</v>
      </c>
      <c r="M4337" s="12">
        <v>1.8702925417462971E-3</v>
      </c>
    </row>
    <row r="4338" spans="1:13" x14ac:dyDescent="0.35">
      <c r="A4338" s="11" t="str">
        <f t="shared" si="67"/>
        <v>CONSUMO PER CAPITA (kg ó litros por individuo)Brandy100-200MIL</v>
      </c>
      <c r="B4338" s="11" t="s">
        <v>121</v>
      </c>
      <c r="C4338" s="11" t="s">
        <v>151</v>
      </c>
      <c r="D4338" s="11" t="s">
        <v>14</v>
      </c>
      <c r="E4338" s="12">
        <v>1.6729540986741565E-4</v>
      </c>
      <c r="F4338" s="12">
        <v>9.2465324512766448E-4</v>
      </c>
      <c r="G4338" s="12">
        <v>2.190860979474215E-3</v>
      </c>
      <c r="H4338" s="12">
        <v>4.9653616017055152E-4</v>
      </c>
      <c r="I4338" s="12">
        <v>3.8526578437915408E-3</v>
      </c>
      <c r="J4338" s="12">
        <v>8.2448212301255693E-4</v>
      </c>
      <c r="K4338" s="12" t="s">
        <v>223</v>
      </c>
      <c r="L4338" s="12">
        <v>4.680547246420216E-4</v>
      </c>
      <c r="M4338" s="12">
        <v>4.2287204472622282E-3</v>
      </c>
    </row>
    <row r="4339" spans="1:13" x14ac:dyDescent="0.35">
      <c r="A4339" s="11" t="str">
        <f t="shared" si="67"/>
        <v>CONSUMO PER CAPITA (kg ó litros por individuo)Brandy200-500MIL</v>
      </c>
      <c r="B4339" s="11" t="s">
        <v>121</v>
      </c>
      <c r="C4339" s="11" t="s">
        <v>151</v>
      </c>
      <c r="D4339" s="11" t="s">
        <v>15</v>
      </c>
      <c r="E4339" s="12">
        <v>9.26140133311135E-3</v>
      </c>
      <c r="F4339" s="12">
        <v>1.738818889571128E-3</v>
      </c>
      <c r="G4339" s="12">
        <v>6.1236382938875209E-3</v>
      </c>
      <c r="H4339" s="12">
        <v>1.8155024051161887E-3</v>
      </c>
      <c r="I4339" s="12">
        <v>1.1620103862025916E-3</v>
      </c>
      <c r="J4339" s="12">
        <v>5.2942833391321333E-3</v>
      </c>
      <c r="K4339" s="12">
        <v>3.638283154724213E-3</v>
      </c>
      <c r="L4339" s="12">
        <v>2.3173030138911193E-3</v>
      </c>
      <c r="M4339" s="12">
        <v>2.6581096374238677E-3</v>
      </c>
    </row>
    <row r="4340" spans="1:13" x14ac:dyDescent="0.35">
      <c r="A4340" s="11" t="str">
        <f t="shared" si="67"/>
        <v>CONSUMO PER CAPITA (kg ó litros por individuo)Brandy&gt;500MIL</v>
      </c>
      <c r="B4340" s="11" t="s">
        <v>121</v>
      </c>
      <c r="C4340" s="11" t="s">
        <v>151</v>
      </c>
      <c r="D4340" s="11" t="s">
        <v>16</v>
      </c>
      <c r="E4340" s="12">
        <v>1.9827788738607725E-3</v>
      </c>
      <c r="F4340" s="12" t="s">
        <v>223</v>
      </c>
      <c r="G4340" s="12">
        <v>2.9462259913014125E-4</v>
      </c>
      <c r="H4340" s="12">
        <v>1.1686004182779462E-3</v>
      </c>
      <c r="I4340" s="12">
        <v>1.0737090802111526E-4</v>
      </c>
      <c r="J4340" s="12">
        <v>3.1661395757450909E-4</v>
      </c>
      <c r="K4340" s="12" t="s">
        <v>223</v>
      </c>
      <c r="L4340" s="12">
        <v>7.2082121742582115E-3</v>
      </c>
      <c r="M4340" s="12">
        <v>3.3209065503580974E-3</v>
      </c>
    </row>
    <row r="4341" spans="1:13" x14ac:dyDescent="0.35">
      <c r="A4341" s="11" t="str">
        <f t="shared" si="67"/>
        <v>CONSUMO PER CAPITA (kg ó litros por individuo)BrandyDE 15 A 19 AÑOS</v>
      </c>
      <c r="B4341" s="11" t="s">
        <v>121</v>
      </c>
      <c r="C4341" s="11" t="s">
        <v>151</v>
      </c>
      <c r="D4341" s="11" t="s">
        <v>39</v>
      </c>
      <c r="E4341" s="12" t="s">
        <v>223</v>
      </c>
      <c r="F4341" s="12" t="s">
        <v>223</v>
      </c>
      <c r="G4341" s="12" t="s">
        <v>223</v>
      </c>
      <c r="H4341" s="12" t="s">
        <v>223</v>
      </c>
      <c r="I4341" s="12" t="s">
        <v>223</v>
      </c>
      <c r="J4341" s="12" t="s">
        <v>223</v>
      </c>
      <c r="K4341" s="12" t="s">
        <v>223</v>
      </c>
      <c r="L4341" s="12" t="s">
        <v>223</v>
      </c>
      <c r="M4341" s="12" t="s">
        <v>223</v>
      </c>
    </row>
    <row r="4342" spans="1:13" x14ac:dyDescent="0.35">
      <c r="A4342" s="11" t="str">
        <f t="shared" si="67"/>
        <v>CONSUMO PER CAPITA (kg ó litros por individuo)BrandyDE 20 A 24 AÑOS</v>
      </c>
      <c r="B4342" s="11" t="s">
        <v>121</v>
      </c>
      <c r="C4342" s="11" t="s">
        <v>151</v>
      </c>
      <c r="D4342" s="11" t="s">
        <v>40</v>
      </c>
      <c r="E4342" s="12" t="s">
        <v>223</v>
      </c>
      <c r="F4342" s="12" t="s">
        <v>223</v>
      </c>
      <c r="G4342" s="12" t="s">
        <v>223</v>
      </c>
      <c r="H4342" s="12" t="s">
        <v>223</v>
      </c>
      <c r="I4342" s="12" t="s">
        <v>223</v>
      </c>
      <c r="J4342" s="12">
        <v>9.1833052767675231E-4</v>
      </c>
      <c r="K4342" s="12">
        <v>6.1068684108720828E-4</v>
      </c>
      <c r="L4342" s="12" t="s">
        <v>223</v>
      </c>
      <c r="M4342" s="12" t="s">
        <v>223</v>
      </c>
    </row>
    <row r="4343" spans="1:13" x14ac:dyDescent="0.35">
      <c r="A4343" s="11" t="str">
        <f t="shared" si="67"/>
        <v>CONSUMO PER CAPITA (kg ó litros por individuo)BrandyDE 25 A 34 AÑOS</v>
      </c>
      <c r="B4343" s="11" t="s">
        <v>121</v>
      </c>
      <c r="C4343" s="11" t="s">
        <v>151</v>
      </c>
      <c r="D4343" s="11" t="s">
        <v>41</v>
      </c>
      <c r="E4343" s="12">
        <v>1.4386789229823319E-3</v>
      </c>
      <c r="F4343" s="12">
        <v>8.370557723156374E-4</v>
      </c>
      <c r="G4343" s="12">
        <v>6.994846195728429E-4</v>
      </c>
      <c r="H4343" s="12" t="s">
        <v>223</v>
      </c>
      <c r="I4343" s="12" t="s">
        <v>223</v>
      </c>
      <c r="J4343" s="12">
        <v>1.0526903587466871E-3</v>
      </c>
      <c r="K4343" s="12" t="s">
        <v>223</v>
      </c>
      <c r="L4343" s="12">
        <v>2.1061438451991371E-4</v>
      </c>
      <c r="M4343" s="12">
        <v>6.6230821914828309E-4</v>
      </c>
    </row>
    <row r="4344" spans="1:13" x14ac:dyDescent="0.35">
      <c r="A4344" s="11" t="str">
        <f t="shared" si="67"/>
        <v>CONSUMO PER CAPITA (kg ó litros por individuo)BrandyDE 35 A 49 AÑOS</v>
      </c>
      <c r="B4344" s="11" t="s">
        <v>121</v>
      </c>
      <c r="C4344" s="11" t="s">
        <v>151</v>
      </c>
      <c r="D4344" s="11" t="s">
        <v>42</v>
      </c>
      <c r="E4344" s="12">
        <v>1.3245726440545484E-3</v>
      </c>
      <c r="F4344" s="12">
        <v>1.1359804757848632E-5</v>
      </c>
      <c r="G4344" s="12">
        <v>9.3383811961845185E-4</v>
      </c>
      <c r="H4344" s="12">
        <v>2.9520620121617638E-4</v>
      </c>
      <c r="I4344" s="12">
        <v>1.1505982373984147E-4</v>
      </c>
      <c r="J4344" s="12">
        <v>1.668336051791651E-4</v>
      </c>
      <c r="K4344" s="12">
        <v>1.1164556210981282E-4</v>
      </c>
      <c r="L4344" s="12" t="s">
        <v>223</v>
      </c>
      <c r="M4344" s="12">
        <v>2.9444757468261306E-4</v>
      </c>
    </row>
    <row r="4345" spans="1:13" x14ac:dyDescent="0.35">
      <c r="A4345" s="11" t="str">
        <f t="shared" si="67"/>
        <v>CONSUMO PER CAPITA (kg ó litros por individuo)BrandyDE 50 A 59 AÑOS</v>
      </c>
      <c r="B4345" s="11" t="s">
        <v>121</v>
      </c>
      <c r="C4345" s="11" t="s">
        <v>151</v>
      </c>
      <c r="D4345" s="11" t="s">
        <v>43</v>
      </c>
      <c r="E4345" s="12">
        <v>7.1949564799045724E-3</v>
      </c>
      <c r="F4345" s="12">
        <v>8.0452508885967139E-3</v>
      </c>
      <c r="G4345" s="12">
        <v>4.2984519151572712E-3</v>
      </c>
      <c r="H4345" s="12">
        <v>1.2727046918929873E-3</v>
      </c>
      <c r="I4345" s="12">
        <v>8.8637670030217402E-4</v>
      </c>
      <c r="J4345" s="12">
        <v>1.8495806118895815E-3</v>
      </c>
      <c r="K4345" s="12">
        <v>1.0934878989974791E-3</v>
      </c>
      <c r="L4345" s="12">
        <v>2.431720229801987E-3</v>
      </c>
      <c r="M4345" s="12">
        <v>4.2084992986238991E-3</v>
      </c>
    </row>
    <row r="4346" spans="1:13" x14ac:dyDescent="0.35">
      <c r="A4346" s="11" t="str">
        <f t="shared" si="67"/>
        <v>CONSUMO PER CAPITA (kg ó litros por individuo)BrandyDE 60 A 75 AÑOS</v>
      </c>
      <c r="B4346" s="11" t="s">
        <v>121</v>
      </c>
      <c r="C4346" s="11" t="s">
        <v>151</v>
      </c>
      <c r="D4346" s="11" t="s">
        <v>44</v>
      </c>
      <c r="E4346" s="12">
        <v>2.1176920886979696E-3</v>
      </c>
      <c r="F4346" s="12">
        <v>3.8548011542914257E-3</v>
      </c>
      <c r="G4346" s="12">
        <v>6.3497696028380554E-3</v>
      </c>
      <c r="H4346" s="12">
        <v>4.7906266071662817E-3</v>
      </c>
      <c r="I4346" s="12">
        <v>4.6142767256998922E-3</v>
      </c>
      <c r="J4346" s="12">
        <v>5.9386448455823002E-3</v>
      </c>
      <c r="K4346" s="12">
        <v>4.7723636945815398E-3</v>
      </c>
      <c r="L4346" s="12">
        <v>1.0536545215335326E-2</v>
      </c>
      <c r="M4346" s="12">
        <v>7.5473146639019623E-3</v>
      </c>
    </row>
    <row r="4347" spans="1:13" x14ac:dyDescent="0.35">
      <c r="A4347" s="11" t="str">
        <f t="shared" si="67"/>
        <v>CONSUMO PER CAPITA (kg ó litros por individuo)BrandyNIVEL ALTO</v>
      </c>
      <c r="B4347" s="11" t="s">
        <v>121</v>
      </c>
      <c r="C4347" s="11" t="s">
        <v>151</v>
      </c>
      <c r="D4347" s="11" t="s">
        <v>209</v>
      </c>
      <c r="E4347" s="12">
        <v>6.259187993226732E-4</v>
      </c>
      <c r="F4347" s="12">
        <v>2.5433764441029017E-5</v>
      </c>
      <c r="G4347" s="12">
        <v>1.89074795226663E-3</v>
      </c>
      <c r="H4347" s="12">
        <v>6.4291269170197504E-4</v>
      </c>
      <c r="I4347" s="12">
        <v>1.3150323558175669E-3</v>
      </c>
      <c r="J4347" s="12">
        <v>1.4995212579296615E-3</v>
      </c>
      <c r="K4347" s="12">
        <v>1.6577137267168858E-3</v>
      </c>
      <c r="L4347" s="12">
        <v>6.1886689886694098E-3</v>
      </c>
      <c r="M4347" s="12">
        <v>2.4176693807140301E-3</v>
      </c>
    </row>
    <row r="4348" spans="1:13" x14ac:dyDescent="0.35">
      <c r="A4348" s="11" t="str">
        <f t="shared" si="67"/>
        <v>CONSUMO PER CAPITA (kg ó litros por individuo)BrandyNIVEL MEDIO ALTO</v>
      </c>
      <c r="B4348" s="11" t="s">
        <v>121</v>
      </c>
      <c r="C4348" s="11" t="s">
        <v>151</v>
      </c>
      <c r="D4348" s="11" t="s">
        <v>210</v>
      </c>
      <c r="E4348" s="12">
        <v>1.7200728493012927E-3</v>
      </c>
      <c r="F4348" s="12">
        <v>5.3257167572276568E-3</v>
      </c>
      <c r="G4348" s="12">
        <v>4.9561471197704385E-4</v>
      </c>
      <c r="H4348" s="12">
        <v>2.3234416322623442E-4</v>
      </c>
      <c r="I4348" s="12">
        <v>1.0360980064803267E-3</v>
      </c>
      <c r="J4348" s="12">
        <v>8.5509487379107122E-4</v>
      </c>
      <c r="K4348" s="12">
        <v>5.0554086853958852E-4</v>
      </c>
      <c r="L4348" s="12">
        <v>8.7437556837681029E-4</v>
      </c>
      <c r="M4348" s="12">
        <v>1.3071436889963771E-3</v>
      </c>
    </row>
    <row r="4349" spans="1:13" x14ac:dyDescent="0.35">
      <c r="A4349" s="11" t="str">
        <f t="shared" si="67"/>
        <v>CONSUMO PER CAPITA (kg ó litros por individuo)BrandyNIVEL MEDIO</v>
      </c>
      <c r="B4349" s="11" t="s">
        <v>121</v>
      </c>
      <c r="C4349" s="11" t="s">
        <v>151</v>
      </c>
      <c r="D4349" s="11" t="s">
        <v>211</v>
      </c>
      <c r="E4349" s="12">
        <v>2.3642961406862171E-3</v>
      </c>
      <c r="F4349" s="12">
        <v>2.4595903482256794E-3</v>
      </c>
      <c r="G4349" s="12">
        <v>1.4753547548610965E-3</v>
      </c>
      <c r="H4349" s="12">
        <v>7.8831424172443526E-5</v>
      </c>
      <c r="I4349" s="12">
        <v>4.7334480669801253E-4</v>
      </c>
      <c r="J4349" s="12">
        <v>7.3300326300970492E-4</v>
      </c>
      <c r="K4349" s="12">
        <v>1.7604616195878229E-3</v>
      </c>
      <c r="L4349" s="12">
        <v>5.9295713145360264E-4</v>
      </c>
      <c r="M4349" s="12">
        <v>3.299941973643185E-3</v>
      </c>
    </row>
    <row r="4350" spans="1:13" x14ac:dyDescent="0.35">
      <c r="A4350" s="11" t="str">
        <f t="shared" si="67"/>
        <v>CONSUMO PER CAPITA (kg ó litros por individuo)BrandyNIVEL MEDIO BAJO</v>
      </c>
      <c r="B4350" s="11" t="s">
        <v>121</v>
      </c>
      <c r="C4350" s="11" t="s">
        <v>151</v>
      </c>
      <c r="D4350" s="11" t="s">
        <v>212</v>
      </c>
      <c r="E4350" s="12">
        <v>2.7563279592035929E-4</v>
      </c>
      <c r="F4350" s="12" t="s">
        <v>223</v>
      </c>
      <c r="G4350" s="12">
        <v>1.9623154140672091E-4</v>
      </c>
      <c r="H4350" s="12">
        <v>5.9772615922582483E-4</v>
      </c>
      <c r="I4350" s="12">
        <v>1.5578751384282986E-3</v>
      </c>
      <c r="J4350" s="12">
        <v>4.4747153759493261E-4</v>
      </c>
      <c r="K4350" s="12">
        <v>2.9121781519805279E-5</v>
      </c>
      <c r="L4350" s="12">
        <v>1.1883523902787496E-3</v>
      </c>
      <c r="M4350" s="12">
        <v>3.5189541450862372E-3</v>
      </c>
    </row>
    <row r="4351" spans="1:13" x14ac:dyDescent="0.35">
      <c r="A4351" s="11" t="str">
        <f t="shared" si="67"/>
        <v>CONSUMO PER CAPITA (kg ó litros por individuo)BrandyHOMBRE</v>
      </c>
      <c r="B4351" s="11" t="s">
        <v>121</v>
      </c>
      <c r="C4351" s="11" t="s">
        <v>151</v>
      </c>
      <c r="D4351" s="11" t="s">
        <v>21</v>
      </c>
      <c r="E4351" s="12">
        <v>4.0531900153714532E-3</v>
      </c>
      <c r="F4351" s="12">
        <v>2.9899790520188777E-3</v>
      </c>
      <c r="G4351" s="12">
        <v>4.8463284613406753E-3</v>
      </c>
      <c r="H4351" s="12">
        <v>2.5471979218244512E-3</v>
      </c>
      <c r="I4351" s="12">
        <v>2.1655460279388608E-3</v>
      </c>
      <c r="J4351" s="12">
        <v>2.2104253804863245E-3</v>
      </c>
      <c r="K4351" s="12">
        <v>2.1740887466776761E-3</v>
      </c>
      <c r="L4351" s="12">
        <v>5.8585639775221845E-3</v>
      </c>
      <c r="M4351" s="12">
        <v>3.5218598911509022E-3</v>
      </c>
    </row>
    <row r="4352" spans="1:13" x14ac:dyDescent="0.35">
      <c r="A4352" s="11" t="str">
        <f t="shared" si="67"/>
        <v>CONSUMO PER CAPITA (kg ó litros por individuo)BrandyMUJER</v>
      </c>
      <c r="B4352" s="11" t="s">
        <v>121</v>
      </c>
      <c r="C4352" s="11" t="s">
        <v>151</v>
      </c>
      <c r="D4352" s="11" t="s">
        <v>22</v>
      </c>
      <c r="E4352" s="12">
        <v>9.5873482179016439E-4</v>
      </c>
      <c r="F4352" s="12">
        <v>2.1600840987508773E-3</v>
      </c>
      <c r="G4352" s="12">
        <v>5.2783453190673776E-4</v>
      </c>
      <c r="H4352" s="12">
        <v>3.2672893529455484E-4</v>
      </c>
      <c r="I4352" s="12">
        <v>3.6612056837707316E-4</v>
      </c>
      <c r="J4352" s="12">
        <v>1.7522632362003058E-3</v>
      </c>
      <c r="K4352" s="12">
        <v>6.1415689102605679E-4</v>
      </c>
      <c r="L4352" s="12">
        <v>5.0716286122305563E-5</v>
      </c>
      <c r="M4352" s="12">
        <v>1.9916077186428508E-3</v>
      </c>
    </row>
    <row r="4353" spans="1:13" x14ac:dyDescent="0.35">
      <c r="A4353" s="11" t="str">
        <f t="shared" si="67"/>
        <v>CONSUMO PER CAPITA (kg ó litros por individuo)GinebraT.ESPAÑA</v>
      </c>
      <c r="B4353" s="11" t="s">
        <v>121</v>
      </c>
      <c r="C4353" s="11" t="s">
        <v>152</v>
      </c>
      <c r="D4353" s="11" t="s">
        <v>36</v>
      </c>
      <c r="E4353" s="12">
        <v>7.0735820118909318E-2</v>
      </c>
      <c r="F4353" s="12">
        <v>4.3281562766229825E-2</v>
      </c>
      <c r="G4353" s="12">
        <v>3.8512169007250505E-2</v>
      </c>
      <c r="H4353" s="12">
        <v>3.7607132100319234E-2</v>
      </c>
      <c r="I4353" s="12">
        <v>6.4050197682727919E-2</v>
      </c>
      <c r="J4353" s="12">
        <v>4.2345830182826824E-2</v>
      </c>
      <c r="K4353" s="12">
        <v>3.4198214411048408E-2</v>
      </c>
      <c r="L4353" s="12">
        <v>4.2111285044665318E-2</v>
      </c>
      <c r="M4353" s="12">
        <v>7.8470346825940909E-2</v>
      </c>
    </row>
    <row r="4354" spans="1:13" x14ac:dyDescent="0.35">
      <c r="A4354" s="11" t="str">
        <f t="shared" si="67"/>
        <v>CONSUMO PER CAPITA (kg ó litros por individuo)GinebraBCN AM</v>
      </c>
      <c r="B4354" s="11" t="s">
        <v>121</v>
      </c>
      <c r="C4354" s="11" t="s">
        <v>152</v>
      </c>
      <c r="D4354" s="11" t="s">
        <v>1</v>
      </c>
      <c r="E4354" s="12">
        <v>4.1948558897991324E-2</v>
      </c>
      <c r="F4354" s="12">
        <v>1.8354817899660741E-2</v>
      </c>
      <c r="G4354" s="12">
        <v>1.7269964177845237E-2</v>
      </c>
      <c r="H4354" s="12">
        <v>1.5254350827418156E-2</v>
      </c>
      <c r="I4354" s="12">
        <v>2.7207528373305683E-2</v>
      </c>
      <c r="J4354" s="12">
        <v>2.0941692134614009E-2</v>
      </c>
      <c r="K4354" s="12">
        <v>1.9064942275622779E-2</v>
      </c>
      <c r="L4354" s="12">
        <v>3.8031784941038954E-2</v>
      </c>
      <c r="M4354" s="12">
        <v>3.9849507600475217E-2</v>
      </c>
    </row>
    <row r="4355" spans="1:13" x14ac:dyDescent="0.35">
      <c r="A4355" s="11" t="str">
        <f t="shared" si="67"/>
        <v>CONSUMO PER CAPITA (kg ó litros por individuo)GinebraREST.CAT ARAGON</v>
      </c>
      <c r="B4355" s="11" t="s">
        <v>121</v>
      </c>
      <c r="C4355" s="11" t="s">
        <v>152</v>
      </c>
      <c r="D4355" s="11" t="s">
        <v>2</v>
      </c>
      <c r="E4355" s="12">
        <v>3.7699682858528018E-2</v>
      </c>
      <c r="F4355" s="12">
        <v>2.1276599916241163E-2</v>
      </c>
      <c r="G4355" s="12">
        <v>2.4373878706087263E-2</v>
      </c>
      <c r="H4355" s="12">
        <v>3.0008040575362823E-2</v>
      </c>
      <c r="I4355" s="12">
        <v>4.110050550128104E-2</v>
      </c>
      <c r="J4355" s="12">
        <v>2.8021093499904826E-2</v>
      </c>
      <c r="K4355" s="12">
        <v>3.0218102371634966E-2</v>
      </c>
      <c r="L4355" s="12">
        <v>2.4371656959362213E-2</v>
      </c>
      <c r="M4355" s="12">
        <v>6.4296329319633291E-2</v>
      </c>
    </row>
    <row r="4356" spans="1:13" x14ac:dyDescent="0.35">
      <c r="A4356" s="11" t="str">
        <f t="shared" ref="A4356:A4419" si="68">B4356&amp;C4356&amp;D4356</f>
        <v>CONSUMO PER CAPITA (kg ó litros por individuo)GinebraLEVANTE</v>
      </c>
      <c r="B4356" s="11" t="s">
        <v>121</v>
      </c>
      <c r="C4356" s="11" t="s">
        <v>152</v>
      </c>
      <c r="D4356" s="11" t="s">
        <v>3</v>
      </c>
      <c r="E4356" s="12">
        <v>4.6722685805029578E-2</v>
      </c>
      <c r="F4356" s="12">
        <v>5.7033594017874993E-2</v>
      </c>
      <c r="G4356" s="12">
        <v>3.2754944835995455E-2</v>
      </c>
      <c r="H4356" s="12">
        <v>3.0175351824985267E-2</v>
      </c>
      <c r="I4356" s="12">
        <v>9.0582069095594145E-2</v>
      </c>
      <c r="J4356" s="12">
        <v>6.4006193245442933E-2</v>
      </c>
      <c r="K4356" s="12">
        <v>2.5773574084403707E-2</v>
      </c>
      <c r="L4356" s="12">
        <v>3.3277029949703017E-2</v>
      </c>
      <c r="M4356" s="12">
        <v>9.4458153051645261E-2</v>
      </c>
    </row>
    <row r="4357" spans="1:13" x14ac:dyDescent="0.35">
      <c r="A4357" s="11" t="str">
        <f t="shared" si="68"/>
        <v>CONSUMO PER CAPITA (kg ó litros por individuo)GinebraANDALUCIA</v>
      </c>
      <c r="B4357" s="11" t="s">
        <v>121</v>
      </c>
      <c r="C4357" s="11" t="s">
        <v>152</v>
      </c>
      <c r="D4357" s="11" t="s">
        <v>4</v>
      </c>
      <c r="E4357" s="12">
        <v>6.7800253265317759E-2</v>
      </c>
      <c r="F4357" s="12">
        <v>6.0688078870297354E-2</v>
      </c>
      <c r="G4357" s="12">
        <v>4.6839437393008325E-2</v>
      </c>
      <c r="H4357" s="12">
        <v>5.5140115574391267E-2</v>
      </c>
      <c r="I4357" s="12">
        <v>7.2192391350213547E-2</v>
      </c>
      <c r="J4357" s="12">
        <v>5.5776461137129564E-2</v>
      </c>
      <c r="K4357" s="12">
        <v>4.2745967793604088E-2</v>
      </c>
      <c r="L4357" s="12">
        <v>5.1138895780871732E-2</v>
      </c>
      <c r="M4357" s="12">
        <v>9.1559572523740057E-2</v>
      </c>
    </row>
    <row r="4358" spans="1:13" x14ac:dyDescent="0.35">
      <c r="A4358" s="11" t="str">
        <f t="shared" si="68"/>
        <v>CONSUMO PER CAPITA (kg ó litros por individuo)GinebraMDD AM</v>
      </c>
      <c r="B4358" s="11" t="s">
        <v>121</v>
      </c>
      <c r="C4358" s="11" t="s">
        <v>152</v>
      </c>
      <c r="D4358" s="11" t="s">
        <v>5</v>
      </c>
      <c r="E4358" s="12">
        <v>8.0572707371948132E-2</v>
      </c>
      <c r="F4358" s="12">
        <v>3.7143627526657438E-2</v>
      </c>
      <c r="G4358" s="12">
        <v>4.7696361484435935E-2</v>
      </c>
      <c r="H4358" s="12">
        <v>3.930027422131005E-2</v>
      </c>
      <c r="I4358" s="12">
        <v>5.0071834536409142E-2</v>
      </c>
      <c r="J4358" s="12">
        <v>2.6265748485573424E-2</v>
      </c>
      <c r="K4358" s="12">
        <v>2.5056124047968326E-2</v>
      </c>
      <c r="L4358" s="12">
        <v>3.2984371085067438E-2</v>
      </c>
      <c r="M4358" s="12">
        <v>5.1149224894975906E-2</v>
      </c>
    </row>
    <row r="4359" spans="1:13" x14ac:dyDescent="0.35">
      <c r="A4359" s="11" t="str">
        <f t="shared" si="68"/>
        <v>CONSUMO PER CAPITA (kg ó litros por individuo)GinebraRTO CENTRO</v>
      </c>
      <c r="B4359" s="11" t="s">
        <v>121</v>
      </c>
      <c r="C4359" s="11" t="s">
        <v>152</v>
      </c>
      <c r="D4359" s="11" t="s">
        <v>6</v>
      </c>
      <c r="E4359" s="12">
        <v>9.8957705833481263E-2</v>
      </c>
      <c r="F4359" s="12">
        <v>5.5405091306218748E-2</v>
      </c>
      <c r="G4359" s="12">
        <v>4.1870431597381248E-2</v>
      </c>
      <c r="H4359" s="12">
        <v>3.6983381266403804E-2</v>
      </c>
      <c r="I4359" s="12">
        <v>6.8557456037812617E-2</v>
      </c>
      <c r="J4359" s="12">
        <v>4.5604240979013791E-2</v>
      </c>
      <c r="K4359" s="12">
        <v>4.2541551330188755E-2</v>
      </c>
      <c r="L4359" s="12">
        <v>3.8093684238530566E-2</v>
      </c>
      <c r="M4359" s="12">
        <v>6.9175380743550036E-2</v>
      </c>
    </row>
    <row r="4360" spans="1:13" x14ac:dyDescent="0.35">
      <c r="A4360" s="11" t="str">
        <f t="shared" si="68"/>
        <v>CONSUMO PER CAPITA (kg ó litros por individuo)GinebraNORTE-CENTRO</v>
      </c>
      <c r="B4360" s="11" t="s">
        <v>121</v>
      </c>
      <c r="C4360" s="11" t="s">
        <v>152</v>
      </c>
      <c r="D4360" s="11" t="s">
        <v>7</v>
      </c>
      <c r="E4360" s="12">
        <v>9.0870309877782898E-2</v>
      </c>
      <c r="F4360" s="12">
        <v>3.7147041204762588E-2</v>
      </c>
      <c r="G4360" s="12">
        <v>5.3796386700728824E-2</v>
      </c>
      <c r="H4360" s="12">
        <v>3.3451537983788478E-2</v>
      </c>
      <c r="I4360" s="12">
        <v>7.2663517414769882E-2</v>
      </c>
      <c r="J4360" s="12">
        <v>5.1244487584252874E-2</v>
      </c>
      <c r="K4360" s="12">
        <v>5.553598681925305E-2</v>
      </c>
      <c r="L4360" s="12">
        <v>9.5136948571776514E-2</v>
      </c>
      <c r="M4360" s="12">
        <v>0.13371775793662832</v>
      </c>
    </row>
    <row r="4361" spans="1:13" x14ac:dyDescent="0.35">
      <c r="A4361" s="11" t="str">
        <f t="shared" si="68"/>
        <v>CONSUMO PER CAPITA (kg ó litros por individuo)GinebraNOROESTE</v>
      </c>
      <c r="B4361" s="11" t="s">
        <v>121</v>
      </c>
      <c r="C4361" s="11" t="s">
        <v>152</v>
      </c>
      <c r="D4361" s="11" t="s">
        <v>8</v>
      </c>
      <c r="E4361" s="12">
        <v>0.13062030241436665</v>
      </c>
      <c r="F4361" s="12">
        <v>4.0875856948317447E-2</v>
      </c>
      <c r="G4361" s="12">
        <v>3.9467305532359366E-2</v>
      </c>
      <c r="H4361" s="12">
        <v>4.7800695184105624E-2</v>
      </c>
      <c r="I4361" s="12">
        <v>7.8465002578736426E-2</v>
      </c>
      <c r="J4361" s="12">
        <v>2.8639492772878798E-2</v>
      </c>
      <c r="K4361" s="12">
        <v>3.3775220880811668E-2</v>
      </c>
      <c r="L4361" s="12">
        <v>3.044187075258388E-2</v>
      </c>
      <c r="M4361" s="12">
        <v>7.5426627536321664E-2</v>
      </c>
    </row>
    <row r="4362" spans="1:13" x14ac:dyDescent="0.35">
      <c r="A4362" s="11" t="str">
        <f t="shared" si="68"/>
        <v>CONSUMO PER CAPITA (kg ó litros por individuo)Ginebra&lt;2MIL</v>
      </c>
      <c r="B4362" s="11" t="s">
        <v>121</v>
      </c>
      <c r="C4362" s="11" t="s">
        <v>152</v>
      </c>
      <c r="D4362" s="11" t="s">
        <v>9</v>
      </c>
      <c r="E4362" s="12">
        <v>9.6869674423460603E-2</v>
      </c>
      <c r="F4362" s="12">
        <v>5.135840201725874E-2</v>
      </c>
      <c r="G4362" s="12">
        <v>3.8751396569987988E-2</v>
      </c>
      <c r="H4362" s="12">
        <v>4.9437235961288302E-2</v>
      </c>
      <c r="I4362" s="12">
        <v>5.2228741362584083E-2</v>
      </c>
      <c r="J4362" s="12">
        <v>4.243355759965E-2</v>
      </c>
      <c r="K4362" s="12">
        <v>3.9821367204565951E-2</v>
      </c>
      <c r="L4362" s="12">
        <v>3.3975770273853768E-2</v>
      </c>
      <c r="M4362" s="12">
        <v>5.9185060256724022E-2</v>
      </c>
    </row>
    <row r="4363" spans="1:13" x14ac:dyDescent="0.35">
      <c r="A4363" s="11" t="str">
        <f t="shared" si="68"/>
        <v>CONSUMO PER CAPITA (kg ó litros por individuo)Ginebra2-5MIL</v>
      </c>
      <c r="B4363" s="11" t="s">
        <v>121</v>
      </c>
      <c r="C4363" s="11" t="s">
        <v>152</v>
      </c>
      <c r="D4363" s="11" t="s">
        <v>10</v>
      </c>
      <c r="E4363" s="12">
        <v>6.6804032080312908E-2</v>
      </c>
      <c r="F4363" s="12">
        <v>4.2996766555003889E-2</v>
      </c>
      <c r="G4363" s="12">
        <v>2.5496768609926494E-2</v>
      </c>
      <c r="H4363" s="12">
        <v>4.2947532552555713E-2</v>
      </c>
      <c r="I4363" s="12">
        <v>5.5954990830448054E-2</v>
      </c>
      <c r="J4363" s="12">
        <v>4.4617340879804054E-2</v>
      </c>
      <c r="K4363" s="12">
        <v>2.778984357633614E-2</v>
      </c>
      <c r="L4363" s="12">
        <v>3.9573649300136071E-2</v>
      </c>
      <c r="M4363" s="12">
        <v>7.4212156898329884E-2</v>
      </c>
    </row>
    <row r="4364" spans="1:13" x14ac:dyDescent="0.35">
      <c r="A4364" s="11" t="str">
        <f t="shared" si="68"/>
        <v>CONSUMO PER CAPITA (kg ó litros por individuo)Ginebra5-10MIL</v>
      </c>
      <c r="B4364" s="11" t="s">
        <v>121</v>
      </c>
      <c r="C4364" s="11" t="s">
        <v>152</v>
      </c>
      <c r="D4364" s="11" t="s">
        <v>11</v>
      </c>
      <c r="E4364" s="12">
        <v>5.7211571464499421E-2</v>
      </c>
      <c r="F4364" s="12">
        <v>4.832662447766066E-2</v>
      </c>
      <c r="G4364" s="12">
        <v>2.7332110519484937E-2</v>
      </c>
      <c r="H4364" s="12">
        <v>5.2701546190978922E-2</v>
      </c>
      <c r="I4364" s="12">
        <v>7.8466730270428151E-2</v>
      </c>
      <c r="J4364" s="12">
        <v>4.5300329126431248E-2</v>
      </c>
      <c r="K4364" s="12">
        <v>3.8427388509556216E-2</v>
      </c>
      <c r="L4364" s="12">
        <v>3.6019383838718472E-2</v>
      </c>
      <c r="M4364" s="12">
        <v>0.10158914481849686</v>
      </c>
    </row>
    <row r="4365" spans="1:13" x14ac:dyDescent="0.35">
      <c r="A4365" s="11" t="str">
        <f t="shared" si="68"/>
        <v>CONSUMO PER CAPITA (kg ó litros por individuo)Ginebra10-30MIL</v>
      </c>
      <c r="B4365" s="11" t="s">
        <v>121</v>
      </c>
      <c r="C4365" s="11" t="s">
        <v>152</v>
      </c>
      <c r="D4365" s="11" t="s">
        <v>12</v>
      </c>
      <c r="E4365" s="12">
        <v>5.0310908891628814E-2</v>
      </c>
      <c r="F4365" s="12">
        <v>3.8974566837632382E-2</v>
      </c>
      <c r="G4365" s="12">
        <v>3.1860550561430133E-2</v>
      </c>
      <c r="H4365" s="12">
        <v>2.6109327679846216E-2</v>
      </c>
      <c r="I4365" s="12">
        <v>4.8427656528264439E-2</v>
      </c>
      <c r="J4365" s="12">
        <v>3.4763174392268802E-2</v>
      </c>
      <c r="K4365" s="12">
        <v>3.7994257442005845E-2</v>
      </c>
      <c r="L4365" s="12">
        <v>5.5655517162346561E-2</v>
      </c>
      <c r="M4365" s="12">
        <v>9.8956866010969091E-2</v>
      </c>
    </row>
    <row r="4366" spans="1:13" x14ac:dyDescent="0.35">
      <c r="A4366" s="11" t="str">
        <f t="shared" si="68"/>
        <v>CONSUMO PER CAPITA (kg ó litros por individuo)Ginebra30-100MIL</v>
      </c>
      <c r="B4366" s="11" t="s">
        <v>121</v>
      </c>
      <c r="C4366" s="11" t="s">
        <v>152</v>
      </c>
      <c r="D4366" s="11" t="s">
        <v>13</v>
      </c>
      <c r="E4366" s="12">
        <v>7.1665888981952836E-2</v>
      </c>
      <c r="F4366" s="12">
        <v>3.7670234382780284E-2</v>
      </c>
      <c r="G4366" s="12">
        <v>4.8569179311266829E-2</v>
      </c>
      <c r="H4366" s="12">
        <v>3.6493279132550516E-2</v>
      </c>
      <c r="I4366" s="12">
        <v>6.3550261801038122E-2</v>
      </c>
      <c r="J4366" s="12">
        <v>3.7226002041199385E-2</v>
      </c>
      <c r="K4366" s="12">
        <v>2.9140161504611146E-2</v>
      </c>
      <c r="L4366" s="12">
        <v>3.1121113564542013E-2</v>
      </c>
      <c r="M4366" s="12">
        <v>0.10752503368906603</v>
      </c>
    </row>
    <row r="4367" spans="1:13" x14ac:dyDescent="0.35">
      <c r="A4367" s="11" t="str">
        <f t="shared" si="68"/>
        <v>CONSUMO PER CAPITA (kg ó litros por individuo)Ginebra100-200MIL</v>
      </c>
      <c r="B4367" s="11" t="s">
        <v>121</v>
      </c>
      <c r="C4367" s="11" t="s">
        <v>152</v>
      </c>
      <c r="D4367" s="11" t="s">
        <v>14</v>
      </c>
      <c r="E4367" s="12">
        <v>8.4781264604789158E-2</v>
      </c>
      <c r="F4367" s="12">
        <v>4.5205247434012899E-2</v>
      </c>
      <c r="G4367" s="12">
        <v>4.7534798680209718E-2</v>
      </c>
      <c r="H4367" s="12">
        <v>5.5079744018415158E-2</v>
      </c>
      <c r="I4367" s="12">
        <v>5.9718887032993016E-2</v>
      </c>
      <c r="J4367" s="12">
        <v>3.9892189335116367E-2</v>
      </c>
      <c r="K4367" s="12">
        <v>3.6962366006368409E-2</v>
      </c>
      <c r="L4367" s="12">
        <v>4.3631694326524757E-2</v>
      </c>
      <c r="M4367" s="12">
        <v>5.6232605826889354E-2</v>
      </c>
    </row>
    <row r="4368" spans="1:13" x14ac:dyDescent="0.35">
      <c r="A4368" s="11" t="str">
        <f t="shared" si="68"/>
        <v>CONSUMO PER CAPITA (kg ó litros por individuo)Ginebra200-500MIL</v>
      </c>
      <c r="B4368" s="11" t="s">
        <v>121</v>
      </c>
      <c r="C4368" s="11" t="s">
        <v>152</v>
      </c>
      <c r="D4368" s="11" t="s">
        <v>15</v>
      </c>
      <c r="E4368" s="12">
        <v>9.0625106948415732E-2</v>
      </c>
      <c r="F4368" s="12">
        <v>5.0123973649055409E-2</v>
      </c>
      <c r="G4368" s="12">
        <v>3.8146135814743111E-2</v>
      </c>
      <c r="H4368" s="12">
        <v>3.0649306209886429E-2</v>
      </c>
      <c r="I4368" s="12">
        <v>9.5406185140045938E-2</v>
      </c>
      <c r="J4368" s="12">
        <v>6.3823666849793431E-2</v>
      </c>
      <c r="K4368" s="12">
        <v>2.9449832358454511E-2</v>
      </c>
      <c r="L4368" s="12">
        <v>4.8500662236076922E-2</v>
      </c>
      <c r="M4368" s="12">
        <v>4.7285346813810726E-2</v>
      </c>
    </row>
    <row r="4369" spans="1:13" x14ac:dyDescent="0.35">
      <c r="A4369" s="11" t="str">
        <f t="shared" si="68"/>
        <v>CONSUMO PER CAPITA (kg ó litros por individuo)Ginebra&gt;500MIL</v>
      </c>
      <c r="B4369" s="11" t="s">
        <v>121</v>
      </c>
      <c r="C4369" s="11" t="s">
        <v>152</v>
      </c>
      <c r="D4369" s="11" t="s">
        <v>16</v>
      </c>
      <c r="E4369" s="12">
        <v>6.685280175835065E-2</v>
      </c>
      <c r="F4369" s="12">
        <v>4.3192946118454312E-2</v>
      </c>
      <c r="G4369" s="12">
        <v>3.8648752822695968E-2</v>
      </c>
      <c r="H4369" s="12">
        <v>3.2781301450310482E-2</v>
      </c>
      <c r="I4369" s="12">
        <v>5.9866896941257797E-2</v>
      </c>
      <c r="J4369" s="12">
        <v>3.9307529896867519E-2</v>
      </c>
      <c r="K4369" s="12">
        <v>3.6557702366025874E-2</v>
      </c>
      <c r="L4369" s="12">
        <v>4.1997549818156066E-2</v>
      </c>
      <c r="M4369" s="12">
        <v>5.4440529323727914E-2</v>
      </c>
    </row>
    <row r="4370" spans="1:13" x14ac:dyDescent="0.35">
      <c r="A4370" s="11" t="str">
        <f t="shared" si="68"/>
        <v>CONSUMO PER CAPITA (kg ó litros por individuo)GinebraDE 15 A 19 AÑOS</v>
      </c>
      <c r="B4370" s="11" t="s">
        <v>121</v>
      </c>
      <c r="C4370" s="11" t="s">
        <v>152</v>
      </c>
      <c r="D4370" s="11" t="s">
        <v>39</v>
      </c>
      <c r="E4370" s="12">
        <v>4.3737000688295009E-2</v>
      </c>
      <c r="F4370" s="12">
        <v>4.3679185260928821E-3</v>
      </c>
      <c r="G4370" s="12">
        <v>8.7736791217102993E-3</v>
      </c>
      <c r="H4370" s="12">
        <v>2.8944050502054102E-3</v>
      </c>
      <c r="I4370" s="12">
        <v>2.0988277186325979E-2</v>
      </c>
      <c r="J4370" s="12">
        <v>1.1217529718102737E-2</v>
      </c>
      <c r="K4370" s="12">
        <v>1.608389701229249E-2</v>
      </c>
      <c r="L4370" s="12">
        <v>3.3593593350155883E-3</v>
      </c>
      <c r="M4370" s="12">
        <v>0.10415393919978296</v>
      </c>
    </row>
    <row r="4371" spans="1:13" x14ac:dyDescent="0.35">
      <c r="A4371" s="11" t="str">
        <f t="shared" si="68"/>
        <v>CONSUMO PER CAPITA (kg ó litros por individuo)GinebraDE 20 A 24 AÑOS</v>
      </c>
      <c r="B4371" s="11" t="s">
        <v>121</v>
      </c>
      <c r="C4371" s="11" t="s">
        <v>152</v>
      </c>
      <c r="D4371" s="11" t="s">
        <v>40</v>
      </c>
      <c r="E4371" s="12">
        <v>4.3729047454678198E-2</v>
      </c>
      <c r="F4371" s="12">
        <v>4.0298709400854837E-2</v>
      </c>
      <c r="G4371" s="12">
        <v>6.78017241867927E-2</v>
      </c>
      <c r="H4371" s="12">
        <v>3.3375476192399431E-2</v>
      </c>
      <c r="I4371" s="12">
        <v>2.267325970084855E-2</v>
      </c>
      <c r="J4371" s="12">
        <v>1.5768162863634121E-2</v>
      </c>
      <c r="K4371" s="12">
        <v>9.3157845549361861E-3</v>
      </c>
      <c r="L4371" s="12">
        <v>1.1490674501902422E-2</v>
      </c>
      <c r="M4371" s="12">
        <v>1.8061036517132326E-2</v>
      </c>
    </row>
    <row r="4372" spans="1:13" x14ac:dyDescent="0.35">
      <c r="A4372" s="11" t="str">
        <f t="shared" si="68"/>
        <v>CONSUMO PER CAPITA (kg ó litros por individuo)GinebraDE 25 A 34 AÑOS</v>
      </c>
      <c r="B4372" s="11" t="s">
        <v>121</v>
      </c>
      <c r="C4372" s="11" t="s">
        <v>152</v>
      </c>
      <c r="D4372" s="11" t="s">
        <v>41</v>
      </c>
      <c r="E4372" s="12">
        <v>6.4400067060255473E-2</v>
      </c>
      <c r="F4372" s="12">
        <v>6.2400364320020045E-2</v>
      </c>
      <c r="G4372" s="12">
        <v>4.2594882582296462E-2</v>
      </c>
      <c r="H4372" s="12">
        <v>3.3236221041496414E-2</v>
      </c>
      <c r="I4372" s="12">
        <v>8.6120582568496196E-2</v>
      </c>
      <c r="J4372" s="12">
        <v>6.7570298100006101E-2</v>
      </c>
      <c r="K4372" s="12">
        <v>2.5953788767750285E-2</v>
      </c>
      <c r="L4372" s="12">
        <v>3.3083555783015653E-2</v>
      </c>
      <c r="M4372" s="12">
        <v>5.7217505761093961E-2</v>
      </c>
    </row>
    <row r="4373" spans="1:13" x14ac:dyDescent="0.35">
      <c r="A4373" s="11" t="str">
        <f t="shared" si="68"/>
        <v>CONSUMO PER CAPITA (kg ó litros por individuo)GinebraDE 35 A 49 AÑOS</v>
      </c>
      <c r="B4373" s="11" t="s">
        <v>121</v>
      </c>
      <c r="C4373" s="11" t="s">
        <v>152</v>
      </c>
      <c r="D4373" s="11" t="s">
        <v>42</v>
      </c>
      <c r="E4373" s="12">
        <v>6.6105657061895834E-2</v>
      </c>
      <c r="F4373" s="12">
        <v>3.2591695447849414E-2</v>
      </c>
      <c r="G4373" s="12">
        <v>2.5517108585680667E-2</v>
      </c>
      <c r="H4373" s="12">
        <v>2.9719309155934209E-2</v>
      </c>
      <c r="I4373" s="12">
        <v>5.1777749492528773E-2</v>
      </c>
      <c r="J4373" s="12">
        <v>3.1543967229205723E-2</v>
      </c>
      <c r="K4373" s="12">
        <v>1.9170042879330197E-2</v>
      </c>
      <c r="L4373" s="12">
        <v>2.1637762928070018E-2</v>
      </c>
      <c r="M4373" s="12">
        <v>5.1894384043273574E-2</v>
      </c>
    </row>
    <row r="4374" spans="1:13" x14ac:dyDescent="0.35">
      <c r="A4374" s="11" t="str">
        <f t="shared" si="68"/>
        <v>CONSUMO PER CAPITA (kg ó litros por individuo)GinebraDE 50 A 59 AÑOS</v>
      </c>
      <c r="B4374" s="11" t="s">
        <v>121</v>
      </c>
      <c r="C4374" s="11" t="s">
        <v>152</v>
      </c>
      <c r="D4374" s="11" t="s">
        <v>43</v>
      </c>
      <c r="E4374" s="12">
        <v>6.8541490598324692E-2</v>
      </c>
      <c r="F4374" s="12">
        <v>4.2044193847066112E-2</v>
      </c>
      <c r="G4374" s="12">
        <v>4.2265396829011349E-2</v>
      </c>
      <c r="H4374" s="12">
        <v>4.7865126227964939E-2</v>
      </c>
      <c r="I4374" s="12">
        <v>7.3181008165247044E-2</v>
      </c>
      <c r="J4374" s="12">
        <v>4.7827317557740653E-2</v>
      </c>
      <c r="K4374" s="12">
        <v>4.3630797890600731E-2</v>
      </c>
      <c r="L4374" s="12">
        <v>4.3946835116541016E-2</v>
      </c>
      <c r="M4374" s="12">
        <v>9.0494832311322382E-2</v>
      </c>
    </row>
    <row r="4375" spans="1:13" x14ac:dyDescent="0.35">
      <c r="A4375" s="11" t="str">
        <f t="shared" si="68"/>
        <v>CONSUMO PER CAPITA (kg ó litros por individuo)GinebraDE 60 A 75 AÑOS</v>
      </c>
      <c r="B4375" s="11" t="s">
        <v>121</v>
      </c>
      <c r="C4375" s="11" t="s">
        <v>152</v>
      </c>
      <c r="D4375" s="11" t="s">
        <v>44</v>
      </c>
      <c r="E4375" s="12">
        <v>9.8713120228024337E-2</v>
      </c>
      <c r="F4375" s="12">
        <v>5.887647722969553E-2</v>
      </c>
      <c r="G4375" s="12">
        <v>4.9936215352402905E-2</v>
      </c>
      <c r="H4375" s="12">
        <v>5.337290435905577E-2</v>
      </c>
      <c r="I4375" s="12">
        <v>8.3158862736629383E-2</v>
      </c>
      <c r="J4375" s="12">
        <v>5.2826596817319244E-2</v>
      </c>
      <c r="K4375" s="12">
        <v>6.296700986119276E-2</v>
      </c>
      <c r="L4375" s="12">
        <v>9.2766162628410642E-2</v>
      </c>
      <c r="M4375" s="12">
        <v>0.12498892742535059</v>
      </c>
    </row>
    <row r="4376" spans="1:13" x14ac:dyDescent="0.35">
      <c r="A4376" s="11" t="str">
        <f t="shared" si="68"/>
        <v>CONSUMO PER CAPITA (kg ó litros por individuo)GinebraNIVEL ALTO</v>
      </c>
      <c r="B4376" s="11" t="s">
        <v>121</v>
      </c>
      <c r="C4376" s="11" t="s">
        <v>152</v>
      </c>
      <c r="D4376" s="11" t="s">
        <v>209</v>
      </c>
      <c r="E4376" s="12">
        <v>5.9359754713891461E-2</v>
      </c>
      <c r="F4376" s="12">
        <v>3.4765445449716624E-2</v>
      </c>
      <c r="G4376" s="12">
        <v>3.5166108248518083E-2</v>
      </c>
      <c r="H4376" s="12">
        <v>2.9654379312639194E-2</v>
      </c>
      <c r="I4376" s="12">
        <v>4.9033111426919261E-2</v>
      </c>
      <c r="J4376" s="12">
        <v>3.6046593453083371E-2</v>
      </c>
      <c r="K4376" s="12">
        <v>4.3049749939832425E-2</v>
      </c>
      <c r="L4376" s="12">
        <v>6.2657772945203929E-2</v>
      </c>
      <c r="M4376" s="12">
        <v>8.3200790043674852E-2</v>
      </c>
    </row>
    <row r="4377" spans="1:13" x14ac:dyDescent="0.35">
      <c r="A4377" s="11" t="str">
        <f t="shared" si="68"/>
        <v>CONSUMO PER CAPITA (kg ó litros por individuo)GinebraNIVEL MEDIO ALTO</v>
      </c>
      <c r="B4377" s="11" t="s">
        <v>121</v>
      </c>
      <c r="C4377" s="11" t="s">
        <v>152</v>
      </c>
      <c r="D4377" s="11" t="s">
        <v>210</v>
      </c>
      <c r="E4377" s="12">
        <v>7.6767754223013893E-2</v>
      </c>
      <c r="F4377" s="12">
        <v>5.0500500189795808E-2</v>
      </c>
      <c r="G4377" s="12">
        <v>3.5008834898833024E-2</v>
      </c>
      <c r="H4377" s="12">
        <v>4.4372427452492862E-2</v>
      </c>
      <c r="I4377" s="12">
        <v>8.0080120070590871E-2</v>
      </c>
      <c r="J4377" s="12">
        <v>3.873268512045621E-2</v>
      </c>
      <c r="K4377" s="12">
        <v>3.8474835910646515E-2</v>
      </c>
      <c r="L4377" s="12">
        <v>3.7443854512966369E-2</v>
      </c>
      <c r="M4377" s="12">
        <v>9.6493435597223523E-2</v>
      </c>
    </row>
    <row r="4378" spans="1:13" x14ac:dyDescent="0.35">
      <c r="A4378" s="11" t="str">
        <f t="shared" si="68"/>
        <v>CONSUMO PER CAPITA (kg ó litros por individuo)GinebraNIVEL MEDIO</v>
      </c>
      <c r="B4378" s="11" t="s">
        <v>121</v>
      </c>
      <c r="C4378" s="11" t="s">
        <v>152</v>
      </c>
      <c r="D4378" s="11" t="s">
        <v>211</v>
      </c>
      <c r="E4378" s="12">
        <v>7.155236321138593E-2</v>
      </c>
      <c r="F4378" s="12">
        <v>4.9802892792515624E-2</v>
      </c>
      <c r="G4378" s="12">
        <v>4.6340935622373097E-2</v>
      </c>
      <c r="H4378" s="12">
        <v>4.3597055355104296E-2</v>
      </c>
      <c r="I4378" s="12">
        <v>6.354938878401957E-2</v>
      </c>
      <c r="J4378" s="12">
        <v>3.7341066035717296E-2</v>
      </c>
      <c r="K4378" s="12">
        <v>3.3602829549154896E-2</v>
      </c>
      <c r="L4378" s="12">
        <v>3.2119952408415219E-2</v>
      </c>
      <c r="M4378" s="12">
        <v>8.4992931342583997E-2</v>
      </c>
    </row>
    <row r="4379" spans="1:13" x14ac:dyDescent="0.35">
      <c r="A4379" s="11" t="str">
        <f t="shared" si="68"/>
        <v>CONSUMO PER CAPITA (kg ó litros por individuo)GinebraNIVEL MEDIO BAJO</v>
      </c>
      <c r="B4379" s="11" t="s">
        <v>121</v>
      </c>
      <c r="C4379" s="11" t="s">
        <v>152</v>
      </c>
      <c r="D4379" s="11" t="s">
        <v>212</v>
      </c>
      <c r="E4379" s="12">
        <v>7.3128896994766115E-2</v>
      </c>
      <c r="F4379" s="12">
        <v>5.6070259846374676E-2</v>
      </c>
      <c r="G4379" s="12">
        <v>4.9382944405499181E-2</v>
      </c>
      <c r="H4379" s="12">
        <v>3.4649917327452665E-2</v>
      </c>
      <c r="I4379" s="12">
        <v>6.5538375227868817E-2</v>
      </c>
      <c r="J4379" s="12">
        <v>4.7358501414112651E-2</v>
      </c>
      <c r="K4379" s="12">
        <v>3.679838567919666E-2</v>
      </c>
      <c r="L4379" s="12">
        <v>4.2930724662790548E-2</v>
      </c>
      <c r="M4379" s="12">
        <v>7.9746825179245792E-2</v>
      </c>
    </row>
    <row r="4380" spans="1:13" x14ac:dyDescent="0.35">
      <c r="A4380" s="11" t="str">
        <f t="shared" si="68"/>
        <v>CONSUMO PER CAPITA (kg ó litros por individuo)GinebraHOMBRE</v>
      </c>
      <c r="B4380" s="11" t="s">
        <v>121</v>
      </c>
      <c r="C4380" s="11" t="s">
        <v>152</v>
      </c>
      <c r="D4380" s="11" t="s">
        <v>21</v>
      </c>
      <c r="E4380" s="12">
        <v>7.2634460157209924E-2</v>
      </c>
      <c r="F4380" s="12">
        <v>4.7225380508951573E-2</v>
      </c>
      <c r="G4380" s="12">
        <v>4.4140236552442286E-2</v>
      </c>
      <c r="H4380" s="12">
        <v>4.6441916364040006E-2</v>
      </c>
      <c r="I4380" s="12">
        <v>8.2821586965100502E-2</v>
      </c>
      <c r="J4380" s="12">
        <v>5.5844665388074949E-2</v>
      </c>
      <c r="K4380" s="12">
        <v>4.6218319823341202E-2</v>
      </c>
      <c r="L4380" s="12">
        <v>5.7632981584289554E-2</v>
      </c>
      <c r="M4380" s="12">
        <v>0.1084927670635448</v>
      </c>
    </row>
    <row r="4381" spans="1:13" x14ac:dyDescent="0.35">
      <c r="A4381" s="11" t="str">
        <f t="shared" si="68"/>
        <v>CONSUMO PER CAPITA (kg ó litros por individuo)GinebraMUJER</v>
      </c>
      <c r="B4381" s="11" t="s">
        <v>121</v>
      </c>
      <c r="C4381" s="11" t="s">
        <v>152</v>
      </c>
      <c r="D4381" s="11" t="s">
        <v>22</v>
      </c>
      <c r="E4381" s="12">
        <v>6.8856718365444894E-2</v>
      </c>
      <c r="F4381" s="12">
        <v>3.9378432914722983E-2</v>
      </c>
      <c r="G4381" s="12">
        <v>3.2951255753713153E-2</v>
      </c>
      <c r="H4381" s="12">
        <v>2.8877650612263821E-2</v>
      </c>
      <c r="I4381" s="12">
        <v>4.5502517360926031E-2</v>
      </c>
      <c r="J4381" s="12">
        <v>2.9007739095857112E-2</v>
      </c>
      <c r="K4381" s="12">
        <v>2.2330947283380132E-2</v>
      </c>
      <c r="L4381" s="12">
        <v>2.6786723523859784E-2</v>
      </c>
      <c r="M4381" s="12">
        <v>4.8822643253700504E-2</v>
      </c>
    </row>
    <row r="4382" spans="1:13" x14ac:dyDescent="0.35">
      <c r="A4382" s="11" t="str">
        <f t="shared" si="68"/>
        <v>CONSUMO PER CAPITA (kg ó litros por individuo)RonT.ESPAÑA</v>
      </c>
      <c r="B4382" s="11" t="s">
        <v>121</v>
      </c>
      <c r="C4382" s="11" t="s">
        <v>153</v>
      </c>
      <c r="D4382" s="11" t="s">
        <v>36</v>
      </c>
      <c r="E4382" s="12">
        <v>3.6494244751290386E-2</v>
      </c>
      <c r="F4382" s="12">
        <v>2.8116563157092558E-2</v>
      </c>
      <c r="G4382" s="12">
        <v>2.1923170241786007E-2</v>
      </c>
      <c r="H4382" s="12">
        <v>2.0415132300911753E-2</v>
      </c>
      <c r="I4382" s="12">
        <v>3.2388723856995365E-2</v>
      </c>
      <c r="J4382" s="12">
        <v>1.8523792437640761E-2</v>
      </c>
      <c r="K4382" s="12">
        <v>1.7001460129806505E-2</v>
      </c>
      <c r="L4382" s="12">
        <v>1.7314818820113945E-2</v>
      </c>
      <c r="M4382" s="12">
        <v>3.8375351198365312E-2</v>
      </c>
    </row>
    <row r="4383" spans="1:13" x14ac:dyDescent="0.35">
      <c r="A4383" s="11" t="str">
        <f t="shared" si="68"/>
        <v>CONSUMO PER CAPITA (kg ó litros por individuo)RonBCN AM</v>
      </c>
      <c r="B4383" s="11" t="s">
        <v>121</v>
      </c>
      <c r="C4383" s="11" t="s">
        <v>153</v>
      </c>
      <c r="D4383" s="11" t="s">
        <v>1</v>
      </c>
      <c r="E4383" s="12">
        <v>5.7011184208311094E-3</v>
      </c>
      <c r="F4383" s="12">
        <v>6.721756884477432E-3</v>
      </c>
      <c r="G4383" s="12">
        <v>1.4696318778033651E-2</v>
      </c>
      <c r="H4383" s="12">
        <v>2.328185629690119E-3</v>
      </c>
      <c r="I4383" s="12">
        <v>7.7899255662382495E-3</v>
      </c>
      <c r="J4383" s="12">
        <v>4.8746357739373365E-3</v>
      </c>
      <c r="K4383" s="12">
        <v>7.6595848528366603E-3</v>
      </c>
      <c r="L4383" s="12">
        <v>9.8977184102930754E-3</v>
      </c>
      <c r="M4383" s="12">
        <v>3.3146439018170194E-2</v>
      </c>
    </row>
    <row r="4384" spans="1:13" x14ac:dyDescent="0.35">
      <c r="A4384" s="11" t="str">
        <f t="shared" si="68"/>
        <v>CONSUMO PER CAPITA (kg ó litros por individuo)RonREST.CAT ARAGON</v>
      </c>
      <c r="B4384" s="11" t="s">
        <v>121</v>
      </c>
      <c r="C4384" s="11" t="s">
        <v>153</v>
      </c>
      <c r="D4384" s="11" t="s">
        <v>2</v>
      </c>
      <c r="E4384" s="12">
        <v>2.1997677844492632E-2</v>
      </c>
      <c r="F4384" s="12">
        <v>1.0929031165997234E-2</v>
      </c>
      <c r="G4384" s="12">
        <v>9.1497185815839106E-3</v>
      </c>
      <c r="H4384" s="12">
        <v>5.80472735155633E-3</v>
      </c>
      <c r="I4384" s="12">
        <v>9.762991264722326E-3</v>
      </c>
      <c r="J4384" s="12">
        <v>2.3486904428151573E-2</v>
      </c>
      <c r="K4384" s="12">
        <v>1.0053076113718962E-2</v>
      </c>
      <c r="L4384" s="12">
        <v>8.5124299722977859E-3</v>
      </c>
      <c r="M4384" s="12">
        <v>4.0675792440332294E-2</v>
      </c>
    </row>
    <row r="4385" spans="1:13" x14ac:dyDescent="0.35">
      <c r="A4385" s="11" t="str">
        <f t="shared" si="68"/>
        <v>CONSUMO PER CAPITA (kg ó litros por individuo)RonLEVANTE</v>
      </c>
      <c r="B4385" s="11" t="s">
        <v>121</v>
      </c>
      <c r="C4385" s="11" t="s">
        <v>153</v>
      </c>
      <c r="D4385" s="11" t="s">
        <v>3</v>
      </c>
      <c r="E4385" s="12">
        <v>2.0300200382442627E-2</v>
      </c>
      <c r="F4385" s="12">
        <v>1.1632173052281187E-2</v>
      </c>
      <c r="G4385" s="12">
        <v>4.739604010886138E-3</v>
      </c>
      <c r="H4385" s="12">
        <v>2.6161321164596345E-2</v>
      </c>
      <c r="I4385" s="12">
        <v>1.6002836160518549E-2</v>
      </c>
      <c r="J4385" s="12">
        <v>5.2573069098126547E-3</v>
      </c>
      <c r="K4385" s="12">
        <v>9.5822864150014089E-3</v>
      </c>
      <c r="L4385" s="12">
        <v>6.4022905081920229E-3</v>
      </c>
      <c r="M4385" s="12">
        <v>1.5603160648134622E-2</v>
      </c>
    </row>
    <row r="4386" spans="1:13" x14ac:dyDescent="0.35">
      <c r="A4386" s="11" t="str">
        <f t="shared" si="68"/>
        <v>CONSUMO PER CAPITA (kg ó litros por individuo)RonANDALUCIA</v>
      </c>
      <c r="B4386" s="11" t="s">
        <v>121</v>
      </c>
      <c r="C4386" s="11" t="s">
        <v>153</v>
      </c>
      <c r="D4386" s="11" t="s">
        <v>4</v>
      </c>
      <c r="E4386" s="12">
        <v>5.2423623117886828E-2</v>
      </c>
      <c r="F4386" s="12">
        <v>3.3034845422660566E-2</v>
      </c>
      <c r="G4386" s="12">
        <v>3.0578708016190687E-2</v>
      </c>
      <c r="H4386" s="12">
        <v>2.3668093388464068E-2</v>
      </c>
      <c r="I4386" s="12">
        <v>4.9395904288711517E-2</v>
      </c>
      <c r="J4386" s="12">
        <v>3.8929543558104095E-2</v>
      </c>
      <c r="K4386" s="12">
        <v>2.3982696522130736E-2</v>
      </c>
      <c r="L4386" s="12">
        <v>2.5147300496325738E-2</v>
      </c>
      <c r="M4386" s="12">
        <v>3.7175658803214384E-2</v>
      </c>
    </row>
    <row r="4387" spans="1:13" x14ac:dyDescent="0.35">
      <c r="A4387" s="11" t="str">
        <f t="shared" si="68"/>
        <v>CONSUMO PER CAPITA (kg ó litros por individuo)RonMDD AM</v>
      </c>
      <c r="B4387" s="11" t="s">
        <v>121</v>
      </c>
      <c r="C4387" s="11" t="s">
        <v>153</v>
      </c>
      <c r="D4387" s="11" t="s">
        <v>5</v>
      </c>
      <c r="E4387" s="12">
        <v>5.0575109177486789E-2</v>
      </c>
      <c r="F4387" s="12">
        <v>2.3944686743354596E-2</v>
      </c>
      <c r="G4387" s="12">
        <v>2.7799807865235466E-2</v>
      </c>
      <c r="H4387" s="12">
        <v>2.7634715979801341E-2</v>
      </c>
      <c r="I4387" s="12">
        <v>4.2086106242152636E-2</v>
      </c>
      <c r="J4387" s="12">
        <v>1.0051181968113778E-2</v>
      </c>
      <c r="K4387" s="12">
        <v>1.7172425203691759E-2</v>
      </c>
      <c r="L4387" s="12">
        <v>1.2389759082719535E-2</v>
      </c>
      <c r="M4387" s="12">
        <v>2.9718955564963654E-2</v>
      </c>
    </row>
    <row r="4388" spans="1:13" x14ac:dyDescent="0.35">
      <c r="A4388" s="11" t="str">
        <f t="shared" si="68"/>
        <v>CONSUMO PER CAPITA (kg ó litros por individuo)RonRTO CENTRO</v>
      </c>
      <c r="B4388" s="11" t="s">
        <v>121</v>
      </c>
      <c r="C4388" s="11" t="s">
        <v>153</v>
      </c>
      <c r="D4388" s="11" t="s">
        <v>6</v>
      </c>
      <c r="E4388" s="12">
        <v>5.436827869729028E-2</v>
      </c>
      <c r="F4388" s="12">
        <v>5.8678394839351687E-2</v>
      </c>
      <c r="G4388" s="12">
        <v>5.2189829340550421E-2</v>
      </c>
      <c r="H4388" s="12">
        <v>2.9790154055347667E-2</v>
      </c>
      <c r="I4388" s="12">
        <v>5.8192589254156914E-2</v>
      </c>
      <c r="J4388" s="12">
        <v>2.0486312971249931E-2</v>
      </c>
      <c r="K4388" s="12">
        <v>2.5253012786510841E-2</v>
      </c>
      <c r="L4388" s="12">
        <v>3.44533364539924E-2</v>
      </c>
      <c r="M4388" s="12">
        <v>7.6569657510910813E-2</v>
      </c>
    </row>
    <row r="4389" spans="1:13" x14ac:dyDescent="0.35">
      <c r="A4389" s="11" t="str">
        <f t="shared" si="68"/>
        <v>CONSUMO PER CAPITA (kg ó litros por individuo)RonNORTE-CENTRO</v>
      </c>
      <c r="B4389" s="11" t="s">
        <v>121</v>
      </c>
      <c r="C4389" s="11" t="s">
        <v>153</v>
      </c>
      <c r="D4389" s="11" t="s">
        <v>7</v>
      </c>
      <c r="E4389" s="12">
        <v>2.8060037856468836E-2</v>
      </c>
      <c r="F4389" s="12">
        <v>2.0460033991260961E-2</v>
      </c>
      <c r="G4389" s="12">
        <v>1.6004471019128216E-2</v>
      </c>
      <c r="H4389" s="12">
        <v>1.6962855209736317E-2</v>
      </c>
      <c r="I4389" s="12">
        <v>4.6294667259021788E-2</v>
      </c>
      <c r="J4389" s="12">
        <v>1.6171236127613703E-2</v>
      </c>
      <c r="K4389" s="12">
        <v>3.604234289511328E-2</v>
      </c>
      <c r="L4389" s="12">
        <v>2.4453012402424215E-2</v>
      </c>
      <c r="M4389" s="12">
        <v>6.243246574721955E-2</v>
      </c>
    </row>
    <row r="4390" spans="1:13" x14ac:dyDescent="0.35">
      <c r="A4390" s="11" t="str">
        <f t="shared" si="68"/>
        <v>CONSUMO PER CAPITA (kg ó litros por individuo)RonNOROESTE</v>
      </c>
      <c r="B4390" s="11" t="s">
        <v>121</v>
      </c>
      <c r="C4390" s="11" t="s">
        <v>153</v>
      </c>
      <c r="D4390" s="11" t="s">
        <v>8</v>
      </c>
      <c r="E4390" s="12">
        <v>5.0612351428066804E-2</v>
      </c>
      <c r="F4390" s="12">
        <v>7.4140235516172742E-2</v>
      </c>
      <c r="G4390" s="12">
        <v>2.3573071066651838E-2</v>
      </c>
      <c r="H4390" s="12">
        <v>2.6226449051842699E-2</v>
      </c>
      <c r="I4390" s="12">
        <v>2.4744250691276091E-2</v>
      </c>
      <c r="J4390" s="12">
        <v>1.5318537112869193E-2</v>
      </c>
      <c r="K4390" s="12">
        <v>5.3126888885720236E-3</v>
      </c>
      <c r="L4390" s="12">
        <v>2.090683742109415E-2</v>
      </c>
      <c r="M4390" s="12">
        <v>2.9560608486802753E-2</v>
      </c>
    </row>
    <row r="4391" spans="1:13" x14ac:dyDescent="0.35">
      <c r="A4391" s="11" t="str">
        <f t="shared" si="68"/>
        <v>CONSUMO PER CAPITA (kg ó litros por individuo)Ron&lt;2MIL</v>
      </c>
      <c r="B4391" s="11" t="s">
        <v>121</v>
      </c>
      <c r="C4391" s="11" t="s">
        <v>153</v>
      </c>
      <c r="D4391" s="11" t="s">
        <v>9</v>
      </c>
      <c r="E4391" s="12">
        <v>3.431680373494532E-2</v>
      </c>
      <c r="F4391" s="12">
        <v>6.1338759074646677E-2</v>
      </c>
      <c r="G4391" s="12">
        <v>2.7440260906111187E-2</v>
      </c>
      <c r="H4391" s="12">
        <v>3.014154410187719E-2</v>
      </c>
      <c r="I4391" s="12">
        <v>5.3804230887335713E-2</v>
      </c>
      <c r="J4391" s="12">
        <v>3.4273648202340107E-2</v>
      </c>
      <c r="K4391" s="12">
        <v>3.9896067852497885E-2</v>
      </c>
      <c r="L4391" s="12">
        <v>2.7301306791034673E-2</v>
      </c>
      <c r="M4391" s="12">
        <v>8.2115676844652791E-2</v>
      </c>
    </row>
    <row r="4392" spans="1:13" x14ac:dyDescent="0.35">
      <c r="A4392" s="11" t="str">
        <f t="shared" si="68"/>
        <v>CONSUMO PER CAPITA (kg ó litros por individuo)Ron2-5MIL</v>
      </c>
      <c r="B4392" s="11" t="s">
        <v>121</v>
      </c>
      <c r="C4392" s="11" t="s">
        <v>153</v>
      </c>
      <c r="D4392" s="11" t="s">
        <v>10</v>
      </c>
      <c r="E4392" s="12">
        <v>2.0268273508900297E-2</v>
      </c>
      <c r="F4392" s="12">
        <v>8.6625176192222569E-2</v>
      </c>
      <c r="G4392" s="12">
        <v>1.1673753388237248E-2</v>
      </c>
      <c r="H4392" s="12">
        <v>2.0214233338172634E-2</v>
      </c>
      <c r="I4392" s="12">
        <v>2.25902526665877E-2</v>
      </c>
      <c r="J4392" s="12">
        <v>2.0664279875656794E-2</v>
      </c>
      <c r="K4392" s="12">
        <v>1.4512319913318134E-2</v>
      </c>
      <c r="L4392" s="12">
        <v>7.89087957535866E-3</v>
      </c>
      <c r="M4392" s="12">
        <v>1.8635502494731015E-2</v>
      </c>
    </row>
    <row r="4393" spans="1:13" x14ac:dyDescent="0.35">
      <c r="A4393" s="11" t="str">
        <f t="shared" si="68"/>
        <v>CONSUMO PER CAPITA (kg ó litros por individuo)Ron5-10MIL</v>
      </c>
      <c r="B4393" s="11" t="s">
        <v>121</v>
      </c>
      <c r="C4393" s="11" t="s">
        <v>153</v>
      </c>
      <c r="D4393" s="11" t="s">
        <v>11</v>
      </c>
      <c r="E4393" s="12">
        <v>3.5661811680433135E-2</v>
      </c>
      <c r="F4393" s="12">
        <v>1.9173814931085165E-2</v>
      </c>
      <c r="G4393" s="12">
        <v>1.9380200221762643E-2</v>
      </c>
      <c r="H4393" s="12">
        <v>1.4855018237674756E-2</v>
      </c>
      <c r="I4393" s="12">
        <v>2.7855933473173815E-2</v>
      </c>
      <c r="J4393" s="12">
        <v>2.5205772640999855E-2</v>
      </c>
      <c r="K4393" s="12">
        <v>1.1147235526393743E-2</v>
      </c>
      <c r="L4393" s="12">
        <v>2.3570814291031035E-2</v>
      </c>
      <c r="M4393" s="12">
        <v>2.0742803920606383E-2</v>
      </c>
    </row>
    <row r="4394" spans="1:13" x14ac:dyDescent="0.35">
      <c r="A4394" s="11" t="str">
        <f t="shared" si="68"/>
        <v>CONSUMO PER CAPITA (kg ó litros por individuo)Ron10-30MIL</v>
      </c>
      <c r="B4394" s="11" t="s">
        <v>121</v>
      </c>
      <c r="C4394" s="11" t="s">
        <v>153</v>
      </c>
      <c r="D4394" s="11" t="s">
        <v>12</v>
      </c>
      <c r="E4394" s="12">
        <v>3.5501707745425715E-2</v>
      </c>
      <c r="F4394" s="12">
        <v>1.7553443518462421E-2</v>
      </c>
      <c r="G4394" s="12">
        <v>1.2739621622616996E-2</v>
      </c>
      <c r="H4394" s="12">
        <v>8.4334254373536234E-3</v>
      </c>
      <c r="I4394" s="12">
        <v>2.7837902651857111E-2</v>
      </c>
      <c r="J4394" s="12">
        <v>1.5927034212396298E-2</v>
      </c>
      <c r="K4394" s="12">
        <v>1.4749166113227781E-2</v>
      </c>
      <c r="L4394" s="12">
        <v>1.5057077689979628E-2</v>
      </c>
      <c r="M4394" s="12">
        <v>5.2988793390473854E-2</v>
      </c>
    </row>
    <row r="4395" spans="1:13" x14ac:dyDescent="0.35">
      <c r="A4395" s="11" t="str">
        <f t="shared" si="68"/>
        <v>CONSUMO PER CAPITA (kg ó litros por individuo)Ron30-100MIL</v>
      </c>
      <c r="B4395" s="11" t="s">
        <v>121</v>
      </c>
      <c r="C4395" s="11" t="s">
        <v>153</v>
      </c>
      <c r="D4395" s="11" t="s">
        <v>13</v>
      </c>
      <c r="E4395" s="12">
        <v>4.8753538732449579E-2</v>
      </c>
      <c r="F4395" s="12">
        <v>2.0523517949673279E-2</v>
      </c>
      <c r="G4395" s="12">
        <v>2.7373538836716206E-2</v>
      </c>
      <c r="H4395" s="12">
        <v>1.1363849094912499E-2</v>
      </c>
      <c r="I4395" s="12">
        <v>1.9294584717620994E-2</v>
      </c>
      <c r="J4395" s="12">
        <v>1.2186605069784737E-2</v>
      </c>
      <c r="K4395" s="12">
        <v>2.1617168786444013E-2</v>
      </c>
      <c r="L4395" s="12">
        <v>1.210669714108459E-2</v>
      </c>
      <c r="M4395" s="12">
        <v>4.2432028236283469E-2</v>
      </c>
    </row>
    <row r="4396" spans="1:13" x14ac:dyDescent="0.35">
      <c r="A4396" s="11" t="str">
        <f t="shared" si="68"/>
        <v>CONSUMO PER CAPITA (kg ó litros por individuo)Ron100-200MIL</v>
      </c>
      <c r="B4396" s="11" t="s">
        <v>121</v>
      </c>
      <c r="C4396" s="11" t="s">
        <v>153</v>
      </c>
      <c r="D4396" s="11" t="s">
        <v>14</v>
      </c>
      <c r="E4396" s="12">
        <v>3.4427955258589611E-2</v>
      </c>
      <c r="F4396" s="12">
        <v>2.7690114728445899E-2</v>
      </c>
      <c r="G4396" s="12">
        <v>4.1466762476981306E-2</v>
      </c>
      <c r="H4396" s="12">
        <v>1.2977680849320744E-2</v>
      </c>
      <c r="I4396" s="12">
        <v>5.2059626067609721E-2</v>
      </c>
      <c r="J4396" s="12">
        <v>1.9212141248940315E-2</v>
      </c>
      <c r="K4396" s="12">
        <v>2.4005663591772336E-2</v>
      </c>
      <c r="L4396" s="12">
        <v>3.6851750952961622E-2</v>
      </c>
      <c r="M4396" s="12">
        <v>3.2427141651507035E-2</v>
      </c>
    </row>
    <row r="4397" spans="1:13" x14ac:dyDescent="0.35">
      <c r="A4397" s="11" t="str">
        <f t="shared" si="68"/>
        <v>CONSUMO PER CAPITA (kg ó litros por individuo)Ron200-500MIL</v>
      </c>
      <c r="B4397" s="11" t="s">
        <v>121</v>
      </c>
      <c r="C4397" s="11" t="s">
        <v>153</v>
      </c>
      <c r="D4397" s="11" t="s">
        <v>15</v>
      </c>
      <c r="E4397" s="12">
        <v>3.3890811876173071E-2</v>
      </c>
      <c r="F4397" s="12">
        <v>2.2577643599080321E-2</v>
      </c>
      <c r="G4397" s="12">
        <v>1.5029656016377228E-2</v>
      </c>
      <c r="H4397" s="12">
        <v>4.8600319721517231E-2</v>
      </c>
      <c r="I4397" s="12">
        <v>3.2932248424752217E-2</v>
      </c>
      <c r="J4397" s="12">
        <v>2.4849579699714904E-2</v>
      </c>
      <c r="K4397" s="12">
        <v>1.0131528435909441E-2</v>
      </c>
      <c r="L4397" s="12">
        <v>1.7395408138668807E-2</v>
      </c>
      <c r="M4397" s="12">
        <v>3.7276274140942894E-2</v>
      </c>
    </row>
    <row r="4398" spans="1:13" x14ac:dyDescent="0.35">
      <c r="A4398" s="11" t="str">
        <f t="shared" si="68"/>
        <v>CONSUMO PER CAPITA (kg ó litros por individuo)Ron&gt;500MIL</v>
      </c>
      <c r="B4398" s="11" t="s">
        <v>121</v>
      </c>
      <c r="C4398" s="11" t="s">
        <v>153</v>
      </c>
      <c r="D4398" s="11" t="s">
        <v>16</v>
      </c>
      <c r="E4398" s="12">
        <v>3.3194756071673347E-2</v>
      </c>
      <c r="F4398" s="12">
        <v>2.3548918257178003E-2</v>
      </c>
      <c r="G4398" s="12">
        <v>2.2141640757758149E-2</v>
      </c>
      <c r="H4398" s="12">
        <v>2.6402611244762713E-2</v>
      </c>
      <c r="I4398" s="12">
        <v>4.0104596692746797E-2</v>
      </c>
      <c r="J4398" s="12">
        <v>1.4238287765243808E-2</v>
      </c>
      <c r="K4398" s="12">
        <v>1.0410898672592353E-2</v>
      </c>
      <c r="L4398" s="12">
        <v>1.1028347488143339E-2</v>
      </c>
      <c r="M4398" s="12">
        <v>2.3087334860536712E-2</v>
      </c>
    </row>
    <row r="4399" spans="1:13" x14ac:dyDescent="0.35">
      <c r="A4399" s="11" t="str">
        <f t="shared" si="68"/>
        <v>CONSUMO PER CAPITA (kg ó litros por individuo)RonDE 15 A 19 AÑOS</v>
      </c>
      <c r="B4399" s="11" t="s">
        <v>121</v>
      </c>
      <c r="C4399" s="11" t="s">
        <v>153</v>
      </c>
      <c r="D4399" s="11" t="s">
        <v>39</v>
      </c>
      <c r="E4399" s="12">
        <v>8.9151724219818276E-2</v>
      </c>
      <c r="F4399" s="12">
        <v>4.796964750739945E-3</v>
      </c>
      <c r="G4399" s="12">
        <v>1.3276777984268743E-2</v>
      </c>
      <c r="H4399" s="12" t="s">
        <v>223</v>
      </c>
      <c r="I4399" s="12">
        <v>8.2869007333650543E-3</v>
      </c>
      <c r="J4399" s="12">
        <v>2.3955524479676703E-2</v>
      </c>
      <c r="K4399" s="12" t="s">
        <v>223</v>
      </c>
      <c r="L4399" s="12">
        <v>4.2808821678454309E-3</v>
      </c>
      <c r="M4399" s="12">
        <v>2.2639935473700707E-2</v>
      </c>
    </row>
    <row r="4400" spans="1:13" x14ac:dyDescent="0.35">
      <c r="A4400" s="11" t="str">
        <f t="shared" si="68"/>
        <v>CONSUMO PER CAPITA (kg ó litros por individuo)RonDE 20 A 24 AÑOS</v>
      </c>
      <c r="B4400" s="11" t="s">
        <v>121</v>
      </c>
      <c r="C4400" s="11" t="s">
        <v>153</v>
      </c>
      <c r="D4400" s="11" t="s">
        <v>40</v>
      </c>
      <c r="E4400" s="12">
        <v>7.2106208560314022E-2</v>
      </c>
      <c r="F4400" s="12">
        <v>4.1854649359726097E-2</v>
      </c>
      <c r="G4400" s="12">
        <v>5.9842826695742812E-2</v>
      </c>
      <c r="H4400" s="12">
        <v>7.9082040288467159E-2</v>
      </c>
      <c r="I4400" s="12">
        <v>3.2739611459337591E-2</v>
      </c>
      <c r="J4400" s="12">
        <v>1.4279899059587237E-2</v>
      </c>
      <c r="K4400" s="12">
        <v>1.2284576938997465E-2</v>
      </c>
      <c r="L4400" s="12">
        <v>2.3280085713894276E-2</v>
      </c>
      <c r="M4400" s="12">
        <v>5.369484020725341E-2</v>
      </c>
    </row>
    <row r="4401" spans="1:13" x14ac:dyDescent="0.35">
      <c r="A4401" s="11" t="str">
        <f t="shared" si="68"/>
        <v>CONSUMO PER CAPITA (kg ó litros por individuo)RonDE 25 A 34 AÑOS</v>
      </c>
      <c r="B4401" s="11" t="s">
        <v>121</v>
      </c>
      <c r="C4401" s="11" t="s">
        <v>153</v>
      </c>
      <c r="D4401" s="11" t="s">
        <v>41</v>
      </c>
      <c r="E4401" s="12">
        <v>3.1048245731799883E-2</v>
      </c>
      <c r="F4401" s="12">
        <v>2.6125426870808842E-2</v>
      </c>
      <c r="G4401" s="12">
        <v>1.5956400905908524E-2</v>
      </c>
      <c r="H4401" s="12">
        <v>2.618677456214865E-2</v>
      </c>
      <c r="I4401" s="12">
        <v>4.1425051004924086E-2</v>
      </c>
      <c r="J4401" s="12">
        <v>2.3487569949806192E-2</v>
      </c>
      <c r="K4401" s="12">
        <v>1.2460404506378371E-2</v>
      </c>
      <c r="L4401" s="12">
        <v>7.0380384196894056E-3</v>
      </c>
      <c r="M4401" s="12">
        <v>2.0401859242971297E-2</v>
      </c>
    </row>
    <row r="4402" spans="1:13" x14ac:dyDescent="0.35">
      <c r="A4402" s="11" t="str">
        <f t="shared" si="68"/>
        <v>CONSUMO PER CAPITA (kg ó litros por individuo)RonDE 35 A 49 AÑOS</v>
      </c>
      <c r="B4402" s="11" t="s">
        <v>121</v>
      </c>
      <c r="C4402" s="11" t="s">
        <v>153</v>
      </c>
      <c r="D4402" s="11" t="s">
        <v>42</v>
      </c>
      <c r="E4402" s="12">
        <v>3.0355139802415249E-2</v>
      </c>
      <c r="F4402" s="12">
        <v>2.5464278163918119E-2</v>
      </c>
      <c r="G4402" s="12">
        <v>1.6955670308123272E-2</v>
      </c>
      <c r="H4402" s="12">
        <v>1.751780994726785E-2</v>
      </c>
      <c r="I4402" s="12">
        <v>3.5587657577286803E-2</v>
      </c>
      <c r="J4402" s="12">
        <v>1.3792215461363357E-2</v>
      </c>
      <c r="K4402" s="12">
        <v>2.3245946838311691E-2</v>
      </c>
      <c r="L4402" s="12">
        <v>2.1507264226685488E-2</v>
      </c>
      <c r="M4402" s="12">
        <v>3.7936465376380894E-2</v>
      </c>
    </row>
    <row r="4403" spans="1:13" x14ac:dyDescent="0.35">
      <c r="A4403" s="11" t="str">
        <f t="shared" si="68"/>
        <v>CONSUMO PER CAPITA (kg ó litros por individuo)RonDE 50 A 59 AÑOS</v>
      </c>
      <c r="B4403" s="11" t="s">
        <v>121</v>
      </c>
      <c r="C4403" s="11" t="s">
        <v>153</v>
      </c>
      <c r="D4403" s="11" t="s">
        <v>43</v>
      </c>
      <c r="E4403" s="12">
        <v>2.7209254361854226E-2</v>
      </c>
      <c r="F4403" s="12">
        <v>1.8079662888454806E-2</v>
      </c>
      <c r="G4403" s="12">
        <v>2.4328982560108965E-2</v>
      </c>
      <c r="H4403" s="12">
        <v>1.0597877650733974E-2</v>
      </c>
      <c r="I4403" s="12">
        <v>2.7233637136745453E-2</v>
      </c>
      <c r="J4403" s="12">
        <v>2.4944797514182052E-2</v>
      </c>
      <c r="K4403" s="12">
        <v>1.5539763140257167E-2</v>
      </c>
      <c r="L4403" s="12">
        <v>1.2737684243686301E-2</v>
      </c>
      <c r="M4403" s="12">
        <v>3.1316240297099666E-2</v>
      </c>
    </row>
    <row r="4404" spans="1:13" x14ac:dyDescent="0.35">
      <c r="A4404" s="11" t="str">
        <f t="shared" si="68"/>
        <v>CONSUMO PER CAPITA (kg ó litros por individuo)RonDE 60 A 75 AÑOS</v>
      </c>
      <c r="B4404" s="11" t="s">
        <v>121</v>
      </c>
      <c r="C4404" s="11" t="s">
        <v>153</v>
      </c>
      <c r="D4404" s="11" t="s">
        <v>44</v>
      </c>
      <c r="E4404" s="12">
        <v>3.0391851228012398E-2</v>
      </c>
      <c r="F4404" s="12">
        <v>4.4629768199470281E-2</v>
      </c>
      <c r="G4404" s="12">
        <v>2.1623716726213309E-2</v>
      </c>
      <c r="H4404" s="12">
        <v>1.8122701914305161E-2</v>
      </c>
      <c r="I4404" s="12">
        <v>3.4136705958907589E-2</v>
      </c>
      <c r="J4404" s="12">
        <v>1.558373982719078E-2</v>
      </c>
      <c r="K4404" s="12">
        <v>1.9746245153199268E-2</v>
      </c>
      <c r="L4404" s="12">
        <v>2.4605242410839376E-2</v>
      </c>
      <c r="M4404" s="12">
        <v>5.6515264970337292E-2</v>
      </c>
    </row>
    <row r="4405" spans="1:13" x14ac:dyDescent="0.35">
      <c r="A4405" s="11" t="str">
        <f t="shared" si="68"/>
        <v>CONSUMO PER CAPITA (kg ó litros por individuo)RonNIVEL ALTO</v>
      </c>
      <c r="B4405" s="11" t="s">
        <v>121</v>
      </c>
      <c r="C4405" s="11" t="s">
        <v>153</v>
      </c>
      <c r="D4405" s="11" t="s">
        <v>209</v>
      </c>
      <c r="E4405" s="12">
        <v>2.0201122996772257E-2</v>
      </c>
      <c r="F4405" s="12">
        <v>2.5598209746547931E-2</v>
      </c>
      <c r="G4405" s="12">
        <v>1.3320007802567192E-2</v>
      </c>
      <c r="H4405" s="12">
        <v>1.5875656190876018E-2</v>
      </c>
      <c r="I4405" s="12">
        <v>4.1399157686946519E-2</v>
      </c>
      <c r="J4405" s="12">
        <v>1.5848191319569258E-2</v>
      </c>
      <c r="K4405" s="12">
        <v>1.8379639477678251E-2</v>
      </c>
      <c r="L4405" s="12">
        <v>2.162073182600938E-2</v>
      </c>
      <c r="M4405" s="12">
        <v>3.7372732248043133E-2</v>
      </c>
    </row>
    <row r="4406" spans="1:13" x14ac:dyDescent="0.35">
      <c r="A4406" s="11" t="str">
        <f t="shared" si="68"/>
        <v>CONSUMO PER CAPITA (kg ó litros por individuo)RonNIVEL MEDIO ALTO</v>
      </c>
      <c r="B4406" s="11" t="s">
        <v>121</v>
      </c>
      <c r="C4406" s="11" t="s">
        <v>153</v>
      </c>
      <c r="D4406" s="11" t="s">
        <v>210</v>
      </c>
      <c r="E4406" s="12">
        <v>3.7361215677409486E-2</v>
      </c>
      <c r="F4406" s="12">
        <v>1.8545895600989362E-2</v>
      </c>
      <c r="G4406" s="12">
        <v>1.9849017466456471E-2</v>
      </c>
      <c r="H4406" s="12">
        <v>1.0537648033027322E-2</v>
      </c>
      <c r="I4406" s="12">
        <v>3.0288488426673438E-2</v>
      </c>
      <c r="J4406" s="12">
        <v>1.6825297593028206E-2</v>
      </c>
      <c r="K4406" s="12">
        <v>1.6080258580671039E-2</v>
      </c>
      <c r="L4406" s="12">
        <v>1.2162946301167182E-2</v>
      </c>
      <c r="M4406" s="12">
        <v>2.7789690369513072E-2</v>
      </c>
    </row>
    <row r="4407" spans="1:13" x14ac:dyDescent="0.35">
      <c r="A4407" s="11" t="str">
        <f t="shared" si="68"/>
        <v>CONSUMO PER CAPITA (kg ó litros por individuo)RonNIVEL MEDIO</v>
      </c>
      <c r="B4407" s="11" t="s">
        <v>121</v>
      </c>
      <c r="C4407" s="11" t="s">
        <v>153</v>
      </c>
      <c r="D4407" s="11" t="s">
        <v>211</v>
      </c>
      <c r="E4407" s="12">
        <v>3.6744411423372744E-2</v>
      </c>
      <c r="F4407" s="12">
        <v>4.2577524489391762E-2</v>
      </c>
      <c r="G4407" s="12">
        <v>2.3600070670796395E-2</v>
      </c>
      <c r="H4407" s="12">
        <v>2.108261415780318E-2</v>
      </c>
      <c r="I4407" s="12">
        <v>2.8645892694933506E-2</v>
      </c>
      <c r="J4407" s="12">
        <v>2.212344119870039E-2</v>
      </c>
      <c r="K4407" s="12">
        <v>1.0616921302784747E-2</v>
      </c>
      <c r="L4407" s="12">
        <v>1.1365821961156786E-2</v>
      </c>
      <c r="M4407" s="12">
        <v>4.0421280238439036E-2</v>
      </c>
    </row>
    <row r="4408" spans="1:13" x14ac:dyDescent="0.35">
      <c r="A4408" s="11" t="str">
        <f t="shared" si="68"/>
        <v>CONSUMO PER CAPITA (kg ó litros por individuo)RonNIVEL MEDIO BAJO</v>
      </c>
      <c r="B4408" s="11" t="s">
        <v>121</v>
      </c>
      <c r="C4408" s="11" t="s">
        <v>153</v>
      </c>
      <c r="D4408" s="11" t="s">
        <v>212</v>
      </c>
      <c r="E4408" s="12">
        <v>7.1072009130618313E-2</v>
      </c>
      <c r="F4408" s="12">
        <v>2.4052949702814606E-2</v>
      </c>
      <c r="G4408" s="12">
        <v>2.8996263084046101E-2</v>
      </c>
      <c r="H4408" s="12">
        <v>4.2726116869116856E-2</v>
      </c>
      <c r="I4408" s="12">
        <v>3.6235122638541964E-2</v>
      </c>
      <c r="J4408" s="12">
        <v>2.3393792172886663E-2</v>
      </c>
      <c r="K4408" s="12">
        <v>1.9211920903709472E-2</v>
      </c>
      <c r="L4408" s="12">
        <v>1.4017113946487591E-2</v>
      </c>
      <c r="M4408" s="12">
        <v>3.6234728557004235E-2</v>
      </c>
    </row>
    <row r="4409" spans="1:13" x14ac:dyDescent="0.35">
      <c r="A4409" s="11" t="str">
        <f t="shared" si="68"/>
        <v>CONSUMO PER CAPITA (kg ó litros por individuo)RonHOMBRE</v>
      </c>
      <c r="B4409" s="11" t="s">
        <v>121</v>
      </c>
      <c r="C4409" s="11" t="s">
        <v>153</v>
      </c>
      <c r="D4409" s="11" t="s">
        <v>21</v>
      </c>
      <c r="E4409" s="12">
        <v>3.956076293336009E-2</v>
      </c>
      <c r="F4409" s="12">
        <v>4.0183503657373547E-2</v>
      </c>
      <c r="G4409" s="12">
        <v>2.1949762576679899E-2</v>
      </c>
      <c r="H4409" s="12">
        <v>2.5531436770945319E-2</v>
      </c>
      <c r="I4409" s="12">
        <v>3.8075473082234808E-2</v>
      </c>
      <c r="J4409" s="12">
        <v>2.4233109539985653E-2</v>
      </c>
      <c r="K4409" s="12">
        <v>2.6463778614720209E-2</v>
      </c>
      <c r="L4409" s="12">
        <v>2.6084068968063083E-2</v>
      </c>
      <c r="M4409" s="12">
        <v>5.5557177976444605E-2</v>
      </c>
    </row>
    <row r="4410" spans="1:13" x14ac:dyDescent="0.35">
      <c r="A4410" s="11" t="str">
        <f t="shared" si="68"/>
        <v>CONSUMO PER CAPITA (kg ó litros por individuo)RonMUJER</v>
      </c>
      <c r="B4410" s="11" t="s">
        <v>121</v>
      </c>
      <c r="C4410" s="11" t="s">
        <v>153</v>
      </c>
      <c r="D4410" s="11" t="s">
        <v>22</v>
      </c>
      <c r="E4410" s="12">
        <v>3.3459383817997006E-2</v>
      </c>
      <c r="F4410" s="12">
        <v>1.6174150326866671E-2</v>
      </c>
      <c r="G4410" s="12">
        <v>2.1896906163795853E-2</v>
      </c>
      <c r="H4410" s="12">
        <v>1.5359810470901474E-2</v>
      </c>
      <c r="I4410" s="12">
        <v>2.6769742963264138E-2</v>
      </c>
      <c r="J4410" s="12">
        <v>1.2882460017999673E-2</v>
      </c>
      <c r="K4410" s="12">
        <v>7.6594603145614549E-3</v>
      </c>
      <c r="L4410" s="12">
        <v>8.6569407679741393E-3</v>
      </c>
      <c r="M4410" s="12">
        <v>2.1407971715347505E-2</v>
      </c>
    </row>
    <row r="4411" spans="1:13" x14ac:dyDescent="0.35">
      <c r="A4411" s="11" t="str">
        <f t="shared" si="68"/>
        <v>CONSUMO PER CAPITA (kg ó litros por individuo)AnisT.ESPAÑA</v>
      </c>
      <c r="B4411" s="11" t="s">
        <v>121</v>
      </c>
      <c r="C4411" s="11" t="s">
        <v>154</v>
      </c>
      <c r="D4411" s="11" t="s">
        <v>36</v>
      </c>
      <c r="E4411" s="12">
        <v>2.6055303089214991E-3</v>
      </c>
      <c r="F4411" s="12">
        <v>2.2043774447906947E-3</v>
      </c>
      <c r="G4411" s="12">
        <v>2.5996016184996681E-3</v>
      </c>
      <c r="H4411" s="12">
        <v>2.2114881032113585E-3</v>
      </c>
      <c r="I4411" s="12">
        <v>1.1727510490098403E-3</v>
      </c>
      <c r="J4411" s="12">
        <v>2.4296716052747067E-3</v>
      </c>
      <c r="K4411" s="12">
        <v>1.9753756183381178E-3</v>
      </c>
      <c r="L4411" s="12">
        <v>1.3954172311423946E-3</v>
      </c>
      <c r="M4411" s="12">
        <v>2.2099719748301739E-3</v>
      </c>
    </row>
    <row r="4412" spans="1:13" x14ac:dyDescent="0.35">
      <c r="A4412" s="11" t="str">
        <f t="shared" si="68"/>
        <v>CONSUMO PER CAPITA (kg ó litros por individuo)AnisBCN AM</v>
      </c>
      <c r="B4412" s="11" t="s">
        <v>121</v>
      </c>
      <c r="C4412" s="11" t="s">
        <v>154</v>
      </c>
      <c r="D4412" s="11" t="s">
        <v>1</v>
      </c>
      <c r="E4412" s="12">
        <v>8.8954316566204906E-5</v>
      </c>
      <c r="F4412" s="12">
        <v>5.1420884076355226E-5</v>
      </c>
      <c r="G4412" s="12">
        <v>5.0030343894145405E-3</v>
      </c>
      <c r="H4412" s="12" t="s">
        <v>223</v>
      </c>
      <c r="I4412" s="12" t="s">
        <v>223</v>
      </c>
      <c r="J4412" s="12">
        <v>1.3843098705018758E-4</v>
      </c>
      <c r="K4412" s="12">
        <v>2.7516900941341703E-3</v>
      </c>
      <c r="L4412" s="12">
        <v>5.5556057524857271E-4</v>
      </c>
      <c r="M4412" s="12">
        <v>3.2920988274907541E-3</v>
      </c>
    </row>
    <row r="4413" spans="1:13" x14ac:dyDescent="0.35">
      <c r="A4413" s="11" t="str">
        <f t="shared" si="68"/>
        <v>CONSUMO PER CAPITA (kg ó litros por individuo)AnisREST.CAT ARAGON</v>
      </c>
      <c r="B4413" s="11" t="s">
        <v>121</v>
      </c>
      <c r="C4413" s="11" t="s">
        <v>154</v>
      </c>
      <c r="D4413" s="11" t="s">
        <v>2</v>
      </c>
      <c r="E4413" s="12">
        <v>1.6647368236931801E-3</v>
      </c>
      <c r="F4413" s="12">
        <v>1.2299468776553958E-3</v>
      </c>
      <c r="G4413" s="12">
        <v>2.2657447138214157E-3</v>
      </c>
      <c r="H4413" s="12">
        <v>9.6468423819930822E-3</v>
      </c>
      <c r="I4413" s="12">
        <v>2.0545846509209548E-4</v>
      </c>
      <c r="J4413" s="12">
        <v>3.9257143992373041E-3</v>
      </c>
      <c r="K4413" s="12">
        <v>1.1416580478219099E-4</v>
      </c>
      <c r="L4413" s="12">
        <v>2.0509350816724843E-4</v>
      </c>
      <c r="M4413" s="12">
        <v>1.3970618631584822E-3</v>
      </c>
    </row>
    <row r="4414" spans="1:13" x14ac:dyDescent="0.35">
      <c r="A4414" s="11" t="str">
        <f t="shared" si="68"/>
        <v>CONSUMO PER CAPITA (kg ó litros por individuo)AnisLEVANTE</v>
      </c>
      <c r="B4414" s="11" t="s">
        <v>121</v>
      </c>
      <c r="C4414" s="11" t="s">
        <v>154</v>
      </c>
      <c r="D4414" s="11" t="s">
        <v>3</v>
      </c>
      <c r="E4414" s="12">
        <v>4.8939971531514557E-3</v>
      </c>
      <c r="F4414" s="12">
        <v>8.9113137237660652E-4</v>
      </c>
      <c r="G4414" s="12">
        <v>8.3659639888633141E-4</v>
      </c>
      <c r="H4414" s="12">
        <v>9.7904003761284083E-4</v>
      </c>
      <c r="I4414" s="12">
        <v>2.2252158011756753E-3</v>
      </c>
      <c r="J4414" s="12">
        <v>2.4099552714691576E-3</v>
      </c>
      <c r="K4414" s="12">
        <v>1.2458312702659472E-3</v>
      </c>
      <c r="L4414" s="12">
        <v>5.5628027044312149E-4</v>
      </c>
      <c r="M4414" s="12">
        <v>6.8010184361125942E-4</v>
      </c>
    </row>
    <row r="4415" spans="1:13" x14ac:dyDescent="0.35">
      <c r="A4415" s="11" t="str">
        <f t="shared" si="68"/>
        <v>CONSUMO PER CAPITA (kg ó litros por individuo)AnisANDALUCIA</v>
      </c>
      <c r="B4415" s="11" t="s">
        <v>121</v>
      </c>
      <c r="C4415" s="11" t="s">
        <v>154</v>
      </c>
      <c r="D4415" s="11" t="s">
        <v>4</v>
      </c>
      <c r="E4415" s="12">
        <v>3.1002315685904071E-3</v>
      </c>
      <c r="F4415" s="12">
        <v>7.1542725379062574E-3</v>
      </c>
      <c r="G4415" s="12">
        <v>6.7739956109745944E-3</v>
      </c>
      <c r="H4415" s="12">
        <v>4.9931427219583927E-4</v>
      </c>
      <c r="I4415" s="12">
        <v>1.509531753633513E-3</v>
      </c>
      <c r="J4415" s="12">
        <v>5.0639974927783474E-3</v>
      </c>
      <c r="K4415" s="12">
        <v>6.7486827836837193E-3</v>
      </c>
      <c r="L4415" s="12">
        <v>2.785202159007722E-3</v>
      </c>
      <c r="M4415" s="12">
        <v>2.4108571116082298E-3</v>
      </c>
    </row>
    <row r="4416" spans="1:13" x14ac:dyDescent="0.35">
      <c r="A4416" s="11" t="str">
        <f t="shared" si="68"/>
        <v>CONSUMO PER CAPITA (kg ó litros por individuo)AnisMDD AM</v>
      </c>
      <c r="B4416" s="11" t="s">
        <v>121</v>
      </c>
      <c r="C4416" s="11" t="s">
        <v>154</v>
      </c>
      <c r="D4416" s="11" t="s">
        <v>5</v>
      </c>
      <c r="E4416" s="12">
        <v>3.5136182340301035E-3</v>
      </c>
      <c r="F4416" s="12">
        <v>9.3155371273494789E-4</v>
      </c>
      <c r="G4416" s="12">
        <v>2.1240206502640972E-3</v>
      </c>
      <c r="H4416" s="12">
        <v>1.5094448010924836E-3</v>
      </c>
      <c r="I4416" s="12">
        <v>1.2521079958059051E-3</v>
      </c>
      <c r="J4416" s="12">
        <v>2.9673960122883545E-4</v>
      </c>
      <c r="K4416" s="12">
        <v>4.964004275709496E-4</v>
      </c>
      <c r="L4416" s="12">
        <v>1.2107446952944678E-3</v>
      </c>
      <c r="M4416" s="12">
        <v>1.5726322912280332E-3</v>
      </c>
    </row>
    <row r="4417" spans="1:13" x14ac:dyDescent="0.35">
      <c r="A4417" s="11" t="str">
        <f t="shared" si="68"/>
        <v>CONSUMO PER CAPITA (kg ó litros por individuo)AnisRTO CENTRO</v>
      </c>
      <c r="B4417" s="11" t="s">
        <v>121</v>
      </c>
      <c r="C4417" s="11" t="s">
        <v>154</v>
      </c>
      <c r="D4417" s="11" t="s">
        <v>6</v>
      </c>
      <c r="E4417" s="12">
        <v>3.4671922065131057E-3</v>
      </c>
      <c r="F4417" s="12">
        <v>1.7376897932962927E-3</v>
      </c>
      <c r="G4417" s="12">
        <v>3.3028170226842839E-4</v>
      </c>
      <c r="H4417" s="12">
        <v>5.0916682428037135E-3</v>
      </c>
      <c r="I4417" s="12">
        <v>1.3921252320419112E-3</v>
      </c>
      <c r="J4417" s="12">
        <v>2.2308819164087524E-4</v>
      </c>
      <c r="K4417" s="12">
        <v>5.9182347969061774E-4</v>
      </c>
      <c r="L4417" s="12">
        <v>5.1651720396240107E-3</v>
      </c>
      <c r="M4417" s="12">
        <v>8.7021619840467919E-3</v>
      </c>
    </row>
    <row r="4418" spans="1:13" x14ac:dyDescent="0.35">
      <c r="A4418" s="11" t="str">
        <f t="shared" si="68"/>
        <v>CONSUMO PER CAPITA (kg ó litros por individuo)AnisNORTE-CENTRO</v>
      </c>
      <c r="B4418" s="11" t="s">
        <v>121</v>
      </c>
      <c r="C4418" s="11" t="s">
        <v>154</v>
      </c>
      <c r="D4418" s="11" t="s">
        <v>7</v>
      </c>
      <c r="E4418" s="12">
        <v>2.5313545053538114E-5</v>
      </c>
      <c r="F4418" s="12">
        <v>1.5610165303393618E-3</v>
      </c>
      <c r="G4418" s="12" t="s">
        <v>223</v>
      </c>
      <c r="H4418" s="12" t="s">
        <v>223</v>
      </c>
      <c r="I4418" s="12" t="s">
        <v>223</v>
      </c>
      <c r="J4418" s="12">
        <v>4.4251259882007819E-3</v>
      </c>
      <c r="K4418" s="12">
        <v>1.1556576232401591E-4</v>
      </c>
      <c r="L4418" s="12" t="s">
        <v>223</v>
      </c>
      <c r="M4418" s="12">
        <v>5.3546600943035815E-4</v>
      </c>
    </row>
    <row r="4419" spans="1:13" x14ac:dyDescent="0.35">
      <c r="A4419" s="11" t="str">
        <f t="shared" si="68"/>
        <v>CONSUMO PER CAPITA (kg ó litros por individuo)AnisNOROESTE</v>
      </c>
      <c r="B4419" s="11" t="s">
        <v>121</v>
      </c>
      <c r="C4419" s="11" t="s">
        <v>154</v>
      </c>
      <c r="D4419" s="11" t="s">
        <v>8</v>
      </c>
      <c r="E4419" s="12">
        <v>2.0013187427098699E-3</v>
      </c>
      <c r="F4419" s="12" t="s">
        <v>223</v>
      </c>
      <c r="G4419" s="12" t="s">
        <v>223</v>
      </c>
      <c r="H4419" s="12" t="s">
        <v>223</v>
      </c>
      <c r="I4419" s="12">
        <v>2.0883981040798927E-3</v>
      </c>
      <c r="J4419" s="12">
        <v>1.5533847824954707E-4</v>
      </c>
      <c r="K4419" s="12" t="s">
        <v>223</v>
      </c>
      <c r="L4419" s="12" t="s">
        <v>223</v>
      </c>
      <c r="M4419" s="12">
        <v>1.4298989951789089E-4</v>
      </c>
    </row>
    <row r="4420" spans="1:13" x14ac:dyDescent="0.35">
      <c r="A4420" s="11" t="str">
        <f t="shared" ref="A4420:A4483" si="69">B4420&amp;C4420&amp;D4420</f>
        <v>CONSUMO PER CAPITA (kg ó litros por individuo)Anis&lt;2MIL</v>
      </c>
      <c r="B4420" s="11" t="s">
        <v>121</v>
      </c>
      <c r="C4420" s="11" t="s">
        <v>154</v>
      </c>
      <c r="D4420" s="11" t="s">
        <v>9</v>
      </c>
      <c r="E4420" s="12">
        <v>9.8973066999517249E-4</v>
      </c>
      <c r="F4420" s="12">
        <v>3.4565483341638824E-4</v>
      </c>
      <c r="G4420" s="12">
        <v>1.4801196287015419E-4</v>
      </c>
      <c r="H4420" s="12">
        <v>3.0399925635577792E-4</v>
      </c>
      <c r="I4420" s="12">
        <v>2.2083255018677359E-3</v>
      </c>
      <c r="J4420" s="12">
        <v>7.343225728381848E-3</v>
      </c>
      <c r="K4420" s="12">
        <v>8.6890332869947451E-4</v>
      </c>
      <c r="L4420" s="12">
        <v>4.6824893587676676E-4</v>
      </c>
      <c r="M4420" s="12">
        <v>7.7700183669037848E-4</v>
      </c>
    </row>
    <row r="4421" spans="1:13" x14ac:dyDescent="0.35">
      <c r="A4421" s="11" t="str">
        <f t="shared" si="69"/>
        <v>CONSUMO PER CAPITA (kg ó litros por individuo)Anis2-5MIL</v>
      </c>
      <c r="B4421" s="11" t="s">
        <v>121</v>
      </c>
      <c r="C4421" s="11" t="s">
        <v>154</v>
      </c>
      <c r="D4421" s="11" t="s">
        <v>10</v>
      </c>
      <c r="E4421" s="12">
        <v>1.172143972513949E-3</v>
      </c>
      <c r="F4421" s="12">
        <v>9.3785979171638286E-4</v>
      </c>
      <c r="G4421" s="12">
        <v>1.6113323750261649E-3</v>
      </c>
      <c r="H4421" s="12">
        <v>2.7903676078663672E-3</v>
      </c>
      <c r="I4421" s="12">
        <v>8.7056727947631854E-4</v>
      </c>
      <c r="J4421" s="12">
        <v>1.3238966527211802E-3</v>
      </c>
      <c r="K4421" s="12">
        <v>1.7626260771534605E-3</v>
      </c>
      <c r="L4421" s="12">
        <v>3.5638386757514406E-3</v>
      </c>
      <c r="M4421" s="12">
        <v>5.1237949639049464E-3</v>
      </c>
    </row>
    <row r="4422" spans="1:13" x14ac:dyDescent="0.35">
      <c r="A4422" s="11" t="str">
        <f t="shared" si="69"/>
        <v>CONSUMO PER CAPITA (kg ó litros por individuo)Anis5-10MIL</v>
      </c>
      <c r="B4422" s="11" t="s">
        <v>121</v>
      </c>
      <c r="C4422" s="11" t="s">
        <v>154</v>
      </c>
      <c r="D4422" s="11" t="s">
        <v>11</v>
      </c>
      <c r="E4422" s="12">
        <v>8.077634586511395E-4</v>
      </c>
      <c r="F4422" s="12">
        <v>5.8668496118673597E-4</v>
      </c>
      <c r="G4422" s="12">
        <v>2.4638201284707471E-4</v>
      </c>
      <c r="H4422" s="12">
        <v>2.4067361214617997E-4</v>
      </c>
      <c r="I4422" s="12">
        <v>8.3630919489981323E-4</v>
      </c>
      <c r="J4422" s="12">
        <v>1.456785568339696E-3</v>
      </c>
      <c r="K4422" s="12">
        <v>2.3773725390247575E-3</v>
      </c>
      <c r="L4422" s="12">
        <v>1.8557866975396459E-3</v>
      </c>
      <c r="M4422" s="12">
        <v>4.7277960028412379E-3</v>
      </c>
    </row>
    <row r="4423" spans="1:13" x14ac:dyDescent="0.35">
      <c r="A4423" s="11" t="str">
        <f t="shared" si="69"/>
        <v>CONSUMO PER CAPITA (kg ó litros por individuo)Anis10-30MIL</v>
      </c>
      <c r="B4423" s="11" t="s">
        <v>121</v>
      </c>
      <c r="C4423" s="11" t="s">
        <v>154</v>
      </c>
      <c r="D4423" s="11" t="s">
        <v>12</v>
      </c>
      <c r="E4423" s="12">
        <v>2.8455335324094016E-3</v>
      </c>
      <c r="F4423" s="12">
        <v>2.7126717993192296E-3</v>
      </c>
      <c r="G4423" s="12">
        <v>1.3485723957402289E-3</v>
      </c>
      <c r="H4423" s="12">
        <v>2.5793503366472194E-3</v>
      </c>
      <c r="I4423" s="12">
        <v>2.6550393896224758E-5</v>
      </c>
      <c r="J4423" s="12">
        <v>9.3548248473911762E-4</v>
      </c>
      <c r="K4423" s="12">
        <v>2.2464627600030833E-3</v>
      </c>
      <c r="L4423" s="12">
        <v>8.01244477564983E-4</v>
      </c>
      <c r="M4423" s="12">
        <v>3.0039833119996878E-3</v>
      </c>
    </row>
    <row r="4424" spans="1:13" x14ac:dyDescent="0.35">
      <c r="A4424" s="11" t="str">
        <f t="shared" si="69"/>
        <v>CONSUMO PER CAPITA (kg ó litros por individuo)Anis30-100MIL</v>
      </c>
      <c r="B4424" s="11" t="s">
        <v>121</v>
      </c>
      <c r="C4424" s="11" t="s">
        <v>154</v>
      </c>
      <c r="D4424" s="11" t="s">
        <v>13</v>
      </c>
      <c r="E4424" s="12">
        <v>2.6263349147701192E-3</v>
      </c>
      <c r="F4424" s="12">
        <v>3.3200551706500455E-3</v>
      </c>
      <c r="G4424" s="12">
        <v>6.7913184879719608E-3</v>
      </c>
      <c r="H4424" s="12">
        <v>1.0090265574504709E-3</v>
      </c>
      <c r="I4424" s="12">
        <v>1.7409295337455263E-3</v>
      </c>
      <c r="J4424" s="12">
        <v>5.7971918336325191E-3</v>
      </c>
      <c r="K4424" s="12">
        <v>4.0083592469481073E-3</v>
      </c>
      <c r="L4424" s="12">
        <v>3.9083255214566147E-3</v>
      </c>
      <c r="M4424" s="12">
        <v>1.0658137159936187E-3</v>
      </c>
    </row>
    <row r="4425" spans="1:13" x14ac:dyDescent="0.35">
      <c r="A4425" s="11" t="str">
        <f t="shared" si="69"/>
        <v>CONSUMO PER CAPITA (kg ó litros por individuo)Anis100-200MIL</v>
      </c>
      <c r="B4425" s="11" t="s">
        <v>121</v>
      </c>
      <c r="C4425" s="11" t="s">
        <v>154</v>
      </c>
      <c r="D4425" s="11" t="s">
        <v>14</v>
      </c>
      <c r="E4425" s="12">
        <v>3.4442248948551068E-3</v>
      </c>
      <c r="F4425" s="12">
        <v>2.7716888716833358E-3</v>
      </c>
      <c r="G4425" s="12">
        <v>2.8350871477662783E-4</v>
      </c>
      <c r="H4425" s="12">
        <v>1.31552806261611E-4</v>
      </c>
      <c r="I4425" s="12" t="s">
        <v>223</v>
      </c>
      <c r="J4425" s="12">
        <v>2.2818508247138768E-4</v>
      </c>
      <c r="K4425" s="12">
        <v>3.2983938619348503E-4</v>
      </c>
      <c r="L4425" s="12" t="s">
        <v>223</v>
      </c>
      <c r="M4425" s="12">
        <v>1.3318796447658331E-4</v>
      </c>
    </row>
    <row r="4426" spans="1:13" x14ac:dyDescent="0.35">
      <c r="A4426" s="11" t="str">
        <f t="shared" si="69"/>
        <v>CONSUMO PER CAPITA (kg ó litros por individuo)Anis200-500MIL</v>
      </c>
      <c r="B4426" s="11" t="s">
        <v>121</v>
      </c>
      <c r="C4426" s="11" t="s">
        <v>154</v>
      </c>
      <c r="D4426" s="11" t="s">
        <v>15</v>
      </c>
      <c r="E4426" s="12">
        <v>3.5488630794681736E-3</v>
      </c>
      <c r="F4426" s="12">
        <v>1.7187611042984499E-4</v>
      </c>
      <c r="G4426" s="12">
        <v>1.9002177926138951E-3</v>
      </c>
      <c r="H4426" s="12">
        <v>7.8092191395779127E-3</v>
      </c>
      <c r="I4426" s="12">
        <v>2.6369343735225545E-3</v>
      </c>
      <c r="J4426" s="12">
        <v>1.6377016126389067E-3</v>
      </c>
      <c r="K4426" s="12">
        <v>1.0141987642529368E-3</v>
      </c>
      <c r="L4426" s="12">
        <v>7.6740796922106905E-5</v>
      </c>
      <c r="M4426" s="12" t="s">
        <v>223</v>
      </c>
    </row>
    <row r="4427" spans="1:13" x14ac:dyDescent="0.35">
      <c r="A4427" s="11" t="str">
        <f t="shared" si="69"/>
        <v>CONSUMO PER CAPITA (kg ó litros por individuo)Anis&gt;500MIL</v>
      </c>
      <c r="B4427" s="11" t="s">
        <v>121</v>
      </c>
      <c r="C4427" s="11" t="s">
        <v>154</v>
      </c>
      <c r="D4427" s="11" t="s">
        <v>16</v>
      </c>
      <c r="E4427" s="12">
        <v>3.0823738309799088E-3</v>
      </c>
      <c r="F4427" s="12">
        <v>3.4410793037979613E-3</v>
      </c>
      <c r="G4427" s="12">
        <v>3.0398452529319031E-3</v>
      </c>
      <c r="H4427" s="12">
        <v>1.6092991907234347E-3</v>
      </c>
      <c r="I4427" s="12">
        <v>1.1712622689651912E-3</v>
      </c>
      <c r="J4427" s="12">
        <v>9.4902350251945509E-4</v>
      </c>
      <c r="K4427" s="12">
        <v>1.1943016144696213E-3</v>
      </c>
      <c r="L4427" s="12">
        <v>5.977246719958632E-5</v>
      </c>
      <c r="M4427" s="12">
        <v>3.831489574570524E-3</v>
      </c>
    </row>
    <row r="4428" spans="1:13" x14ac:dyDescent="0.35">
      <c r="A4428" s="11" t="str">
        <f t="shared" si="69"/>
        <v>CONSUMO PER CAPITA (kg ó litros por individuo)AnisDE 15 A 19 AÑOS</v>
      </c>
      <c r="B4428" s="11" t="s">
        <v>121</v>
      </c>
      <c r="C4428" s="11" t="s">
        <v>154</v>
      </c>
      <c r="D4428" s="11" t="s">
        <v>39</v>
      </c>
      <c r="E4428" s="12" t="s">
        <v>223</v>
      </c>
      <c r="F4428" s="12" t="s">
        <v>223</v>
      </c>
      <c r="G4428" s="12" t="s">
        <v>223</v>
      </c>
      <c r="H4428" s="12">
        <v>1.9101508419461523E-4</v>
      </c>
      <c r="I4428" s="12" t="s">
        <v>223</v>
      </c>
      <c r="J4428" s="12" t="s">
        <v>223</v>
      </c>
      <c r="K4428" s="12" t="s">
        <v>223</v>
      </c>
      <c r="L4428" s="12" t="s">
        <v>223</v>
      </c>
      <c r="M4428" s="12">
        <v>2.4705403962079105E-3</v>
      </c>
    </row>
    <row r="4429" spans="1:13" x14ac:dyDescent="0.35">
      <c r="A4429" s="11" t="str">
        <f t="shared" si="69"/>
        <v>CONSUMO PER CAPITA (kg ó litros por individuo)AnisDE 20 A 24 AÑOS</v>
      </c>
      <c r="B4429" s="11" t="s">
        <v>121</v>
      </c>
      <c r="C4429" s="11" t="s">
        <v>154</v>
      </c>
      <c r="D4429" s="11" t="s">
        <v>40</v>
      </c>
      <c r="E4429" s="12">
        <v>9.3648936583086233E-4</v>
      </c>
      <c r="F4429" s="12">
        <v>1.6956912378992344E-4</v>
      </c>
      <c r="G4429" s="12" t="s">
        <v>223</v>
      </c>
      <c r="H4429" s="12">
        <v>7.3645428727146331E-5</v>
      </c>
      <c r="I4429" s="12" t="s">
        <v>223</v>
      </c>
      <c r="J4429" s="12">
        <v>2.1100609109082677E-4</v>
      </c>
      <c r="K4429" s="12">
        <v>1.9083964819158409E-3</v>
      </c>
      <c r="L4429" s="12">
        <v>3.6689946208847998E-3</v>
      </c>
      <c r="M4429" s="12" t="s">
        <v>223</v>
      </c>
    </row>
    <row r="4430" spans="1:13" x14ac:dyDescent="0.35">
      <c r="A4430" s="11" t="str">
        <f t="shared" si="69"/>
        <v>CONSUMO PER CAPITA (kg ó litros por individuo)AnisDE 25 A 34 AÑOS</v>
      </c>
      <c r="B4430" s="11" t="s">
        <v>121</v>
      </c>
      <c r="C4430" s="11" t="s">
        <v>154</v>
      </c>
      <c r="D4430" s="11" t="s">
        <v>41</v>
      </c>
      <c r="E4430" s="12">
        <v>7.5658182180741388E-3</v>
      </c>
      <c r="F4430" s="12">
        <v>3.5778491752426903E-3</v>
      </c>
      <c r="G4430" s="12">
        <v>1.8328619175113925E-3</v>
      </c>
      <c r="H4430" s="12">
        <v>5.2690852448577102E-3</v>
      </c>
      <c r="I4430" s="12">
        <v>2.3439255752426926E-3</v>
      </c>
      <c r="J4430" s="12">
        <v>2.6096903546981811E-4</v>
      </c>
      <c r="K4430" s="12">
        <v>1.0626369742401099E-3</v>
      </c>
      <c r="L4430" s="12">
        <v>1.4953971476727923E-3</v>
      </c>
      <c r="M4430" s="12">
        <v>5.97034103705285E-3</v>
      </c>
    </row>
    <row r="4431" spans="1:13" x14ac:dyDescent="0.35">
      <c r="A4431" s="11" t="str">
        <f t="shared" si="69"/>
        <v>CONSUMO PER CAPITA (kg ó litros por individuo)AnisDE 35 A 49 AÑOS</v>
      </c>
      <c r="B4431" s="11" t="s">
        <v>121</v>
      </c>
      <c r="C4431" s="11" t="s">
        <v>154</v>
      </c>
      <c r="D4431" s="11" t="s">
        <v>42</v>
      </c>
      <c r="E4431" s="12">
        <v>2.5914530831205934E-3</v>
      </c>
      <c r="F4431" s="12">
        <v>7.6673670849525082E-4</v>
      </c>
      <c r="G4431" s="12">
        <v>1.9682906022997007E-3</v>
      </c>
      <c r="H4431" s="12">
        <v>6.5313064851964188E-4</v>
      </c>
      <c r="I4431" s="12">
        <v>7.471659031380478E-6</v>
      </c>
      <c r="J4431" s="12">
        <v>1.2980546399260638E-3</v>
      </c>
      <c r="K4431" s="12">
        <v>1.2328822078010895E-4</v>
      </c>
      <c r="L4431" s="12">
        <v>1.7838396146173888E-3</v>
      </c>
      <c r="M4431" s="12">
        <v>1.2636909305782383E-4</v>
      </c>
    </row>
    <row r="4432" spans="1:13" x14ac:dyDescent="0.35">
      <c r="A4432" s="11" t="str">
        <f t="shared" si="69"/>
        <v>CONSUMO PER CAPITA (kg ó litros por individuo)AnisDE 50 A 59 AÑOS</v>
      </c>
      <c r="B4432" s="11" t="s">
        <v>121</v>
      </c>
      <c r="C4432" s="11" t="s">
        <v>154</v>
      </c>
      <c r="D4432" s="11" t="s">
        <v>43</v>
      </c>
      <c r="E4432" s="12">
        <v>1.567785386260659E-3</v>
      </c>
      <c r="F4432" s="12">
        <v>4.5808039168818834E-3</v>
      </c>
      <c r="G4432" s="12">
        <v>4.3021119652268212E-3</v>
      </c>
      <c r="H4432" s="12">
        <v>7.386268810298123E-4</v>
      </c>
      <c r="I4432" s="12">
        <v>1.553530736003148E-3</v>
      </c>
      <c r="J4432" s="12">
        <v>4.4790023704383642E-3</v>
      </c>
      <c r="K4432" s="12">
        <v>4.0594757664100777E-3</v>
      </c>
      <c r="L4432" s="12">
        <v>5.4579578410271425E-4</v>
      </c>
      <c r="M4432" s="12">
        <v>3.6328398581571765E-3</v>
      </c>
    </row>
    <row r="4433" spans="1:13" x14ac:dyDescent="0.35">
      <c r="A4433" s="11" t="str">
        <f t="shared" si="69"/>
        <v>CONSUMO PER CAPITA (kg ó litros por individuo)AnisDE 60 A 75 AÑOS</v>
      </c>
      <c r="B4433" s="11" t="s">
        <v>121</v>
      </c>
      <c r="C4433" s="11" t="s">
        <v>154</v>
      </c>
      <c r="D4433" s="11" t="s">
        <v>44</v>
      </c>
      <c r="E4433" s="12">
        <v>1.614666224597333E-3</v>
      </c>
      <c r="F4433" s="12">
        <v>2.42574962119517E-3</v>
      </c>
      <c r="G4433" s="12">
        <v>3.9587734768959217E-3</v>
      </c>
      <c r="H4433" s="12">
        <v>4.8141613671364054E-3</v>
      </c>
      <c r="I4433" s="12">
        <v>2.3131033912378416E-3</v>
      </c>
      <c r="J4433" s="12">
        <v>4.8661840209077885E-3</v>
      </c>
      <c r="K4433" s="12">
        <v>3.6970450842581898E-3</v>
      </c>
      <c r="L4433" s="12">
        <v>1.3264550771242981E-3</v>
      </c>
      <c r="M4433" s="12">
        <v>1.8251817273847077E-3</v>
      </c>
    </row>
    <row r="4434" spans="1:13" x14ac:dyDescent="0.35">
      <c r="A4434" s="11" t="str">
        <f t="shared" si="69"/>
        <v>CONSUMO PER CAPITA (kg ó litros por individuo)AnisNIVEL ALTO</v>
      </c>
      <c r="B4434" s="11" t="s">
        <v>121</v>
      </c>
      <c r="C4434" s="11" t="s">
        <v>154</v>
      </c>
      <c r="D4434" s="11" t="s">
        <v>209</v>
      </c>
      <c r="E4434" s="12">
        <v>6.0228300779246113E-4</v>
      </c>
      <c r="F4434" s="12">
        <v>1.2889576910732985E-3</v>
      </c>
      <c r="G4434" s="12">
        <v>1.2937214072051191E-3</v>
      </c>
      <c r="H4434" s="12">
        <v>2.3362110197296115E-3</v>
      </c>
      <c r="I4434" s="12">
        <v>8.8411778135132025E-4</v>
      </c>
      <c r="J4434" s="12">
        <v>3.0349607584037727E-3</v>
      </c>
      <c r="K4434" s="12">
        <v>1.1248513647365115E-3</v>
      </c>
      <c r="L4434" s="12">
        <v>1.0672627788842681E-3</v>
      </c>
      <c r="M4434" s="12">
        <v>1.0220595186928958E-3</v>
      </c>
    </row>
    <row r="4435" spans="1:13" x14ac:dyDescent="0.35">
      <c r="A4435" s="11" t="str">
        <f t="shared" si="69"/>
        <v>CONSUMO PER CAPITA (kg ó litros por individuo)AnisNIVEL MEDIO ALTO</v>
      </c>
      <c r="B4435" s="11" t="s">
        <v>121</v>
      </c>
      <c r="C4435" s="11" t="s">
        <v>154</v>
      </c>
      <c r="D4435" s="11" t="s">
        <v>210</v>
      </c>
      <c r="E4435" s="12">
        <v>2.9926609627064405E-3</v>
      </c>
      <c r="F4435" s="12">
        <v>1.9522543159558782E-4</v>
      </c>
      <c r="G4435" s="12">
        <v>1.7899760327169587E-3</v>
      </c>
      <c r="H4435" s="12">
        <v>6.9786603122197356E-3</v>
      </c>
      <c r="I4435" s="12">
        <v>2.0482018487331258E-3</v>
      </c>
      <c r="J4435" s="12">
        <v>1.1715414077269999E-3</v>
      </c>
      <c r="K4435" s="12">
        <v>4.9867119609573916E-4</v>
      </c>
      <c r="L4435" s="12">
        <v>1.8081975606656434E-4</v>
      </c>
      <c r="M4435" s="12">
        <v>6.8248745694148212E-4</v>
      </c>
    </row>
    <row r="4436" spans="1:13" x14ac:dyDescent="0.35">
      <c r="A4436" s="11" t="str">
        <f t="shared" si="69"/>
        <v>CONSUMO PER CAPITA (kg ó litros por individuo)AnisNIVEL MEDIO</v>
      </c>
      <c r="B4436" s="11" t="s">
        <v>121</v>
      </c>
      <c r="C4436" s="11" t="s">
        <v>154</v>
      </c>
      <c r="D4436" s="11" t="s">
        <v>211</v>
      </c>
      <c r="E4436" s="12">
        <v>3.6730491660298238E-3</v>
      </c>
      <c r="F4436" s="12">
        <v>2.1336204368855582E-3</v>
      </c>
      <c r="G4436" s="12">
        <v>9.3518653077412329E-4</v>
      </c>
      <c r="H4436" s="12">
        <v>5.5007702260886188E-4</v>
      </c>
      <c r="I4436" s="12">
        <v>2.5116916504843091E-3</v>
      </c>
      <c r="J4436" s="12">
        <v>2.8715673209993957E-3</v>
      </c>
      <c r="K4436" s="12">
        <v>1.4130176997097735E-3</v>
      </c>
      <c r="L4436" s="12">
        <v>3.3500406089037197E-4</v>
      </c>
      <c r="M4436" s="12">
        <v>6.2256159273051408E-4</v>
      </c>
    </row>
    <row r="4437" spans="1:13" x14ac:dyDescent="0.35">
      <c r="A4437" s="11" t="str">
        <f t="shared" si="69"/>
        <v>CONSUMO PER CAPITA (kg ó litros por individuo)AnisNIVEL MEDIO BAJO</v>
      </c>
      <c r="B4437" s="11" t="s">
        <v>121</v>
      </c>
      <c r="C4437" s="11" t="s">
        <v>154</v>
      </c>
      <c r="D4437" s="11" t="s">
        <v>212</v>
      </c>
      <c r="E4437" s="12">
        <v>3.1288522977932025E-3</v>
      </c>
      <c r="F4437" s="12">
        <v>1.2045337073893882E-3</v>
      </c>
      <c r="G4437" s="12">
        <v>2.4672295936253277E-3</v>
      </c>
      <c r="H4437" s="12">
        <v>2.0465766596996795E-3</v>
      </c>
      <c r="I4437" s="12">
        <v>1.4814889037795961E-5</v>
      </c>
      <c r="J4437" s="12">
        <v>1.9697441845958068E-3</v>
      </c>
      <c r="K4437" s="12">
        <v>9.8271676634169614E-5</v>
      </c>
      <c r="L4437" s="12">
        <v>2.9780347998279002E-3</v>
      </c>
      <c r="M4437" s="12">
        <v>2.2500526304716681E-3</v>
      </c>
    </row>
    <row r="4438" spans="1:13" x14ac:dyDescent="0.35">
      <c r="A4438" s="11" t="str">
        <f t="shared" si="69"/>
        <v>CONSUMO PER CAPITA (kg ó litros por individuo)AnisHOMBRE</v>
      </c>
      <c r="B4438" s="11" t="s">
        <v>121</v>
      </c>
      <c r="C4438" s="11" t="s">
        <v>154</v>
      </c>
      <c r="D4438" s="11" t="s">
        <v>21</v>
      </c>
      <c r="E4438" s="12">
        <v>3.216930890764217E-3</v>
      </c>
      <c r="F4438" s="12">
        <v>1.8402362545324096E-3</v>
      </c>
      <c r="G4438" s="12">
        <v>1.5766900268949688E-3</v>
      </c>
      <c r="H4438" s="12">
        <v>3.941738065784307E-3</v>
      </c>
      <c r="I4438" s="12">
        <v>1.2453235702808896E-3</v>
      </c>
      <c r="J4438" s="12">
        <v>1.0800139452393695E-3</v>
      </c>
      <c r="K4438" s="12">
        <v>1.0293149469082258E-3</v>
      </c>
      <c r="L4438" s="12">
        <v>1.7901548378388898E-3</v>
      </c>
      <c r="M4438" s="12">
        <v>2.3929280901837545E-3</v>
      </c>
    </row>
    <row r="4439" spans="1:13" x14ac:dyDescent="0.35">
      <c r="A4439" s="11" t="str">
        <f t="shared" si="69"/>
        <v>CONSUMO PER CAPITA (kg ó litros por individuo)AnisMUJER</v>
      </c>
      <c r="B4439" s="11" t="s">
        <v>121</v>
      </c>
      <c r="C4439" s="11" t="s">
        <v>154</v>
      </c>
      <c r="D4439" s="11" t="s">
        <v>22</v>
      </c>
      <c r="E4439" s="12">
        <v>2.0004382929314792E-3</v>
      </c>
      <c r="F4439" s="12">
        <v>2.564759717250903E-3</v>
      </c>
      <c r="G4439" s="12">
        <v>3.6103050148206662E-3</v>
      </c>
      <c r="H4439" s="12">
        <v>5.0186072712488181E-4</v>
      </c>
      <c r="I4439" s="12">
        <v>1.1010431150834641E-3</v>
      </c>
      <c r="J4439" s="12">
        <v>3.7632591349897062E-3</v>
      </c>
      <c r="K4439" s="12">
        <v>2.9094070502095953E-3</v>
      </c>
      <c r="L4439" s="12">
        <v>1.0056923168864917E-3</v>
      </c>
      <c r="M4439" s="12">
        <v>2.0293001343185059E-3</v>
      </c>
    </row>
    <row r="4440" spans="1:13" x14ac:dyDescent="0.35">
      <c r="A4440" s="11" t="str">
        <f t="shared" si="69"/>
        <v>CONSUMO PER CAPITA (kg ó litros por individuo)Otras EspirituosasT.ESPAÑA</v>
      </c>
      <c r="B4440" s="11" t="s">
        <v>121</v>
      </c>
      <c r="C4440" s="11" t="s">
        <v>155</v>
      </c>
      <c r="D4440" s="11" t="s">
        <v>36</v>
      </c>
      <c r="E4440" s="11">
        <v>0.39742294447012694</v>
      </c>
      <c r="F4440" s="11">
        <v>0.20341646557910345</v>
      </c>
      <c r="G4440" s="11">
        <v>0.14569582358375302</v>
      </c>
      <c r="H4440" s="11">
        <v>0.18608684790902955</v>
      </c>
      <c r="I4440" s="11">
        <v>0.36670098402343609</v>
      </c>
      <c r="J4440" s="11">
        <v>0.18016624906165604</v>
      </c>
      <c r="K4440" s="11">
        <v>0.18198803316389373</v>
      </c>
      <c r="L4440" s="11">
        <v>0.2012875161534961</v>
      </c>
      <c r="M4440" s="11">
        <v>0.36044046734857832</v>
      </c>
    </row>
    <row r="4441" spans="1:13" x14ac:dyDescent="0.35">
      <c r="A4441" s="11" t="str">
        <f t="shared" si="69"/>
        <v>CONSUMO PER CAPITA (kg ó litros por individuo)Otras EspirituosasBCN AM</v>
      </c>
      <c r="B4441" s="11" t="s">
        <v>121</v>
      </c>
      <c r="C4441" s="11" t="s">
        <v>155</v>
      </c>
      <c r="D4441" s="11" t="s">
        <v>1</v>
      </c>
      <c r="E4441" s="11">
        <v>0.32201149150175584</v>
      </c>
      <c r="F4441" s="11">
        <v>0.14666443630134451</v>
      </c>
      <c r="G4441" s="11">
        <v>0.10431721745612256</v>
      </c>
      <c r="H4441" s="11">
        <v>0.13780694217717401</v>
      </c>
      <c r="I4441" s="11">
        <v>0.39370820981968058</v>
      </c>
      <c r="J4441" s="11">
        <v>0.12812602924831407</v>
      </c>
      <c r="K4441" s="11">
        <v>0.12566133120204243</v>
      </c>
      <c r="L4441" s="11">
        <v>0.29362973796979108</v>
      </c>
      <c r="M4441" s="11">
        <v>0.31314696070976195</v>
      </c>
    </row>
    <row r="4442" spans="1:13" x14ac:dyDescent="0.35">
      <c r="A4442" s="11" t="str">
        <f t="shared" si="69"/>
        <v>CONSUMO PER CAPITA (kg ó litros por individuo)Otras EspirituosasREST.CAT ARAGON</v>
      </c>
      <c r="B4442" s="11" t="s">
        <v>121</v>
      </c>
      <c r="C4442" s="11" t="s">
        <v>155</v>
      </c>
      <c r="D4442" s="11" t="s">
        <v>2</v>
      </c>
      <c r="E4442" s="11">
        <v>0.60573137776804464</v>
      </c>
      <c r="F4442" s="11">
        <v>0.29904832456178715</v>
      </c>
      <c r="G4442" s="11">
        <v>0.24141214972583014</v>
      </c>
      <c r="H4442" s="11">
        <v>0.29731486940684054</v>
      </c>
      <c r="I4442" s="11">
        <v>0.54613242807455653</v>
      </c>
      <c r="J4442" s="11">
        <v>0.2069842305768278</v>
      </c>
      <c r="K4442" s="11">
        <v>0.29816064118438601</v>
      </c>
      <c r="L4442" s="11">
        <v>0.33342406189915136</v>
      </c>
      <c r="M4442" s="11">
        <v>0.49249988607825518</v>
      </c>
    </row>
    <row r="4443" spans="1:13" x14ac:dyDescent="0.35">
      <c r="A4443" s="11" t="str">
        <f t="shared" si="69"/>
        <v>CONSUMO PER CAPITA (kg ó litros por individuo)Otras EspirituosasLEVANTE</v>
      </c>
      <c r="B4443" s="11" t="s">
        <v>121</v>
      </c>
      <c r="C4443" s="11" t="s">
        <v>155</v>
      </c>
      <c r="D4443" s="11" t="s">
        <v>3</v>
      </c>
      <c r="E4443" s="11">
        <v>0.45156276265303452</v>
      </c>
      <c r="F4443" s="11">
        <v>0.23831365811156061</v>
      </c>
      <c r="G4443" s="11">
        <v>0.16265753163146057</v>
      </c>
      <c r="H4443" s="11">
        <v>0.20579206589180482</v>
      </c>
      <c r="I4443" s="11">
        <v>0.40863293637390069</v>
      </c>
      <c r="J4443" s="11">
        <v>0.26430455413765008</v>
      </c>
      <c r="K4443" s="11">
        <v>0.29034979098287905</v>
      </c>
      <c r="L4443" s="11">
        <v>0.19474730123298259</v>
      </c>
      <c r="M4443" s="11">
        <v>0.33864449781293315</v>
      </c>
    </row>
    <row r="4444" spans="1:13" x14ac:dyDescent="0.35">
      <c r="A4444" s="11" t="str">
        <f t="shared" si="69"/>
        <v>CONSUMO PER CAPITA (kg ó litros por individuo)Otras EspirituosasANDALUCIA</v>
      </c>
      <c r="B4444" s="11" t="s">
        <v>121</v>
      </c>
      <c r="C4444" s="11" t="s">
        <v>155</v>
      </c>
      <c r="D4444" s="11" t="s">
        <v>4</v>
      </c>
      <c r="E4444" s="11">
        <v>0.37998605983233119</v>
      </c>
      <c r="F4444" s="11">
        <v>0.10873230965815855</v>
      </c>
      <c r="G4444" s="11">
        <v>0.10978049622223329</v>
      </c>
      <c r="H4444" s="11">
        <v>0.10490814977046634</v>
      </c>
      <c r="I4444" s="11">
        <v>0.28399405767287311</v>
      </c>
      <c r="J4444" s="11">
        <v>0.13003553538800128</v>
      </c>
      <c r="K4444" s="11">
        <v>9.3702473887760762E-2</v>
      </c>
      <c r="L4444" s="11">
        <v>0.14255637363814053</v>
      </c>
      <c r="M4444" s="11">
        <v>0.34486466110522562</v>
      </c>
    </row>
    <row r="4445" spans="1:13" x14ac:dyDescent="0.35">
      <c r="A4445" s="11" t="str">
        <f t="shared" si="69"/>
        <v>CONSUMO PER CAPITA (kg ó litros por individuo)Otras EspirituosasMDD AM</v>
      </c>
      <c r="B4445" s="11" t="s">
        <v>121</v>
      </c>
      <c r="C4445" s="11" t="s">
        <v>155</v>
      </c>
      <c r="D4445" s="11" t="s">
        <v>5</v>
      </c>
      <c r="E4445" s="11">
        <v>0.36677706600931514</v>
      </c>
      <c r="F4445" s="11">
        <v>0.16007464739316984</v>
      </c>
      <c r="G4445" s="11">
        <v>0.1130803235993746</v>
      </c>
      <c r="H4445" s="11">
        <v>0.20144992650351279</v>
      </c>
      <c r="I4445" s="11">
        <v>0.37601965573355178</v>
      </c>
      <c r="J4445" s="11">
        <v>0.20793540735508254</v>
      </c>
      <c r="K4445" s="11">
        <v>0.16903402591912511</v>
      </c>
      <c r="L4445" s="11">
        <v>0.17957250129694247</v>
      </c>
      <c r="M4445" s="11">
        <v>0.30717463740612971</v>
      </c>
    </row>
    <row r="4446" spans="1:13" x14ac:dyDescent="0.35">
      <c r="A4446" s="11" t="str">
        <f t="shared" si="69"/>
        <v>CONSUMO PER CAPITA (kg ó litros por individuo)Otras EspirituosasRTO CENTRO</v>
      </c>
      <c r="B4446" s="11" t="s">
        <v>121</v>
      </c>
      <c r="C4446" s="11" t="s">
        <v>155</v>
      </c>
      <c r="D4446" s="11" t="s">
        <v>6</v>
      </c>
      <c r="E4446" s="11">
        <v>0.25409275708046586</v>
      </c>
      <c r="F4446" s="11">
        <v>0.31938489336268711</v>
      </c>
      <c r="G4446" s="11">
        <v>0.11085978432566966</v>
      </c>
      <c r="H4446" s="11">
        <v>0.1880146452823962</v>
      </c>
      <c r="I4446" s="11">
        <v>0.25004474782539921</v>
      </c>
      <c r="J4446" s="11">
        <v>0.1423992634053651</v>
      </c>
      <c r="K4446" s="11">
        <v>0.14708299502416078</v>
      </c>
      <c r="L4446" s="11">
        <v>0.10092281339720938</v>
      </c>
      <c r="M4446" s="11">
        <v>0.29494594303215721</v>
      </c>
    </row>
    <row r="4447" spans="1:13" x14ac:dyDescent="0.35">
      <c r="A4447" s="11" t="str">
        <f t="shared" si="69"/>
        <v>CONSUMO PER CAPITA (kg ó litros por individuo)Otras EspirituosasNORTE-CENTRO</v>
      </c>
      <c r="B4447" s="11" t="s">
        <v>121</v>
      </c>
      <c r="C4447" s="11" t="s">
        <v>155</v>
      </c>
      <c r="D4447" s="11" t="s">
        <v>7</v>
      </c>
      <c r="E4447" s="11">
        <v>0.34556396605678641</v>
      </c>
      <c r="F4447" s="11">
        <v>0.21170897363749971</v>
      </c>
      <c r="G4447" s="11">
        <v>0.15871858319692247</v>
      </c>
      <c r="H4447" s="11">
        <v>0.22810835834376902</v>
      </c>
      <c r="I4447" s="11">
        <v>0.29760568852246511</v>
      </c>
      <c r="J4447" s="11">
        <v>0.20683327023194303</v>
      </c>
      <c r="K4447" s="11">
        <v>0.15354848650745029</v>
      </c>
      <c r="L4447" s="11">
        <v>0.26375281710737125</v>
      </c>
      <c r="M4447" s="11">
        <v>0.46805885977158557</v>
      </c>
    </row>
    <row r="4448" spans="1:13" x14ac:dyDescent="0.35">
      <c r="A4448" s="11" t="str">
        <f t="shared" si="69"/>
        <v>CONSUMO PER CAPITA (kg ó litros por individuo)Otras EspirituosasNOROESTE</v>
      </c>
      <c r="B4448" s="11" t="s">
        <v>121</v>
      </c>
      <c r="C4448" s="11" t="s">
        <v>155</v>
      </c>
      <c r="D4448" s="11" t="s">
        <v>8</v>
      </c>
      <c r="E4448" s="11">
        <v>0.37398337254296643</v>
      </c>
      <c r="F4448" s="11">
        <v>0.2134092836796741</v>
      </c>
      <c r="G4448" s="11">
        <v>0.17345204002675274</v>
      </c>
      <c r="H4448" s="11">
        <v>0.15607210479608419</v>
      </c>
      <c r="I4448" s="11">
        <v>0.37431368928804748</v>
      </c>
      <c r="J4448" s="11">
        <v>0.13470340879288994</v>
      </c>
      <c r="K4448" s="11">
        <v>0.16511261381691425</v>
      </c>
      <c r="L4448" s="11">
        <v>0.12845772152179522</v>
      </c>
      <c r="M4448" s="11">
        <v>0.32595877495820619</v>
      </c>
    </row>
    <row r="4449" spans="1:13" x14ac:dyDescent="0.35">
      <c r="A4449" s="11" t="str">
        <f t="shared" si="69"/>
        <v>CONSUMO PER CAPITA (kg ó litros por individuo)Otras Espirituosas&lt;2MIL</v>
      </c>
      <c r="B4449" s="11" t="s">
        <v>121</v>
      </c>
      <c r="C4449" s="11" t="s">
        <v>155</v>
      </c>
      <c r="D4449" s="11" t="s">
        <v>9</v>
      </c>
      <c r="E4449" s="11">
        <v>1.037297426482316</v>
      </c>
      <c r="F4449" s="11">
        <v>0.64592437114827062</v>
      </c>
      <c r="G4449" s="11">
        <v>0.44161822667024908</v>
      </c>
      <c r="H4449" s="11">
        <v>0.48829514047387762</v>
      </c>
      <c r="I4449" s="11">
        <v>0.68855322999177071</v>
      </c>
      <c r="J4449" s="11">
        <v>0.29233494873906329</v>
      </c>
      <c r="K4449" s="11">
        <v>0.50437698047459911</v>
      </c>
      <c r="L4449" s="11">
        <v>0.50462280581293806</v>
      </c>
      <c r="M4449" s="11">
        <v>0.6595191100503055</v>
      </c>
    </row>
    <row r="4450" spans="1:13" x14ac:dyDescent="0.35">
      <c r="A4450" s="11" t="str">
        <f t="shared" si="69"/>
        <v>CONSUMO PER CAPITA (kg ó litros por individuo)Otras Espirituosas2-5MIL</v>
      </c>
      <c r="B4450" s="11" t="s">
        <v>121</v>
      </c>
      <c r="C4450" s="11" t="s">
        <v>155</v>
      </c>
      <c r="D4450" s="11" t="s">
        <v>10</v>
      </c>
      <c r="E4450" s="11">
        <v>0.23569871019292704</v>
      </c>
      <c r="F4450" s="11">
        <v>7.1707993458965544E-2</v>
      </c>
      <c r="G4450" s="11">
        <v>7.3205699959642032E-2</v>
      </c>
      <c r="H4450" s="11">
        <v>5.526796558152737E-2</v>
      </c>
      <c r="I4450" s="11">
        <v>0.21056643255097987</v>
      </c>
      <c r="J4450" s="11">
        <v>7.4973494290517181E-2</v>
      </c>
      <c r="K4450" s="11">
        <v>9.633334998306109E-2</v>
      </c>
      <c r="L4450" s="11">
        <v>8.2386990847803029E-2</v>
      </c>
      <c r="M4450" s="11">
        <v>0.20567279696262714</v>
      </c>
    </row>
    <row r="4451" spans="1:13" x14ac:dyDescent="0.35">
      <c r="A4451" s="11" t="str">
        <f t="shared" si="69"/>
        <v>CONSUMO PER CAPITA (kg ó litros por individuo)Otras Espirituosas5-10MIL</v>
      </c>
      <c r="B4451" s="11" t="s">
        <v>121</v>
      </c>
      <c r="C4451" s="11" t="s">
        <v>155</v>
      </c>
      <c r="D4451" s="11" t="s">
        <v>11</v>
      </c>
      <c r="E4451" s="11">
        <v>0.32677171742580174</v>
      </c>
      <c r="F4451" s="11">
        <v>0.13378763900163532</v>
      </c>
      <c r="G4451" s="11">
        <v>0.10286569870474317</v>
      </c>
      <c r="H4451" s="11">
        <v>0.11765036454708143</v>
      </c>
      <c r="I4451" s="11">
        <v>0.24517648024453786</v>
      </c>
      <c r="J4451" s="11">
        <v>0.13248003391191324</v>
      </c>
      <c r="K4451" s="11">
        <v>0.14863166299334279</v>
      </c>
      <c r="L4451" s="11">
        <v>0.14692450369199056</v>
      </c>
      <c r="M4451" s="11">
        <v>0.4200863047521835</v>
      </c>
    </row>
    <row r="4452" spans="1:13" x14ac:dyDescent="0.35">
      <c r="A4452" s="11" t="str">
        <f t="shared" si="69"/>
        <v>CONSUMO PER CAPITA (kg ó litros por individuo)Otras Espirituosas10-30MIL</v>
      </c>
      <c r="B4452" s="11" t="s">
        <v>121</v>
      </c>
      <c r="C4452" s="11" t="s">
        <v>155</v>
      </c>
      <c r="D4452" s="11" t="s">
        <v>12</v>
      </c>
      <c r="E4452" s="11">
        <v>0.31743441117159299</v>
      </c>
      <c r="F4452" s="11">
        <v>0.14561940289893746</v>
      </c>
      <c r="G4452" s="11">
        <v>0.10760383606620369</v>
      </c>
      <c r="H4452" s="11">
        <v>0.19397177560372297</v>
      </c>
      <c r="I4452" s="11">
        <v>0.34788063600326702</v>
      </c>
      <c r="J4452" s="11">
        <v>0.12038052959225191</v>
      </c>
      <c r="K4452" s="11">
        <v>0.13531918150480385</v>
      </c>
      <c r="L4452" s="11">
        <v>0.20739933113594664</v>
      </c>
      <c r="M4452" s="11">
        <v>0.38602273465772347</v>
      </c>
    </row>
    <row r="4453" spans="1:13" x14ac:dyDescent="0.35">
      <c r="A4453" s="11" t="str">
        <f t="shared" si="69"/>
        <v>CONSUMO PER CAPITA (kg ó litros por individuo)Otras Espirituosas30-100MIL</v>
      </c>
      <c r="B4453" s="11" t="s">
        <v>121</v>
      </c>
      <c r="C4453" s="11" t="s">
        <v>155</v>
      </c>
      <c r="D4453" s="11" t="s">
        <v>13</v>
      </c>
      <c r="E4453" s="11">
        <v>0.40011442560411925</v>
      </c>
      <c r="F4453" s="11">
        <v>0.21925315722729552</v>
      </c>
      <c r="G4453" s="11">
        <v>0.1674323544940543</v>
      </c>
      <c r="H4453" s="11">
        <v>0.1587188179829436</v>
      </c>
      <c r="I4453" s="11">
        <v>0.30210219205876748</v>
      </c>
      <c r="J4453" s="11">
        <v>0.18930200989748536</v>
      </c>
      <c r="K4453" s="11">
        <v>0.17872743672618857</v>
      </c>
      <c r="L4453" s="11">
        <v>0.17730451497206917</v>
      </c>
      <c r="M4453" s="11">
        <v>0.30611647048900203</v>
      </c>
    </row>
    <row r="4454" spans="1:13" x14ac:dyDescent="0.35">
      <c r="A4454" s="11" t="str">
        <f t="shared" si="69"/>
        <v>CONSUMO PER CAPITA (kg ó litros por individuo)Otras Espirituosas100-200MIL</v>
      </c>
      <c r="B4454" s="11" t="s">
        <v>121</v>
      </c>
      <c r="C4454" s="11" t="s">
        <v>155</v>
      </c>
      <c r="D4454" s="11" t="s">
        <v>14</v>
      </c>
      <c r="E4454" s="11">
        <v>0.35775482183278995</v>
      </c>
      <c r="F4454" s="11">
        <v>0.15774038854600861</v>
      </c>
      <c r="G4454" s="11">
        <v>0.1030851036313174</v>
      </c>
      <c r="H4454" s="11">
        <v>0.17155189958567513</v>
      </c>
      <c r="I4454" s="11">
        <v>0.31953553126335105</v>
      </c>
      <c r="J4454" s="11">
        <v>0.14126055925171366</v>
      </c>
      <c r="K4454" s="11">
        <v>0.1435439131259407</v>
      </c>
      <c r="L4454" s="11">
        <v>0.13007318935865084</v>
      </c>
      <c r="M4454" s="11">
        <v>0.37347083830018984</v>
      </c>
    </row>
    <row r="4455" spans="1:13" x14ac:dyDescent="0.35">
      <c r="A4455" s="11" t="str">
        <f t="shared" si="69"/>
        <v>CONSUMO PER CAPITA (kg ó litros por individuo)Otras Espirituosas200-500MIL</v>
      </c>
      <c r="B4455" s="11" t="s">
        <v>121</v>
      </c>
      <c r="C4455" s="11" t="s">
        <v>155</v>
      </c>
      <c r="D4455" s="11" t="s">
        <v>15</v>
      </c>
      <c r="E4455" s="11">
        <v>0.36543612539024828</v>
      </c>
      <c r="F4455" s="11">
        <v>0.23292841938332345</v>
      </c>
      <c r="G4455" s="11">
        <v>0.12049804007417284</v>
      </c>
      <c r="H4455" s="11">
        <v>0.20628562673709175</v>
      </c>
      <c r="I4455" s="11">
        <v>0.48608064006941398</v>
      </c>
      <c r="J4455" s="11">
        <v>0.31352837085932539</v>
      </c>
      <c r="K4455" s="11">
        <v>0.21739198801163043</v>
      </c>
      <c r="L4455" s="11">
        <v>0.25072533508177591</v>
      </c>
      <c r="M4455" s="11">
        <v>0.3672210220809462</v>
      </c>
    </row>
    <row r="4456" spans="1:13" x14ac:dyDescent="0.35">
      <c r="A4456" s="11" t="str">
        <f t="shared" si="69"/>
        <v>CONSUMO PER CAPITA (kg ó litros por individuo)Otras Espirituosas&gt;500MIL</v>
      </c>
      <c r="B4456" s="11" t="s">
        <v>121</v>
      </c>
      <c r="C4456" s="11" t="s">
        <v>155</v>
      </c>
      <c r="D4456" s="11" t="s">
        <v>16</v>
      </c>
      <c r="E4456" s="11">
        <v>0.40077363594035614</v>
      </c>
      <c r="F4456" s="11">
        <v>0.18038833391228321</v>
      </c>
      <c r="G4456" s="11">
        <v>0.1512729454879036</v>
      </c>
      <c r="H4456" s="11">
        <v>0.18396722819719785</v>
      </c>
      <c r="I4456" s="11">
        <v>0.41009328302910464</v>
      </c>
      <c r="J4456" s="11">
        <v>0.17734930156774492</v>
      </c>
      <c r="K4456" s="11">
        <v>0.17207340236691929</v>
      </c>
      <c r="L4456" s="11">
        <v>0.19989045685566753</v>
      </c>
      <c r="M4456" s="11">
        <v>0.3130259022579312</v>
      </c>
    </row>
    <row r="4457" spans="1:13" x14ac:dyDescent="0.35">
      <c r="A4457" s="11" t="str">
        <f t="shared" si="69"/>
        <v>CONSUMO PER CAPITA (kg ó litros por individuo)Otras EspirituosasDE 15 A 19 AÑOS</v>
      </c>
      <c r="B4457" s="11" t="s">
        <v>121</v>
      </c>
      <c r="C4457" s="11" t="s">
        <v>155</v>
      </c>
      <c r="D4457" s="11" t="s">
        <v>39</v>
      </c>
      <c r="E4457" s="11">
        <v>0.15318071163084018</v>
      </c>
      <c r="F4457" s="11">
        <v>0.26343986544362369</v>
      </c>
      <c r="G4457" s="11">
        <v>6.7543163759042103E-3</v>
      </c>
      <c r="H4457" s="11">
        <v>4.6599535125124693E-2</v>
      </c>
      <c r="I4457" s="11">
        <v>0.10284739464484803</v>
      </c>
      <c r="J4457" s="11">
        <v>5.5341225821287379E-2</v>
      </c>
      <c r="K4457" s="11">
        <v>9.5574017547328943E-2</v>
      </c>
      <c r="L4457" s="11">
        <v>3.9950305661613617E-2</v>
      </c>
      <c r="M4457" s="11">
        <v>0.22708702569217223</v>
      </c>
    </row>
    <row r="4458" spans="1:13" x14ac:dyDescent="0.35">
      <c r="A4458" s="11" t="str">
        <f t="shared" si="69"/>
        <v>CONSUMO PER CAPITA (kg ó litros por individuo)Otras EspirituosasDE 20 A 24 AÑOS</v>
      </c>
      <c r="B4458" s="11" t="s">
        <v>121</v>
      </c>
      <c r="C4458" s="11" t="s">
        <v>155</v>
      </c>
      <c r="D4458" s="11" t="s">
        <v>40</v>
      </c>
      <c r="E4458" s="11">
        <v>0.31600071510440936</v>
      </c>
      <c r="F4458" s="11">
        <v>9.6422118687077493E-2</v>
      </c>
      <c r="G4458" s="11">
        <v>0.11298550357611986</v>
      </c>
      <c r="H4458" s="11">
        <v>0.21097121365656563</v>
      </c>
      <c r="I4458" s="11">
        <v>0.3485046646972072</v>
      </c>
      <c r="J4458" s="11">
        <v>0.12881576287024546</v>
      </c>
      <c r="K4458" s="11">
        <v>0.12411709104781193</v>
      </c>
      <c r="L4458" s="11">
        <v>0.17559809714240004</v>
      </c>
      <c r="M4458" s="11">
        <v>0.22143236691745263</v>
      </c>
    </row>
    <row r="4459" spans="1:13" x14ac:dyDescent="0.35">
      <c r="A4459" s="11" t="str">
        <f t="shared" si="69"/>
        <v>CONSUMO PER CAPITA (kg ó litros por individuo)Otras EspirituosasDE 25 A 34 AÑOS</v>
      </c>
      <c r="B4459" s="11" t="s">
        <v>121</v>
      </c>
      <c r="C4459" s="11" t="s">
        <v>155</v>
      </c>
      <c r="D4459" s="11" t="s">
        <v>41</v>
      </c>
      <c r="E4459" s="11">
        <v>0.51564020031243574</v>
      </c>
      <c r="F4459" s="11">
        <v>0.21735361534783409</v>
      </c>
      <c r="G4459" s="11">
        <v>0.13033034859273041</v>
      </c>
      <c r="H4459" s="11">
        <v>0.26799137407563961</v>
      </c>
      <c r="I4459" s="11">
        <v>0.38044095825736146</v>
      </c>
      <c r="J4459" s="11">
        <v>0.25171983580170421</v>
      </c>
      <c r="K4459" s="11">
        <v>0.18113318785583912</v>
      </c>
      <c r="L4459" s="11">
        <v>0.14707181553476573</v>
      </c>
      <c r="M4459" s="11">
        <v>0.31848400327355836</v>
      </c>
    </row>
    <row r="4460" spans="1:13" x14ac:dyDescent="0.35">
      <c r="A4460" s="11" t="str">
        <f t="shared" si="69"/>
        <v>CONSUMO PER CAPITA (kg ó litros por individuo)Otras EspirituosasDE 35 A 49 AÑOS</v>
      </c>
      <c r="B4460" s="11" t="s">
        <v>121</v>
      </c>
      <c r="C4460" s="11" t="s">
        <v>155</v>
      </c>
      <c r="D4460" s="11" t="s">
        <v>42</v>
      </c>
      <c r="E4460" s="11">
        <v>0.2829388220341989</v>
      </c>
      <c r="F4460" s="11">
        <v>0.13387721105120287</v>
      </c>
      <c r="G4460" s="11">
        <v>0.10203989208565817</v>
      </c>
      <c r="H4460" s="11">
        <v>0.11946082348018996</v>
      </c>
      <c r="I4460" s="11">
        <v>0.33115915570345145</v>
      </c>
      <c r="J4460" s="11">
        <v>0.12270203495264456</v>
      </c>
      <c r="K4460" s="11">
        <v>9.3867328197708086E-2</v>
      </c>
      <c r="L4460" s="11">
        <v>0.154234341884848</v>
      </c>
      <c r="M4460" s="11">
        <v>0.27361883635533435</v>
      </c>
    </row>
    <row r="4461" spans="1:13" x14ac:dyDescent="0.35">
      <c r="A4461" s="11" t="str">
        <f t="shared" si="69"/>
        <v>CONSUMO PER CAPITA (kg ó litros por individuo)Otras EspirituosasDE 50 A 59 AÑOS</v>
      </c>
      <c r="B4461" s="11" t="s">
        <v>121</v>
      </c>
      <c r="C4461" s="11" t="s">
        <v>155</v>
      </c>
      <c r="D4461" s="11" t="s">
        <v>43</v>
      </c>
      <c r="E4461" s="11">
        <v>0.55595836838309787</v>
      </c>
      <c r="F4461" s="11">
        <v>0.25804267519763269</v>
      </c>
      <c r="G4461" s="11">
        <v>0.22056554199830725</v>
      </c>
      <c r="H4461" s="11">
        <v>0.27623341635361404</v>
      </c>
      <c r="I4461" s="11">
        <v>0.50939410552107545</v>
      </c>
      <c r="J4461" s="11">
        <v>0.23867318896086392</v>
      </c>
      <c r="K4461" s="11">
        <v>0.1606124100175528</v>
      </c>
      <c r="L4461" s="11">
        <v>0.2058577121251457</v>
      </c>
      <c r="M4461" s="11">
        <v>0.43632180696648193</v>
      </c>
    </row>
    <row r="4462" spans="1:13" x14ac:dyDescent="0.35">
      <c r="A4462" s="11" t="str">
        <f t="shared" si="69"/>
        <v>CONSUMO PER CAPITA (kg ó litros por individuo)Otras EspirituosasDE 60 A 75 AÑOS</v>
      </c>
      <c r="B4462" s="11" t="s">
        <v>121</v>
      </c>
      <c r="C4462" s="11" t="s">
        <v>155</v>
      </c>
      <c r="D4462" s="11" t="s">
        <v>44</v>
      </c>
      <c r="E4462" s="11">
        <v>0.43317053133589167</v>
      </c>
      <c r="F4462" s="11">
        <v>0.25333566948873615</v>
      </c>
      <c r="G4462" s="11">
        <v>0.19817813155691374</v>
      </c>
      <c r="H4462" s="11">
        <v>0.17747295201433466</v>
      </c>
      <c r="I4462" s="11">
        <v>0.36497363969361896</v>
      </c>
      <c r="J4462" s="11">
        <v>0.21146660736726389</v>
      </c>
      <c r="K4462" s="11">
        <v>0.35507783183298575</v>
      </c>
      <c r="L4462" s="11">
        <v>0.34704363856891157</v>
      </c>
      <c r="M4462" s="11">
        <v>0.51209723857903544</v>
      </c>
    </row>
    <row r="4463" spans="1:13" x14ac:dyDescent="0.35">
      <c r="A4463" s="11" t="str">
        <f t="shared" si="69"/>
        <v>CONSUMO PER CAPITA (kg ó litros por individuo)Otras EspirituosasNIVEL ALTO</v>
      </c>
      <c r="B4463" s="11" t="s">
        <v>121</v>
      </c>
      <c r="C4463" s="11" t="s">
        <v>155</v>
      </c>
      <c r="D4463" s="11" t="s">
        <v>209</v>
      </c>
      <c r="E4463" s="11">
        <v>0.37110488642986145</v>
      </c>
      <c r="F4463" s="11">
        <v>0.17263659054631217</v>
      </c>
      <c r="G4463" s="11">
        <v>9.9156371895574386E-2</v>
      </c>
      <c r="H4463" s="11">
        <v>0.1538584209156329</v>
      </c>
      <c r="I4463" s="11">
        <v>0.34970480414326049</v>
      </c>
      <c r="J4463" s="11">
        <v>0.12924083155192603</v>
      </c>
      <c r="K4463" s="11">
        <v>0.13308519130369106</v>
      </c>
      <c r="L4463" s="11">
        <v>0.15164818242397413</v>
      </c>
      <c r="M4463" s="11">
        <v>0.34467849331827116</v>
      </c>
    </row>
    <row r="4464" spans="1:13" x14ac:dyDescent="0.35">
      <c r="A4464" s="11" t="str">
        <f t="shared" si="69"/>
        <v>CONSUMO PER CAPITA (kg ó litros por individuo)Otras EspirituosasNIVEL MEDIO ALTO</v>
      </c>
      <c r="B4464" s="11" t="s">
        <v>121</v>
      </c>
      <c r="C4464" s="11" t="s">
        <v>155</v>
      </c>
      <c r="D4464" s="11" t="s">
        <v>210</v>
      </c>
      <c r="E4464" s="11">
        <v>0.35583622095247969</v>
      </c>
      <c r="F4464" s="11">
        <v>0.15010327448758448</v>
      </c>
      <c r="G4464" s="11">
        <v>0.10119094065265388</v>
      </c>
      <c r="H4464" s="11">
        <v>0.16685552972901097</v>
      </c>
      <c r="I4464" s="11">
        <v>0.36896789498972687</v>
      </c>
      <c r="J4464" s="11">
        <v>0.12954687442693544</v>
      </c>
      <c r="K4464" s="11">
        <v>0.14875785005125813</v>
      </c>
      <c r="L4464" s="11">
        <v>0.14986495839713684</v>
      </c>
      <c r="M4464" s="11">
        <v>0.38266628906060784</v>
      </c>
    </row>
    <row r="4465" spans="1:13" x14ac:dyDescent="0.35">
      <c r="A4465" s="11" t="str">
        <f t="shared" si="69"/>
        <v>CONSUMO PER CAPITA (kg ó litros por individuo)Otras EspirituosasNIVEL MEDIO</v>
      </c>
      <c r="B4465" s="11" t="s">
        <v>121</v>
      </c>
      <c r="C4465" s="11" t="s">
        <v>155</v>
      </c>
      <c r="D4465" s="11" t="s">
        <v>211</v>
      </c>
      <c r="E4465" s="11">
        <v>0.43698296698103861</v>
      </c>
      <c r="F4465" s="11">
        <v>0.27125096720974434</v>
      </c>
      <c r="G4465" s="11">
        <v>0.19008430558973213</v>
      </c>
      <c r="H4465" s="11">
        <v>0.1773352534644522</v>
      </c>
      <c r="I4465" s="11">
        <v>0.43121793077300785</v>
      </c>
      <c r="J4465" s="11">
        <v>0.20591005456</v>
      </c>
      <c r="K4465" s="11">
        <v>0.22230082630660097</v>
      </c>
      <c r="L4465" s="11">
        <v>0.24187904150954584</v>
      </c>
      <c r="M4465" s="11">
        <v>0.3762826903889292</v>
      </c>
    </row>
    <row r="4466" spans="1:13" x14ac:dyDescent="0.35">
      <c r="A4466" s="11" t="str">
        <f t="shared" si="69"/>
        <v>CONSUMO PER CAPITA (kg ó litros por individuo)Otras EspirituosasNIVEL MEDIO BAJO</v>
      </c>
      <c r="B4466" s="11" t="s">
        <v>121</v>
      </c>
      <c r="C4466" s="11" t="s">
        <v>155</v>
      </c>
      <c r="D4466" s="11" t="s">
        <v>212</v>
      </c>
      <c r="E4466" s="11">
        <v>0.35650323705071107</v>
      </c>
      <c r="F4466" s="11">
        <v>0.15032854468345055</v>
      </c>
      <c r="G4466" s="11">
        <v>0.11014597559178685</v>
      </c>
      <c r="H4466" s="11">
        <v>0.15310736245571649</v>
      </c>
      <c r="I4466" s="11">
        <v>0.33663321586963701</v>
      </c>
      <c r="J4466" s="11">
        <v>0.12366743211421101</v>
      </c>
      <c r="K4466" s="11">
        <v>0.20574691341519072</v>
      </c>
      <c r="L4466" s="11">
        <v>0.20625340143507515</v>
      </c>
      <c r="M4466" s="11">
        <v>0.37055188215241636</v>
      </c>
    </row>
    <row r="4467" spans="1:13" x14ac:dyDescent="0.35">
      <c r="A4467" s="11" t="str">
        <f t="shared" si="69"/>
        <v>CONSUMO PER CAPITA (kg ó litros por individuo)Otras EspirituosasHOMBRE</v>
      </c>
      <c r="B4467" s="11" t="s">
        <v>121</v>
      </c>
      <c r="C4467" s="11" t="s">
        <v>155</v>
      </c>
      <c r="D4467" s="11" t="s">
        <v>21</v>
      </c>
      <c r="E4467" s="11">
        <v>0.37958174723894034</v>
      </c>
      <c r="F4467" s="11">
        <v>0.16578042225816694</v>
      </c>
      <c r="G4467" s="11">
        <v>0.12969572530958576</v>
      </c>
      <c r="H4467" s="11">
        <v>0.15970392743526135</v>
      </c>
      <c r="I4467" s="11">
        <v>0.32381849204965274</v>
      </c>
      <c r="J4467" s="11">
        <v>0.1849544916374955</v>
      </c>
      <c r="K4467" s="11">
        <v>0.15816144818338559</v>
      </c>
      <c r="L4467" s="11">
        <v>0.21020660474158293</v>
      </c>
      <c r="M4467" s="11">
        <v>0.33777508937836914</v>
      </c>
    </row>
    <row r="4468" spans="1:13" x14ac:dyDescent="0.35">
      <c r="A4468" s="11" t="str">
        <f t="shared" si="69"/>
        <v>CONSUMO PER CAPITA (kg ó litros por individuo)Otras EspirituosasMUJER</v>
      </c>
      <c r="B4468" s="11" t="s">
        <v>121</v>
      </c>
      <c r="C4468" s="11" t="s">
        <v>155</v>
      </c>
      <c r="D4468" s="11" t="s">
        <v>22</v>
      </c>
      <c r="E4468" s="11">
        <v>0.41508027825071558</v>
      </c>
      <c r="F4468" s="11">
        <v>0.24066394429189442</v>
      </c>
      <c r="G4468" s="11">
        <v>0.16150495701417267</v>
      </c>
      <c r="H4468" s="11">
        <v>0.21215536952132144</v>
      </c>
      <c r="I4468" s="11">
        <v>0.40907264554839917</v>
      </c>
      <c r="J4468" s="11">
        <v>0.17543485544440121</v>
      </c>
      <c r="K4468" s="11">
        <v>0.20551148265479868</v>
      </c>
      <c r="L4468" s="11">
        <v>0.19248165397148528</v>
      </c>
      <c r="M4468" s="11">
        <v>0.38282259499132465</v>
      </c>
    </row>
    <row r="4469" spans="1:13" x14ac:dyDescent="0.35">
      <c r="A4469" s="11" t="str">
        <f t="shared" si="69"/>
        <v>CONSUMO PER CAPITA (kg ó litros por individuo)T.Zumo+Horchata+MostoT.ESPAÑA</v>
      </c>
      <c r="B4469" s="11" t="s">
        <v>121</v>
      </c>
      <c r="C4469" s="11" t="s">
        <v>156</v>
      </c>
      <c r="D4469" s="11" t="s">
        <v>36</v>
      </c>
      <c r="E4469" s="11">
        <v>0.48139648156565679</v>
      </c>
      <c r="F4469" s="11">
        <v>0.27650088554154817</v>
      </c>
      <c r="G4469" s="11">
        <v>0.24749873863343855</v>
      </c>
      <c r="H4469" s="11">
        <v>0.2865238447110956</v>
      </c>
      <c r="I4469" s="11">
        <v>0.47468272743188294</v>
      </c>
      <c r="J4469" s="11">
        <v>0.22800065351205939</v>
      </c>
      <c r="K4469" s="11">
        <v>0.22426202023617656</v>
      </c>
      <c r="L4469" s="11">
        <v>0.27418314518700559</v>
      </c>
      <c r="M4469" s="11">
        <v>0.44023665249697441</v>
      </c>
    </row>
    <row r="4470" spans="1:13" x14ac:dyDescent="0.35">
      <c r="A4470" s="11" t="str">
        <f t="shared" si="69"/>
        <v>CONSUMO PER CAPITA (kg ó litros por individuo)T.Zumo+Horchata+MostoBCN AM</v>
      </c>
      <c r="B4470" s="11" t="s">
        <v>121</v>
      </c>
      <c r="C4470" s="11" t="s">
        <v>156</v>
      </c>
      <c r="D4470" s="11" t="s">
        <v>1</v>
      </c>
      <c r="E4470" s="11">
        <v>0.71064141602780984</v>
      </c>
      <c r="F4470" s="11">
        <v>0.29567250229193837</v>
      </c>
      <c r="G4470" s="11">
        <v>0.30598932672232232</v>
      </c>
      <c r="H4470" s="11">
        <v>0.3337028433982277</v>
      </c>
      <c r="I4470" s="11">
        <v>0.62164845822230563</v>
      </c>
      <c r="J4470" s="11">
        <v>0.28872076322358681</v>
      </c>
      <c r="K4470" s="11">
        <v>0.36259638354486895</v>
      </c>
      <c r="L4470" s="11">
        <v>0.34943503606274823</v>
      </c>
      <c r="M4470" s="11">
        <v>0.59479016206313107</v>
      </c>
    </row>
    <row r="4471" spans="1:13" x14ac:dyDescent="0.35">
      <c r="A4471" s="11" t="str">
        <f t="shared" si="69"/>
        <v>CONSUMO PER CAPITA (kg ó litros por individuo)T.Zumo+Horchata+MostoREST.CAT ARAGON</v>
      </c>
      <c r="B4471" s="11" t="s">
        <v>121</v>
      </c>
      <c r="C4471" s="11" t="s">
        <v>156</v>
      </c>
      <c r="D4471" s="11" t="s">
        <v>2</v>
      </c>
      <c r="E4471" s="11">
        <v>0.30631726931276315</v>
      </c>
      <c r="F4471" s="11">
        <v>0.12900797123929808</v>
      </c>
      <c r="G4471" s="11">
        <v>0.11398297058990413</v>
      </c>
      <c r="H4471" s="11">
        <v>0.21198720525290962</v>
      </c>
      <c r="I4471" s="11">
        <v>0.3470381679826538</v>
      </c>
      <c r="J4471" s="11">
        <v>0.13033678882177654</v>
      </c>
      <c r="K4471" s="11">
        <v>0.14319430060397012</v>
      </c>
      <c r="L4471" s="11">
        <v>0.19202477377020891</v>
      </c>
      <c r="M4471" s="11">
        <v>0.3952384283420009</v>
      </c>
    </row>
    <row r="4472" spans="1:13" x14ac:dyDescent="0.35">
      <c r="A4472" s="11" t="str">
        <f t="shared" si="69"/>
        <v>CONSUMO PER CAPITA (kg ó litros por individuo)T.Zumo+Horchata+MostoLEVANTE</v>
      </c>
      <c r="B4472" s="11" t="s">
        <v>121</v>
      </c>
      <c r="C4472" s="11" t="s">
        <v>156</v>
      </c>
      <c r="D4472" s="11" t="s">
        <v>3</v>
      </c>
      <c r="E4472" s="11">
        <v>0.42149869719823235</v>
      </c>
      <c r="F4472" s="11">
        <v>0.18188289650430725</v>
      </c>
      <c r="G4472" s="11">
        <v>0.13466514331566332</v>
      </c>
      <c r="H4472" s="11">
        <v>0.21456169482974691</v>
      </c>
      <c r="I4472" s="11">
        <v>0.41452710930022307</v>
      </c>
      <c r="J4472" s="11">
        <v>0.13243385346432923</v>
      </c>
      <c r="K4472" s="11">
        <v>0.12047271369248472</v>
      </c>
      <c r="L4472" s="11">
        <v>0.19972615080987596</v>
      </c>
      <c r="M4472" s="11">
        <v>0.33956847111902233</v>
      </c>
    </row>
    <row r="4473" spans="1:13" x14ac:dyDescent="0.35">
      <c r="A4473" s="11" t="str">
        <f t="shared" si="69"/>
        <v>CONSUMO PER CAPITA (kg ó litros por individuo)T.Zumo+Horchata+MostoANDALUCIA</v>
      </c>
      <c r="B4473" s="11" t="s">
        <v>121</v>
      </c>
      <c r="C4473" s="11" t="s">
        <v>156</v>
      </c>
      <c r="D4473" s="11" t="s">
        <v>4</v>
      </c>
      <c r="E4473" s="11">
        <v>0.41692557849162665</v>
      </c>
      <c r="F4473" s="11">
        <v>0.24836234761743123</v>
      </c>
      <c r="G4473" s="11">
        <v>0.26487832393775085</v>
      </c>
      <c r="H4473" s="11">
        <v>0.23852940140222215</v>
      </c>
      <c r="I4473" s="11">
        <v>0.42523420998962141</v>
      </c>
      <c r="J4473" s="11">
        <v>0.21363070810472456</v>
      </c>
      <c r="K4473" s="11">
        <v>0.16183540683311878</v>
      </c>
      <c r="L4473" s="11">
        <v>0.21740454388710928</v>
      </c>
      <c r="M4473" s="11">
        <v>0.36210771674272191</v>
      </c>
    </row>
    <row r="4474" spans="1:13" x14ac:dyDescent="0.35">
      <c r="A4474" s="11" t="str">
        <f t="shared" si="69"/>
        <v>CONSUMO PER CAPITA (kg ó litros por individuo)T.Zumo+Horchata+MostoMDD AM</v>
      </c>
      <c r="B4474" s="11" t="s">
        <v>121</v>
      </c>
      <c r="C4474" s="11" t="s">
        <v>156</v>
      </c>
      <c r="D4474" s="11" t="s">
        <v>5</v>
      </c>
      <c r="E4474" s="11">
        <v>0.52116251953840054</v>
      </c>
      <c r="F4474" s="11">
        <v>0.29666702839467085</v>
      </c>
      <c r="G4474" s="11">
        <v>0.25815079109099465</v>
      </c>
      <c r="H4474" s="11">
        <v>0.30132036975857507</v>
      </c>
      <c r="I4474" s="11">
        <v>0.5289937032569384</v>
      </c>
      <c r="J4474" s="11">
        <v>0.22711721320058323</v>
      </c>
      <c r="K4474" s="11">
        <v>0.25673875826300013</v>
      </c>
      <c r="L4474" s="11">
        <v>0.27942365216989717</v>
      </c>
      <c r="M4474" s="11">
        <v>0.41321206298563784</v>
      </c>
    </row>
    <row r="4475" spans="1:13" x14ac:dyDescent="0.35">
      <c r="A4475" s="11" t="str">
        <f t="shared" si="69"/>
        <v>CONSUMO PER CAPITA (kg ó litros por individuo)T.Zumo+Horchata+MostoRTO CENTRO</v>
      </c>
      <c r="B4475" s="11" t="s">
        <v>121</v>
      </c>
      <c r="C4475" s="11" t="s">
        <v>156</v>
      </c>
      <c r="D4475" s="11" t="s">
        <v>6</v>
      </c>
      <c r="E4475" s="11">
        <v>0.3701854519805815</v>
      </c>
      <c r="F4475" s="11">
        <v>0.31645037528910797</v>
      </c>
      <c r="G4475" s="11">
        <v>0.23846309441990185</v>
      </c>
      <c r="H4475" s="11">
        <v>0.29079523987530453</v>
      </c>
      <c r="I4475" s="11">
        <v>0.38832509143159361</v>
      </c>
      <c r="J4475" s="11">
        <v>0.19030586256220863</v>
      </c>
      <c r="K4475" s="11">
        <v>0.23932974820404923</v>
      </c>
      <c r="L4475" s="11">
        <v>0.24552470105563082</v>
      </c>
      <c r="M4475" s="11">
        <v>0.36805379370665542</v>
      </c>
    </row>
    <row r="4476" spans="1:13" x14ac:dyDescent="0.35">
      <c r="A4476" s="11" t="str">
        <f t="shared" si="69"/>
        <v>CONSUMO PER CAPITA (kg ó litros por individuo)T.Zumo+Horchata+MostoNORTE-CENTRO</v>
      </c>
      <c r="B4476" s="11" t="s">
        <v>121</v>
      </c>
      <c r="C4476" s="11" t="s">
        <v>156</v>
      </c>
      <c r="D4476" s="11" t="s">
        <v>7</v>
      </c>
      <c r="E4476" s="11">
        <v>0.73816364931801959</v>
      </c>
      <c r="F4476" s="11">
        <v>0.52857180018819494</v>
      </c>
      <c r="G4476" s="11">
        <v>0.4589820011185286</v>
      </c>
      <c r="H4476" s="11">
        <v>0.4144706703123463</v>
      </c>
      <c r="I4476" s="11">
        <v>0.70883080756434458</v>
      </c>
      <c r="J4476" s="11">
        <v>0.42867110249966661</v>
      </c>
      <c r="K4476" s="11">
        <v>0.35103199419317044</v>
      </c>
      <c r="L4476" s="11">
        <v>0.49459908423161875</v>
      </c>
      <c r="M4476" s="11">
        <v>0.72546081985320865</v>
      </c>
    </row>
    <row r="4477" spans="1:13" x14ac:dyDescent="0.35">
      <c r="A4477" s="11" t="str">
        <f t="shared" si="69"/>
        <v>CONSUMO PER CAPITA (kg ó litros por individuo)T.Zumo+Horchata+MostoNOROESTE</v>
      </c>
      <c r="B4477" s="11" t="s">
        <v>121</v>
      </c>
      <c r="C4477" s="11" t="s">
        <v>156</v>
      </c>
      <c r="D4477" s="11" t="s">
        <v>8</v>
      </c>
      <c r="E4477" s="11">
        <v>0.53012235093439619</v>
      </c>
      <c r="F4477" s="11">
        <v>0.35899418426825125</v>
      </c>
      <c r="G4477" s="11">
        <v>0.31098939615317323</v>
      </c>
      <c r="H4477" s="11">
        <v>0.41961481147359331</v>
      </c>
      <c r="I4477" s="11">
        <v>0.49092845739805829</v>
      </c>
      <c r="J4477" s="11">
        <v>0.33769197569892162</v>
      </c>
      <c r="K4477" s="11">
        <v>0.32685303799797066</v>
      </c>
      <c r="L4477" s="11">
        <v>0.37078728456891202</v>
      </c>
      <c r="M4477" s="11">
        <v>0.52015254358586749</v>
      </c>
    </row>
    <row r="4478" spans="1:13" x14ac:dyDescent="0.35">
      <c r="A4478" s="11" t="str">
        <f t="shared" si="69"/>
        <v>CONSUMO PER CAPITA (kg ó litros por individuo)T.Zumo+Horchata+Mosto&lt;2MIL</v>
      </c>
      <c r="B4478" s="11" t="s">
        <v>121</v>
      </c>
      <c r="C4478" s="11" t="s">
        <v>156</v>
      </c>
      <c r="D4478" s="11" t="s">
        <v>9</v>
      </c>
      <c r="E4478" s="11">
        <v>0.28715381190322453</v>
      </c>
      <c r="F4478" s="11">
        <v>0.2138321320968152</v>
      </c>
      <c r="G4478" s="11">
        <v>0.24583067385769808</v>
      </c>
      <c r="H4478" s="11">
        <v>0.2204663615801864</v>
      </c>
      <c r="I4478" s="11">
        <v>0.32679636647491739</v>
      </c>
      <c r="J4478" s="11">
        <v>0.12730840796908899</v>
      </c>
      <c r="K4478" s="11">
        <v>0.15764280516320561</v>
      </c>
      <c r="L4478" s="11">
        <v>0.17715459799289821</v>
      </c>
      <c r="M4478" s="11">
        <v>0.5632263346765598</v>
      </c>
    </row>
    <row r="4479" spans="1:13" x14ac:dyDescent="0.35">
      <c r="A4479" s="11" t="str">
        <f t="shared" si="69"/>
        <v>CONSUMO PER CAPITA (kg ó litros por individuo)T.Zumo+Horchata+Mosto2-5MIL</v>
      </c>
      <c r="B4479" s="11" t="s">
        <v>121</v>
      </c>
      <c r="C4479" s="11" t="s">
        <v>156</v>
      </c>
      <c r="D4479" s="11" t="s">
        <v>10</v>
      </c>
      <c r="E4479" s="11">
        <v>0.3195893264801733</v>
      </c>
      <c r="F4479" s="11">
        <v>0.22930831746839286</v>
      </c>
      <c r="G4479" s="11">
        <v>0.20585053278907786</v>
      </c>
      <c r="H4479" s="11">
        <v>0.24659695129127593</v>
      </c>
      <c r="I4479" s="11">
        <v>0.27358530702675216</v>
      </c>
      <c r="J4479" s="11">
        <v>0.18075101413077393</v>
      </c>
      <c r="K4479" s="11">
        <v>0.14111539762022365</v>
      </c>
      <c r="L4479" s="11">
        <v>0.12773568650112732</v>
      </c>
      <c r="M4479" s="11">
        <v>0.26154189723678539</v>
      </c>
    </row>
    <row r="4480" spans="1:13" x14ac:dyDescent="0.35">
      <c r="A4480" s="11" t="str">
        <f t="shared" si="69"/>
        <v>CONSUMO PER CAPITA (kg ó litros por individuo)T.Zumo+Horchata+Mosto5-10MIL</v>
      </c>
      <c r="B4480" s="11" t="s">
        <v>121</v>
      </c>
      <c r="C4480" s="11" t="s">
        <v>156</v>
      </c>
      <c r="D4480" s="11" t="s">
        <v>11</v>
      </c>
      <c r="E4480" s="11">
        <v>0.35947836078895762</v>
      </c>
      <c r="F4480" s="11">
        <v>0.22752319793085829</v>
      </c>
      <c r="G4480" s="11">
        <v>0.15156810213743924</v>
      </c>
      <c r="H4480" s="11">
        <v>0.20146174406898359</v>
      </c>
      <c r="I4480" s="11">
        <v>0.32363645807772584</v>
      </c>
      <c r="J4480" s="11">
        <v>0.18542426185248406</v>
      </c>
      <c r="K4480" s="11">
        <v>0.15190756192296123</v>
      </c>
      <c r="L4480" s="11">
        <v>0.27160147901044956</v>
      </c>
      <c r="M4480" s="11">
        <v>0.35342400931241624</v>
      </c>
    </row>
    <row r="4481" spans="1:13" x14ac:dyDescent="0.35">
      <c r="A4481" s="11" t="str">
        <f t="shared" si="69"/>
        <v>CONSUMO PER CAPITA (kg ó litros por individuo)T.Zumo+Horchata+Mosto10-30MIL</v>
      </c>
      <c r="B4481" s="11" t="s">
        <v>121</v>
      </c>
      <c r="C4481" s="11" t="s">
        <v>156</v>
      </c>
      <c r="D4481" s="11" t="s">
        <v>12</v>
      </c>
      <c r="E4481" s="11">
        <v>0.46937939086388036</v>
      </c>
      <c r="F4481" s="11">
        <v>0.25494574237570311</v>
      </c>
      <c r="G4481" s="11">
        <v>0.22582371595001705</v>
      </c>
      <c r="H4481" s="11">
        <v>0.22794513661637494</v>
      </c>
      <c r="I4481" s="11">
        <v>0.48634862593900252</v>
      </c>
      <c r="J4481" s="11">
        <v>0.2357120788822524</v>
      </c>
      <c r="K4481" s="11">
        <v>0.19746517095532634</v>
      </c>
      <c r="L4481" s="11">
        <v>0.25554572579909141</v>
      </c>
      <c r="M4481" s="11">
        <v>0.33530535155404756</v>
      </c>
    </row>
    <row r="4482" spans="1:13" x14ac:dyDescent="0.35">
      <c r="A4482" s="11" t="str">
        <f t="shared" si="69"/>
        <v>CONSUMO PER CAPITA (kg ó litros por individuo)T.Zumo+Horchata+Mosto30-100MIL</v>
      </c>
      <c r="B4482" s="11" t="s">
        <v>121</v>
      </c>
      <c r="C4482" s="11" t="s">
        <v>156</v>
      </c>
      <c r="D4482" s="11" t="s">
        <v>13</v>
      </c>
      <c r="E4482" s="11">
        <v>0.50678240073578451</v>
      </c>
      <c r="F4482" s="11">
        <v>0.28083820751333766</v>
      </c>
      <c r="G4482" s="11">
        <v>0.28448408904408418</v>
      </c>
      <c r="H4482" s="11">
        <v>0.32336051683350947</v>
      </c>
      <c r="I4482" s="11">
        <v>0.46162916587235514</v>
      </c>
      <c r="J4482" s="11">
        <v>0.25640607281723138</v>
      </c>
      <c r="K4482" s="11">
        <v>0.2683979506784242</v>
      </c>
      <c r="L4482" s="11">
        <v>0.31137880394429845</v>
      </c>
      <c r="M4482" s="11">
        <v>0.56143278581005773</v>
      </c>
    </row>
    <row r="4483" spans="1:13" x14ac:dyDescent="0.35">
      <c r="A4483" s="11" t="str">
        <f t="shared" si="69"/>
        <v>CONSUMO PER CAPITA (kg ó litros por individuo)T.Zumo+Horchata+Mosto100-200MIL</v>
      </c>
      <c r="B4483" s="11" t="s">
        <v>121</v>
      </c>
      <c r="C4483" s="11" t="s">
        <v>156</v>
      </c>
      <c r="D4483" s="11" t="s">
        <v>14</v>
      </c>
      <c r="E4483" s="11">
        <v>0.48799156569626095</v>
      </c>
      <c r="F4483" s="11">
        <v>0.30284089695263267</v>
      </c>
      <c r="G4483" s="11">
        <v>0.22908121624667452</v>
      </c>
      <c r="H4483" s="11">
        <v>0.34430177220028096</v>
      </c>
      <c r="I4483" s="11">
        <v>0.54261423729764013</v>
      </c>
      <c r="J4483" s="11">
        <v>0.23071976376283068</v>
      </c>
      <c r="K4483" s="11">
        <v>0.26052003455947609</v>
      </c>
      <c r="L4483" s="11">
        <v>0.31714165620405116</v>
      </c>
      <c r="M4483" s="11">
        <v>0.4493405644487114</v>
      </c>
    </row>
    <row r="4484" spans="1:13" x14ac:dyDescent="0.35">
      <c r="A4484" s="11" t="str">
        <f t="shared" ref="A4484:A4547" si="70">B4484&amp;C4484&amp;D4484</f>
        <v>CONSUMO PER CAPITA (kg ó litros por individuo)T.Zumo+Horchata+Mosto200-500MIL</v>
      </c>
      <c r="B4484" s="11" t="s">
        <v>121</v>
      </c>
      <c r="C4484" s="11" t="s">
        <v>156</v>
      </c>
      <c r="D4484" s="11" t="s">
        <v>15</v>
      </c>
      <c r="E4484" s="11">
        <v>0.54396756687017989</v>
      </c>
      <c r="F4484" s="11">
        <v>0.31035195735370463</v>
      </c>
      <c r="G4484" s="11">
        <v>0.29047886680703633</v>
      </c>
      <c r="H4484" s="11">
        <v>0.32637368072117057</v>
      </c>
      <c r="I4484" s="11">
        <v>0.61997712537019301</v>
      </c>
      <c r="J4484" s="11">
        <v>0.26388894767568305</v>
      </c>
      <c r="K4484" s="11">
        <v>0.209201969910906</v>
      </c>
      <c r="L4484" s="11">
        <v>0.24293445122767429</v>
      </c>
      <c r="M4484" s="11">
        <v>0.41968944002709446</v>
      </c>
    </row>
    <row r="4485" spans="1:13" x14ac:dyDescent="0.35">
      <c r="A4485" s="11" t="str">
        <f t="shared" si="70"/>
        <v>CONSUMO PER CAPITA (kg ó litros por individuo)T.Zumo+Horchata+Mosto&gt;500MIL</v>
      </c>
      <c r="B4485" s="11" t="s">
        <v>121</v>
      </c>
      <c r="C4485" s="11" t="s">
        <v>156</v>
      </c>
      <c r="D4485" s="11" t="s">
        <v>16</v>
      </c>
      <c r="E4485" s="11">
        <v>0.59868217090886777</v>
      </c>
      <c r="F4485" s="11">
        <v>0.31595385079371713</v>
      </c>
      <c r="G4485" s="11">
        <v>0.26683255820459045</v>
      </c>
      <c r="H4485" s="11">
        <v>0.31908836174345484</v>
      </c>
      <c r="I4485" s="11">
        <v>0.52979420303538105</v>
      </c>
      <c r="J4485" s="11">
        <v>0.22972947766372998</v>
      </c>
      <c r="K4485" s="11">
        <v>0.2787288921663259</v>
      </c>
      <c r="L4485" s="11">
        <v>0.33664816575872247</v>
      </c>
      <c r="M4485" s="11">
        <v>0.48334689428423189</v>
      </c>
    </row>
    <row r="4486" spans="1:13" x14ac:dyDescent="0.35">
      <c r="A4486" s="11" t="str">
        <f t="shared" si="70"/>
        <v>CONSUMO PER CAPITA (kg ó litros por individuo)T.Zumo+Horchata+MostoDE 15 A 19 AÑOS</v>
      </c>
      <c r="B4486" s="11" t="s">
        <v>121</v>
      </c>
      <c r="C4486" s="11" t="s">
        <v>156</v>
      </c>
      <c r="D4486" s="11" t="s">
        <v>39</v>
      </c>
      <c r="E4486" s="11">
        <v>7.4263404821714923E-2</v>
      </c>
      <c r="F4486" s="11">
        <v>3.0693546618781615E-2</v>
      </c>
      <c r="G4486" s="11">
        <v>2.6613525682768587E-2</v>
      </c>
      <c r="H4486" s="11">
        <v>0.1761557269071693</v>
      </c>
      <c r="I4486" s="11">
        <v>0.19837335103574874</v>
      </c>
      <c r="J4486" s="11">
        <v>6.4606796024534674E-2</v>
      </c>
      <c r="K4486" s="11">
        <v>2.1068326289653241E-2</v>
      </c>
      <c r="L4486" s="11">
        <v>8.0596742327655194E-2</v>
      </c>
      <c r="M4486" s="11">
        <v>0.17129717654977222</v>
      </c>
    </row>
    <row r="4487" spans="1:13" x14ac:dyDescent="0.35">
      <c r="A4487" s="11" t="str">
        <f t="shared" si="70"/>
        <v>CONSUMO PER CAPITA (kg ó litros por individuo)T.Zumo+Horchata+MostoDE 20 A 24 AÑOS</v>
      </c>
      <c r="B4487" s="11" t="s">
        <v>121</v>
      </c>
      <c r="C4487" s="11" t="s">
        <v>156</v>
      </c>
      <c r="D4487" s="11" t="s">
        <v>40</v>
      </c>
      <c r="E4487" s="11">
        <v>0.19840286473270732</v>
      </c>
      <c r="F4487" s="11">
        <v>0.10156782164311641</v>
      </c>
      <c r="G4487" s="11">
        <v>0.16555030508315338</v>
      </c>
      <c r="H4487" s="11">
        <v>0.15534494948118951</v>
      </c>
      <c r="I4487" s="11">
        <v>0.18297079510166894</v>
      </c>
      <c r="J4487" s="11">
        <v>0.1326769001051713</v>
      </c>
      <c r="K4487" s="11">
        <v>8.9076720022543188E-2</v>
      </c>
      <c r="L4487" s="11">
        <v>0.11337980536983022</v>
      </c>
      <c r="M4487" s="11">
        <v>0.13502628286238258</v>
      </c>
    </row>
    <row r="4488" spans="1:13" x14ac:dyDescent="0.35">
      <c r="A4488" s="11" t="str">
        <f t="shared" si="70"/>
        <v>CONSUMO PER CAPITA (kg ó litros por individuo)T.Zumo+Horchata+MostoDE 25 A 34 AÑOS</v>
      </c>
      <c r="B4488" s="11" t="s">
        <v>121</v>
      </c>
      <c r="C4488" s="11" t="s">
        <v>156</v>
      </c>
      <c r="D4488" s="11" t="s">
        <v>41</v>
      </c>
      <c r="E4488" s="11">
        <v>0.26698079864058955</v>
      </c>
      <c r="F4488" s="11">
        <v>0.15861225119522201</v>
      </c>
      <c r="G4488" s="11">
        <v>0.16194068728916852</v>
      </c>
      <c r="H4488" s="11">
        <v>0.15496674639253799</v>
      </c>
      <c r="I4488" s="11">
        <v>0.25268208757042548</v>
      </c>
      <c r="J4488" s="11">
        <v>0.10402767962648583</v>
      </c>
      <c r="K4488" s="11">
        <v>9.3426390158840772E-2</v>
      </c>
      <c r="L4488" s="11">
        <v>0.11473491383312989</v>
      </c>
      <c r="M4488" s="11">
        <v>0.19385390644682535</v>
      </c>
    </row>
    <row r="4489" spans="1:13" x14ac:dyDescent="0.35">
      <c r="A4489" s="11" t="str">
        <f t="shared" si="70"/>
        <v>CONSUMO PER CAPITA (kg ó litros por individuo)T.Zumo+Horchata+MostoDE 35 A 49 AÑOS</v>
      </c>
      <c r="B4489" s="11" t="s">
        <v>121</v>
      </c>
      <c r="C4489" s="11" t="s">
        <v>156</v>
      </c>
      <c r="D4489" s="11" t="s">
        <v>42</v>
      </c>
      <c r="E4489" s="11">
        <v>0.41590704291734032</v>
      </c>
      <c r="F4489" s="11">
        <v>0.26128523407668414</v>
      </c>
      <c r="G4489" s="11">
        <v>0.20705566382696738</v>
      </c>
      <c r="H4489" s="11">
        <v>0.22337267863919741</v>
      </c>
      <c r="I4489" s="11">
        <v>0.39810081930559887</v>
      </c>
      <c r="J4489" s="11">
        <v>0.19764255999419258</v>
      </c>
      <c r="K4489" s="11">
        <v>0.14866525607378181</v>
      </c>
      <c r="L4489" s="11">
        <v>0.18018167968513868</v>
      </c>
      <c r="M4489" s="11">
        <v>0.36048641761961026</v>
      </c>
    </row>
    <row r="4490" spans="1:13" x14ac:dyDescent="0.35">
      <c r="A4490" s="11" t="str">
        <f t="shared" si="70"/>
        <v>CONSUMO PER CAPITA (kg ó litros por individuo)T.Zumo+Horchata+MostoDE 50 A 59 AÑOS</v>
      </c>
      <c r="B4490" s="11" t="s">
        <v>121</v>
      </c>
      <c r="C4490" s="11" t="s">
        <v>156</v>
      </c>
      <c r="D4490" s="11" t="s">
        <v>43</v>
      </c>
      <c r="E4490" s="11">
        <v>0.6722993320794528</v>
      </c>
      <c r="F4490" s="11">
        <v>0.36881304373414958</v>
      </c>
      <c r="G4490" s="11">
        <v>0.32700073482048359</v>
      </c>
      <c r="H4490" s="11">
        <v>0.33573907895104005</v>
      </c>
      <c r="I4490" s="11">
        <v>0.69271251146221735</v>
      </c>
      <c r="J4490" s="11">
        <v>0.33254599862066364</v>
      </c>
      <c r="K4490" s="11">
        <v>0.36260403709300421</v>
      </c>
      <c r="L4490" s="11">
        <v>0.42707967044303669</v>
      </c>
      <c r="M4490" s="11">
        <v>0.61521072217945005</v>
      </c>
    </row>
    <row r="4491" spans="1:13" x14ac:dyDescent="0.35">
      <c r="A4491" s="11" t="str">
        <f t="shared" si="70"/>
        <v>CONSUMO PER CAPITA (kg ó litros por individuo)T.Zumo+Horchata+MostoDE 60 A 75 AÑOS</v>
      </c>
      <c r="B4491" s="11" t="s">
        <v>121</v>
      </c>
      <c r="C4491" s="11" t="s">
        <v>156</v>
      </c>
      <c r="D4491" s="11" t="s">
        <v>44</v>
      </c>
      <c r="E4491" s="11">
        <v>0.74230807960550182</v>
      </c>
      <c r="F4491" s="11">
        <v>0.41522096769415306</v>
      </c>
      <c r="G4491" s="11">
        <v>0.37483388675986506</v>
      </c>
      <c r="H4491" s="11">
        <v>0.48022838206900414</v>
      </c>
      <c r="I4491" s="11">
        <v>0.69301815418302226</v>
      </c>
      <c r="J4491" s="11">
        <v>0.33175379802041766</v>
      </c>
      <c r="K4491" s="11">
        <v>0.38324888521625372</v>
      </c>
      <c r="L4491" s="11">
        <v>0.46678988557370826</v>
      </c>
      <c r="M4491" s="11">
        <v>0.71577665303795801</v>
      </c>
    </row>
    <row r="4492" spans="1:13" x14ac:dyDescent="0.35">
      <c r="A4492" s="11" t="str">
        <f t="shared" si="70"/>
        <v>CONSUMO PER CAPITA (kg ó litros por individuo)T.Zumo+Horchata+MostoNIVEL ALTO</v>
      </c>
      <c r="B4492" s="11" t="s">
        <v>121</v>
      </c>
      <c r="C4492" s="11" t="s">
        <v>156</v>
      </c>
      <c r="D4492" s="11" t="s">
        <v>209</v>
      </c>
      <c r="E4492" s="11">
        <v>0.5712181456369676</v>
      </c>
      <c r="F4492" s="11">
        <v>0.32232077580942864</v>
      </c>
      <c r="G4492" s="11">
        <v>0.26619508971928035</v>
      </c>
      <c r="H4492" s="11">
        <v>0.34784190380156416</v>
      </c>
      <c r="I4492" s="11">
        <v>0.49561732369398404</v>
      </c>
      <c r="J4492" s="11">
        <v>0.22344173304201859</v>
      </c>
      <c r="K4492" s="11">
        <v>0.22479164012728195</v>
      </c>
      <c r="L4492" s="11">
        <v>0.30525295802544272</v>
      </c>
      <c r="M4492" s="11">
        <v>0.4521937592650685</v>
      </c>
    </row>
    <row r="4493" spans="1:13" x14ac:dyDescent="0.35">
      <c r="A4493" s="11" t="str">
        <f t="shared" si="70"/>
        <v>CONSUMO PER CAPITA (kg ó litros por individuo)T.Zumo+Horchata+MostoNIVEL MEDIO ALTO</v>
      </c>
      <c r="B4493" s="11" t="s">
        <v>121</v>
      </c>
      <c r="C4493" s="11" t="s">
        <v>156</v>
      </c>
      <c r="D4493" s="11" t="s">
        <v>210</v>
      </c>
      <c r="E4493" s="11">
        <v>0.39711935109422819</v>
      </c>
      <c r="F4493" s="11">
        <v>0.16956800294126487</v>
      </c>
      <c r="G4493" s="11">
        <v>0.20539308509528623</v>
      </c>
      <c r="H4493" s="11">
        <v>0.22864933304030013</v>
      </c>
      <c r="I4493" s="11">
        <v>0.44704501793169249</v>
      </c>
      <c r="J4493" s="11">
        <v>0.21075267601167563</v>
      </c>
      <c r="K4493" s="11">
        <v>0.20503088162511196</v>
      </c>
      <c r="L4493" s="11">
        <v>0.21967452616549138</v>
      </c>
      <c r="M4493" s="11">
        <v>0.41691164148035542</v>
      </c>
    </row>
    <row r="4494" spans="1:13" x14ac:dyDescent="0.35">
      <c r="A4494" s="11" t="str">
        <f t="shared" si="70"/>
        <v>CONSUMO PER CAPITA (kg ó litros por individuo)T.Zumo+Horchata+MostoNIVEL MEDIO</v>
      </c>
      <c r="B4494" s="11" t="s">
        <v>121</v>
      </c>
      <c r="C4494" s="11" t="s">
        <v>156</v>
      </c>
      <c r="D4494" s="11" t="s">
        <v>211</v>
      </c>
      <c r="E4494" s="11">
        <v>0.39845304553066285</v>
      </c>
      <c r="F4494" s="11">
        <v>0.25775392351323201</v>
      </c>
      <c r="G4494" s="11">
        <v>0.20621499027641985</v>
      </c>
      <c r="H4494" s="11">
        <v>0.26913785208697683</v>
      </c>
      <c r="I4494" s="11">
        <v>0.43409593159852783</v>
      </c>
      <c r="J4494" s="11">
        <v>0.18851111462866532</v>
      </c>
      <c r="K4494" s="11">
        <v>0.18177989613865231</v>
      </c>
      <c r="L4494" s="11">
        <v>0.21553283733883158</v>
      </c>
      <c r="M4494" s="11">
        <v>0.44917621407215708</v>
      </c>
    </row>
    <row r="4495" spans="1:13" x14ac:dyDescent="0.35">
      <c r="A4495" s="11" t="str">
        <f t="shared" si="70"/>
        <v>CONSUMO PER CAPITA (kg ó litros por individuo)T.Zumo+Horchata+MostoNIVEL MEDIO BAJO</v>
      </c>
      <c r="B4495" s="11" t="s">
        <v>121</v>
      </c>
      <c r="C4495" s="11" t="s">
        <v>156</v>
      </c>
      <c r="D4495" s="11" t="s">
        <v>212</v>
      </c>
      <c r="E4495" s="11">
        <v>0.49710888091732208</v>
      </c>
      <c r="F4495" s="11">
        <v>0.35452874758324959</v>
      </c>
      <c r="G4495" s="11">
        <v>0.23327512078975124</v>
      </c>
      <c r="H4495" s="11">
        <v>0.26362558636256866</v>
      </c>
      <c r="I4495" s="11">
        <v>0.4594230428008661</v>
      </c>
      <c r="J4495" s="11">
        <v>0.23235436307110471</v>
      </c>
      <c r="K4495" s="11">
        <v>0.25193502934585632</v>
      </c>
      <c r="L4495" s="11">
        <v>0.28074915210642998</v>
      </c>
      <c r="M4495" s="11">
        <v>0.37670828998753747</v>
      </c>
    </row>
    <row r="4496" spans="1:13" x14ac:dyDescent="0.35">
      <c r="A4496" s="11" t="str">
        <f t="shared" si="70"/>
        <v>CONSUMO PER CAPITA (kg ó litros por individuo)T.Zumo+Horchata+MostoHOMBRE</v>
      </c>
      <c r="B4496" s="11" t="s">
        <v>121</v>
      </c>
      <c r="C4496" s="11" t="s">
        <v>156</v>
      </c>
      <c r="D4496" s="11" t="s">
        <v>21</v>
      </c>
      <c r="E4496" s="11">
        <v>0.50960188567791997</v>
      </c>
      <c r="F4496" s="11">
        <v>0.28882892149413775</v>
      </c>
      <c r="G4496" s="11">
        <v>0.25809474623945272</v>
      </c>
      <c r="H4496" s="11">
        <v>0.30290013232196145</v>
      </c>
      <c r="I4496" s="11">
        <v>0.46990821853226034</v>
      </c>
      <c r="J4496" s="11">
        <v>0.24936424964795939</v>
      </c>
      <c r="K4496" s="11">
        <v>0.23374642697792189</v>
      </c>
      <c r="L4496" s="11">
        <v>0.28262543071661089</v>
      </c>
      <c r="M4496" s="11">
        <v>0.47386662370512844</v>
      </c>
    </row>
    <row r="4497" spans="1:13" x14ac:dyDescent="0.35">
      <c r="A4497" s="11" t="str">
        <f t="shared" si="70"/>
        <v>CONSUMO PER CAPITA (kg ó litros por individuo)T.Zumo+Horchata+MostoMUJER</v>
      </c>
      <c r="B4497" s="11" t="s">
        <v>121</v>
      </c>
      <c r="C4497" s="11" t="s">
        <v>156</v>
      </c>
      <c r="D4497" s="11" t="s">
        <v>22</v>
      </c>
      <c r="E4497" s="11">
        <v>0.45348210646346465</v>
      </c>
      <c r="F4497" s="11">
        <v>0.26430007890992074</v>
      </c>
      <c r="G4497" s="11">
        <v>0.23702931055249232</v>
      </c>
      <c r="H4497" s="11">
        <v>0.27034278137636097</v>
      </c>
      <c r="I4497" s="11">
        <v>0.47940027756609183</v>
      </c>
      <c r="J4497" s="11">
        <v>0.20689136503317998</v>
      </c>
      <c r="K4497" s="11">
        <v>0.21489801098160491</v>
      </c>
      <c r="L4497" s="11">
        <v>0.2658483125417152</v>
      </c>
      <c r="M4497" s="11">
        <v>0.40702644361742779</v>
      </c>
    </row>
    <row r="4498" spans="1:13" x14ac:dyDescent="0.35">
      <c r="A4498" s="11" t="str">
        <f t="shared" si="70"/>
        <v>CONSUMO PER CAPITA (kg ó litros por individuo)Agua EnvasadaT.ESPAÑA</v>
      </c>
      <c r="B4498" s="11" t="s">
        <v>121</v>
      </c>
      <c r="C4498" s="11" t="s">
        <v>157</v>
      </c>
      <c r="D4498" s="11" t="s">
        <v>36</v>
      </c>
      <c r="E4498" s="11">
        <v>7.0633582579529719</v>
      </c>
      <c r="F4498" s="11">
        <v>3.6828295059340617</v>
      </c>
      <c r="G4498" s="11">
        <v>3.4564477962025895</v>
      </c>
      <c r="H4498" s="11">
        <v>4.0682941907275305</v>
      </c>
      <c r="I4498" s="11">
        <v>6.474946949535882</v>
      </c>
      <c r="J4498" s="11">
        <v>3.5646471222891805</v>
      </c>
      <c r="K4498" s="11">
        <v>3.3517057998145701</v>
      </c>
      <c r="L4498" s="11">
        <v>3.7877168614445682</v>
      </c>
      <c r="M4498" s="11">
        <v>6.4469955015842189</v>
      </c>
    </row>
    <row r="4499" spans="1:13" x14ac:dyDescent="0.35">
      <c r="A4499" s="11" t="str">
        <f t="shared" si="70"/>
        <v>CONSUMO PER CAPITA (kg ó litros por individuo)Agua EnvasadaBCN AM</v>
      </c>
      <c r="B4499" s="11" t="s">
        <v>121</v>
      </c>
      <c r="C4499" s="11" t="s">
        <v>157</v>
      </c>
      <c r="D4499" s="11" t="s">
        <v>1</v>
      </c>
      <c r="E4499" s="11">
        <v>8.2302126900295214</v>
      </c>
      <c r="F4499" s="11">
        <v>4.7935093469642043</v>
      </c>
      <c r="G4499" s="11">
        <v>5.0134095582772957</v>
      </c>
      <c r="H4499" s="11">
        <v>4.5705669713391144</v>
      </c>
      <c r="I4499" s="11">
        <v>9.6910307279447476</v>
      </c>
      <c r="J4499" s="11">
        <v>5.497428744375723</v>
      </c>
      <c r="K4499" s="11">
        <v>5.7820081605676013</v>
      </c>
      <c r="L4499" s="11">
        <v>5.7488087215902413</v>
      </c>
      <c r="M4499" s="11">
        <v>8.1365419738777831</v>
      </c>
    </row>
    <row r="4500" spans="1:13" x14ac:dyDescent="0.35">
      <c r="A4500" s="11" t="str">
        <f t="shared" si="70"/>
        <v>CONSUMO PER CAPITA (kg ó litros por individuo)Agua EnvasadaREST.CAT ARAGON</v>
      </c>
      <c r="B4500" s="11" t="s">
        <v>121</v>
      </c>
      <c r="C4500" s="11" t="s">
        <v>157</v>
      </c>
      <c r="D4500" s="11" t="s">
        <v>2</v>
      </c>
      <c r="E4500" s="11">
        <v>7.5453743838949796</v>
      </c>
      <c r="F4500" s="11">
        <v>3.8020281213219076</v>
      </c>
      <c r="G4500" s="11">
        <v>4.3932777469496305</v>
      </c>
      <c r="H4500" s="11">
        <v>5.1419162966823944</v>
      </c>
      <c r="I4500" s="11">
        <v>7.0173431458884785</v>
      </c>
      <c r="J4500" s="11">
        <v>4.1080252094679128</v>
      </c>
      <c r="K4500" s="11">
        <v>3.7839067252257403</v>
      </c>
      <c r="L4500" s="11">
        <v>5.1019630579848174</v>
      </c>
      <c r="M4500" s="11">
        <v>10.651778274929706</v>
      </c>
    </row>
    <row r="4501" spans="1:13" x14ac:dyDescent="0.35">
      <c r="A4501" s="11" t="str">
        <f t="shared" si="70"/>
        <v>CONSUMO PER CAPITA (kg ó litros por individuo)Agua EnvasadaLEVANTE</v>
      </c>
      <c r="B4501" s="11" t="s">
        <v>121</v>
      </c>
      <c r="C4501" s="11" t="s">
        <v>157</v>
      </c>
      <c r="D4501" s="11" t="s">
        <v>3</v>
      </c>
      <c r="E4501" s="11">
        <v>7.5492742515680762</v>
      </c>
      <c r="F4501" s="11">
        <v>3.8378108200807839</v>
      </c>
      <c r="G4501" s="11">
        <v>3.8265754428977363</v>
      </c>
      <c r="H4501" s="11">
        <v>4.1641864501722914</v>
      </c>
      <c r="I4501" s="11">
        <v>7.2070059915273434</v>
      </c>
      <c r="J4501" s="11">
        <v>4.0377803134992361</v>
      </c>
      <c r="K4501" s="11">
        <v>3.6799617073903286</v>
      </c>
      <c r="L4501" s="11">
        <v>3.6712681245297163</v>
      </c>
      <c r="M4501" s="11">
        <v>6.2898225661425746</v>
      </c>
    </row>
    <row r="4502" spans="1:13" x14ac:dyDescent="0.35">
      <c r="A4502" s="11" t="str">
        <f t="shared" si="70"/>
        <v>CONSUMO PER CAPITA (kg ó litros por individuo)Agua EnvasadaANDALUCIA</v>
      </c>
      <c r="B4502" s="11" t="s">
        <v>121</v>
      </c>
      <c r="C4502" s="11" t="s">
        <v>157</v>
      </c>
      <c r="D4502" s="11" t="s">
        <v>4</v>
      </c>
      <c r="E4502" s="11">
        <v>5.2202333257940792</v>
      </c>
      <c r="F4502" s="11">
        <v>2.8051988910737156</v>
      </c>
      <c r="G4502" s="11">
        <v>1.875797015612102</v>
      </c>
      <c r="H4502" s="11">
        <v>2.8947937783943605</v>
      </c>
      <c r="I4502" s="11">
        <v>4.2468912075461853</v>
      </c>
      <c r="J4502" s="11">
        <v>2.4968708182229911</v>
      </c>
      <c r="K4502" s="11">
        <v>2.146950443684108</v>
      </c>
      <c r="L4502" s="11">
        <v>2.6908393954930245</v>
      </c>
      <c r="M4502" s="11">
        <v>4.1626795481524379</v>
      </c>
    </row>
    <row r="4503" spans="1:13" x14ac:dyDescent="0.35">
      <c r="A4503" s="11" t="str">
        <f t="shared" si="70"/>
        <v>CONSUMO PER CAPITA (kg ó litros por individuo)Agua EnvasadaMDD AM</v>
      </c>
      <c r="B4503" s="11" t="s">
        <v>121</v>
      </c>
      <c r="C4503" s="11" t="s">
        <v>157</v>
      </c>
      <c r="D4503" s="11" t="s">
        <v>5</v>
      </c>
      <c r="E4503" s="11">
        <v>6.5277818809338726</v>
      </c>
      <c r="F4503" s="11">
        <v>3.076996018563372</v>
      </c>
      <c r="G4503" s="11">
        <v>2.8230943404550408</v>
      </c>
      <c r="H4503" s="11">
        <v>3.5810769892998189</v>
      </c>
      <c r="I4503" s="11">
        <v>5.3278827812016658</v>
      </c>
      <c r="J4503" s="11">
        <v>2.6903410502969729</v>
      </c>
      <c r="K4503" s="11">
        <v>2.321507586783579</v>
      </c>
      <c r="L4503" s="11">
        <v>2.276405657244541</v>
      </c>
      <c r="M4503" s="11">
        <v>5.1105597836384185</v>
      </c>
    </row>
    <row r="4504" spans="1:13" x14ac:dyDescent="0.35">
      <c r="A4504" s="11" t="str">
        <f t="shared" si="70"/>
        <v>CONSUMO PER CAPITA (kg ó litros por individuo)Agua EnvasadaRTO CENTRO</v>
      </c>
      <c r="B4504" s="11" t="s">
        <v>121</v>
      </c>
      <c r="C4504" s="11" t="s">
        <v>157</v>
      </c>
      <c r="D4504" s="11" t="s">
        <v>6</v>
      </c>
      <c r="E4504" s="11">
        <v>8.2077717682026954</v>
      </c>
      <c r="F4504" s="11">
        <v>4.2872574612768339</v>
      </c>
      <c r="G4504" s="11">
        <v>2.9929376017052758</v>
      </c>
      <c r="H4504" s="11">
        <v>3.4548502970511197</v>
      </c>
      <c r="I4504" s="11">
        <v>5.6337811489710088</v>
      </c>
      <c r="J4504" s="11">
        <v>3.2198570082245057</v>
      </c>
      <c r="K4504" s="11">
        <v>2.7069457522529947</v>
      </c>
      <c r="L4504" s="11">
        <v>3.4815754895191544</v>
      </c>
      <c r="M4504" s="11">
        <v>4.8272137538985831</v>
      </c>
    </row>
    <row r="4505" spans="1:13" x14ac:dyDescent="0.35">
      <c r="A4505" s="11" t="str">
        <f t="shared" si="70"/>
        <v>CONSUMO PER CAPITA (kg ó litros por individuo)Agua EnvasadaNORTE-CENTRO</v>
      </c>
      <c r="B4505" s="11" t="s">
        <v>121</v>
      </c>
      <c r="C4505" s="11" t="s">
        <v>157</v>
      </c>
      <c r="D4505" s="11" t="s">
        <v>7</v>
      </c>
      <c r="E4505" s="11">
        <v>6.2039051439137554</v>
      </c>
      <c r="F4505" s="11">
        <v>3.2516398607139072</v>
      </c>
      <c r="G4505" s="11">
        <v>3.1092031062588164</v>
      </c>
      <c r="H4505" s="11">
        <v>3.0162843156229995</v>
      </c>
      <c r="I4505" s="11">
        <v>5.7489093996238161</v>
      </c>
      <c r="J4505" s="11">
        <v>2.9889230612319246</v>
      </c>
      <c r="K4505" s="11">
        <v>2.7482794377261293</v>
      </c>
      <c r="L4505" s="11">
        <v>2.929834228388049</v>
      </c>
      <c r="M4505" s="11">
        <v>5.7553520450162408</v>
      </c>
    </row>
    <row r="4506" spans="1:13" x14ac:dyDescent="0.35">
      <c r="A4506" s="11" t="str">
        <f t="shared" si="70"/>
        <v>CONSUMO PER CAPITA (kg ó litros por individuo)Agua EnvasadaNOROESTE</v>
      </c>
      <c r="B4506" s="11" t="s">
        <v>121</v>
      </c>
      <c r="C4506" s="11" t="s">
        <v>157</v>
      </c>
      <c r="D4506" s="11" t="s">
        <v>8</v>
      </c>
      <c r="E4506" s="11">
        <v>8.9432011338642941</v>
      </c>
      <c r="F4506" s="11">
        <v>4.7610515746080768</v>
      </c>
      <c r="G4506" s="11">
        <v>5.1866126775670764</v>
      </c>
      <c r="H4506" s="11">
        <v>6.9378768802066233</v>
      </c>
      <c r="I4506" s="11">
        <v>9.4325309637164647</v>
      </c>
      <c r="J4506" s="11">
        <v>4.6010985785842449</v>
      </c>
      <c r="K4506" s="11">
        <v>5.1625952094477938</v>
      </c>
      <c r="L4506" s="11">
        <v>5.9341922217577006</v>
      </c>
      <c r="M4506" s="11">
        <v>8.3500718495877653</v>
      </c>
    </row>
    <row r="4507" spans="1:13" x14ac:dyDescent="0.35">
      <c r="A4507" s="11" t="str">
        <f t="shared" si="70"/>
        <v>CONSUMO PER CAPITA (kg ó litros por individuo)Agua Envasada&lt;2MIL</v>
      </c>
      <c r="B4507" s="11" t="s">
        <v>121</v>
      </c>
      <c r="C4507" s="11" t="s">
        <v>157</v>
      </c>
      <c r="D4507" s="11" t="s">
        <v>9</v>
      </c>
      <c r="E4507" s="11">
        <v>7.0823526057147754</v>
      </c>
      <c r="F4507" s="11">
        <v>3.6379269592302581</v>
      </c>
      <c r="G4507" s="11">
        <v>4.1541448022815768</v>
      </c>
      <c r="H4507" s="11">
        <v>4.6355308783134985</v>
      </c>
      <c r="I4507" s="11">
        <v>7.2208628877381384</v>
      </c>
      <c r="J4507" s="11">
        <v>3.0880134391469047</v>
      </c>
      <c r="K4507" s="11">
        <v>2.953846979849859</v>
      </c>
      <c r="L4507" s="11">
        <v>3.4043135625901151</v>
      </c>
      <c r="M4507" s="11">
        <v>5.4021185789556823</v>
      </c>
    </row>
    <row r="4508" spans="1:13" x14ac:dyDescent="0.35">
      <c r="A4508" s="11" t="str">
        <f t="shared" si="70"/>
        <v>CONSUMO PER CAPITA (kg ó litros por individuo)Agua Envasada2-5MIL</v>
      </c>
      <c r="B4508" s="11" t="s">
        <v>121</v>
      </c>
      <c r="C4508" s="11" t="s">
        <v>157</v>
      </c>
      <c r="D4508" s="11" t="s">
        <v>10</v>
      </c>
      <c r="E4508" s="11">
        <v>4.0505304431020335</v>
      </c>
      <c r="F4508" s="11">
        <v>2.0698526718866357</v>
      </c>
      <c r="G4508" s="11">
        <v>1.8805310786632163</v>
      </c>
      <c r="H4508" s="11">
        <v>2.3616916471045908</v>
      </c>
      <c r="I4508" s="11">
        <v>5.1983616550618876</v>
      </c>
      <c r="J4508" s="11">
        <v>2.3041065025309999</v>
      </c>
      <c r="K4508" s="11">
        <v>2.5271611498665463</v>
      </c>
      <c r="L4508" s="11">
        <v>2.6656498879138613</v>
      </c>
      <c r="M4508" s="11">
        <v>4.415461595900366</v>
      </c>
    </row>
    <row r="4509" spans="1:13" x14ac:dyDescent="0.35">
      <c r="A4509" s="11" t="str">
        <f t="shared" si="70"/>
        <v>CONSUMO PER CAPITA (kg ó litros por individuo)Agua Envasada5-10MIL</v>
      </c>
      <c r="B4509" s="11" t="s">
        <v>121</v>
      </c>
      <c r="C4509" s="11" t="s">
        <v>157</v>
      </c>
      <c r="D4509" s="11" t="s">
        <v>11</v>
      </c>
      <c r="E4509" s="11">
        <v>8.1911567822290223</v>
      </c>
      <c r="F4509" s="11">
        <v>4.1120664476614461</v>
      </c>
      <c r="G4509" s="11">
        <v>3.1767304349484333</v>
      </c>
      <c r="H4509" s="11">
        <v>4.7251948495603608</v>
      </c>
      <c r="I4509" s="11">
        <v>6.7438628020749416</v>
      </c>
      <c r="J4509" s="11">
        <v>3.9096972759303084</v>
      </c>
      <c r="K4509" s="11">
        <v>3.3801524365451763</v>
      </c>
      <c r="L4509" s="11">
        <v>4.0705746240205443</v>
      </c>
      <c r="M4509" s="11">
        <v>6.4508793962845479</v>
      </c>
    </row>
    <row r="4510" spans="1:13" x14ac:dyDescent="0.35">
      <c r="A4510" s="11" t="str">
        <f t="shared" si="70"/>
        <v>CONSUMO PER CAPITA (kg ó litros por individuo)Agua Envasada10-30MIL</v>
      </c>
      <c r="B4510" s="11" t="s">
        <v>121</v>
      </c>
      <c r="C4510" s="11" t="s">
        <v>157</v>
      </c>
      <c r="D4510" s="11" t="s">
        <v>12</v>
      </c>
      <c r="E4510" s="11">
        <v>7.0449759082079488</v>
      </c>
      <c r="F4510" s="11">
        <v>4.168968543742511</v>
      </c>
      <c r="G4510" s="11">
        <v>3.9217187287044593</v>
      </c>
      <c r="H4510" s="11">
        <v>4.5906952487259867</v>
      </c>
      <c r="I4510" s="11">
        <v>6.3591682984445521</v>
      </c>
      <c r="J4510" s="11">
        <v>3.9426603426511719</v>
      </c>
      <c r="K4510" s="11">
        <v>3.7478762753195269</v>
      </c>
      <c r="L4510" s="11">
        <v>4.3975027863000475</v>
      </c>
      <c r="M4510" s="11">
        <v>5.9446568225468237</v>
      </c>
    </row>
    <row r="4511" spans="1:13" x14ac:dyDescent="0.35">
      <c r="A4511" s="11" t="str">
        <f t="shared" si="70"/>
        <v>CONSUMO PER CAPITA (kg ó litros por individuo)Agua Envasada30-100MIL</v>
      </c>
      <c r="B4511" s="11" t="s">
        <v>121</v>
      </c>
      <c r="C4511" s="11" t="s">
        <v>157</v>
      </c>
      <c r="D4511" s="11" t="s">
        <v>13</v>
      </c>
      <c r="E4511" s="11">
        <v>6.7050949594049056</v>
      </c>
      <c r="F4511" s="11">
        <v>3.10427945686954</v>
      </c>
      <c r="G4511" s="11">
        <v>2.8636210308859327</v>
      </c>
      <c r="H4511" s="11">
        <v>3.5411507799759474</v>
      </c>
      <c r="I4511" s="11">
        <v>5.7676612120452155</v>
      </c>
      <c r="J4511" s="11">
        <v>3.036618517415679</v>
      </c>
      <c r="K4511" s="11">
        <v>2.7101485987886091</v>
      </c>
      <c r="L4511" s="11">
        <v>3.2676466339327659</v>
      </c>
      <c r="M4511" s="11">
        <v>7.8142287574893761</v>
      </c>
    </row>
    <row r="4512" spans="1:13" x14ac:dyDescent="0.35">
      <c r="A4512" s="11" t="str">
        <f t="shared" si="70"/>
        <v>CONSUMO PER CAPITA (kg ó litros por individuo)Agua Envasada100-200MIL</v>
      </c>
      <c r="B4512" s="11" t="s">
        <v>121</v>
      </c>
      <c r="C4512" s="11" t="s">
        <v>157</v>
      </c>
      <c r="D4512" s="11" t="s">
        <v>14</v>
      </c>
      <c r="E4512" s="11">
        <v>7.4243918698587077</v>
      </c>
      <c r="F4512" s="11">
        <v>3.2361508494207043</v>
      </c>
      <c r="G4512" s="11">
        <v>2.5804757252849524</v>
      </c>
      <c r="H4512" s="11">
        <v>3.5914675211043785</v>
      </c>
      <c r="I4512" s="11">
        <v>5.8379072326790231</v>
      </c>
      <c r="J4512" s="11">
        <v>2.9499136111723079</v>
      </c>
      <c r="K4512" s="11">
        <v>3.0436393872819325</v>
      </c>
      <c r="L4512" s="11">
        <v>3.4499602868369426</v>
      </c>
      <c r="M4512" s="11">
        <v>6.4836961826887807</v>
      </c>
    </row>
    <row r="4513" spans="1:13" x14ac:dyDescent="0.35">
      <c r="A4513" s="11" t="str">
        <f t="shared" si="70"/>
        <v>CONSUMO PER CAPITA (kg ó litros por individuo)Agua Envasada200-500MIL</v>
      </c>
      <c r="B4513" s="11" t="s">
        <v>121</v>
      </c>
      <c r="C4513" s="11" t="s">
        <v>157</v>
      </c>
      <c r="D4513" s="11" t="s">
        <v>15</v>
      </c>
      <c r="E4513" s="11">
        <v>6.8421842972873517</v>
      </c>
      <c r="F4513" s="11">
        <v>3.6136778286946449</v>
      </c>
      <c r="G4513" s="11">
        <v>4.055056098730538</v>
      </c>
      <c r="H4513" s="11">
        <v>4.2376223177718364</v>
      </c>
      <c r="I4513" s="11">
        <v>8.0644538189797199</v>
      </c>
      <c r="J4513" s="11">
        <v>4.5479611252550649</v>
      </c>
      <c r="K4513" s="11">
        <v>4.1980250473103311</v>
      </c>
      <c r="L4513" s="11">
        <v>4.2550314778779201</v>
      </c>
      <c r="M4513" s="11">
        <v>6.5096606873137564</v>
      </c>
    </row>
    <row r="4514" spans="1:13" x14ac:dyDescent="0.35">
      <c r="A4514" s="11" t="str">
        <f t="shared" si="70"/>
        <v>CONSUMO PER CAPITA (kg ó litros por individuo)Agua Envasada&gt;500MIL</v>
      </c>
      <c r="B4514" s="11" t="s">
        <v>121</v>
      </c>
      <c r="C4514" s="11" t="s">
        <v>157</v>
      </c>
      <c r="D4514" s="11" t="s">
        <v>16</v>
      </c>
      <c r="E4514" s="11">
        <v>8.0778003910395917</v>
      </c>
      <c r="F4514" s="11">
        <v>4.6055348497052604</v>
      </c>
      <c r="G4514" s="11">
        <v>4.2608364191188723</v>
      </c>
      <c r="H4514" s="11">
        <v>4.4544622549277273</v>
      </c>
      <c r="I4514" s="11">
        <v>6.7200297652327601</v>
      </c>
      <c r="J4514" s="11">
        <v>3.894513634477287</v>
      </c>
      <c r="K4514" s="11">
        <v>3.7150364098983522</v>
      </c>
      <c r="L4514" s="11">
        <v>4.0563257919493356</v>
      </c>
      <c r="M4514" s="11">
        <v>6.3847897501497917</v>
      </c>
    </row>
    <row r="4515" spans="1:13" x14ac:dyDescent="0.35">
      <c r="A4515" s="11" t="str">
        <f t="shared" si="70"/>
        <v>CONSUMO PER CAPITA (kg ó litros por individuo)Agua EnvasadaDE 15 A 19 AÑOS</v>
      </c>
      <c r="B4515" s="11" t="s">
        <v>121</v>
      </c>
      <c r="C4515" s="11" t="s">
        <v>157</v>
      </c>
      <c r="D4515" s="11" t="s">
        <v>39</v>
      </c>
      <c r="E4515" s="11">
        <v>4.6855064204682586</v>
      </c>
      <c r="F4515" s="11">
        <v>1.2350637428277358</v>
      </c>
      <c r="G4515" s="11">
        <v>0.93895559745150736</v>
      </c>
      <c r="H4515" s="11">
        <v>1.3079475182633991</v>
      </c>
      <c r="I4515" s="11">
        <v>2.5768024312387956</v>
      </c>
      <c r="J4515" s="11">
        <v>1.8907810393908311</v>
      </c>
      <c r="K4515" s="11">
        <v>0.78698705707626104</v>
      </c>
      <c r="L4515" s="11">
        <v>1.1463882751660339</v>
      </c>
      <c r="M4515" s="11">
        <v>2.554368632002141</v>
      </c>
    </row>
    <row r="4516" spans="1:13" x14ac:dyDescent="0.35">
      <c r="A4516" s="11" t="str">
        <f t="shared" si="70"/>
        <v>CONSUMO PER CAPITA (kg ó litros por individuo)Agua EnvasadaDE 20 A 24 AÑOS</v>
      </c>
      <c r="B4516" s="11" t="s">
        <v>121</v>
      </c>
      <c r="C4516" s="11" t="s">
        <v>157</v>
      </c>
      <c r="D4516" s="11" t="s">
        <v>40</v>
      </c>
      <c r="E4516" s="11">
        <v>2.2058869105719294</v>
      </c>
      <c r="F4516" s="11">
        <v>1.0110492980130887</v>
      </c>
      <c r="G4516" s="11">
        <v>1.4413024505387142</v>
      </c>
      <c r="H4516" s="11">
        <v>1.4641791206553592</v>
      </c>
      <c r="I4516" s="11">
        <v>2.9341767419722857</v>
      </c>
      <c r="J4516" s="11">
        <v>1.275842934918062</v>
      </c>
      <c r="K4516" s="11">
        <v>0.88799731225753897</v>
      </c>
      <c r="L4516" s="11">
        <v>1.4501470023961089</v>
      </c>
      <c r="M4516" s="11">
        <v>1.6162271976707603</v>
      </c>
    </row>
    <row r="4517" spans="1:13" x14ac:dyDescent="0.35">
      <c r="A4517" s="11" t="str">
        <f t="shared" si="70"/>
        <v>CONSUMO PER CAPITA (kg ó litros por individuo)Agua EnvasadaDE 25 A 34 AÑOS</v>
      </c>
      <c r="B4517" s="11" t="s">
        <v>121</v>
      </c>
      <c r="C4517" s="11" t="s">
        <v>157</v>
      </c>
      <c r="D4517" s="11" t="s">
        <v>41</v>
      </c>
      <c r="E4517" s="11">
        <v>3.3830453887393119</v>
      </c>
      <c r="F4517" s="11">
        <v>1.8359018352348069</v>
      </c>
      <c r="G4517" s="11">
        <v>1.7886464635931318</v>
      </c>
      <c r="H4517" s="11">
        <v>2.061343165673112</v>
      </c>
      <c r="I4517" s="11">
        <v>2.8451642629811027</v>
      </c>
      <c r="J4517" s="11">
        <v>1.9898343755831924</v>
      </c>
      <c r="K4517" s="11">
        <v>1.3317759026238283</v>
      </c>
      <c r="L4517" s="11">
        <v>1.6155730863478861</v>
      </c>
      <c r="M4517" s="11">
        <v>2.6346386675747935</v>
      </c>
    </row>
    <row r="4518" spans="1:13" x14ac:dyDescent="0.35">
      <c r="A4518" s="11" t="str">
        <f t="shared" si="70"/>
        <v>CONSUMO PER CAPITA (kg ó litros por individuo)Agua EnvasadaDE 35 A 49 AÑOS</v>
      </c>
      <c r="B4518" s="11" t="s">
        <v>121</v>
      </c>
      <c r="C4518" s="11" t="s">
        <v>157</v>
      </c>
      <c r="D4518" s="11" t="s">
        <v>42</v>
      </c>
      <c r="E4518" s="11">
        <v>7.1204429766714687</v>
      </c>
      <c r="F4518" s="11">
        <v>3.6435415775555264</v>
      </c>
      <c r="G4518" s="11">
        <v>3.4129167318094229</v>
      </c>
      <c r="H4518" s="11">
        <v>3.7178333973193753</v>
      </c>
      <c r="I4518" s="11">
        <v>6.2992581160010541</v>
      </c>
      <c r="J4518" s="11">
        <v>3.4623443895388419</v>
      </c>
      <c r="K4518" s="11">
        <v>2.8374257452777476</v>
      </c>
      <c r="L4518" s="11">
        <v>3.3244440908987234</v>
      </c>
      <c r="M4518" s="11">
        <v>5.3891921730747976</v>
      </c>
    </row>
    <row r="4519" spans="1:13" x14ac:dyDescent="0.35">
      <c r="A4519" s="11" t="str">
        <f t="shared" si="70"/>
        <v>CONSUMO PER CAPITA (kg ó litros por individuo)Agua EnvasadaDE 50 A 59 AÑOS</v>
      </c>
      <c r="B4519" s="11" t="s">
        <v>121</v>
      </c>
      <c r="C4519" s="11" t="s">
        <v>157</v>
      </c>
      <c r="D4519" s="11" t="s">
        <v>43</v>
      </c>
      <c r="E4519" s="11">
        <v>8.455377135486831</v>
      </c>
      <c r="F4519" s="11">
        <v>4.6857074671816026</v>
      </c>
      <c r="G4519" s="11">
        <v>4.1457896248894457</v>
      </c>
      <c r="H4519" s="11">
        <v>5.0035431434575335</v>
      </c>
      <c r="I4519" s="11">
        <v>8.4099943108671233</v>
      </c>
      <c r="J4519" s="11">
        <v>4.3942804113168998</v>
      </c>
      <c r="K4519" s="11">
        <v>4.786933474318591</v>
      </c>
      <c r="L4519" s="11">
        <v>5.4741305283675494</v>
      </c>
      <c r="M4519" s="11">
        <v>8.3361596117886112</v>
      </c>
    </row>
    <row r="4520" spans="1:13" x14ac:dyDescent="0.35">
      <c r="A4520" s="11" t="str">
        <f t="shared" si="70"/>
        <v>CONSUMO PER CAPITA (kg ó litros por individuo)Agua EnvasadaDE 60 A 75 AÑOS</v>
      </c>
      <c r="B4520" s="11" t="s">
        <v>121</v>
      </c>
      <c r="C4520" s="11" t="s">
        <v>157</v>
      </c>
      <c r="D4520" s="11" t="s">
        <v>44</v>
      </c>
      <c r="E4520" s="11">
        <v>10.234425035414874</v>
      </c>
      <c r="F4520" s="11">
        <v>5.5397590453717447</v>
      </c>
      <c r="G4520" s="11">
        <v>5.3042421357077121</v>
      </c>
      <c r="H4520" s="11">
        <v>6.564894534173547</v>
      </c>
      <c r="I4520" s="11">
        <v>9.5148021613188174</v>
      </c>
      <c r="J4520" s="11">
        <v>5.1400941809781378</v>
      </c>
      <c r="K4520" s="11">
        <v>5.527333379183835</v>
      </c>
      <c r="L4520" s="11">
        <v>5.7685102783391935</v>
      </c>
      <c r="M4520" s="11">
        <v>11.145119587199281</v>
      </c>
    </row>
    <row r="4521" spans="1:13" x14ac:dyDescent="0.35">
      <c r="A4521" s="11" t="str">
        <f t="shared" si="70"/>
        <v>CONSUMO PER CAPITA (kg ó litros por individuo)Agua EnvasadaNIVEL ALTO</v>
      </c>
      <c r="B4521" s="11" t="s">
        <v>121</v>
      </c>
      <c r="C4521" s="11" t="s">
        <v>157</v>
      </c>
      <c r="D4521" s="11" t="s">
        <v>209</v>
      </c>
      <c r="E4521" s="11">
        <v>7.4209726145890649</v>
      </c>
      <c r="F4521" s="11">
        <v>3.6026083957602406</v>
      </c>
      <c r="G4521" s="11">
        <v>3.7858007070261683</v>
      </c>
      <c r="H4521" s="11">
        <v>4.5811316282823764</v>
      </c>
      <c r="I4521" s="11">
        <v>7.1227282492528445</v>
      </c>
      <c r="J4521" s="11">
        <v>3.5925272791761262</v>
      </c>
      <c r="K4521" s="11">
        <v>3.5946681332870787</v>
      </c>
      <c r="L4521" s="11">
        <v>4.097126870379304</v>
      </c>
      <c r="M4521" s="11">
        <v>6.7805314037816329</v>
      </c>
    </row>
    <row r="4522" spans="1:13" x14ac:dyDescent="0.35">
      <c r="A4522" s="11" t="str">
        <f t="shared" si="70"/>
        <v>CONSUMO PER CAPITA (kg ó litros por individuo)Agua EnvasadaNIVEL MEDIO ALTO</v>
      </c>
      <c r="B4522" s="11" t="s">
        <v>121</v>
      </c>
      <c r="C4522" s="11" t="s">
        <v>157</v>
      </c>
      <c r="D4522" s="11" t="s">
        <v>210</v>
      </c>
      <c r="E4522" s="11">
        <v>6.8777353407059953</v>
      </c>
      <c r="F4522" s="11">
        <v>3.4858916148082328</v>
      </c>
      <c r="G4522" s="11">
        <v>3.3264398691751889</v>
      </c>
      <c r="H4522" s="11">
        <v>4.0337835945182823</v>
      </c>
      <c r="I4522" s="11">
        <v>6.3711372204348393</v>
      </c>
      <c r="J4522" s="11">
        <v>3.4236121500752903</v>
      </c>
      <c r="K4522" s="11">
        <v>3.4413896808805773</v>
      </c>
      <c r="L4522" s="11">
        <v>3.6197966190589987</v>
      </c>
      <c r="M4522" s="11">
        <v>5.8865794964288174</v>
      </c>
    </row>
    <row r="4523" spans="1:13" x14ac:dyDescent="0.35">
      <c r="A4523" s="11" t="str">
        <f t="shared" si="70"/>
        <v>CONSUMO PER CAPITA (kg ó litros por individuo)Agua EnvasadaNIVEL MEDIO</v>
      </c>
      <c r="B4523" s="11" t="s">
        <v>121</v>
      </c>
      <c r="C4523" s="11" t="s">
        <v>157</v>
      </c>
      <c r="D4523" s="11" t="s">
        <v>211</v>
      </c>
      <c r="E4523" s="11">
        <v>7.973157817150538</v>
      </c>
      <c r="F4523" s="11">
        <v>4.3663480766664158</v>
      </c>
      <c r="G4523" s="11">
        <v>4.1342060911553622</v>
      </c>
      <c r="H4523" s="11">
        <v>4.2511181646439402</v>
      </c>
      <c r="I4523" s="11">
        <v>7.3157051841125424</v>
      </c>
      <c r="J4523" s="11">
        <v>4.1785831361068686</v>
      </c>
      <c r="K4523" s="11">
        <v>3.3622537362597815</v>
      </c>
      <c r="L4523" s="11">
        <v>3.8605326643850075</v>
      </c>
      <c r="M4523" s="11">
        <v>7.4635910449648515</v>
      </c>
    </row>
    <row r="4524" spans="1:13" x14ac:dyDescent="0.35">
      <c r="A4524" s="11" t="str">
        <f t="shared" si="70"/>
        <v>CONSUMO PER CAPITA (kg ó litros por individuo)Agua EnvasadaNIVEL MEDIO BAJO</v>
      </c>
      <c r="B4524" s="11" t="s">
        <v>121</v>
      </c>
      <c r="C4524" s="11" t="s">
        <v>157</v>
      </c>
      <c r="D4524" s="11" t="s">
        <v>212</v>
      </c>
      <c r="E4524" s="11">
        <v>6.4245726783570518</v>
      </c>
      <c r="F4524" s="11">
        <v>3.5930759602820048</v>
      </c>
      <c r="G4524" s="11">
        <v>2.4738344142875368</v>
      </c>
      <c r="H4524" s="11">
        <v>3.2025638495146453</v>
      </c>
      <c r="I4524" s="11">
        <v>5.3611959918174135</v>
      </c>
      <c r="J4524" s="11">
        <v>3.1064955333528861</v>
      </c>
      <c r="K4524" s="11">
        <v>2.885950716722256</v>
      </c>
      <c r="L4524" s="11">
        <v>3.1157288677223671</v>
      </c>
      <c r="M4524" s="11">
        <v>5.9315991724580952</v>
      </c>
    </row>
    <row r="4525" spans="1:13" x14ac:dyDescent="0.35">
      <c r="A4525" s="11" t="str">
        <f t="shared" si="70"/>
        <v>CONSUMO PER CAPITA (kg ó litros por individuo)Agua EnvasadaHOMBRE</v>
      </c>
      <c r="B4525" s="11" t="s">
        <v>121</v>
      </c>
      <c r="C4525" s="11" t="s">
        <v>157</v>
      </c>
      <c r="D4525" s="11" t="s">
        <v>21</v>
      </c>
      <c r="E4525" s="11">
        <v>8.0343487339724504</v>
      </c>
      <c r="F4525" s="11">
        <v>4.2910741038357294</v>
      </c>
      <c r="G4525" s="11">
        <v>3.8645445961532991</v>
      </c>
      <c r="H4525" s="11">
        <v>4.6163331420918823</v>
      </c>
      <c r="I4525" s="11">
        <v>6.9853138663012135</v>
      </c>
      <c r="J4525" s="11">
        <v>3.8963681883726307</v>
      </c>
      <c r="K4525" s="11">
        <v>3.7942985018684419</v>
      </c>
      <c r="L4525" s="11">
        <v>4.2432053203913522</v>
      </c>
      <c r="M4525" s="11">
        <v>7.5269678791812407</v>
      </c>
    </row>
    <row r="4526" spans="1:13" x14ac:dyDescent="0.35">
      <c r="A4526" s="11" t="str">
        <f t="shared" si="70"/>
        <v>CONSUMO PER CAPITA (kg ó litros por individuo)Agua EnvasadaMUJER</v>
      </c>
      <c r="B4526" s="11" t="s">
        <v>121</v>
      </c>
      <c r="C4526" s="11" t="s">
        <v>157</v>
      </c>
      <c r="D4526" s="11" t="s">
        <v>22</v>
      </c>
      <c r="E4526" s="11">
        <v>6.1023877543938791</v>
      </c>
      <c r="F4526" s="11">
        <v>3.0808619143068254</v>
      </c>
      <c r="G4526" s="11">
        <v>3.0532210447765471</v>
      </c>
      <c r="H4526" s="11">
        <v>3.5267864983358623</v>
      </c>
      <c r="I4526" s="11">
        <v>5.9706553494390091</v>
      </c>
      <c r="J4526" s="11">
        <v>3.2368778979384132</v>
      </c>
      <c r="K4526" s="11">
        <v>2.9147395920422543</v>
      </c>
      <c r="L4526" s="11">
        <v>3.338014085754565</v>
      </c>
      <c r="M4526" s="11">
        <v>5.3805077920027911</v>
      </c>
    </row>
    <row r="4527" spans="1:13" x14ac:dyDescent="0.35">
      <c r="A4527" s="11" t="str">
        <f t="shared" si="70"/>
        <v>CONSUMO PER CAPITA (kg ó litros por individuo)Bebidas RefrescantesT.ESPAÑA</v>
      </c>
      <c r="B4527" s="11" t="s">
        <v>121</v>
      </c>
      <c r="C4527" s="11" t="s">
        <v>158</v>
      </c>
      <c r="D4527" s="11" t="s">
        <v>36</v>
      </c>
      <c r="E4527" s="11">
        <v>3.7927508728177166</v>
      </c>
      <c r="F4527" s="11">
        <v>2.0649944436395939</v>
      </c>
      <c r="G4527" s="11">
        <v>1.9265958505815814</v>
      </c>
      <c r="H4527" s="11">
        <v>2.1726027681850235</v>
      </c>
      <c r="I4527" s="11">
        <v>3.5977764909360785</v>
      </c>
      <c r="J4527" s="11">
        <v>2.0707557949699291</v>
      </c>
      <c r="K4527" s="11">
        <v>1.8182429754679463</v>
      </c>
      <c r="L4527" s="11">
        <v>2.1600582379087263</v>
      </c>
      <c r="M4527" s="11">
        <v>3.4113198087843797</v>
      </c>
    </row>
    <row r="4528" spans="1:13" x14ac:dyDescent="0.35">
      <c r="A4528" s="11" t="str">
        <f t="shared" si="70"/>
        <v>CONSUMO PER CAPITA (kg ó litros por individuo)Bebidas RefrescantesBCN AM</v>
      </c>
      <c r="B4528" s="11" t="s">
        <v>121</v>
      </c>
      <c r="C4528" s="11" t="s">
        <v>158</v>
      </c>
      <c r="D4528" s="11" t="s">
        <v>1</v>
      </c>
      <c r="E4528" s="11">
        <v>3.6802293313047043</v>
      </c>
      <c r="F4528" s="11">
        <v>2.095487118849316</v>
      </c>
      <c r="G4528" s="11">
        <v>2.145216317132447</v>
      </c>
      <c r="H4528" s="11">
        <v>2.2628339621753679</v>
      </c>
      <c r="I4528" s="11">
        <v>3.7309636189254869</v>
      </c>
      <c r="J4528" s="11">
        <v>1.9892663904982919</v>
      </c>
      <c r="K4528" s="11">
        <v>1.8312920642658366</v>
      </c>
      <c r="L4528" s="11">
        <v>2.1016095608057497</v>
      </c>
      <c r="M4528" s="11">
        <v>3.4235842027220804</v>
      </c>
    </row>
    <row r="4529" spans="1:13" x14ac:dyDescent="0.35">
      <c r="A4529" s="11" t="str">
        <f t="shared" si="70"/>
        <v>CONSUMO PER CAPITA (kg ó litros por individuo)Bebidas RefrescantesREST.CAT ARAGON</v>
      </c>
      <c r="B4529" s="11" t="s">
        <v>121</v>
      </c>
      <c r="C4529" s="11" t="s">
        <v>158</v>
      </c>
      <c r="D4529" s="11" t="s">
        <v>2</v>
      </c>
      <c r="E4529" s="11">
        <v>3.3134050738650278</v>
      </c>
      <c r="F4529" s="11">
        <v>1.5882293098915921</v>
      </c>
      <c r="G4529" s="11">
        <v>1.6591436963103161</v>
      </c>
      <c r="H4529" s="11">
        <v>1.9595619763001475</v>
      </c>
      <c r="I4529" s="11">
        <v>3.6101856016914469</v>
      </c>
      <c r="J4529" s="11">
        <v>1.7195502866872794</v>
      </c>
      <c r="K4529" s="11">
        <v>1.7231430032820212</v>
      </c>
      <c r="L4529" s="11">
        <v>2.2550293388165863</v>
      </c>
      <c r="M4529" s="11">
        <v>3.5209263157184187</v>
      </c>
    </row>
    <row r="4530" spans="1:13" x14ac:dyDescent="0.35">
      <c r="A4530" s="11" t="str">
        <f t="shared" si="70"/>
        <v>CONSUMO PER CAPITA (kg ó litros por individuo)Bebidas RefrescantesLEVANTE</v>
      </c>
      <c r="B4530" s="11" t="s">
        <v>121</v>
      </c>
      <c r="C4530" s="11" t="s">
        <v>158</v>
      </c>
      <c r="D4530" s="11" t="s">
        <v>3</v>
      </c>
      <c r="E4530" s="11">
        <v>3.9457163507393154</v>
      </c>
      <c r="F4530" s="11">
        <v>2.5276915634227635</v>
      </c>
      <c r="G4530" s="11">
        <v>2.0978239596199653</v>
      </c>
      <c r="H4530" s="11">
        <v>2.1505424447941346</v>
      </c>
      <c r="I4530" s="11">
        <v>3.5422132003058899</v>
      </c>
      <c r="J4530" s="11">
        <v>2.8165447107665571</v>
      </c>
      <c r="K4530" s="11">
        <v>1.8261336666900092</v>
      </c>
      <c r="L4530" s="11">
        <v>2.2231250204034394</v>
      </c>
      <c r="M4530" s="11">
        <v>3.2632397301699383</v>
      </c>
    </row>
    <row r="4531" spans="1:13" x14ac:dyDescent="0.35">
      <c r="A4531" s="11" t="str">
        <f t="shared" si="70"/>
        <v>CONSUMO PER CAPITA (kg ó litros por individuo)Bebidas RefrescantesANDALUCIA</v>
      </c>
      <c r="B4531" s="11" t="s">
        <v>121</v>
      </c>
      <c r="C4531" s="11" t="s">
        <v>158</v>
      </c>
      <c r="D4531" s="11" t="s">
        <v>4</v>
      </c>
      <c r="E4531" s="11">
        <v>4.0860165613368489</v>
      </c>
      <c r="F4531" s="11">
        <v>2.1425939309351665</v>
      </c>
      <c r="G4531" s="11">
        <v>2.0041031019877442</v>
      </c>
      <c r="H4531" s="11">
        <v>2.2355861053651145</v>
      </c>
      <c r="I4531" s="11">
        <v>3.7601830700904109</v>
      </c>
      <c r="J4531" s="11">
        <v>1.9686429486909183</v>
      </c>
      <c r="K4531" s="11">
        <v>1.835514248040534</v>
      </c>
      <c r="L4531" s="11">
        <v>2.1706099352156807</v>
      </c>
      <c r="M4531" s="11">
        <v>3.7249398751095439</v>
      </c>
    </row>
    <row r="4532" spans="1:13" x14ac:dyDescent="0.35">
      <c r="A4532" s="11" t="str">
        <f t="shared" si="70"/>
        <v>CONSUMO PER CAPITA (kg ó litros por individuo)Bebidas RefrescantesMDD AM</v>
      </c>
      <c r="B4532" s="11" t="s">
        <v>121</v>
      </c>
      <c r="C4532" s="11" t="s">
        <v>158</v>
      </c>
      <c r="D4532" s="11" t="s">
        <v>5</v>
      </c>
      <c r="E4532" s="11">
        <v>4.5502093296918931</v>
      </c>
      <c r="F4532" s="11">
        <v>2.2197149902039923</v>
      </c>
      <c r="G4532" s="11">
        <v>2.1851451169509919</v>
      </c>
      <c r="H4532" s="11">
        <v>2.6321111064241491</v>
      </c>
      <c r="I4532" s="11">
        <v>4.1092911411790514</v>
      </c>
      <c r="J4532" s="11">
        <v>2.1556538233471172</v>
      </c>
      <c r="K4532" s="11">
        <v>2.2543392012094485</v>
      </c>
      <c r="L4532" s="11">
        <v>2.5574169269933185</v>
      </c>
      <c r="M4532" s="11">
        <v>3.7887160990747879</v>
      </c>
    </row>
    <row r="4533" spans="1:13" x14ac:dyDescent="0.35">
      <c r="A4533" s="11" t="str">
        <f t="shared" si="70"/>
        <v>CONSUMO PER CAPITA (kg ó litros por individuo)Bebidas RefrescantesRTO CENTRO</v>
      </c>
      <c r="B4533" s="11" t="s">
        <v>121</v>
      </c>
      <c r="C4533" s="11" t="s">
        <v>158</v>
      </c>
      <c r="D4533" s="11" t="s">
        <v>6</v>
      </c>
      <c r="E4533" s="11">
        <v>4.0402277562603999</v>
      </c>
      <c r="F4533" s="11">
        <v>2.6026612361657278</v>
      </c>
      <c r="G4533" s="11">
        <v>2.2917849739586629</v>
      </c>
      <c r="H4533" s="11">
        <v>2.5880985386095374</v>
      </c>
      <c r="I4533" s="11">
        <v>3.8348747658973386</v>
      </c>
      <c r="J4533" s="11">
        <v>2.5393631979554874</v>
      </c>
      <c r="K4533" s="11">
        <v>2.1721591255387591</v>
      </c>
      <c r="L4533" s="11">
        <v>2.416805762738703</v>
      </c>
      <c r="M4533" s="11">
        <v>3.5591207523291084</v>
      </c>
    </row>
    <row r="4534" spans="1:13" x14ac:dyDescent="0.35">
      <c r="A4534" s="11" t="str">
        <f t="shared" si="70"/>
        <v>CONSUMO PER CAPITA (kg ó litros por individuo)Bebidas RefrescantesNORTE-CENTRO</v>
      </c>
      <c r="B4534" s="11" t="s">
        <v>121</v>
      </c>
      <c r="C4534" s="11" t="s">
        <v>158</v>
      </c>
      <c r="D4534" s="11" t="s">
        <v>7</v>
      </c>
      <c r="E4534" s="11">
        <v>3.2987859416024645</v>
      </c>
      <c r="F4534" s="11">
        <v>1.6594785876170981</v>
      </c>
      <c r="G4534" s="11">
        <v>1.4735011098160979</v>
      </c>
      <c r="H4534" s="11">
        <v>1.6092772510486644</v>
      </c>
      <c r="I4534" s="11">
        <v>2.7291754547073106</v>
      </c>
      <c r="J4534" s="11">
        <v>1.5663550990074877</v>
      </c>
      <c r="K4534" s="11">
        <v>1.3850381146059179</v>
      </c>
      <c r="L4534" s="11">
        <v>1.6142105531783979</v>
      </c>
      <c r="M4534" s="11">
        <v>2.8969690706525717</v>
      </c>
    </row>
    <row r="4535" spans="1:13" x14ac:dyDescent="0.35">
      <c r="A4535" s="11" t="str">
        <f t="shared" si="70"/>
        <v>CONSUMO PER CAPITA (kg ó litros por individuo)Bebidas RefrescantesNOROESTE</v>
      </c>
      <c r="B4535" s="11" t="s">
        <v>121</v>
      </c>
      <c r="C4535" s="11" t="s">
        <v>158</v>
      </c>
      <c r="D4535" s="11" t="s">
        <v>8</v>
      </c>
      <c r="E4535" s="11">
        <v>2.8190427424759164</v>
      </c>
      <c r="F4535" s="11">
        <v>1.3832618181333105</v>
      </c>
      <c r="G4535" s="11">
        <v>1.3137041800427325</v>
      </c>
      <c r="H4535" s="11">
        <v>1.7476226607304364</v>
      </c>
      <c r="I4535" s="11">
        <v>3.0635339154053085</v>
      </c>
      <c r="J4535" s="11">
        <v>1.502670280445602</v>
      </c>
      <c r="K4535" s="11">
        <v>1.311465681065437</v>
      </c>
      <c r="L4535" s="11">
        <v>1.6450013369932048</v>
      </c>
      <c r="M4535" s="11">
        <v>2.5983611021490969</v>
      </c>
    </row>
    <row r="4536" spans="1:13" x14ac:dyDescent="0.35">
      <c r="A4536" s="11" t="str">
        <f t="shared" si="70"/>
        <v>CONSUMO PER CAPITA (kg ó litros por individuo)Bebidas Refrescantes&lt;2MIL</v>
      </c>
      <c r="B4536" s="11" t="s">
        <v>121</v>
      </c>
      <c r="C4536" s="11" t="s">
        <v>158</v>
      </c>
      <c r="D4536" s="11" t="s">
        <v>9</v>
      </c>
      <c r="E4536" s="11">
        <v>3.3812559543278096</v>
      </c>
      <c r="F4536" s="11">
        <v>1.8035917465845355</v>
      </c>
      <c r="G4536" s="11">
        <v>1.9597648498081386</v>
      </c>
      <c r="H4536" s="11">
        <v>2.1133069372198134</v>
      </c>
      <c r="I4536" s="11">
        <v>3.6389667543744042</v>
      </c>
      <c r="J4536" s="11">
        <v>1.5862086306991166</v>
      </c>
      <c r="K4536" s="11">
        <v>1.6318293813064864</v>
      </c>
      <c r="L4536" s="11">
        <v>2.0950347631242972</v>
      </c>
      <c r="M4536" s="11">
        <v>3.5374473301434333</v>
      </c>
    </row>
    <row r="4537" spans="1:13" x14ac:dyDescent="0.35">
      <c r="A4537" s="11" t="str">
        <f t="shared" si="70"/>
        <v>CONSUMO PER CAPITA (kg ó litros por individuo)Bebidas Refrescantes2-5MIL</v>
      </c>
      <c r="B4537" s="11" t="s">
        <v>121</v>
      </c>
      <c r="C4537" s="11" t="s">
        <v>158</v>
      </c>
      <c r="D4537" s="11" t="s">
        <v>10</v>
      </c>
      <c r="E4537" s="11">
        <v>3.2673188647289577</v>
      </c>
      <c r="F4537" s="11">
        <v>1.7463534440527002</v>
      </c>
      <c r="G4537" s="11">
        <v>1.6638620179958314</v>
      </c>
      <c r="H4537" s="11">
        <v>1.807987045936843</v>
      </c>
      <c r="I4537" s="11">
        <v>2.924986499858524</v>
      </c>
      <c r="J4537" s="11">
        <v>1.6141932840784869</v>
      </c>
      <c r="K4537" s="11">
        <v>1.6064433641978244</v>
      </c>
      <c r="L4537" s="11">
        <v>1.8842228086533466</v>
      </c>
      <c r="M4537" s="11">
        <v>2.6545931810050916</v>
      </c>
    </row>
    <row r="4538" spans="1:13" x14ac:dyDescent="0.35">
      <c r="A4538" s="11" t="str">
        <f t="shared" si="70"/>
        <v>CONSUMO PER CAPITA (kg ó litros por individuo)Bebidas Refrescantes5-10MIL</v>
      </c>
      <c r="B4538" s="11" t="s">
        <v>121</v>
      </c>
      <c r="C4538" s="11" t="s">
        <v>158</v>
      </c>
      <c r="D4538" s="11" t="s">
        <v>11</v>
      </c>
      <c r="E4538" s="11">
        <v>3.8048262568365079</v>
      </c>
      <c r="F4538" s="11">
        <v>1.7968746157667659</v>
      </c>
      <c r="G4538" s="11">
        <v>1.8752468626098397</v>
      </c>
      <c r="H4538" s="11">
        <v>2.0053962279124229</v>
      </c>
      <c r="I4538" s="11">
        <v>3.6506809559634927</v>
      </c>
      <c r="J4538" s="11">
        <v>1.9052823797175087</v>
      </c>
      <c r="K4538" s="11">
        <v>1.7041689092311763</v>
      </c>
      <c r="L4538" s="11">
        <v>1.9020904966593377</v>
      </c>
      <c r="M4538" s="11">
        <v>3.3694481791984181</v>
      </c>
    </row>
    <row r="4539" spans="1:13" x14ac:dyDescent="0.35">
      <c r="A4539" s="11" t="str">
        <f t="shared" si="70"/>
        <v>CONSUMO PER CAPITA (kg ó litros por individuo)Bebidas Refrescantes10-30MIL</v>
      </c>
      <c r="B4539" s="11" t="s">
        <v>121</v>
      </c>
      <c r="C4539" s="11" t="s">
        <v>158</v>
      </c>
      <c r="D4539" s="11" t="s">
        <v>12</v>
      </c>
      <c r="E4539" s="11">
        <v>3.4612749099959883</v>
      </c>
      <c r="F4539" s="11">
        <v>1.78178546226776</v>
      </c>
      <c r="G4539" s="11">
        <v>1.7547104649306442</v>
      </c>
      <c r="H4539" s="11">
        <v>2.087774332783376</v>
      </c>
      <c r="I4539" s="11">
        <v>3.2640785776597796</v>
      </c>
      <c r="J4539" s="11">
        <v>1.8359856423565875</v>
      </c>
      <c r="K4539" s="11">
        <v>1.6683833467246396</v>
      </c>
      <c r="L4539" s="11">
        <v>2.1521442808812514</v>
      </c>
      <c r="M4539" s="11">
        <v>3.130226404241875</v>
      </c>
    </row>
    <row r="4540" spans="1:13" x14ac:dyDescent="0.35">
      <c r="A4540" s="11" t="str">
        <f t="shared" si="70"/>
        <v>CONSUMO PER CAPITA (kg ó litros por individuo)Bebidas Refrescantes30-100MIL</v>
      </c>
      <c r="B4540" s="11" t="s">
        <v>121</v>
      </c>
      <c r="C4540" s="11" t="s">
        <v>158</v>
      </c>
      <c r="D4540" s="11" t="s">
        <v>13</v>
      </c>
      <c r="E4540" s="11">
        <v>3.6662829573112026</v>
      </c>
      <c r="F4540" s="11">
        <v>2.2449195180825692</v>
      </c>
      <c r="G4540" s="11">
        <v>1.8647866945588238</v>
      </c>
      <c r="H4540" s="11">
        <v>2.1403974269897303</v>
      </c>
      <c r="I4540" s="11">
        <v>3.6135516508216265</v>
      </c>
      <c r="J4540" s="11">
        <v>1.9928355896198455</v>
      </c>
      <c r="K4540" s="11">
        <v>1.8785744194590419</v>
      </c>
      <c r="L4540" s="11">
        <v>2.2881709336995546</v>
      </c>
      <c r="M4540" s="11">
        <v>3.6787813547783315</v>
      </c>
    </row>
    <row r="4541" spans="1:13" x14ac:dyDescent="0.35">
      <c r="A4541" s="11" t="str">
        <f t="shared" si="70"/>
        <v>CONSUMO PER CAPITA (kg ó litros por individuo)Bebidas Refrescantes100-200MIL</v>
      </c>
      <c r="B4541" s="11" t="s">
        <v>121</v>
      </c>
      <c r="C4541" s="11" t="s">
        <v>158</v>
      </c>
      <c r="D4541" s="11" t="s">
        <v>14</v>
      </c>
      <c r="E4541" s="11">
        <v>4.1548203712695679</v>
      </c>
      <c r="F4541" s="11">
        <v>2.0398551385567845</v>
      </c>
      <c r="G4541" s="11">
        <v>1.7396243393060475</v>
      </c>
      <c r="H4541" s="11">
        <v>2.03404001084726</v>
      </c>
      <c r="I4541" s="11">
        <v>3.1127374184852279</v>
      </c>
      <c r="J4541" s="11">
        <v>1.7454983496226872</v>
      </c>
      <c r="K4541" s="11">
        <v>1.6020561979439512</v>
      </c>
      <c r="L4541" s="11">
        <v>1.928468881557551</v>
      </c>
      <c r="M4541" s="11">
        <v>3.0245753852485078</v>
      </c>
    </row>
    <row r="4542" spans="1:13" x14ac:dyDescent="0.35">
      <c r="A4542" s="11" t="str">
        <f t="shared" si="70"/>
        <v>CONSUMO PER CAPITA (kg ó litros por individuo)Bebidas Refrescantes200-500MIL</v>
      </c>
      <c r="B4542" s="11" t="s">
        <v>121</v>
      </c>
      <c r="C4542" s="11" t="s">
        <v>158</v>
      </c>
      <c r="D4542" s="11" t="s">
        <v>15</v>
      </c>
      <c r="E4542" s="11">
        <v>3.7911726404862605</v>
      </c>
      <c r="F4542" s="11">
        <v>2.2280627276950864</v>
      </c>
      <c r="G4542" s="11">
        <v>2.1348920613948525</v>
      </c>
      <c r="H4542" s="11">
        <v>2.2078376432462479</v>
      </c>
      <c r="I4542" s="11">
        <v>3.9350906560913788</v>
      </c>
      <c r="J4542" s="11">
        <v>2.4756303038273044</v>
      </c>
      <c r="K4542" s="11">
        <v>1.8068060656572209</v>
      </c>
      <c r="L4542" s="11">
        <v>2.1150609682688524</v>
      </c>
      <c r="M4542" s="11">
        <v>3.6122814364008757</v>
      </c>
    </row>
    <row r="4543" spans="1:13" x14ac:dyDescent="0.35">
      <c r="A4543" s="11" t="str">
        <f t="shared" si="70"/>
        <v>CONSUMO PER CAPITA (kg ó litros por individuo)Bebidas Refrescantes&gt;500MIL</v>
      </c>
      <c r="B4543" s="11" t="s">
        <v>121</v>
      </c>
      <c r="C4543" s="11" t="s">
        <v>158</v>
      </c>
      <c r="D4543" s="11" t="s">
        <v>16</v>
      </c>
      <c r="E4543" s="11">
        <v>4.4256007904446362</v>
      </c>
      <c r="F4543" s="11">
        <v>2.3769501984403889</v>
      </c>
      <c r="G4543" s="11">
        <v>2.2532638069797502</v>
      </c>
      <c r="H4543" s="11">
        <v>2.6010548519371834</v>
      </c>
      <c r="I4543" s="11">
        <v>4.1758555938157098</v>
      </c>
      <c r="J4543" s="11">
        <v>2.7213141638405918</v>
      </c>
      <c r="K4543" s="11">
        <v>2.2541282937752731</v>
      </c>
      <c r="L4543" s="11">
        <v>2.4454781808729482</v>
      </c>
      <c r="M4543" s="11">
        <v>3.7483411195843352</v>
      </c>
    </row>
    <row r="4544" spans="1:13" x14ac:dyDescent="0.35">
      <c r="A4544" s="11" t="str">
        <f t="shared" si="70"/>
        <v>CONSUMO PER CAPITA (kg ó litros por individuo)Bebidas RefrescantesDE 15 A 19 AÑOS</v>
      </c>
      <c r="B4544" s="11" t="s">
        <v>121</v>
      </c>
      <c r="C4544" s="11" t="s">
        <v>158</v>
      </c>
      <c r="D4544" s="11" t="s">
        <v>39</v>
      </c>
      <c r="E4544" s="11">
        <v>2.6615806403144213</v>
      </c>
      <c r="F4544" s="11">
        <v>1.1398237495301242</v>
      </c>
      <c r="G4544" s="11">
        <v>1.4935558069269952</v>
      </c>
      <c r="H4544" s="11">
        <v>1.2578537162426557</v>
      </c>
      <c r="I4544" s="11">
        <v>3.1787745569116579</v>
      </c>
      <c r="J4544" s="11">
        <v>2.6690751521985492</v>
      </c>
      <c r="K4544" s="11">
        <v>1.0670920723973356</v>
      </c>
      <c r="L4544" s="11">
        <v>1.0130061092924472</v>
      </c>
      <c r="M4544" s="11">
        <v>2.0808030936350717</v>
      </c>
    </row>
    <row r="4545" spans="1:13" x14ac:dyDescent="0.35">
      <c r="A4545" s="11" t="str">
        <f t="shared" si="70"/>
        <v>CONSUMO PER CAPITA (kg ó litros por individuo)Bebidas RefrescantesDE 20 A 24 AÑOS</v>
      </c>
      <c r="B4545" s="11" t="s">
        <v>121</v>
      </c>
      <c r="C4545" s="11" t="s">
        <v>158</v>
      </c>
      <c r="D4545" s="11" t="s">
        <v>40</v>
      </c>
      <c r="E4545" s="11">
        <v>2.6953792274909398</v>
      </c>
      <c r="F4545" s="11">
        <v>1.8687199285737639</v>
      </c>
      <c r="G4545" s="11">
        <v>1.6573329538720745</v>
      </c>
      <c r="H4545" s="11">
        <v>1.3772993851399549</v>
      </c>
      <c r="I4545" s="11">
        <v>2.6923939127462466</v>
      </c>
      <c r="J4545" s="11">
        <v>1.2909754731455756</v>
      </c>
      <c r="K4545" s="11">
        <v>1.4162866442405977</v>
      </c>
      <c r="L4545" s="11">
        <v>1.5980554955093225</v>
      </c>
      <c r="M4545" s="11">
        <v>2.40720857453194</v>
      </c>
    </row>
    <row r="4546" spans="1:13" x14ac:dyDescent="0.35">
      <c r="A4546" s="11" t="str">
        <f t="shared" si="70"/>
        <v>CONSUMO PER CAPITA (kg ó litros por individuo)Bebidas RefrescantesDE 25 A 34 AÑOS</v>
      </c>
      <c r="B4546" s="11" t="s">
        <v>121</v>
      </c>
      <c r="C4546" s="11" t="s">
        <v>158</v>
      </c>
      <c r="D4546" s="11" t="s">
        <v>41</v>
      </c>
      <c r="E4546" s="11">
        <v>2.6978030750508273</v>
      </c>
      <c r="F4546" s="11">
        <v>1.8344478526203725</v>
      </c>
      <c r="G4546" s="11">
        <v>1.3428653841559361</v>
      </c>
      <c r="H4546" s="11">
        <v>1.582243501117707</v>
      </c>
      <c r="I4546" s="11">
        <v>2.2343005246770979</v>
      </c>
      <c r="J4546" s="11">
        <v>1.8546078752007191</v>
      </c>
      <c r="K4546" s="11">
        <v>1.3248132262261332</v>
      </c>
      <c r="L4546" s="11">
        <v>1.2989645987103693</v>
      </c>
      <c r="M4546" s="11">
        <v>2.0682870044425234</v>
      </c>
    </row>
    <row r="4547" spans="1:13" x14ac:dyDescent="0.35">
      <c r="A4547" s="11" t="str">
        <f t="shared" si="70"/>
        <v>CONSUMO PER CAPITA (kg ó litros por individuo)Bebidas RefrescantesDE 35 A 49 AÑOS</v>
      </c>
      <c r="B4547" s="11" t="s">
        <v>121</v>
      </c>
      <c r="C4547" s="11" t="s">
        <v>158</v>
      </c>
      <c r="D4547" s="11" t="s">
        <v>42</v>
      </c>
      <c r="E4547" s="11">
        <v>4.1570965029797105</v>
      </c>
      <c r="F4547" s="11">
        <v>2.2427131752785705</v>
      </c>
      <c r="G4547" s="11">
        <v>2.0903889707138115</v>
      </c>
      <c r="H4547" s="11">
        <v>2.4026686878385974</v>
      </c>
      <c r="I4547" s="11">
        <v>3.7954345201260646</v>
      </c>
      <c r="J4547" s="11">
        <v>2.0285711446164743</v>
      </c>
      <c r="K4547" s="11">
        <v>2.0443940992066496</v>
      </c>
      <c r="L4547" s="11">
        <v>2.3528246827335213</v>
      </c>
      <c r="M4547" s="11">
        <v>3.6213202910766107</v>
      </c>
    </row>
    <row r="4548" spans="1:13" x14ac:dyDescent="0.35">
      <c r="A4548" s="11" t="str">
        <f t="shared" ref="A4548:A4611" si="71">B4548&amp;C4548&amp;D4548</f>
        <v>CONSUMO PER CAPITA (kg ó litros por individuo)Bebidas RefrescantesDE 50 A 59 AÑOS</v>
      </c>
      <c r="B4548" s="11" t="s">
        <v>121</v>
      </c>
      <c r="C4548" s="11" t="s">
        <v>158</v>
      </c>
      <c r="D4548" s="11" t="s">
        <v>43</v>
      </c>
      <c r="E4548" s="11">
        <v>4.4286545715924399</v>
      </c>
      <c r="F4548" s="11">
        <v>2.3591924105285575</v>
      </c>
      <c r="G4548" s="11">
        <v>2.2768978048179158</v>
      </c>
      <c r="H4548" s="11">
        <v>2.5926583293003076</v>
      </c>
      <c r="I4548" s="11">
        <v>4.2602992004584097</v>
      </c>
      <c r="J4548" s="11">
        <v>2.2098072291811532</v>
      </c>
      <c r="K4548" s="11">
        <v>2.1091055828553551</v>
      </c>
      <c r="L4548" s="11">
        <v>2.7009488492275637</v>
      </c>
      <c r="M4548" s="11">
        <v>4.1893165118363909</v>
      </c>
    </row>
    <row r="4549" spans="1:13" x14ac:dyDescent="0.35">
      <c r="A4549" s="11" t="str">
        <f t="shared" si="71"/>
        <v>CONSUMO PER CAPITA (kg ó litros por individuo)Bebidas RefrescantesDE 60 A 75 AÑOS</v>
      </c>
      <c r="B4549" s="11" t="s">
        <v>121</v>
      </c>
      <c r="C4549" s="11" t="s">
        <v>158</v>
      </c>
      <c r="D4549" s="11" t="s">
        <v>44</v>
      </c>
      <c r="E4549" s="11">
        <v>4.1022297168441808</v>
      </c>
      <c r="F4549" s="11">
        <v>2.0484578292707556</v>
      </c>
      <c r="G4549" s="11">
        <v>1.9856579463370543</v>
      </c>
      <c r="H4549" s="11">
        <v>2.387465941943669</v>
      </c>
      <c r="I4549" s="11">
        <v>4.015185858692857</v>
      </c>
      <c r="J4549" s="11">
        <v>2.188863466588054</v>
      </c>
      <c r="K4549" s="11">
        <v>1.9363693102709569</v>
      </c>
      <c r="L4549" s="11">
        <v>2.5035313910555845</v>
      </c>
      <c r="M4549" s="11">
        <v>4.0166796874370814</v>
      </c>
    </row>
    <row r="4550" spans="1:13" x14ac:dyDescent="0.35">
      <c r="A4550" s="11" t="str">
        <f t="shared" si="71"/>
        <v>CONSUMO PER CAPITA (kg ó litros por individuo)Bebidas RefrescantesNIVEL ALTO</v>
      </c>
      <c r="B4550" s="11" t="s">
        <v>121</v>
      </c>
      <c r="C4550" s="11" t="s">
        <v>158</v>
      </c>
      <c r="D4550" s="11" t="s">
        <v>209</v>
      </c>
      <c r="E4550" s="11">
        <v>3.3993115696003717</v>
      </c>
      <c r="F4550" s="11">
        <v>1.8052034974176641</v>
      </c>
      <c r="G4550" s="11">
        <v>1.8399397036904357</v>
      </c>
      <c r="H4550" s="11">
        <v>2.085428335715211</v>
      </c>
      <c r="I4550" s="11">
        <v>3.7466698568289054</v>
      </c>
      <c r="J4550" s="11">
        <v>1.8994406742759162</v>
      </c>
      <c r="K4550" s="11">
        <v>1.7566208278775519</v>
      </c>
      <c r="L4550" s="11">
        <v>2.2590317538850306</v>
      </c>
      <c r="M4550" s="11">
        <v>3.6096833361245997</v>
      </c>
    </row>
    <row r="4551" spans="1:13" x14ac:dyDescent="0.35">
      <c r="A4551" s="11" t="str">
        <f t="shared" si="71"/>
        <v>CONSUMO PER CAPITA (kg ó litros por individuo)Bebidas RefrescantesNIVEL MEDIO ALTO</v>
      </c>
      <c r="B4551" s="11" t="s">
        <v>121</v>
      </c>
      <c r="C4551" s="11" t="s">
        <v>158</v>
      </c>
      <c r="D4551" s="11" t="s">
        <v>210</v>
      </c>
      <c r="E4551" s="11">
        <v>3.8763371145117453</v>
      </c>
      <c r="F4551" s="11">
        <v>2.0071922359191308</v>
      </c>
      <c r="G4551" s="11">
        <v>1.9715143495654526</v>
      </c>
      <c r="H4551" s="11">
        <v>2.2434924541695849</v>
      </c>
      <c r="I4551" s="11">
        <v>3.458924267882014</v>
      </c>
      <c r="J4551" s="11">
        <v>1.9209197998148244</v>
      </c>
      <c r="K4551" s="11">
        <v>1.9132462522642941</v>
      </c>
      <c r="L4551" s="11">
        <v>2.1553323361502144</v>
      </c>
      <c r="M4551" s="11">
        <v>3.1931208006799308</v>
      </c>
    </row>
    <row r="4552" spans="1:13" x14ac:dyDescent="0.35">
      <c r="A4552" s="11" t="str">
        <f t="shared" si="71"/>
        <v>CONSUMO PER CAPITA (kg ó litros por individuo)Bebidas RefrescantesNIVEL MEDIO</v>
      </c>
      <c r="B4552" s="11" t="s">
        <v>121</v>
      </c>
      <c r="C4552" s="11" t="s">
        <v>158</v>
      </c>
      <c r="D4552" s="11" t="s">
        <v>211</v>
      </c>
      <c r="E4552" s="11">
        <v>4.2693542425709259</v>
      </c>
      <c r="F4552" s="11">
        <v>2.2836979199871887</v>
      </c>
      <c r="G4552" s="11">
        <v>2.0502116931095293</v>
      </c>
      <c r="H4552" s="11">
        <v>2.2821962266646056</v>
      </c>
      <c r="I4552" s="11">
        <v>3.7822390562912629</v>
      </c>
      <c r="J4552" s="11">
        <v>2.2532010880049973</v>
      </c>
      <c r="K4552" s="11">
        <v>1.9515797469307559</v>
      </c>
      <c r="L4552" s="11">
        <v>2.2463344865080797</v>
      </c>
      <c r="M4552" s="11">
        <v>3.4455885507278774</v>
      </c>
    </row>
    <row r="4553" spans="1:13" x14ac:dyDescent="0.35">
      <c r="A4553" s="11" t="str">
        <f t="shared" si="71"/>
        <v>CONSUMO PER CAPITA (kg ó litros por individuo)Bebidas RefrescantesNIVEL MEDIO BAJO</v>
      </c>
      <c r="B4553" s="11" t="s">
        <v>121</v>
      </c>
      <c r="C4553" s="11" t="s">
        <v>158</v>
      </c>
      <c r="D4553" s="11" t="s">
        <v>212</v>
      </c>
      <c r="E4553" s="11">
        <v>3.4712982445827154</v>
      </c>
      <c r="F4553" s="11">
        <v>1.9233779407459157</v>
      </c>
      <c r="G4553" s="11">
        <v>1.712898887985157</v>
      </c>
      <c r="H4553" s="11">
        <v>2.1258859984241822</v>
      </c>
      <c r="I4553" s="11">
        <v>3.5314006106759619</v>
      </c>
      <c r="J4553" s="11">
        <v>1.8830509725014462</v>
      </c>
      <c r="K4553" s="11">
        <v>1.8072601976572502</v>
      </c>
      <c r="L4553" s="11">
        <v>1.804749695184267</v>
      </c>
      <c r="M4553" s="11">
        <v>3.0206228573600389</v>
      </c>
    </row>
    <row r="4554" spans="1:13" x14ac:dyDescent="0.35">
      <c r="A4554" s="11" t="str">
        <f t="shared" si="71"/>
        <v>CONSUMO PER CAPITA (kg ó litros por individuo)Bebidas RefrescantesHOMBRE</v>
      </c>
      <c r="B4554" s="11" t="s">
        <v>121</v>
      </c>
      <c r="C4554" s="11" t="s">
        <v>158</v>
      </c>
      <c r="D4554" s="11" t="s">
        <v>21</v>
      </c>
      <c r="E4554" s="11">
        <v>3.9211446264910492</v>
      </c>
      <c r="F4554" s="11">
        <v>2.2118633656502156</v>
      </c>
      <c r="G4554" s="11">
        <v>1.9935675748161235</v>
      </c>
      <c r="H4554" s="11">
        <v>2.2330998341764903</v>
      </c>
      <c r="I4554" s="11">
        <v>3.6358857468580195</v>
      </c>
      <c r="J4554" s="11">
        <v>2.271424642366171</v>
      </c>
      <c r="K4554" s="11">
        <v>1.9332887127181098</v>
      </c>
      <c r="L4554" s="11">
        <v>2.2677910348211605</v>
      </c>
      <c r="M4554" s="11">
        <v>3.5483517715793145</v>
      </c>
    </row>
    <row r="4555" spans="1:13" x14ac:dyDescent="0.35">
      <c r="A4555" s="11" t="str">
        <f t="shared" si="71"/>
        <v>CONSUMO PER CAPITA (kg ó litros por individuo)Bebidas RefrescantesMUJER</v>
      </c>
      <c r="B4555" s="11" t="s">
        <v>121</v>
      </c>
      <c r="C4555" s="11" t="s">
        <v>158</v>
      </c>
      <c r="D4555" s="11" t="s">
        <v>22</v>
      </c>
      <c r="E4555" s="11">
        <v>3.6656834120999928</v>
      </c>
      <c r="F4555" s="11">
        <v>1.9196400778648142</v>
      </c>
      <c r="G4555" s="11">
        <v>1.8604228036461454</v>
      </c>
      <c r="H4555" s="11">
        <v>2.1128259076545546</v>
      </c>
      <c r="I4555" s="11">
        <v>3.5601230428648196</v>
      </c>
      <c r="J4555" s="11">
        <v>1.8724757419835329</v>
      </c>
      <c r="K4555" s="11">
        <v>1.7046607367785103</v>
      </c>
      <c r="L4555" s="11">
        <v>2.0536910899211351</v>
      </c>
      <c r="M4555" s="11">
        <v>3.2759958785205883</v>
      </c>
    </row>
    <row r="4556" spans="1:13" x14ac:dyDescent="0.35">
      <c r="A4556" s="11" t="str">
        <f t="shared" si="71"/>
        <v>CONSUMO PER CAPITA (kg ó litros por individuo)ColasT.ESPAÑA</v>
      </c>
      <c r="B4556" s="11" t="s">
        <v>121</v>
      </c>
      <c r="C4556" s="11" t="s">
        <v>159</v>
      </c>
      <c r="D4556" s="11" t="s">
        <v>36</v>
      </c>
      <c r="E4556" s="11">
        <v>1.9471131581931105</v>
      </c>
      <c r="F4556" s="11">
        <v>1.1473142550370012</v>
      </c>
      <c r="G4556" s="11">
        <v>1.0998729258368833</v>
      </c>
      <c r="H4556" s="11">
        <v>1.1769533091125213</v>
      </c>
      <c r="I4556" s="11">
        <v>1.8908204671121593</v>
      </c>
      <c r="J4556" s="11">
        <v>1.0760203351554356</v>
      </c>
      <c r="K4556" s="11">
        <v>1.008418673366388</v>
      </c>
      <c r="L4556" s="11">
        <v>1.1864553822061408</v>
      </c>
      <c r="M4556" s="11">
        <v>1.7739316831740615</v>
      </c>
    </row>
    <row r="4557" spans="1:13" x14ac:dyDescent="0.35">
      <c r="A4557" s="11" t="str">
        <f t="shared" si="71"/>
        <v>CONSUMO PER CAPITA (kg ó litros por individuo)ColasBCN AM</v>
      </c>
      <c r="B4557" s="11" t="s">
        <v>121</v>
      </c>
      <c r="C4557" s="11" t="s">
        <v>159</v>
      </c>
      <c r="D4557" s="11" t="s">
        <v>1</v>
      </c>
      <c r="E4557" s="11">
        <v>1.9860870251698006</v>
      </c>
      <c r="F4557" s="11">
        <v>1.1445996874108655</v>
      </c>
      <c r="G4557" s="11">
        <v>1.3885770746343451</v>
      </c>
      <c r="H4557" s="11">
        <v>1.2258579969380532</v>
      </c>
      <c r="I4557" s="11">
        <v>2.2219458020396297</v>
      </c>
      <c r="J4557" s="11">
        <v>1.1872468823039948</v>
      </c>
      <c r="K4557" s="11">
        <v>1.02831230647603</v>
      </c>
      <c r="L4557" s="11">
        <v>1.3841093297938112</v>
      </c>
      <c r="M4557" s="11">
        <v>2.0817192079490434</v>
      </c>
    </row>
    <row r="4558" spans="1:13" x14ac:dyDescent="0.35">
      <c r="A4558" s="11" t="str">
        <f t="shared" si="71"/>
        <v>CONSUMO PER CAPITA (kg ó litros por individuo)ColasREST.CAT ARAGON</v>
      </c>
      <c r="B4558" s="11" t="s">
        <v>121</v>
      </c>
      <c r="C4558" s="11" t="s">
        <v>159</v>
      </c>
      <c r="D4558" s="11" t="s">
        <v>2</v>
      </c>
      <c r="E4558" s="11">
        <v>1.8176270902202243</v>
      </c>
      <c r="F4558" s="11">
        <v>1.0124293906968844</v>
      </c>
      <c r="G4558" s="11">
        <v>0.9879055901491598</v>
      </c>
      <c r="H4558" s="11">
        <v>1.090334744602963</v>
      </c>
      <c r="I4558" s="11">
        <v>1.9691058716305123</v>
      </c>
      <c r="J4558" s="11">
        <v>1.0911283410975736</v>
      </c>
      <c r="K4558" s="11">
        <v>1.019845871936605</v>
      </c>
      <c r="L4558" s="11">
        <v>1.3913583553410045</v>
      </c>
      <c r="M4558" s="11">
        <v>2.0160585164242892</v>
      </c>
    </row>
    <row r="4559" spans="1:13" x14ac:dyDescent="0.35">
      <c r="A4559" s="11" t="str">
        <f t="shared" si="71"/>
        <v>CONSUMO PER CAPITA (kg ó litros por individuo)ColasLEVANTE</v>
      </c>
      <c r="B4559" s="11" t="s">
        <v>121</v>
      </c>
      <c r="C4559" s="11" t="s">
        <v>159</v>
      </c>
      <c r="D4559" s="11" t="s">
        <v>3</v>
      </c>
      <c r="E4559" s="11">
        <v>2.0989994984632205</v>
      </c>
      <c r="F4559" s="11">
        <v>1.3311122302419578</v>
      </c>
      <c r="G4559" s="11">
        <v>1.1756765531422964</v>
      </c>
      <c r="H4559" s="11">
        <v>1.2178873962461649</v>
      </c>
      <c r="I4559" s="11">
        <v>1.872601781455784</v>
      </c>
      <c r="J4559" s="11">
        <v>1.1236485393793878</v>
      </c>
      <c r="K4559" s="11">
        <v>1.07000557462148</v>
      </c>
      <c r="L4559" s="11">
        <v>1.2401295835047628</v>
      </c>
      <c r="M4559" s="11">
        <v>1.8039644898846794</v>
      </c>
    </row>
    <row r="4560" spans="1:13" x14ac:dyDescent="0.35">
      <c r="A4560" s="11" t="str">
        <f t="shared" si="71"/>
        <v>CONSUMO PER CAPITA (kg ó litros por individuo)ColasANDALUCIA</v>
      </c>
      <c r="B4560" s="11" t="s">
        <v>121</v>
      </c>
      <c r="C4560" s="11" t="s">
        <v>159</v>
      </c>
      <c r="D4560" s="11" t="s">
        <v>4</v>
      </c>
      <c r="E4560" s="11">
        <v>1.9159574028394852</v>
      </c>
      <c r="F4560" s="11">
        <v>1.21868353972884</v>
      </c>
      <c r="G4560" s="11">
        <v>1.1248812472326619</v>
      </c>
      <c r="H4560" s="11">
        <v>1.2571070254438144</v>
      </c>
      <c r="I4560" s="11">
        <v>1.9709065007134579</v>
      </c>
      <c r="J4560" s="11">
        <v>1.1388203189012047</v>
      </c>
      <c r="K4560" s="11">
        <v>1.0082273050170725</v>
      </c>
      <c r="L4560" s="11">
        <v>1.1003629765445762</v>
      </c>
      <c r="M4560" s="11">
        <v>1.7562088266974345</v>
      </c>
    </row>
    <row r="4561" spans="1:13" x14ac:dyDescent="0.35">
      <c r="A4561" s="11" t="str">
        <f t="shared" si="71"/>
        <v>CONSUMO PER CAPITA (kg ó litros por individuo)ColasMDD AM</v>
      </c>
      <c r="B4561" s="11" t="s">
        <v>121</v>
      </c>
      <c r="C4561" s="11" t="s">
        <v>159</v>
      </c>
      <c r="D4561" s="11" t="s">
        <v>5</v>
      </c>
      <c r="E4561" s="11">
        <v>2.7952032297682066</v>
      </c>
      <c r="F4561" s="11">
        <v>1.4724084076857271</v>
      </c>
      <c r="G4561" s="11">
        <v>1.5113670494121541</v>
      </c>
      <c r="H4561" s="11">
        <v>1.6474302339904869</v>
      </c>
      <c r="I4561" s="11">
        <v>2.3095764094227507</v>
      </c>
      <c r="J4561" s="11">
        <v>1.3311907241890932</v>
      </c>
      <c r="K4561" s="11">
        <v>1.3569225024120124</v>
      </c>
      <c r="L4561" s="11">
        <v>1.5001034843348866</v>
      </c>
      <c r="M4561" s="11">
        <v>2.1268240594905938</v>
      </c>
    </row>
    <row r="4562" spans="1:13" x14ac:dyDescent="0.35">
      <c r="A4562" s="11" t="str">
        <f t="shared" si="71"/>
        <v>CONSUMO PER CAPITA (kg ó litros por individuo)ColasRTO CENTRO</v>
      </c>
      <c r="B4562" s="11" t="s">
        <v>121</v>
      </c>
      <c r="C4562" s="11" t="s">
        <v>159</v>
      </c>
      <c r="D4562" s="11" t="s">
        <v>6</v>
      </c>
      <c r="E4562" s="11">
        <v>1.9448508359178007</v>
      </c>
      <c r="F4562" s="11">
        <v>1.3688862956284078</v>
      </c>
      <c r="G4562" s="11">
        <v>1.1141444013698936</v>
      </c>
      <c r="H4562" s="11">
        <v>1.1892953385714047</v>
      </c>
      <c r="I4562" s="11">
        <v>1.8505821796240998</v>
      </c>
      <c r="J4562" s="11">
        <v>1.1140896792169552</v>
      </c>
      <c r="K4562" s="11">
        <v>1.0750283936494036</v>
      </c>
      <c r="L4562" s="11">
        <v>1.2064792201124472</v>
      </c>
      <c r="M4562" s="11">
        <v>1.728212974989858</v>
      </c>
    </row>
    <row r="4563" spans="1:13" x14ac:dyDescent="0.35">
      <c r="A4563" s="11" t="str">
        <f t="shared" si="71"/>
        <v>CONSUMO PER CAPITA (kg ó litros por individuo)ColasNORTE-CENTRO</v>
      </c>
      <c r="B4563" s="11" t="s">
        <v>121</v>
      </c>
      <c r="C4563" s="11" t="s">
        <v>159</v>
      </c>
      <c r="D4563" s="11" t="s">
        <v>7</v>
      </c>
      <c r="E4563" s="11">
        <v>1.3120784705865876</v>
      </c>
      <c r="F4563" s="11">
        <v>0.6900900414453689</v>
      </c>
      <c r="G4563" s="11">
        <v>0.62066569757034462</v>
      </c>
      <c r="H4563" s="11">
        <v>0.6479932631206744</v>
      </c>
      <c r="I4563" s="11">
        <v>1.1734017322222881</v>
      </c>
      <c r="J4563" s="11">
        <v>0.68517636012959338</v>
      </c>
      <c r="K4563" s="11">
        <v>0.66534523678746338</v>
      </c>
      <c r="L4563" s="11">
        <v>0.78802548207281786</v>
      </c>
      <c r="M4563" s="11">
        <v>1.4398782778851218</v>
      </c>
    </row>
    <row r="4564" spans="1:13" x14ac:dyDescent="0.35">
      <c r="A4564" s="11" t="str">
        <f t="shared" si="71"/>
        <v>CONSUMO PER CAPITA (kg ó litros por individuo)ColasNOROESTE</v>
      </c>
      <c r="B4564" s="11" t="s">
        <v>121</v>
      </c>
      <c r="C4564" s="11" t="s">
        <v>159</v>
      </c>
      <c r="D4564" s="11" t="s">
        <v>8</v>
      </c>
      <c r="E4564" s="11">
        <v>1.3187383209376891</v>
      </c>
      <c r="F4564" s="11">
        <v>0.63533554809705428</v>
      </c>
      <c r="G4564" s="11">
        <v>0.64696512087790359</v>
      </c>
      <c r="H4564" s="11">
        <v>0.84093683490321136</v>
      </c>
      <c r="I4564" s="11">
        <v>1.4502061751254718</v>
      </c>
      <c r="J4564" s="11">
        <v>0.70132907116773968</v>
      </c>
      <c r="K4564" s="11">
        <v>0.629775239563794</v>
      </c>
      <c r="L4564" s="11">
        <v>0.70166317889037444</v>
      </c>
      <c r="M4564" s="11">
        <v>0.94924110141683338</v>
      </c>
    </row>
    <row r="4565" spans="1:13" x14ac:dyDescent="0.35">
      <c r="A4565" s="11" t="str">
        <f t="shared" si="71"/>
        <v>CONSUMO PER CAPITA (kg ó litros por individuo)Colas&lt;2MIL</v>
      </c>
      <c r="B4565" s="11" t="s">
        <v>121</v>
      </c>
      <c r="C4565" s="11" t="s">
        <v>159</v>
      </c>
      <c r="D4565" s="11" t="s">
        <v>9</v>
      </c>
      <c r="E4565" s="11">
        <v>1.9555222747723517</v>
      </c>
      <c r="F4565" s="11">
        <v>1.1030035357231709</v>
      </c>
      <c r="G4565" s="11">
        <v>1.0933585565312003</v>
      </c>
      <c r="H4565" s="11">
        <v>1.2218091581503536</v>
      </c>
      <c r="I4565" s="11">
        <v>1.808612880535714</v>
      </c>
      <c r="J4565" s="11">
        <v>1.0093127247292568</v>
      </c>
      <c r="K4565" s="11">
        <v>0.97119281616300424</v>
      </c>
      <c r="L4565" s="11">
        <v>1.3122425968813911</v>
      </c>
      <c r="M4565" s="11">
        <v>2.086781228188602</v>
      </c>
    </row>
    <row r="4566" spans="1:13" x14ac:dyDescent="0.35">
      <c r="A4566" s="11" t="str">
        <f t="shared" si="71"/>
        <v>CONSUMO PER CAPITA (kg ó litros por individuo)Colas2-5MIL</v>
      </c>
      <c r="B4566" s="11" t="s">
        <v>121</v>
      </c>
      <c r="C4566" s="11" t="s">
        <v>159</v>
      </c>
      <c r="D4566" s="11" t="s">
        <v>10</v>
      </c>
      <c r="E4566" s="11">
        <v>1.5219659841235467</v>
      </c>
      <c r="F4566" s="11">
        <v>0.93109266632272281</v>
      </c>
      <c r="G4566" s="11">
        <v>0.83596484113673053</v>
      </c>
      <c r="H4566" s="11">
        <v>0.84397835617349715</v>
      </c>
      <c r="I4566" s="11">
        <v>1.5584592007531024</v>
      </c>
      <c r="J4566" s="11">
        <v>0.863691938207934</v>
      </c>
      <c r="K4566" s="11">
        <v>0.84452392860363645</v>
      </c>
      <c r="L4566" s="11">
        <v>1.0922769248632789</v>
      </c>
      <c r="M4566" s="11">
        <v>1.4727252969504669</v>
      </c>
    </row>
    <row r="4567" spans="1:13" x14ac:dyDescent="0.35">
      <c r="A4567" s="11" t="str">
        <f t="shared" si="71"/>
        <v>CONSUMO PER CAPITA (kg ó litros por individuo)Colas5-10MIL</v>
      </c>
      <c r="B4567" s="11" t="s">
        <v>121</v>
      </c>
      <c r="C4567" s="11" t="s">
        <v>159</v>
      </c>
      <c r="D4567" s="11" t="s">
        <v>11</v>
      </c>
      <c r="E4567" s="11">
        <v>1.7553287618578453</v>
      </c>
      <c r="F4567" s="11">
        <v>1.0626868173768564</v>
      </c>
      <c r="G4567" s="11">
        <v>1.0315263873248521</v>
      </c>
      <c r="H4567" s="11">
        <v>1.054173895459968</v>
      </c>
      <c r="I4567" s="11">
        <v>2.0209777416290438</v>
      </c>
      <c r="J4567" s="11">
        <v>1.0776927328489223</v>
      </c>
      <c r="K4567" s="11">
        <v>0.95809233895657997</v>
      </c>
      <c r="L4567" s="11">
        <v>1.0647929342033986</v>
      </c>
      <c r="M4567" s="11">
        <v>1.4841368097194068</v>
      </c>
    </row>
    <row r="4568" spans="1:13" x14ac:dyDescent="0.35">
      <c r="A4568" s="11" t="str">
        <f t="shared" si="71"/>
        <v>CONSUMO PER CAPITA (kg ó litros por individuo)Colas10-30MIL</v>
      </c>
      <c r="B4568" s="11" t="s">
        <v>121</v>
      </c>
      <c r="C4568" s="11" t="s">
        <v>159</v>
      </c>
      <c r="D4568" s="11" t="s">
        <v>12</v>
      </c>
      <c r="E4568" s="11">
        <v>1.6458374169407486</v>
      </c>
      <c r="F4568" s="11">
        <v>0.96435626974389954</v>
      </c>
      <c r="G4568" s="11">
        <v>0.89754824810626488</v>
      </c>
      <c r="H4568" s="11">
        <v>1.1145939094898456</v>
      </c>
      <c r="I4568" s="11">
        <v>1.5190838071254473</v>
      </c>
      <c r="J4568" s="11">
        <v>0.81259316734928611</v>
      </c>
      <c r="K4568" s="11">
        <v>0.79572652961995471</v>
      </c>
      <c r="L4568" s="11">
        <v>0.95657536633535012</v>
      </c>
      <c r="M4568" s="11">
        <v>1.4546388406353803</v>
      </c>
    </row>
    <row r="4569" spans="1:13" x14ac:dyDescent="0.35">
      <c r="A4569" s="11" t="str">
        <f t="shared" si="71"/>
        <v>CONSUMO PER CAPITA (kg ó litros por individuo)Colas30-100MIL</v>
      </c>
      <c r="B4569" s="11" t="s">
        <v>121</v>
      </c>
      <c r="C4569" s="11" t="s">
        <v>159</v>
      </c>
      <c r="D4569" s="11" t="s">
        <v>13</v>
      </c>
      <c r="E4569" s="11">
        <v>2.0607053992181514</v>
      </c>
      <c r="F4569" s="11">
        <v>1.257606072734178</v>
      </c>
      <c r="G4569" s="11">
        <v>1.0487120053237671</v>
      </c>
      <c r="H4569" s="11">
        <v>1.2055674656119617</v>
      </c>
      <c r="I4569" s="11">
        <v>1.9864920301372451</v>
      </c>
      <c r="J4569" s="11">
        <v>1.2399619829049822</v>
      </c>
      <c r="K4569" s="11">
        <v>1.1235617491516436</v>
      </c>
      <c r="L4569" s="11">
        <v>1.3311978024223956</v>
      </c>
      <c r="M4569" s="11">
        <v>2.1172193227292828</v>
      </c>
    </row>
    <row r="4570" spans="1:13" x14ac:dyDescent="0.35">
      <c r="A4570" s="11" t="str">
        <f t="shared" si="71"/>
        <v>CONSUMO PER CAPITA (kg ó litros por individuo)Colas100-200MIL</v>
      </c>
      <c r="B4570" s="11" t="s">
        <v>121</v>
      </c>
      <c r="C4570" s="11" t="s">
        <v>159</v>
      </c>
      <c r="D4570" s="11" t="s">
        <v>14</v>
      </c>
      <c r="E4570" s="11">
        <v>1.9082075540616936</v>
      </c>
      <c r="F4570" s="11">
        <v>0.99827697045764974</v>
      </c>
      <c r="G4570" s="11">
        <v>0.99593538071633181</v>
      </c>
      <c r="H4570" s="11">
        <v>1.0382344775149042</v>
      </c>
      <c r="I4570" s="11">
        <v>1.6122897220777033</v>
      </c>
      <c r="J4570" s="11">
        <v>0.93190377057734508</v>
      </c>
      <c r="K4570" s="11">
        <v>0.84075209234780812</v>
      </c>
      <c r="L4570" s="11">
        <v>1.0463367083686734</v>
      </c>
      <c r="M4570" s="11">
        <v>1.5082777100409246</v>
      </c>
    </row>
    <row r="4571" spans="1:13" x14ac:dyDescent="0.35">
      <c r="A4571" s="11" t="str">
        <f t="shared" si="71"/>
        <v>CONSUMO PER CAPITA (kg ó litros por individuo)Colas200-500MIL</v>
      </c>
      <c r="B4571" s="11" t="s">
        <v>121</v>
      </c>
      <c r="C4571" s="11" t="s">
        <v>159</v>
      </c>
      <c r="D4571" s="11" t="s">
        <v>15</v>
      </c>
      <c r="E4571" s="11">
        <v>1.7867547737831129</v>
      </c>
      <c r="F4571" s="11">
        <v>1.1730819331070759</v>
      </c>
      <c r="G4571" s="11">
        <v>1.2106055400695723</v>
      </c>
      <c r="H4571" s="11">
        <v>1.0836855096818163</v>
      </c>
      <c r="I4571" s="11">
        <v>1.9986720165389582</v>
      </c>
      <c r="J4571" s="11">
        <v>1.0225114849316033</v>
      </c>
      <c r="K4571" s="11">
        <v>0.98171177182983826</v>
      </c>
      <c r="L4571" s="11">
        <v>1.1230485251002869</v>
      </c>
      <c r="M4571" s="11">
        <v>1.7262852194108214</v>
      </c>
    </row>
    <row r="4572" spans="1:13" x14ac:dyDescent="0.35">
      <c r="A4572" s="11" t="str">
        <f t="shared" si="71"/>
        <v>CONSUMO PER CAPITA (kg ó litros por individuo)Colas&gt;500MIL</v>
      </c>
      <c r="B4572" s="11" t="s">
        <v>121</v>
      </c>
      <c r="C4572" s="11" t="s">
        <v>159</v>
      </c>
      <c r="D4572" s="11" t="s">
        <v>16</v>
      </c>
      <c r="E4572" s="11">
        <v>2.5248774465059114</v>
      </c>
      <c r="F4572" s="11">
        <v>1.4126487882692924</v>
      </c>
      <c r="G4572" s="11">
        <v>1.4948488389478816</v>
      </c>
      <c r="H4572" s="11">
        <v>1.5351812515364784</v>
      </c>
      <c r="I4572" s="11">
        <v>2.3410792520347465</v>
      </c>
      <c r="J4572" s="11">
        <v>1.3841291915976537</v>
      </c>
      <c r="K4572" s="11">
        <v>1.3245541690079334</v>
      </c>
      <c r="L4572" s="11">
        <v>1.4456691633107528</v>
      </c>
      <c r="M4572" s="11">
        <v>2.0486994048058134</v>
      </c>
    </row>
    <row r="4573" spans="1:13" x14ac:dyDescent="0.35">
      <c r="A4573" s="11" t="str">
        <f t="shared" si="71"/>
        <v>CONSUMO PER CAPITA (kg ó litros por individuo)ColasDE 15 A 19 AÑOS</v>
      </c>
      <c r="B4573" s="11" t="s">
        <v>121</v>
      </c>
      <c r="C4573" s="11" t="s">
        <v>159</v>
      </c>
      <c r="D4573" s="11" t="s">
        <v>39</v>
      </c>
      <c r="E4573" s="11">
        <v>0.96249988645967377</v>
      </c>
      <c r="F4573" s="11">
        <v>0.58507105003160564</v>
      </c>
      <c r="G4573" s="11">
        <v>0.77510717011302377</v>
      </c>
      <c r="H4573" s="11">
        <v>0.54135837838058709</v>
      </c>
      <c r="I4573" s="11">
        <v>1.2283387554716632</v>
      </c>
      <c r="J4573" s="11">
        <v>0.54554009660389879</v>
      </c>
      <c r="K4573" s="11">
        <v>0.38789283263772706</v>
      </c>
      <c r="L4573" s="11">
        <v>0.43040558256795192</v>
      </c>
      <c r="M4573" s="11">
        <v>0.44830017410816358</v>
      </c>
    </row>
    <row r="4574" spans="1:13" x14ac:dyDescent="0.35">
      <c r="A4574" s="11" t="str">
        <f t="shared" si="71"/>
        <v>CONSUMO PER CAPITA (kg ó litros por individuo)ColasDE 20 A 24 AÑOS</v>
      </c>
      <c r="B4574" s="11" t="s">
        <v>121</v>
      </c>
      <c r="C4574" s="11" t="s">
        <v>159</v>
      </c>
      <c r="D4574" s="11" t="s">
        <v>40</v>
      </c>
      <c r="E4574" s="11">
        <v>1.2747535235358483</v>
      </c>
      <c r="F4574" s="11">
        <v>0.8427830659808514</v>
      </c>
      <c r="G4574" s="11">
        <v>0.66724991943915291</v>
      </c>
      <c r="H4574" s="11">
        <v>0.65964112160444777</v>
      </c>
      <c r="I4574" s="11">
        <v>1.683480596800593</v>
      </c>
      <c r="J4574" s="11">
        <v>0.75403391280469734</v>
      </c>
      <c r="K4574" s="11">
        <v>0.90895115641785396</v>
      </c>
      <c r="L4574" s="11">
        <v>1.0096162862318907</v>
      </c>
      <c r="M4574" s="11">
        <v>1.3601673560593897</v>
      </c>
    </row>
    <row r="4575" spans="1:13" x14ac:dyDescent="0.35">
      <c r="A4575" s="11" t="str">
        <f t="shared" si="71"/>
        <v>CONSUMO PER CAPITA (kg ó litros por individuo)ColasDE 25 A 34 AÑOS</v>
      </c>
      <c r="B4575" s="11" t="s">
        <v>121</v>
      </c>
      <c r="C4575" s="11" t="s">
        <v>159</v>
      </c>
      <c r="D4575" s="11" t="s">
        <v>41</v>
      </c>
      <c r="E4575" s="11">
        <v>1.5212577836115311</v>
      </c>
      <c r="F4575" s="11">
        <v>1.1289427475536209</v>
      </c>
      <c r="G4575" s="11">
        <v>0.81101773972915792</v>
      </c>
      <c r="H4575" s="11">
        <v>0.87242145383815017</v>
      </c>
      <c r="I4575" s="11">
        <v>1.1974538337676033</v>
      </c>
      <c r="J4575" s="11">
        <v>0.83065801749606727</v>
      </c>
      <c r="K4575" s="11">
        <v>0.72286712651381946</v>
      </c>
      <c r="L4575" s="11">
        <v>0.67707318273241768</v>
      </c>
      <c r="M4575" s="11">
        <v>1.1458785716242725</v>
      </c>
    </row>
    <row r="4576" spans="1:13" x14ac:dyDescent="0.35">
      <c r="A4576" s="11" t="str">
        <f t="shared" si="71"/>
        <v>CONSUMO PER CAPITA (kg ó litros por individuo)ColasDE 35 A 49 AÑOS</v>
      </c>
      <c r="B4576" s="11" t="s">
        <v>121</v>
      </c>
      <c r="C4576" s="11" t="s">
        <v>159</v>
      </c>
      <c r="D4576" s="11" t="s">
        <v>42</v>
      </c>
      <c r="E4576" s="11">
        <v>2.2819112461826552</v>
      </c>
      <c r="F4576" s="11">
        <v>1.2709270126150893</v>
      </c>
      <c r="G4576" s="11">
        <v>1.2057564026960159</v>
      </c>
      <c r="H4576" s="11">
        <v>1.364175327791596</v>
      </c>
      <c r="I4576" s="11">
        <v>2.1082745435844465</v>
      </c>
      <c r="J4576" s="11">
        <v>1.1786885149962951</v>
      </c>
      <c r="K4576" s="11">
        <v>1.1762024589007711</v>
      </c>
      <c r="L4576" s="11">
        <v>1.3273396441904586</v>
      </c>
      <c r="M4576" s="11">
        <v>1.9860407295532678</v>
      </c>
    </row>
    <row r="4577" spans="1:13" x14ac:dyDescent="0.35">
      <c r="A4577" s="11" t="str">
        <f t="shared" si="71"/>
        <v>CONSUMO PER CAPITA (kg ó litros por individuo)ColasDE 50 A 59 AÑOS</v>
      </c>
      <c r="B4577" s="11" t="s">
        <v>121</v>
      </c>
      <c r="C4577" s="11" t="s">
        <v>159</v>
      </c>
      <c r="D4577" s="11" t="s">
        <v>43</v>
      </c>
      <c r="E4577" s="11">
        <v>2.5318000626425947</v>
      </c>
      <c r="F4577" s="11">
        <v>1.4525890112732465</v>
      </c>
      <c r="G4577" s="11">
        <v>1.3338994797528299</v>
      </c>
      <c r="H4577" s="11">
        <v>1.5062270058302945</v>
      </c>
      <c r="I4577" s="11">
        <v>2.4617903389400326</v>
      </c>
      <c r="J4577" s="11">
        <v>1.34072871969829</v>
      </c>
      <c r="K4577" s="11">
        <v>1.3200897707688379</v>
      </c>
      <c r="L4577" s="11">
        <v>1.6197468389006242</v>
      </c>
      <c r="M4577" s="11">
        <v>2.4048421673301759</v>
      </c>
    </row>
    <row r="4578" spans="1:13" x14ac:dyDescent="0.35">
      <c r="A4578" s="11" t="str">
        <f t="shared" si="71"/>
        <v>CONSUMO PER CAPITA (kg ó litros por individuo)ColasDE 60 A 75 AÑOS</v>
      </c>
      <c r="B4578" s="11" t="s">
        <v>121</v>
      </c>
      <c r="C4578" s="11" t="s">
        <v>159</v>
      </c>
      <c r="D4578" s="11" t="s">
        <v>44</v>
      </c>
      <c r="E4578" s="11">
        <v>1.747053783184531</v>
      </c>
      <c r="F4578" s="11">
        <v>0.98190630191164885</v>
      </c>
      <c r="G4578" s="11">
        <v>1.1641124238266294</v>
      </c>
      <c r="H4578" s="11">
        <v>1.1812845071447102</v>
      </c>
      <c r="I4578" s="11">
        <v>1.8091416240902904</v>
      </c>
      <c r="J4578" s="11">
        <v>1.1206495839063597</v>
      </c>
      <c r="K4578" s="11">
        <v>0.92311644841074336</v>
      </c>
      <c r="L4578" s="11">
        <v>1.2354501619951865</v>
      </c>
      <c r="M4578" s="11">
        <v>1.8794013465091808</v>
      </c>
    </row>
    <row r="4579" spans="1:13" x14ac:dyDescent="0.35">
      <c r="A4579" s="11" t="str">
        <f t="shared" si="71"/>
        <v>CONSUMO PER CAPITA (kg ó litros por individuo)ColasNIVEL ALTO</v>
      </c>
      <c r="B4579" s="11" t="s">
        <v>121</v>
      </c>
      <c r="C4579" s="11" t="s">
        <v>159</v>
      </c>
      <c r="D4579" s="11" t="s">
        <v>209</v>
      </c>
      <c r="E4579" s="11">
        <v>1.8858665748423702</v>
      </c>
      <c r="F4579" s="11">
        <v>1.0185141388618533</v>
      </c>
      <c r="G4579" s="11">
        <v>1.0606187975663111</v>
      </c>
      <c r="H4579" s="11">
        <v>1.1597017036772035</v>
      </c>
      <c r="I4579" s="11">
        <v>1.8559221087157891</v>
      </c>
      <c r="J4579" s="11">
        <v>0.98150864096171797</v>
      </c>
      <c r="K4579" s="11">
        <v>0.95594376877396237</v>
      </c>
      <c r="L4579" s="11">
        <v>1.2462393722495853</v>
      </c>
      <c r="M4579" s="11">
        <v>1.9036157240520868</v>
      </c>
    </row>
    <row r="4580" spans="1:13" x14ac:dyDescent="0.35">
      <c r="A4580" s="11" t="str">
        <f t="shared" si="71"/>
        <v>CONSUMO PER CAPITA (kg ó litros por individuo)ColasNIVEL MEDIO ALTO</v>
      </c>
      <c r="B4580" s="11" t="s">
        <v>121</v>
      </c>
      <c r="C4580" s="11" t="s">
        <v>159</v>
      </c>
      <c r="D4580" s="11" t="s">
        <v>210</v>
      </c>
      <c r="E4580" s="11">
        <v>2.3470564861784391</v>
      </c>
      <c r="F4580" s="11">
        <v>1.2902840656538836</v>
      </c>
      <c r="G4580" s="11">
        <v>1.259977626805181</v>
      </c>
      <c r="H4580" s="11">
        <v>1.3712971853045155</v>
      </c>
      <c r="I4580" s="11">
        <v>1.9990036668803266</v>
      </c>
      <c r="J4580" s="11">
        <v>1.2119370114464962</v>
      </c>
      <c r="K4580" s="11">
        <v>1.2129844088615416</v>
      </c>
      <c r="L4580" s="11">
        <v>1.3397064262436822</v>
      </c>
      <c r="M4580" s="11">
        <v>1.8607187427121032</v>
      </c>
    </row>
    <row r="4581" spans="1:13" x14ac:dyDescent="0.35">
      <c r="A4581" s="11" t="str">
        <f t="shared" si="71"/>
        <v>CONSUMO PER CAPITA (kg ó litros por individuo)ColasNIVEL MEDIO</v>
      </c>
      <c r="B4581" s="11" t="s">
        <v>121</v>
      </c>
      <c r="C4581" s="11" t="s">
        <v>159</v>
      </c>
      <c r="D4581" s="11" t="s">
        <v>211</v>
      </c>
      <c r="E4581" s="11">
        <v>2.1618601854925199</v>
      </c>
      <c r="F4581" s="11">
        <v>1.2649869997490428</v>
      </c>
      <c r="G4581" s="11">
        <v>1.2812079149692495</v>
      </c>
      <c r="H4581" s="11">
        <v>1.2409226731860161</v>
      </c>
      <c r="I4581" s="11">
        <v>2.059198651941101</v>
      </c>
      <c r="J4581" s="11">
        <v>1.3156077916932758</v>
      </c>
      <c r="K4581" s="11">
        <v>1.025678548757329</v>
      </c>
      <c r="L4581" s="11">
        <v>1.2022010903364491</v>
      </c>
      <c r="M4581" s="11">
        <v>1.757383543516555</v>
      </c>
    </row>
    <row r="4582" spans="1:13" x14ac:dyDescent="0.35">
      <c r="A4582" s="11" t="str">
        <f t="shared" si="71"/>
        <v>CONSUMO PER CAPITA (kg ó litros por individuo)ColasNIVEL MEDIO BAJO</v>
      </c>
      <c r="B4582" s="11" t="s">
        <v>121</v>
      </c>
      <c r="C4582" s="11" t="s">
        <v>159</v>
      </c>
      <c r="D4582" s="11" t="s">
        <v>212</v>
      </c>
      <c r="E4582" s="11">
        <v>1.7215559725837781</v>
      </c>
      <c r="F4582" s="11">
        <v>1.1189243184187505</v>
      </c>
      <c r="G4582" s="11">
        <v>0.95407652768519968</v>
      </c>
      <c r="H4582" s="11">
        <v>1.1978456680637064</v>
      </c>
      <c r="I4582" s="11">
        <v>1.831769532895426</v>
      </c>
      <c r="J4582" s="11">
        <v>1.0038202388881285</v>
      </c>
      <c r="K4582" s="11">
        <v>0.91922180480074112</v>
      </c>
      <c r="L4582" s="11">
        <v>1.0037544988639038</v>
      </c>
      <c r="M4582" s="11">
        <v>1.5595967159830237</v>
      </c>
    </row>
    <row r="4583" spans="1:13" x14ac:dyDescent="0.35">
      <c r="A4583" s="11" t="str">
        <f t="shared" si="71"/>
        <v>CONSUMO PER CAPITA (kg ó litros por individuo)ColasHOMBRE</v>
      </c>
      <c r="B4583" s="11" t="s">
        <v>121</v>
      </c>
      <c r="C4583" s="11" t="s">
        <v>159</v>
      </c>
      <c r="D4583" s="11" t="s">
        <v>21</v>
      </c>
      <c r="E4583" s="11">
        <v>2.0355984002080203</v>
      </c>
      <c r="F4583" s="11">
        <v>1.192054782691472</v>
      </c>
      <c r="G4583" s="11">
        <v>1.1582113889680712</v>
      </c>
      <c r="H4583" s="11">
        <v>1.2489043016102568</v>
      </c>
      <c r="I4583" s="11">
        <v>1.9414928048862647</v>
      </c>
      <c r="J4583" s="11">
        <v>1.1249908513855951</v>
      </c>
      <c r="K4583" s="11">
        <v>1.0414494584632086</v>
      </c>
      <c r="L4583" s="11">
        <v>1.2456207163936088</v>
      </c>
      <c r="M4583" s="11">
        <v>1.8599723041254719</v>
      </c>
    </row>
    <row r="4584" spans="1:13" x14ac:dyDescent="0.35">
      <c r="A4584" s="11" t="str">
        <f t="shared" si="71"/>
        <v>CONSUMO PER CAPITA (kg ó litros por individuo)ColasMUJER</v>
      </c>
      <c r="B4584" s="11" t="s">
        <v>121</v>
      </c>
      <c r="C4584" s="11" t="s">
        <v>159</v>
      </c>
      <c r="D4584" s="11" t="s">
        <v>22</v>
      </c>
      <c r="E4584" s="11">
        <v>1.8595397040985802</v>
      </c>
      <c r="F4584" s="11">
        <v>1.1030364926887621</v>
      </c>
      <c r="G4584" s="11">
        <v>1.0422306763394382</v>
      </c>
      <c r="H4584" s="11">
        <v>1.1058600454452963</v>
      </c>
      <c r="I4584" s="11">
        <v>1.8407527227996032</v>
      </c>
      <c r="J4584" s="11">
        <v>1.0276330590397706</v>
      </c>
      <c r="K4584" s="11">
        <v>0.97580764379295426</v>
      </c>
      <c r="L4584" s="11">
        <v>1.128041678192433</v>
      </c>
      <c r="M4584" s="11">
        <v>1.6889650778048992</v>
      </c>
    </row>
    <row r="4585" spans="1:13" x14ac:dyDescent="0.35">
      <c r="A4585" s="11" t="str">
        <f t="shared" si="71"/>
        <v>CONSUMO PER CAPITA (kg ó litros por individuo)Cola RegularT.ESPAÑA</v>
      </c>
      <c r="B4585" s="11" t="s">
        <v>121</v>
      </c>
      <c r="C4585" s="11" t="s">
        <v>160</v>
      </c>
      <c r="D4585" s="11" t="s">
        <v>36</v>
      </c>
      <c r="E4585" s="11">
        <v>0.87581467939378344</v>
      </c>
      <c r="F4585" s="11">
        <v>0.47914876632788023</v>
      </c>
      <c r="G4585" s="11">
        <v>0.45842603215801553</v>
      </c>
      <c r="H4585" s="11">
        <v>0.50223164303060797</v>
      </c>
      <c r="I4585" s="11">
        <v>0.84926278192442006</v>
      </c>
      <c r="J4585" s="11">
        <v>0.48201660356226678</v>
      </c>
      <c r="K4585" s="11">
        <v>0.45474142183346322</v>
      </c>
      <c r="L4585" s="11">
        <v>0.50817366024921573</v>
      </c>
      <c r="M4585" s="11">
        <v>0.77008227646620697</v>
      </c>
    </row>
    <row r="4586" spans="1:13" x14ac:dyDescent="0.35">
      <c r="A4586" s="11" t="str">
        <f t="shared" si="71"/>
        <v>CONSUMO PER CAPITA (kg ó litros por individuo)Cola RegularBCN AM</v>
      </c>
      <c r="B4586" s="11" t="s">
        <v>121</v>
      </c>
      <c r="C4586" s="11" t="s">
        <v>160</v>
      </c>
      <c r="D4586" s="11" t="s">
        <v>1</v>
      </c>
      <c r="E4586" s="11">
        <v>0.65928225913998317</v>
      </c>
      <c r="F4586" s="11">
        <v>0.35792516030790866</v>
      </c>
      <c r="G4586" s="11">
        <v>0.36309165333462767</v>
      </c>
      <c r="H4586" s="11">
        <v>0.3674316322270485</v>
      </c>
      <c r="I4586" s="11">
        <v>0.52579122550021484</v>
      </c>
      <c r="J4586" s="11">
        <v>0.39355315803318441</v>
      </c>
      <c r="K4586" s="11">
        <v>0.3374424797718914</v>
      </c>
      <c r="L4586" s="11">
        <v>0.39799834143383989</v>
      </c>
      <c r="M4586" s="11">
        <v>0.62754680942584118</v>
      </c>
    </row>
    <row r="4587" spans="1:13" x14ac:dyDescent="0.35">
      <c r="A4587" s="11" t="str">
        <f t="shared" si="71"/>
        <v>CONSUMO PER CAPITA (kg ó litros por individuo)Cola RegularREST.CAT ARAGON</v>
      </c>
      <c r="B4587" s="11" t="s">
        <v>121</v>
      </c>
      <c r="C4587" s="11" t="s">
        <v>160</v>
      </c>
      <c r="D4587" s="11" t="s">
        <v>2</v>
      </c>
      <c r="E4587" s="11">
        <v>0.91621204453901472</v>
      </c>
      <c r="F4587" s="11">
        <v>0.48269148846636517</v>
      </c>
      <c r="G4587" s="11">
        <v>0.51219026927550715</v>
      </c>
      <c r="H4587" s="11">
        <v>0.53547942592149478</v>
      </c>
      <c r="I4587" s="11">
        <v>1.0784209543836984</v>
      </c>
      <c r="J4587" s="11">
        <v>0.53511377800816018</v>
      </c>
      <c r="K4587" s="11">
        <v>0.54524219105055971</v>
      </c>
      <c r="L4587" s="11">
        <v>0.76721907367650755</v>
      </c>
      <c r="M4587" s="11">
        <v>0.92964335539869214</v>
      </c>
    </row>
    <row r="4588" spans="1:13" x14ac:dyDescent="0.35">
      <c r="A4588" s="11" t="str">
        <f t="shared" si="71"/>
        <v>CONSUMO PER CAPITA (kg ó litros por individuo)Cola RegularLEVANTE</v>
      </c>
      <c r="B4588" s="11" t="s">
        <v>121</v>
      </c>
      <c r="C4588" s="11" t="s">
        <v>160</v>
      </c>
      <c r="D4588" s="11" t="s">
        <v>3</v>
      </c>
      <c r="E4588" s="11">
        <v>0.93084667587695602</v>
      </c>
      <c r="F4588" s="11">
        <v>0.52561430337260617</v>
      </c>
      <c r="G4588" s="11">
        <v>0.4824350742291903</v>
      </c>
      <c r="H4588" s="11">
        <v>0.51202604391196482</v>
      </c>
      <c r="I4588" s="11">
        <v>0.86201129810791122</v>
      </c>
      <c r="J4588" s="11">
        <v>0.51559277156182093</v>
      </c>
      <c r="K4588" s="11">
        <v>0.46769746422181785</v>
      </c>
      <c r="L4588" s="11">
        <v>0.49559421888534289</v>
      </c>
      <c r="M4588" s="11">
        <v>0.74150707097371682</v>
      </c>
    </row>
    <row r="4589" spans="1:13" x14ac:dyDescent="0.35">
      <c r="A4589" s="11" t="str">
        <f t="shared" si="71"/>
        <v>CONSUMO PER CAPITA (kg ó litros por individuo)Cola RegularANDALUCIA</v>
      </c>
      <c r="B4589" s="11" t="s">
        <v>121</v>
      </c>
      <c r="C4589" s="11" t="s">
        <v>160</v>
      </c>
      <c r="D4589" s="11" t="s">
        <v>4</v>
      </c>
      <c r="E4589" s="11">
        <v>0.88012608051043884</v>
      </c>
      <c r="F4589" s="11">
        <v>0.57979252266413728</v>
      </c>
      <c r="G4589" s="11">
        <v>0.47956702095765813</v>
      </c>
      <c r="H4589" s="11">
        <v>0.5328219287888275</v>
      </c>
      <c r="I4589" s="11">
        <v>0.92265601031606814</v>
      </c>
      <c r="J4589" s="11">
        <v>0.45933758703362543</v>
      </c>
      <c r="K4589" s="11">
        <v>0.48283184346532554</v>
      </c>
      <c r="L4589" s="11">
        <v>0.51913998739601575</v>
      </c>
      <c r="M4589" s="11">
        <v>0.80511986529711554</v>
      </c>
    </row>
    <row r="4590" spans="1:13" x14ac:dyDescent="0.35">
      <c r="A4590" s="11" t="str">
        <f t="shared" si="71"/>
        <v>CONSUMO PER CAPITA (kg ó litros por individuo)Cola RegularMDD AM</v>
      </c>
      <c r="B4590" s="11" t="s">
        <v>121</v>
      </c>
      <c r="C4590" s="11" t="s">
        <v>160</v>
      </c>
      <c r="D4590" s="11" t="s">
        <v>5</v>
      </c>
      <c r="E4590" s="11">
        <v>1.0878058778390778</v>
      </c>
      <c r="F4590" s="11">
        <v>0.54004385358786533</v>
      </c>
      <c r="G4590" s="11">
        <v>0.56091442206023956</v>
      </c>
      <c r="H4590" s="11">
        <v>0.62086135698573741</v>
      </c>
      <c r="I4590" s="11">
        <v>0.88300899820328382</v>
      </c>
      <c r="J4590" s="11">
        <v>0.56559041710207192</v>
      </c>
      <c r="K4590" s="11">
        <v>0.44608683672422622</v>
      </c>
      <c r="L4590" s="11">
        <v>0.43700888214434291</v>
      </c>
      <c r="M4590" s="11">
        <v>0.79707218697914273</v>
      </c>
    </row>
    <row r="4591" spans="1:13" x14ac:dyDescent="0.35">
      <c r="A4591" s="11" t="str">
        <f t="shared" si="71"/>
        <v>CONSUMO PER CAPITA (kg ó litros por individuo)Cola RegularRTO CENTRO</v>
      </c>
      <c r="B4591" s="11" t="s">
        <v>121</v>
      </c>
      <c r="C4591" s="11" t="s">
        <v>160</v>
      </c>
      <c r="D4591" s="11" t="s">
        <v>6</v>
      </c>
      <c r="E4591" s="11">
        <v>0.86335391698848263</v>
      </c>
      <c r="F4591" s="11">
        <v>0.56429021624371101</v>
      </c>
      <c r="G4591" s="11">
        <v>0.58115464442738973</v>
      </c>
      <c r="H4591" s="11">
        <v>0.62659188406550637</v>
      </c>
      <c r="I4591" s="11">
        <v>0.90510076893741709</v>
      </c>
      <c r="J4591" s="11">
        <v>0.56348530089763005</v>
      </c>
      <c r="K4591" s="11">
        <v>0.5590661454816831</v>
      </c>
      <c r="L4591" s="11">
        <v>0.54449742645074317</v>
      </c>
      <c r="M4591" s="11">
        <v>0.76901175303850056</v>
      </c>
    </row>
    <row r="4592" spans="1:13" x14ac:dyDescent="0.35">
      <c r="A4592" s="11" t="str">
        <f t="shared" si="71"/>
        <v>CONSUMO PER CAPITA (kg ó litros por individuo)Cola RegularNORTE-CENTRO</v>
      </c>
      <c r="B4592" s="11" t="s">
        <v>121</v>
      </c>
      <c r="C4592" s="11" t="s">
        <v>160</v>
      </c>
      <c r="D4592" s="11" t="s">
        <v>7</v>
      </c>
      <c r="E4592" s="11">
        <v>0.86189277823312527</v>
      </c>
      <c r="F4592" s="11">
        <v>0.34971212833050247</v>
      </c>
      <c r="G4592" s="11">
        <v>0.28174663354571644</v>
      </c>
      <c r="H4592" s="11">
        <v>0.35621369617299037</v>
      </c>
      <c r="I4592" s="11">
        <v>0.57325588299220409</v>
      </c>
      <c r="J4592" s="11">
        <v>0.36715195449537785</v>
      </c>
      <c r="K4592" s="11">
        <v>0.37540303764228289</v>
      </c>
      <c r="L4592" s="11">
        <v>0.42292175626129402</v>
      </c>
      <c r="M4592" s="11">
        <v>0.82727046489272194</v>
      </c>
    </row>
    <row r="4593" spans="1:13" x14ac:dyDescent="0.35">
      <c r="A4593" s="11" t="str">
        <f t="shared" si="71"/>
        <v>CONSUMO PER CAPITA (kg ó litros por individuo)Cola RegularNOROESTE</v>
      </c>
      <c r="B4593" s="11" t="s">
        <v>121</v>
      </c>
      <c r="C4593" s="11" t="s">
        <v>160</v>
      </c>
      <c r="D4593" s="11" t="s">
        <v>8</v>
      </c>
      <c r="E4593" s="11">
        <v>0.65759248315365304</v>
      </c>
      <c r="F4593" s="11">
        <v>0.25200885987865201</v>
      </c>
      <c r="G4593" s="11">
        <v>0.29226054111009231</v>
      </c>
      <c r="H4593" s="11">
        <v>0.35303179291776332</v>
      </c>
      <c r="I4593" s="11">
        <v>0.84459137400982054</v>
      </c>
      <c r="J4593" s="11">
        <v>0.39972001143841362</v>
      </c>
      <c r="K4593" s="11">
        <v>0.33940287709680078</v>
      </c>
      <c r="L4593" s="11">
        <v>0.39161651270906889</v>
      </c>
      <c r="M4593" s="11">
        <v>0.55543034040597661</v>
      </c>
    </row>
    <row r="4594" spans="1:13" x14ac:dyDescent="0.35">
      <c r="A4594" s="11" t="str">
        <f t="shared" si="71"/>
        <v>CONSUMO PER CAPITA (kg ó litros por individuo)Cola Regular&lt;2MIL</v>
      </c>
      <c r="B4594" s="11" t="s">
        <v>121</v>
      </c>
      <c r="C4594" s="11" t="s">
        <v>160</v>
      </c>
      <c r="D4594" s="11" t="s">
        <v>9</v>
      </c>
      <c r="E4594" s="11">
        <v>1.2502016336125985</v>
      </c>
      <c r="F4594" s="11">
        <v>0.67734907419898915</v>
      </c>
      <c r="G4594" s="11">
        <v>0.63235566765828943</v>
      </c>
      <c r="H4594" s="11">
        <v>0.7837383911887994</v>
      </c>
      <c r="I4594" s="11">
        <v>1.2945389129859788</v>
      </c>
      <c r="J4594" s="11">
        <v>0.67353209030195782</v>
      </c>
      <c r="K4594" s="11">
        <v>0.61391196626889033</v>
      </c>
      <c r="L4594" s="11">
        <v>0.8524024918796772</v>
      </c>
      <c r="M4594" s="11">
        <v>1.2850433532934633</v>
      </c>
    </row>
    <row r="4595" spans="1:13" x14ac:dyDescent="0.35">
      <c r="A4595" s="11" t="str">
        <f t="shared" si="71"/>
        <v>CONSUMO PER CAPITA (kg ó litros por individuo)Cola Regular2-5MIL</v>
      </c>
      <c r="B4595" s="11" t="s">
        <v>121</v>
      </c>
      <c r="C4595" s="11" t="s">
        <v>160</v>
      </c>
      <c r="D4595" s="11" t="s">
        <v>10</v>
      </c>
      <c r="E4595" s="11">
        <v>0.90601318706156686</v>
      </c>
      <c r="F4595" s="11">
        <v>0.45146999597833637</v>
      </c>
      <c r="G4595" s="11">
        <v>0.4107934730622963</v>
      </c>
      <c r="H4595" s="11">
        <v>0.42174289510149571</v>
      </c>
      <c r="I4595" s="11">
        <v>0.84078069497587749</v>
      </c>
      <c r="J4595" s="11">
        <v>0.4104891610294184</v>
      </c>
      <c r="K4595" s="11">
        <v>0.48927442375891417</v>
      </c>
      <c r="L4595" s="11">
        <v>0.62369096299571924</v>
      </c>
      <c r="M4595" s="11">
        <v>0.78141433330125221</v>
      </c>
    </row>
    <row r="4596" spans="1:13" x14ac:dyDescent="0.35">
      <c r="A4596" s="11" t="str">
        <f t="shared" si="71"/>
        <v>CONSUMO PER CAPITA (kg ó litros por individuo)Cola Regular5-10MIL</v>
      </c>
      <c r="B4596" s="11" t="s">
        <v>121</v>
      </c>
      <c r="C4596" s="11" t="s">
        <v>160</v>
      </c>
      <c r="D4596" s="11" t="s">
        <v>11</v>
      </c>
      <c r="E4596" s="11">
        <v>0.90639335857102066</v>
      </c>
      <c r="F4596" s="11">
        <v>0.53645422925838016</v>
      </c>
      <c r="G4596" s="11">
        <v>0.5296126191707512</v>
      </c>
      <c r="H4596" s="11">
        <v>0.53450874513865299</v>
      </c>
      <c r="I4596" s="11">
        <v>1.1647515258847878</v>
      </c>
      <c r="J4596" s="11">
        <v>0.53272358029878519</v>
      </c>
      <c r="K4596" s="11">
        <v>0.49160730797778546</v>
      </c>
      <c r="L4596" s="11">
        <v>0.56850716711249361</v>
      </c>
      <c r="M4596" s="11">
        <v>0.76764417795371098</v>
      </c>
    </row>
    <row r="4597" spans="1:13" x14ac:dyDescent="0.35">
      <c r="A4597" s="11" t="str">
        <f t="shared" si="71"/>
        <v>CONSUMO PER CAPITA (kg ó litros por individuo)Cola Regular10-30MIL</v>
      </c>
      <c r="B4597" s="11" t="s">
        <v>121</v>
      </c>
      <c r="C4597" s="11" t="s">
        <v>160</v>
      </c>
      <c r="D4597" s="11" t="s">
        <v>12</v>
      </c>
      <c r="E4597" s="11">
        <v>0.69477845539565242</v>
      </c>
      <c r="F4597" s="11">
        <v>0.42211838101020788</v>
      </c>
      <c r="G4597" s="11">
        <v>0.34240065666447717</v>
      </c>
      <c r="H4597" s="11">
        <v>0.44865041561577856</v>
      </c>
      <c r="I4597" s="11">
        <v>0.66896856685174011</v>
      </c>
      <c r="J4597" s="11">
        <v>0.36735861003913944</v>
      </c>
      <c r="K4597" s="11">
        <v>0.32263011262644459</v>
      </c>
      <c r="L4597" s="11">
        <v>0.40703590374230525</v>
      </c>
      <c r="M4597" s="11">
        <v>0.62447761713254457</v>
      </c>
    </row>
    <row r="4598" spans="1:13" x14ac:dyDescent="0.35">
      <c r="A4598" s="11" t="str">
        <f t="shared" si="71"/>
        <v>CONSUMO PER CAPITA (kg ó litros por individuo)Cola Regular30-100MIL</v>
      </c>
      <c r="B4598" s="11" t="s">
        <v>121</v>
      </c>
      <c r="C4598" s="11" t="s">
        <v>160</v>
      </c>
      <c r="D4598" s="11" t="s">
        <v>13</v>
      </c>
      <c r="E4598" s="11">
        <v>0.87697692329037913</v>
      </c>
      <c r="F4598" s="11">
        <v>0.45865883099852489</v>
      </c>
      <c r="G4598" s="11">
        <v>0.37389203050845526</v>
      </c>
      <c r="H4598" s="11">
        <v>0.5040024809265029</v>
      </c>
      <c r="I4598" s="11">
        <v>0.75486688529187329</v>
      </c>
      <c r="J4598" s="11">
        <v>0.44150711977637896</v>
      </c>
      <c r="K4598" s="11">
        <v>0.48128560720351726</v>
      </c>
      <c r="L4598" s="11">
        <v>0.4661811255580397</v>
      </c>
      <c r="M4598" s="11">
        <v>0.75769475419133381</v>
      </c>
    </row>
    <row r="4599" spans="1:13" x14ac:dyDescent="0.35">
      <c r="A4599" s="11" t="str">
        <f t="shared" si="71"/>
        <v>CONSUMO PER CAPITA (kg ó litros por individuo)Cola Regular100-200MIL</v>
      </c>
      <c r="B4599" s="11" t="s">
        <v>121</v>
      </c>
      <c r="C4599" s="11" t="s">
        <v>160</v>
      </c>
      <c r="D4599" s="11" t="s">
        <v>14</v>
      </c>
      <c r="E4599" s="11">
        <v>0.85633616764984166</v>
      </c>
      <c r="F4599" s="11">
        <v>0.41321762705948539</v>
      </c>
      <c r="G4599" s="11">
        <v>0.44130516807220688</v>
      </c>
      <c r="H4599" s="11">
        <v>0.45186716426905987</v>
      </c>
      <c r="I4599" s="11">
        <v>0.7398462358174045</v>
      </c>
      <c r="J4599" s="11">
        <v>0.37817272266455926</v>
      </c>
      <c r="K4599" s="11">
        <v>0.33359325347574575</v>
      </c>
      <c r="L4599" s="11">
        <v>0.37797352239639659</v>
      </c>
      <c r="M4599" s="11">
        <v>0.68483201087306456</v>
      </c>
    </row>
    <row r="4600" spans="1:13" x14ac:dyDescent="0.35">
      <c r="A4600" s="11" t="str">
        <f t="shared" si="71"/>
        <v>CONSUMO PER CAPITA (kg ó litros por individuo)Cola Regular200-500MIL</v>
      </c>
      <c r="B4600" s="11" t="s">
        <v>121</v>
      </c>
      <c r="C4600" s="11" t="s">
        <v>160</v>
      </c>
      <c r="D4600" s="11" t="s">
        <v>15</v>
      </c>
      <c r="E4600" s="11">
        <v>0.77410218173028589</v>
      </c>
      <c r="F4600" s="11">
        <v>0.47119560827373019</v>
      </c>
      <c r="G4600" s="11">
        <v>0.538283753508768</v>
      </c>
      <c r="H4600" s="11">
        <v>0.43269851481489569</v>
      </c>
      <c r="I4600" s="11">
        <v>0.7928632308893897</v>
      </c>
      <c r="J4600" s="11">
        <v>0.51794720018835572</v>
      </c>
      <c r="K4600" s="11">
        <v>0.50056709420465384</v>
      </c>
      <c r="L4600" s="11">
        <v>0.52134972885398312</v>
      </c>
      <c r="M4600" s="11">
        <v>0.85576725512399898</v>
      </c>
    </row>
    <row r="4601" spans="1:13" x14ac:dyDescent="0.35">
      <c r="A4601" s="11" t="str">
        <f t="shared" si="71"/>
        <v>CONSUMO PER CAPITA (kg ó litros por individuo)Cola Regular&gt;500MIL</v>
      </c>
      <c r="B4601" s="11" t="s">
        <v>121</v>
      </c>
      <c r="C4601" s="11" t="s">
        <v>160</v>
      </c>
      <c r="D4601" s="11" t="s">
        <v>16</v>
      </c>
      <c r="E4601" s="11">
        <v>1.0000826894333852</v>
      </c>
      <c r="F4601" s="11">
        <v>0.52353920517675723</v>
      </c>
      <c r="G4601" s="11">
        <v>0.55922189845924641</v>
      </c>
      <c r="H4601" s="11">
        <v>0.55783334681391739</v>
      </c>
      <c r="I4601" s="11">
        <v>0.95925194737973141</v>
      </c>
      <c r="J4601" s="11">
        <v>0.62292460067664945</v>
      </c>
      <c r="K4601" s="11">
        <v>0.52069809376202569</v>
      </c>
      <c r="L4601" s="11">
        <v>0.54754542901345649</v>
      </c>
      <c r="M4601" s="11">
        <v>0.75100242064162859</v>
      </c>
    </row>
    <row r="4602" spans="1:13" x14ac:dyDescent="0.35">
      <c r="A4602" s="11" t="str">
        <f t="shared" si="71"/>
        <v>CONSUMO PER CAPITA (kg ó litros por individuo)Cola RegularDE 15 A 19 AÑOS</v>
      </c>
      <c r="B4602" s="11" t="s">
        <v>121</v>
      </c>
      <c r="C4602" s="11" t="s">
        <v>160</v>
      </c>
      <c r="D4602" s="11" t="s">
        <v>39</v>
      </c>
      <c r="E4602" s="11">
        <v>0.73804446448972916</v>
      </c>
      <c r="F4602" s="11">
        <v>0.4726877063573664</v>
      </c>
      <c r="G4602" s="11">
        <v>0.53180517490670343</v>
      </c>
      <c r="H4602" s="11">
        <v>0.34588698625866987</v>
      </c>
      <c r="I4602" s="11">
        <v>0.96397046514284912</v>
      </c>
      <c r="J4602" s="11">
        <v>0.36925877936124213</v>
      </c>
      <c r="K4602" s="11">
        <v>0.28786822818180335</v>
      </c>
      <c r="L4602" s="11">
        <v>0.27389956982378494</v>
      </c>
      <c r="M4602" s="11">
        <v>0.23542778993130056</v>
      </c>
    </row>
    <row r="4603" spans="1:13" x14ac:dyDescent="0.35">
      <c r="A4603" s="11" t="str">
        <f t="shared" si="71"/>
        <v>CONSUMO PER CAPITA (kg ó litros por individuo)Cola RegularDE 20 A 24 AÑOS</v>
      </c>
      <c r="B4603" s="11" t="s">
        <v>121</v>
      </c>
      <c r="C4603" s="11" t="s">
        <v>160</v>
      </c>
      <c r="D4603" s="11" t="s">
        <v>40</v>
      </c>
      <c r="E4603" s="11">
        <v>0.68286357527907438</v>
      </c>
      <c r="F4603" s="11">
        <v>0.28067788211501316</v>
      </c>
      <c r="G4603" s="11">
        <v>0.31437739596461856</v>
      </c>
      <c r="H4603" s="11">
        <v>0.35962878352237743</v>
      </c>
      <c r="I4603" s="11">
        <v>0.73699330960231668</v>
      </c>
      <c r="J4603" s="11">
        <v>0.4769665426829946</v>
      </c>
      <c r="K4603" s="11">
        <v>0.69706394765189106</v>
      </c>
      <c r="L4603" s="11">
        <v>0.58850222312221234</v>
      </c>
      <c r="M4603" s="11">
        <v>0.91899106335376701</v>
      </c>
    </row>
    <row r="4604" spans="1:13" x14ac:dyDescent="0.35">
      <c r="A4604" s="11" t="str">
        <f t="shared" si="71"/>
        <v>CONSUMO PER CAPITA (kg ó litros por individuo)Cola RegularDE 25 A 34 AÑOS</v>
      </c>
      <c r="B4604" s="11" t="s">
        <v>121</v>
      </c>
      <c r="C4604" s="11" t="s">
        <v>160</v>
      </c>
      <c r="D4604" s="11" t="s">
        <v>41</v>
      </c>
      <c r="E4604" s="11">
        <v>0.60343639179136432</v>
      </c>
      <c r="F4604" s="11">
        <v>0.41630906568947246</v>
      </c>
      <c r="G4604" s="11">
        <v>0.32057061160644618</v>
      </c>
      <c r="H4604" s="11">
        <v>0.38947094237174767</v>
      </c>
      <c r="I4604" s="11">
        <v>0.57388717917197185</v>
      </c>
      <c r="J4604" s="11">
        <v>0.36431982112452671</v>
      </c>
      <c r="K4604" s="11">
        <v>0.3295602025645325</v>
      </c>
      <c r="L4604" s="11">
        <v>0.29636120424342949</v>
      </c>
      <c r="M4604" s="11">
        <v>0.56421787436218684</v>
      </c>
    </row>
    <row r="4605" spans="1:13" x14ac:dyDescent="0.35">
      <c r="A4605" s="11" t="str">
        <f t="shared" si="71"/>
        <v>CONSUMO PER CAPITA (kg ó litros por individuo)Cola RegularDE 35 A 49 AÑOS</v>
      </c>
      <c r="B4605" s="11" t="s">
        <v>121</v>
      </c>
      <c r="C4605" s="11" t="s">
        <v>160</v>
      </c>
      <c r="D4605" s="11" t="s">
        <v>42</v>
      </c>
      <c r="E4605" s="11">
        <v>0.95786449097402337</v>
      </c>
      <c r="F4605" s="11">
        <v>0.51791865013167782</v>
      </c>
      <c r="G4605" s="11">
        <v>0.47510166233613915</v>
      </c>
      <c r="H4605" s="11">
        <v>0.55455395164508914</v>
      </c>
      <c r="I4605" s="11">
        <v>0.86692691080076068</v>
      </c>
      <c r="J4605" s="11">
        <v>0.47798601411824271</v>
      </c>
      <c r="K4605" s="11">
        <v>0.46632698232228248</v>
      </c>
      <c r="L4605" s="11">
        <v>0.55558274507540717</v>
      </c>
      <c r="M4605" s="11">
        <v>0.81490461133032654</v>
      </c>
    </row>
    <row r="4606" spans="1:13" x14ac:dyDescent="0.35">
      <c r="A4606" s="11" t="str">
        <f t="shared" si="71"/>
        <v>CONSUMO PER CAPITA (kg ó litros por individuo)Cola RegularDE 50 A 59 AÑOS</v>
      </c>
      <c r="B4606" s="11" t="s">
        <v>121</v>
      </c>
      <c r="C4606" s="11" t="s">
        <v>160</v>
      </c>
      <c r="D4606" s="11" t="s">
        <v>43</v>
      </c>
      <c r="E4606" s="11">
        <v>1.0966459212805053</v>
      </c>
      <c r="F4606" s="11">
        <v>0.59087328164288977</v>
      </c>
      <c r="G4606" s="11">
        <v>0.58076498174193014</v>
      </c>
      <c r="H4606" s="11">
        <v>0.61069778002914821</v>
      </c>
      <c r="I4606" s="11">
        <v>1.1508645411029466</v>
      </c>
      <c r="J4606" s="11">
        <v>0.58790224216886422</v>
      </c>
      <c r="K4606" s="11">
        <v>0.61559028959058104</v>
      </c>
      <c r="L4606" s="11">
        <v>0.72868710028861339</v>
      </c>
      <c r="M4606" s="11">
        <v>1.0624268335739795</v>
      </c>
    </row>
    <row r="4607" spans="1:13" x14ac:dyDescent="0.35">
      <c r="A4607" s="11" t="str">
        <f t="shared" si="71"/>
        <v>CONSUMO PER CAPITA (kg ó litros por individuo)Cola RegularDE 60 A 75 AÑOS</v>
      </c>
      <c r="B4607" s="11" t="s">
        <v>121</v>
      </c>
      <c r="C4607" s="11" t="s">
        <v>160</v>
      </c>
      <c r="D4607" s="11" t="s">
        <v>44</v>
      </c>
      <c r="E4607" s="11">
        <v>0.84402656330267767</v>
      </c>
      <c r="F4607" s="11">
        <v>0.4292552505599293</v>
      </c>
      <c r="G4607" s="11">
        <v>0.43766164437043287</v>
      </c>
      <c r="H4607" s="11">
        <v>0.49966450366201864</v>
      </c>
      <c r="I4607" s="11">
        <v>0.73655580436857626</v>
      </c>
      <c r="J4607" s="11">
        <v>0.50491265714932831</v>
      </c>
      <c r="K4607" s="11">
        <v>0.35839483424498142</v>
      </c>
      <c r="L4607" s="11">
        <v>0.43808375025666324</v>
      </c>
      <c r="M4607" s="11">
        <v>0.70815903959827309</v>
      </c>
    </row>
    <row r="4608" spans="1:13" x14ac:dyDescent="0.35">
      <c r="A4608" s="11" t="str">
        <f t="shared" si="71"/>
        <v>CONSUMO PER CAPITA (kg ó litros por individuo)Cola RegularNIVEL ALTO</v>
      </c>
      <c r="B4608" s="11" t="s">
        <v>121</v>
      </c>
      <c r="C4608" s="11" t="s">
        <v>160</v>
      </c>
      <c r="D4608" s="11" t="s">
        <v>209</v>
      </c>
      <c r="E4608" s="11">
        <v>0.7702790223507382</v>
      </c>
      <c r="F4608" s="11">
        <v>0.39091502678123097</v>
      </c>
      <c r="G4608" s="11">
        <v>0.34779537930176907</v>
      </c>
      <c r="H4608" s="11">
        <v>0.39634133764909546</v>
      </c>
      <c r="I4608" s="11">
        <v>0.70620118684623978</v>
      </c>
      <c r="J4608" s="11">
        <v>0.37985850358693674</v>
      </c>
      <c r="K4608" s="11">
        <v>0.45736102603521583</v>
      </c>
      <c r="L4608" s="11">
        <v>0.54267633201662979</v>
      </c>
      <c r="M4608" s="11">
        <v>0.79071092608656324</v>
      </c>
    </row>
    <row r="4609" spans="1:13" x14ac:dyDescent="0.35">
      <c r="A4609" s="11" t="str">
        <f t="shared" si="71"/>
        <v>CONSUMO PER CAPITA (kg ó litros por individuo)Cola RegularNIVEL MEDIO ALTO</v>
      </c>
      <c r="B4609" s="11" t="s">
        <v>121</v>
      </c>
      <c r="C4609" s="11" t="s">
        <v>160</v>
      </c>
      <c r="D4609" s="11" t="s">
        <v>210</v>
      </c>
      <c r="E4609" s="11">
        <v>0.95060661245299671</v>
      </c>
      <c r="F4609" s="11">
        <v>0.51139796185647834</v>
      </c>
      <c r="G4609" s="11">
        <v>0.43881626869222146</v>
      </c>
      <c r="H4609" s="11">
        <v>0.4940626129678129</v>
      </c>
      <c r="I4609" s="11">
        <v>0.78469793956997613</v>
      </c>
      <c r="J4609" s="11">
        <v>0.45362685264583924</v>
      </c>
      <c r="K4609" s="11">
        <v>0.46812376841441111</v>
      </c>
      <c r="L4609" s="11">
        <v>0.55743413565400324</v>
      </c>
      <c r="M4609" s="11">
        <v>0.75261010053208266</v>
      </c>
    </row>
    <row r="4610" spans="1:13" x14ac:dyDescent="0.35">
      <c r="A4610" s="11" t="str">
        <f t="shared" si="71"/>
        <v>CONSUMO PER CAPITA (kg ó litros por individuo)Cola RegularNIVEL MEDIO</v>
      </c>
      <c r="B4610" s="11" t="s">
        <v>121</v>
      </c>
      <c r="C4610" s="11" t="s">
        <v>160</v>
      </c>
      <c r="D4610" s="11" t="s">
        <v>211</v>
      </c>
      <c r="E4610" s="11">
        <v>0.98979059637409095</v>
      </c>
      <c r="F4610" s="11">
        <v>0.51339799700401889</v>
      </c>
      <c r="G4610" s="11">
        <v>0.63044055355552675</v>
      </c>
      <c r="H4610" s="11">
        <v>0.62765291307745752</v>
      </c>
      <c r="I4610" s="11">
        <v>1.0704551211763937</v>
      </c>
      <c r="J4610" s="11">
        <v>0.67351765458031621</v>
      </c>
      <c r="K4610" s="11">
        <v>0.46397186171374799</v>
      </c>
      <c r="L4610" s="11">
        <v>0.52440941753737458</v>
      </c>
      <c r="M4610" s="11">
        <v>0.81316428286616549</v>
      </c>
    </row>
    <row r="4611" spans="1:13" x14ac:dyDescent="0.35">
      <c r="A4611" s="11" t="str">
        <f t="shared" si="71"/>
        <v>CONSUMO PER CAPITA (kg ó litros por individuo)Cola RegularNIVEL MEDIO BAJO</v>
      </c>
      <c r="B4611" s="11" t="s">
        <v>121</v>
      </c>
      <c r="C4611" s="11" t="s">
        <v>160</v>
      </c>
      <c r="D4611" s="11" t="s">
        <v>212</v>
      </c>
      <c r="E4611" s="11">
        <v>0.83996998343504359</v>
      </c>
      <c r="F4611" s="11">
        <v>0.58975028169391241</v>
      </c>
      <c r="G4611" s="11">
        <v>0.4588025011948102</v>
      </c>
      <c r="H4611" s="11">
        <v>0.52822770729949931</v>
      </c>
      <c r="I4611" s="11">
        <v>0.88001814464109263</v>
      </c>
      <c r="J4611" s="11">
        <v>0.49221534428559155</v>
      </c>
      <c r="K4611" s="11">
        <v>0.43263913486424849</v>
      </c>
      <c r="L4611" s="11">
        <v>0.43502537002881458</v>
      </c>
      <c r="M4611" s="11">
        <v>0.62833636716473018</v>
      </c>
    </row>
    <row r="4612" spans="1:13" x14ac:dyDescent="0.35">
      <c r="A4612" s="11" t="str">
        <f t="shared" ref="A4612:A4675" si="72">B4612&amp;C4612&amp;D4612</f>
        <v>CONSUMO PER CAPITA (kg ó litros por individuo)Cola RegularHOMBRE</v>
      </c>
      <c r="B4612" s="11" t="s">
        <v>121</v>
      </c>
      <c r="C4612" s="11" t="s">
        <v>160</v>
      </c>
      <c r="D4612" s="11" t="s">
        <v>21</v>
      </c>
      <c r="E4612" s="11">
        <v>0.92310569949709353</v>
      </c>
      <c r="F4612" s="11">
        <v>0.4965759336844916</v>
      </c>
      <c r="G4612" s="11">
        <v>0.52668869186765288</v>
      </c>
      <c r="H4612" s="11">
        <v>0.54107771511509306</v>
      </c>
      <c r="I4612" s="11">
        <v>0.85671099835428843</v>
      </c>
      <c r="J4612" s="11">
        <v>0.50850647711891261</v>
      </c>
      <c r="K4612" s="11">
        <v>0.47811405155351488</v>
      </c>
      <c r="L4612" s="11">
        <v>0.53092004501756151</v>
      </c>
      <c r="M4612" s="11">
        <v>0.80031501172593067</v>
      </c>
    </row>
    <row r="4613" spans="1:13" x14ac:dyDescent="0.35">
      <c r="A4613" s="11" t="str">
        <f t="shared" si="72"/>
        <v>CONSUMO PER CAPITA (kg ó litros por individuo)Cola RegularMUJER</v>
      </c>
      <c r="B4613" s="11" t="s">
        <v>121</v>
      </c>
      <c r="C4613" s="11" t="s">
        <v>160</v>
      </c>
      <c r="D4613" s="11" t="s">
        <v>22</v>
      </c>
      <c r="E4613" s="11">
        <v>0.82901136169621492</v>
      </c>
      <c r="F4613" s="11">
        <v>0.46190149800707297</v>
      </c>
      <c r="G4613" s="11">
        <v>0.39097774760642523</v>
      </c>
      <c r="H4613" s="11">
        <v>0.46384791411561227</v>
      </c>
      <c r="I4613" s="11">
        <v>0.84190327595113956</v>
      </c>
      <c r="J4613" s="11">
        <v>0.45584202765437543</v>
      </c>
      <c r="K4613" s="11">
        <v>0.43166611953951384</v>
      </c>
      <c r="L4613" s="11">
        <v>0.4857164388462113</v>
      </c>
      <c r="M4613" s="11">
        <v>0.74022719271213555</v>
      </c>
    </row>
    <row r="4614" spans="1:13" x14ac:dyDescent="0.35">
      <c r="A4614" s="11" t="str">
        <f t="shared" si="72"/>
        <v>CONSUMO PER CAPITA (kg ó litros por individuo)Light/ZeroT.ESPAÑA</v>
      </c>
      <c r="B4614" s="11" t="s">
        <v>121</v>
      </c>
      <c r="C4614" s="11" t="s">
        <v>161</v>
      </c>
      <c r="D4614" s="11" t="s">
        <v>36</v>
      </c>
      <c r="E4614" s="11">
        <v>1.0712982363418837</v>
      </c>
      <c r="F4614" s="11">
        <v>0.6681656642582311</v>
      </c>
      <c r="G4614" s="11">
        <v>0.64144701833005524</v>
      </c>
      <c r="H4614" s="11">
        <v>0.67472210456102932</v>
      </c>
      <c r="I4614" s="11">
        <v>1.0415585203799045</v>
      </c>
      <c r="J4614" s="11">
        <v>0.59400396368201236</v>
      </c>
      <c r="K4614" s="11">
        <v>0.5536770400089035</v>
      </c>
      <c r="L4614" s="11">
        <v>0.67828187590365596</v>
      </c>
      <c r="M4614" s="11">
        <v>1.0038485960912138</v>
      </c>
    </row>
    <row r="4615" spans="1:13" x14ac:dyDescent="0.35">
      <c r="A4615" s="11" t="str">
        <f t="shared" si="72"/>
        <v>CONSUMO PER CAPITA (kg ó litros por individuo)Light/ZeroBCN AM</v>
      </c>
      <c r="B4615" s="11" t="s">
        <v>121</v>
      </c>
      <c r="C4615" s="11" t="s">
        <v>161</v>
      </c>
      <c r="D4615" s="11" t="s">
        <v>1</v>
      </c>
      <c r="E4615" s="11">
        <v>1.3268049334085816</v>
      </c>
      <c r="F4615" s="11">
        <v>0.78667378662309706</v>
      </c>
      <c r="G4615" s="11">
        <v>1.0254854416833517</v>
      </c>
      <c r="H4615" s="11">
        <v>0.85842639315481772</v>
      </c>
      <c r="I4615" s="11">
        <v>1.6961544382890779</v>
      </c>
      <c r="J4615" s="11">
        <v>0.79369379185258337</v>
      </c>
      <c r="K4615" s="11">
        <v>0.69087005207631402</v>
      </c>
      <c r="L4615" s="11">
        <v>0.98611121491646891</v>
      </c>
      <c r="M4615" s="11">
        <v>1.4541719912872262</v>
      </c>
    </row>
    <row r="4616" spans="1:13" x14ac:dyDescent="0.35">
      <c r="A4616" s="11" t="str">
        <f t="shared" si="72"/>
        <v>CONSUMO PER CAPITA (kg ó litros por individuo)Light/ZeroREST.CAT ARAGON</v>
      </c>
      <c r="B4616" s="11" t="s">
        <v>121</v>
      </c>
      <c r="C4616" s="11" t="s">
        <v>161</v>
      </c>
      <c r="D4616" s="11" t="s">
        <v>2</v>
      </c>
      <c r="E4616" s="11">
        <v>0.90141508918039326</v>
      </c>
      <c r="F4616" s="11">
        <v>0.52973817292344494</v>
      </c>
      <c r="G4616" s="11">
        <v>0.47571564292788271</v>
      </c>
      <c r="H4616" s="11">
        <v>0.55485520662100729</v>
      </c>
      <c r="I4616" s="11">
        <v>0.89068466530639756</v>
      </c>
      <c r="J4616" s="11">
        <v>0.55601463761228676</v>
      </c>
      <c r="K4616" s="11">
        <v>0.47460350615066305</v>
      </c>
      <c r="L4616" s="11">
        <v>0.62413931825558233</v>
      </c>
      <c r="M4616" s="11">
        <v>1.0864152310995663</v>
      </c>
    </row>
    <row r="4617" spans="1:13" x14ac:dyDescent="0.35">
      <c r="A4617" s="11" t="str">
        <f t="shared" si="72"/>
        <v>CONSUMO PER CAPITA (kg ó litros por individuo)Light/ZeroLEVANTE</v>
      </c>
      <c r="B4617" s="11" t="s">
        <v>121</v>
      </c>
      <c r="C4617" s="11" t="s">
        <v>161</v>
      </c>
      <c r="D4617" s="11" t="s">
        <v>3</v>
      </c>
      <c r="E4617" s="11">
        <v>1.1681531899797528</v>
      </c>
      <c r="F4617" s="11">
        <v>0.80549820442504894</v>
      </c>
      <c r="G4617" s="11">
        <v>0.69324148552782239</v>
      </c>
      <c r="H4617" s="11">
        <v>0.70586123854607541</v>
      </c>
      <c r="I4617" s="11">
        <v>1.0105902661078716</v>
      </c>
      <c r="J4617" s="11">
        <v>0.60805582916514789</v>
      </c>
      <c r="K4617" s="11">
        <v>0.60230786456921481</v>
      </c>
      <c r="L4617" s="11">
        <v>0.74453536067471848</v>
      </c>
      <c r="M4617" s="11">
        <v>1.0624576155868042</v>
      </c>
    </row>
    <row r="4618" spans="1:13" x14ac:dyDescent="0.35">
      <c r="A4618" s="11" t="str">
        <f t="shared" si="72"/>
        <v>CONSUMO PER CAPITA (kg ó litros por individuo)Light/ZeroANDALUCIA</v>
      </c>
      <c r="B4618" s="11" t="s">
        <v>121</v>
      </c>
      <c r="C4618" s="11" t="s">
        <v>161</v>
      </c>
      <c r="D4618" s="11" t="s">
        <v>4</v>
      </c>
      <c r="E4618" s="11">
        <v>1.0358310691216244</v>
      </c>
      <c r="F4618" s="11">
        <v>0.63889078841252867</v>
      </c>
      <c r="G4618" s="11">
        <v>0.64531419017309199</v>
      </c>
      <c r="H4618" s="11">
        <v>0.72428505350557459</v>
      </c>
      <c r="I4618" s="11">
        <v>1.0482510029360419</v>
      </c>
      <c r="J4618" s="11">
        <v>0.67948288986508631</v>
      </c>
      <c r="K4618" s="11">
        <v>0.52539508509451749</v>
      </c>
      <c r="L4618" s="11">
        <v>0.58122328920419508</v>
      </c>
      <c r="M4618" s="11">
        <v>0.95108920649668294</v>
      </c>
    </row>
    <row r="4619" spans="1:13" x14ac:dyDescent="0.35">
      <c r="A4619" s="11" t="str">
        <f t="shared" si="72"/>
        <v>CONSUMO PER CAPITA (kg ó litros por individuo)Light/ZeroMDD AM</v>
      </c>
      <c r="B4619" s="11" t="s">
        <v>121</v>
      </c>
      <c r="C4619" s="11" t="s">
        <v>161</v>
      </c>
      <c r="D4619" s="11" t="s">
        <v>5</v>
      </c>
      <c r="E4619" s="11">
        <v>1.7073967008079582</v>
      </c>
      <c r="F4619" s="11">
        <v>0.9323646196384815</v>
      </c>
      <c r="G4619" s="11">
        <v>0.95045286481823255</v>
      </c>
      <c r="H4619" s="11">
        <v>1.0265688949405734</v>
      </c>
      <c r="I4619" s="11">
        <v>1.4265673084073236</v>
      </c>
      <c r="J4619" s="11">
        <v>0.76560019549315661</v>
      </c>
      <c r="K4619" s="11">
        <v>0.91083552685244074</v>
      </c>
      <c r="L4619" s="11">
        <v>1.0630947506574946</v>
      </c>
      <c r="M4619" s="11">
        <v>1.3297526637777894</v>
      </c>
    </row>
    <row r="4620" spans="1:13" x14ac:dyDescent="0.35">
      <c r="A4620" s="11" t="str">
        <f t="shared" si="72"/>
        <v>CONSUMO PER CAPITA (kg ó litros por individuo)Light/ZeroRTO CENTRO</v>
      </c>
      <c r="B4620" s="11" t="s">
        <v>121</v>
      </c>
      <c r="C4620" s="11" t="s">
        <v>161</v>
      </c>
      <c r="D4620" s="11" t="s">
        <v>6</v>
      </c>
      <c r="E4620" s="11">
        <v>1.0814962637344805</v>
      </c>
      <c r="F4620" s="11">
        <v>0.80459613055066204</v>
      </c>
      <c r="G4620" s="11">
        <v>0.53298990866330287</v>
      </c>
      <c r="H4620" s="11">
        <v>0.56270367712608349</v>
      </c>
      <c r="I4620" s="11">
        <v>0.94548096910576918</v>
      </c>
      <c r="J4620" s="11">
        <v>0.55060394807037805</v>
      </c>
      <c r="K4620" s="11">
        <v>0.51596252504582174</v>
      </c>
      <c r="L4620" s="11">
        <v>0.66198081785130247</v>
      </c>
      <c r="M4620" s="11">
        <v>0.95920160515955455</v>
      </c>
    </row>
    <row r="4621" spans="1:13" x14ac:dyDescent="0.35">
      <c r="A4621" s="11" t="str">
        <f t="shared" si="72"/>
        <v>CONSUMO PER CAPITA (kg ó litros por individuo)Light/ZeroNORTE-CENTRO</v>
      </c>
      <c r="B4621" s="11" t="s">
        <v>121</v>
      </c>
      <c r="C4621" s="11" t="s">
        <v>161</v>
      </c>
      <c r="D4621" s="11" t="s">
        <v>7</v>
      </c>
      <c r="E4621" s="11">
        <v>0.450185723152217</v>
      </c>
      <c r="F4621" s="11">
        <v>0.34037775377306229</v>
      </c>
      <c r="G4621" s="11">
        <v>0.33891923689657666</v>
      </c>
      <c r="H4621" s="11">
        <v>0.2917793032921468</v>
      </c>
      <c r="I4621" s="11">
        <v>0.6001462375050689</v>
      </c>
      <c r="J4621" s="11">
        <v>0.31802447214565849</v>
      </c>
      <c r="K4621" s="11">
        <v>0.28994232679173076</v>
      </c>
      <c r="L4621" s="11">
        <v>0.36510396273667878</v>
      </c>
      <c r="M4621" s="11">
        <v>0.61260809229054669</v>
      </c>
    </row>
    <row r="4622" spans="1:13" x14ac:dyDescent="0.35">
      <c r="A4622" s="11" t="str">
        <f t="shared" si="72"/>
        <v>CONSUMO PER CAPITA (kg ó litros por individuo)Light/ZeroNOROESTE</v>
      </c>
      <c r="B4622" s="11" t="s">
        <v>121</v>
      </c>
      <c r="C4622" s="11" t="s">
        <v>161</v>
      </c>
      <c r="D4622" s="11" t="s">
        <v>8</v>
      </c>
      <c r="E4622" s="11">
        <v>0.66114553264719866</v>
      </c>
      <c r="F4622" s="11">
        <v>0.38332668852181778</v>
      </c>
      <c r="G4622" s="11">
        <v>0.35470467799850963</v>
      </c>
      <c r="H4622" s="11">
        <v>0.48790526323291089</v>
      </c>
      <c r="I4622" s="11">
        <v>0.60561418687591051</v>
      </c>
      <c r="J4622" s="11">
        <v>0.301609036322742</v>
      </c>
      <c r="K4622" s="11">
        <v>0.29037252739958536</v>
      </c>
      <c r="L4622" s="11">
        <v>0.31004683448562281</v>
      </c>
      <c r="M4622" s="11">
        <v>0.39381028434768528</v>
      </c>
    </row>
    <row r="4623" spans="1:13" x14ac:dyDescent="0.35">
      <c r="A4623" s="11" t="str">
        <f t="shared" si="72"/>
        <v>CONSUMO PER CAPITA (kg ó litros por individuo)Light/Zero&lt;2MIL</v>
      </c>
      <c r="B4623" s="11" t="s">
        <v>121</v>
      </c>
      <c r="C4623" s="11" t="s">
        <v>161</v>
      </c>
      <c r="D4623" s="11" t="s">
        <v>9</v>
      </c>
      <c r="E4623" s="11">
        <v>0.70532073548547869</v>
      </c>
      <c r="F4623" s="11">
        <v>0.42565447224094816</v>
      </c>
      <c r="G4623" s="11">
        <v>0.46100275711930289</v>
      </c>
      <c r="H4623" s="11">
        <v>0.43807083559052273</v>
      </c>
      <c r="I4623" s="11">
        <v>0.51407392970453714</v>
      </c>
      <c r="J4623" s="11">
        <v>0.33578076395674927</v>
      </c>
      <c r="K4623" s="11">
        <v>0.35728083801274524</v>
      </c>
      <c r="L4623" s="11">
        <v>0.45984018983228808</v>
      </c>
      <c r="M4623" s="11">
        <v>0.80173748863681538</v>
      </c>
    </row>
    <row r="4624" spans="1:13" x14ac:dyDescent="0.35">
      <c r="A4624" s="11" t="str">
        <f t="shared" si="72"/>
        <v>CONSUMO PER CAPITA (kg ó litros por individuo)Light/Zero2-5MIL</v>
      </c>
      <c r="B4624" s="11" t="s">
        <v>121</v>
      </c>
      <c r="C4624" s="11" t="s">
        <v>161</v>
      </c>
      <c r="D4624" s="11" t="s">
        <v>10</v>
      </c>
      <c r="E4624" s="11">
        <v>0.6159528449378382</v>
      </c>
      <c r="F4624" s="11">
        <v>0.47962285917804576</v>
      </c>
      <c r="G4624" s="11">
        <v>0.42517129159448608</v>
      </c>
      <c r="H4624" s="11">
        <v>0.42223532270574687</v>
      </c>
      <c r="I4624" s="11">
        <v>0.71767863076514571</v>
      </c>
      <c r="J4624" s="11">
        <v>0.45320275944630362</v>
      </c>
      <c r="K4624" s="11">
        <v>0.35524943691213923</v>
      </c>
      <c r="L4624" s="11">
        <v>0.46858575523537505</v>
      </c>
      <c r="M4624" s="11">
        <v>0.69131074889156807</v>
      </c>
    </row>
    <row r="4625" spans="1:13" x14ac:dyDescent="0.35">
      <c r="A4625" s="11" t="str">
        <f t="shared" si="72"/>
        <v>CONSUMO PER CAPITA (kg ó litros por individuo)Light/Zero5-10MIL</v>
      </c>
      <c r="B4625" s="11" t="s">
        <v>121</v>
      </c>
      <c r="C4625" s="11" t="s">
        <v>161</v>
      </c>
      <c r="D4625" s="11" t="s">
        <v>11</v>
      </c>
      <c r="E4625" s="11">
        <v>0.84893586022883538</v>
      </c>
      <c r="F4625" s="11">
        <v>0.52623283096806983</v>
      </c>
      <c r="G4625" s="11">
        <v>0.50191409347091875</v>
      </c>
      <c r="H4625" s="11">
        <v>0.51966511443302754</v>
      </c>
      <c r="I4625" s="11">
        <v>0.85622579977218283</v>
      </c>
      <c r="J4625" s="11">
        <v>0.54496944426645166</v>
      </c>
      <c r="K4625" s="11">
        <v>0.46648482644604033</v>
      </c>
      <c r="L4625" s="11">
        <v>0.4962858968953654</v>
      </c>
      <c r="M4625" s="11">
        <v>0.71649230079352944</v>
      </c>
    </row>
    <row r="4626" spans="1:13" x14ac:dyDescent="0.35">
      <c r="A4626" s="11" t="str">
        <f t="shared" si="72"/>
        <v>CONSUMO PER CAPITA (kg ó litros por individuo)Light/Zero10-30MIL</v>
      </c>
      <c r="B4626" s="11" t="s">
        <v>121</v>
      </c>
      <c r="C4626" s="11" t="s">
        <v>161</v>
      </c>
      <c r="D4626" s="11" t="s">
        <v>12</v>
      </c>
      <c r="E4626" s="11">
        <v>0.95105913619078541</v>
      </c>
      <c r="F4626" s="11">
        <v>0.54223772690643524</v>
      </c>
      <c r="G4626" s="11">
        <v>0.55514734216281092</v>
      </c>
      <c r="H4626" s="11">
        <v>0.66594340393264262</v>
      </c>
      <c r="I4626" s="11">
        <v>0.85011538590537039</v>
      </c>
      <c r="J4626" s="11">
        <v>0.4452347326872203</v>
      </c>
      <c r="K4626" s="11">
        <v>0.4730961510083177</v>
      </c>
      <c r="L4626" s="11">
        <v>0.54953943057282628</v>
      </c>
      <c r="M4626" s="11">
        <v>0.83016121654380814</v>
      </c>
    </row>
    <row r="4627" spans="1:13" x14ac:dyDescent="0.35">
      <c r="A4627" s="11" t="str">
        <f t="shared" si="72"/>
        <v>CONSUMO PER CAPITA (kg ó litros por individuo)Light/Zero30-100MIL</v>
      </c>
      <c r="B4627" s="11" t="s">
        <v>121</v>
      </c>
      <c r="C4627" s="11" t="s">
        <v>161</v>
      </c>
      <c r="D4627" s="11" t="s">
        <v>13</v>
      </c>
      <c r="E4627" s="11">
        <v>1.183728424085432</v>
      </c>
      <c r="F4627" s="11">
        <v>0.79894690831373283</v>
      </c>
      <c r="G4627" s="11">
        <v>0.67482002579890332</v>
      </c>
      <c r="H4627" s="11">
        <v>0.70156498390037458</v>
      </c>
      <c r="I4627" s="11">
        <v>1.2316249568544477</v>
      </c>
      <c r="J4627" s="11">
        <v>0.79845524891627173</v>
      </c>
      <c r="K4627" s="11">
        <v>0.64227625288117496</v>
      </c>
      <c r="L4627" s="11">
        <v>0.86501661391452789</v>
      </c>
      <c r="M4627" s="11">
        <v>1.3595246559108682</v>
      </c>
    </row>
    <row r="4628" spans="1:13" x14ac:dyDescent="0.35">
      <c r="A4628" s="11" t="str">
        <f t="shared" si="72"/>
        <v>CONSUMO PER CAPITA (kg ó litros por individuo)Light/Zero100-200MIL</v>
      </c>
      <c r="B4628" s="11" t="s">
        <v>121</v>
      </c>
      <c r="C4628" s="11" t="s">
        <v>161</v>
      </c>
      <c r="D4628" s="11" t="s">
        <v>14</v>
      </c>
      <c r="E4628" s="11">
        <v>1.051871551641181</v>
      </c>
      <c r="F4628" s="11">
        <v>0.58505941828704477</v>
      </c>
      <c r="G4628" s="11">
        <v>0.55463006919248048</v>
      </c>
      <c r="H4628" s="11">
        <v>0.58636731356772209</v>
      </c>
      <c r="I4628" s="11">
        <v>0.87244353916620854</v>
      </c>
      <c r="J4628" s="11">
        <v>0.5537307495522239</v>
      </c>
      <c r="K4628" s="11">
        <v>0.50715900245090728</v>
      </c>
      <c r="L4628" s="11">
        <v>0.66836293848630013</v>
      </c>
      <c r="M4628" s="11">
        <v>0.82344520522113973</v>
      </c>
    </row>
    <row r="4629" spans="1:13" x14ac:dyDescent="0.35">
      <c r="A4629" s="11" t="str">
        <f t="shared" si="72"/>
        <v>CONSUMO PER CAPITA (kg ó litros por individuo)Light/Zero200-500MIL</v>
      </c>
      <c r="B4629" s="11" t="s">
        <v>121</v>
      </c>
      <c r="C4629" s="11" t="s">
        <v>161</v>
      </c>
      <c r="D4629" s="11" t="s">
        <v>15</v>
      </c>
      <c r="E4629" s="11">
        <v>1.012652254289746</v>
      </c>
      <c r="F4629" s="11">
        <v>0.70188620513096323</v>
      </c>
      <c r="G4629" s="11">
        <v>0.67232187617498762</v>
      </c>
      <c r="H4629" s="11">
        <v>0.65098730542436123</v>
      </c>
      <c r="I4629" s="11">
        <v>1.2058087793753758</v>
      </c>
      <c r="J4629" s="11">
        <v>0.50456394837577379</v>
      </c>
      <c r="K4629" s="11">
        <v>0.48114470757361105</v>
      </c>
      <c r="L4629" s="11">
        <v>0.60169850387257562</v>
      </c>
      <c r="M4629" s="11">
        <v>0.87051760583243232</v>
      </c>
    </row>
    <row r="4630" spans="1:13" x14ac:dyDescent="0.35">
      <c r="A4630" s="11" t="str">
        <f t="shared" si="72"/>
        <v>CONSUMO PER CAPITA (kg ó litros por individuo)Light/Zero&gt;500MIL</v>
      </c>
      <c r="B4630" s="11" t="s">
        <v>121</v>
      </c>
      <c r="C4630" s="11" t="s">
        <v>161</v>
      </c>
      <c r="D4630" s="11" t="s">
        <v>16</v>
      </c>
      <c r="E4630" s="11">
        <v>1.524794820754634</v>
      </c>
      <c r="F4630" s="11">
        <v>0.88910988628212884</v>
      </c>
      <c r="G4630" s="11">
        <v>0.93562716814112967</v>
      </c>
      <c r="H4630" s="11">
        <v>0.97734791212768857</v>
      </c>
      <c r="I4630" s="11">
        <v>1.3818276400334975</v>
      </c>
      <c r="J4630" s="11">
        <v>0.76120509305946993</v>
      </c>
      <c r="K4630" s="11">
        <v>0.80385595666442167</v>
      </c>
      <c r="L4630" s="11">
        <v>0.89812359022088828</v>
      </c>
      <c r="M4630" s="11">
        <v>1.2976969803144311</v>
      </c>
    </row>
    <row r="4631" spans="1:13" x14ac:dyDescent="0.35">
      <c r="A4631" s="11" t="str">
        <f t="shared" si="72"/>
        <v>CONSUMO PER CAPITA (kg ó litros por individuo)Light/ZeroDE 15 A 19 AÑOS</v>
      </c>
      <c r="B4631" s="11" t="s">
        <v>121</v>
      </c>
      <c r="C4631" s="11" t="s">
        <v>161</v>
      </c>
      <c r="D4631" s="11" t="s">
        <v>39</v>
      </c>
      <c r="E4631" s="11">
        <v>0.22445547374847549</v>
      </c>
      <c r="F4631" s="11">
        <v>0.11238362362978035</v>
      </c>
      <c r="G4631" s="11">
        <v>0.24330203731946987</v>
      </c>
      <c r="H4631" s="11">
        <v>0.19547124561071569</v>
      </c>
      <c r="I4631" s="11">
        <v>0.26436822149881473</v>
      </c>
      <c r="J4631" s="11">
        <v>0.17628137281866921</v>
      </c>
      <c r="K4631" s="11">
        <v>0.10002442143617281</v>
      </c>
      <c r="L4631" s="11">
        <v>0.15650599621118</v>
      </c>
      <c r="M4631" s="11">
        <v>0.21287232580852888</v>
      </c>
    </row>
    <row r="4632" spans="1:13" x14ac:dyDescent="0.35">
      <c r="A4632" s="11" t="str">
        <f t="shared" si="72"/>
        <v>CONSUMO PER CAPITA (kg ó litros por individuo)Light/ZeroDE 20 A 24 AÑOS</v>
      </c>
      <c r="B4632" s="11" t="s">
        <v>121</v>
      </c>
      <c r="C4632" s="11" t="s">
        <v>161</v>
      </c>
      <c r="D4632" s="11" t="s">
        <v>40</v>
      </c>
      <c r="E4632" s="11">
        <v>0.59188988628322048</v>
      </c>
      <c r="F4632" s="11">
        <v>0.56210505515999099</v>
      </c>
      <c r="G4632" s="11">
        <v>0.35287249626382505</v>
      </c>
      <c r="H4632" s="11">
        <v>0.30001247112995438</v>
      </c>
      <c r="I4632" s="11">
        <v>0.94648759560486206</v>
      </c>
      <c r="J4632" s="11">
        <v>0.27706743540144574</v>
      </c>
      <c r="K4632" s="11">
        <v>0.21188745477291573</v>
      </c>
      <c r="L4632" s="11">
        <v>0.42111390741829324</v>
      </c>
      <c r="M4632" s="11">
        <v>0.44117661630030086</v>
      </c>
    </row>
    <row r="4633" spans="1:13" x14ac:dyDescent="0.35">
      <c r="A4633" s="11" t="str">
        <f t="shared" si="72"/>
        <v>CONSUMO PER CAPITA (kg ó litros por individuo)Light/ZeroDE 25 A 34 AÑOS</v>
      </c>
      <c r="B4633" s="11" t="s">
        <v>121</v>
      </c>
      <c r="C4633" s="11" t="s">
        <v>161</v>
      </c>
      <c r="D4633" s="11" t="s">
        <v>41</v>
      </c>
      <c r="E4633" s="11">
        <v>0.91782141368700987</v>
      </c>
      <c r="F4633" s="11">
        <v>0.71263363013165537</v>
      </c>
      <c r="G4633" s="11">
        <v>0.49044713371459731</v>
      </c>
      <c r="H4633" s="11">
        <v>0.48295050002184398</v>
      </c>
      <c r="I4633" s="11">
        <v>0.62356660141704412</v>
      </c>
      <c r="J4633" s="11">
        <v>0.46633836029835773</v>
      </c>
      <c r="K4633" s="11">
        <v>0.39330683336835925</v>
      </c>
      <c r="L4633" s="11">
        <v>0.38071167063677125</v>
      </c>
      <c r="M4633" s="11">
        <v>0.58166069579459201</v>
      </c>
    </row>
    <row r="4634" spans="1:13" x14ac:dyDescent="0.35">
      <c r="A4634" s="11" t="str">
        <f t="shared" si="72"/>
        <v>CONSUMO PER CAPITA (kg ó litros por individuo)Light/ZeroDE 35 A 49 AÑOS</v>
      </c>
      <c r="B4634" s="11" t="s">
        <v>121</v>
      </c>
      <c r="C4634" s="11" t="s">
        <v>161</v>
      </c>
      <c r="D4634" s="11" t="s">
        <v>42</v>
      </c>
      <c r="E4634" s="11">
        <v>1.3240465976011391</v>
      </c>
      <c r="F4634" s="11">
        <v>0.75300849685219917</v>
      </c>
      <c r="G4634" s="11">
        <v>0.73065468080686025</v>
      </c>
      <c r="H4634" s="11">
        <v>0.80962139156649859</v>
      </c>
      <c r="I4634" s="11">
        <v>1.2413476096935006</v>
      </c>
      <c r="J4634" s="11">
        <v>0.70070254387134023</v>
      </c>
      <c r="K4634" s="11">
        <v>0.70987546827539005</v>
      </c>
      <c r="L4634" s="11">
        <v>0.77175698080690758</v>
      </c>
      <c r="M4634" s="11">
        <v>1.1711363120974565</v>
      </c>
    </row>
    <row r="4635" spans="1:13" x14ac:dyDescent="0.35">
      <c r="A4635" s="11" t="str">
        <f t="shared" si="72"/>
        <v>CONSUMO PER CAPITA (kg ó litros por individuo)Light/ZeroDE 50 A 59 AÑOS</v>
      </c>
      <c r="B4635" s="11" t="s">
        <v>121</v>
      </c>
      <c r="C4635" s="11" t="s">
        <v>161</v>
      </c>
      <c r="D4635" s="11" t="s">
        <v>43</v>
      </c>
      <c r="E4635" s="11">
        <v>1.4351547063308048</v>
      </c>
      <c r="F4635" s="11">
        <v>0.86171540421689674</v>
      </c>
      <c r="G4635" s="11">
        <v>0.7531345526583495</v>
      </c>
      <c r="H4635" s="11">
        <v>0.89552915308582193</v>
      </c>
      <c r="I4635" s="11">
        <v>1.310925771259003</v>
      </c>
      <c r="J4635" s="11">
        <v>0.75282637610752856</v>
      </c>
      <c r="K4635" s="11">
        <v>0.70449960775264475</v>
      </c>
      <c r="L4635" s="11">
        <v>0.89105985082436612</v>
      </c>
      <c r="M4635" s="11">
        <v>1.342415617738441</v>
      </c>
    </row>
    <row r="4636" spans="1:13" x14ac:dyDescent="0.35">
      <c r="A4636" s="11" t="str">
        <f t="shared" si="72"/>
        <v>CONSUMO PER CAPITA (kg ó litros por individuo)Light/ZeroDE 60 A 75 AÑOS</v>
      </c>
      <c r="B4636" s="11" t="s">
        <v>121</v>
      </c>
      <c r="C4636" s="11" t="s">
        <v>161</v>
      </c>
      <c r="D4636" s="11" t="s">
        <v>44</v>
      </c>
      <c r="E4636" s="11">
        <v>0.90302757416111434</v>
      </c>
      <c r="F4636" s="11">
        <v>0.55265111685953783</v>
      </c>
      <c r="G4636" s="11">
        <v>0.72645067209205672</v>
      </c>
      <c r="H4636" s="11">
        <v>0.68161993593186243</v>
      </c>
      <c r="I4636" s="11">
        <v>1.0725856820047335</v>
      </c>
      <c r="J4636" s="11">
        <v>0.61573698964222279</v>
      </c>
      <c r="K4636" s="11">
        <v>0.56472126918641763</v>
      </c>
      <c r="L4636" s="11">
        <v>0.79736611337938712</v>
      </c>
      <c r="M4636" s="11">
        <v>1.1712420807508859</v>
      </c>
    </row>
    <row r="4637" spans="1:13" x14ac:dyDescent="0.35">
      <c r="A4637" s="11" t="str">
        <f t="shared" si="72"/>
        <v>CONSUMO PER CAPITA (kg ó litros por individuo)Light/ZeroNIVEL ALTO</v>
      </c>
      <c r="B4637" s="11" t="s">
        <v>121</v>
      </c>
      <c r="C4637" s="11" t="s">
        <v>161</v>
      </c>
      <c r="D4637" s="11" t="s">
        <v>209</v>
      </c>
      <c r="E4637" s="11">
        <v>1.1155873210921292</v>
      </c>
      <c r="F4637" s="11">
        <v>0.62759909207211972</v>
      </c>
      <c r="G4637" s="11">
        <v>0.71282337803862894</v>
      </c>
      <c r="H4637" s="11">
        <v>0.76336039318456594</v>
      </c>
      <c r="I4637" s="11">
        <v>1.14972083235656</v>
      </c>
      <c r="J4637" s="11">
        <v>0.60165008260677755</v>
      </c>
      <c r="K4637" s="11">
        <v>0.49858275921350814</v>
      </c>
      <c r="L4637" s="11">
        <v>0.70356297115607658</v>
      </c>
      <c r="M4637" s="11">
        <v>1.1129044924496041</v>
      </c>
    </row>
    <row r="4638" spans="1:13" x14ac:dyDescent="0.35">
      <c r="A4638" s="11" t="str">
        <f t="shared" si="72"/>
        <v>CONSUMO PER CAPITA (kg ó litros por individuo)Light/ZeroNIVEL MEDIO ALTO</v>
      </c>
      <c r="B4638" s="11" t="s">
        <v>121</v>
      </c>
      <c r="C4638" s="11" t="s">
        <v>161</v>
      </c>
      <c r="D4638" s="11" t="s">
        <v>210</v>
      </c>
      <c r="E4638" s="11">
        <v>1.3964505076593463</v>
      </c>
      <c r="F4638" s="11">
        <v>0.77888594822409241</v>
      </c>
      <c r="G4638" s="11">
        <v>0.82116091508526601</v>
      </c>
      <c r="H4638" s="11">
        <v>0.87723422929984729</v>
      </c>
      <c r="I4638" s="11">
        <v>1.2143055018342517</v>
      </c>
      <c r="J4638" s="11">
        <v>0.75831065512777429</v>
      </c>
      <c r="K4638" s="11">
        <v>0.74486043168093508</v>
      </c>
      <c r="L4638" s="11">
        <v>0.78227176720306546</v>
      </c>
      <c r="M4638" s="11">
        <v>1.1081081079794926</v>
      </c>
    </row>
    <row r="4639" spans="1:13" x14ac:dyDescent="0.35">
      <c r="A4639" s="11" t="str">
        <f t="shared" si="72"/>
        <v>CONSUMO PER CAPITA (kg ó litros por individuo)Light/ZeroNIVEL MEDIO</v>
      </c>
      <c r="B4639" s="11" t="s">
        <v>121</v>
      </c>
      <c r="C4639" s="11" t="s">
        <v>161</v>
      </c>
      <c r="D4639" s="11" t="s">
        <v>211</v>
      </c>
      <c r="E4639" s="11">
        <v>1.172069507542052</v>
      </c>
      <c r="F4639" s="11">
        <v>0.75158905046046287</v>
      </c>
      <c r="G4639" s="11">
        <v>0.65076697701428998</v>
      </c>
      <c r="H4639" s="11">
        <v>0.61326926482023703</v>
      </c>
      <c r="I4639" s="11">
        <v>0.9887434936099303</v>
      </c>
      <c r="J4639" s="11">
        <v>0.64208987904584469</v>
      </c>
      <c r="K4639" s="11">
        <v>0.561707068485227</v>
      </c>
      <c r="L4639" s="11">
        <v>0.67779143453002477</v>
      </c>
      <c r="M4639" s="11">
        <v>0.94421962381343771</v>
      </c>
    </row>
    <row r="4640" spans="1:13" x14ac:dyDescent="0.35">
      <c r="A4640" s="11" t="str">
        <f t="shared" si="72"/>
        <v>CONSUMO PER CAPITA (kg ó litros por individuo)Light/ZeroNIVEL MEDIO BAJO</v>
      </c>
      <c r="B4640" s="11" t="s">
        <v>121</v>
      </c>
      <c r="C4640" s="11" t="s">
        <v>161</v>
      </c>
      <c r="D4640" s="11" t="s">
        <v>212</v>
      </c>
      <c r="E4640" s="11">
        <v>0.88158541204759733</v>
      </c>
      <c r="F4640" s="11">
        <v>0.52917408796864474</v>
      </c>
      <c r="G4640" s="11">
        <v>0.49527418929723921</v>
      </c>
      <c r="H4640" s="11">
        <v>0.66961816713471567</v>
      </c>
      <c r="I4640" s="11">
        <v>0.95175170193988523</v>
      </c>
      <c r="J4640" s="11">
        <v>0.511604911323981</v>
      </c>
      <c r="K4640" s="11">
        <v>0.48658249657070507</v>
      </c>
      <c r="L4640" s="11">
        <v>0.5687292587911098</v>
      </c>
      <c r="M4640" s="11">
        <v>0.9312602158032578</v>
      </c>
    </row>
    <row r="4641" spans="1:13" x14ac:dyDescent="0.35">
      <c r="A4641" s="11" t="str">
        <f t="shared" si="72"/>
        <v>CONSUMO PER CAPITA (kg ó litros por individuo)Light/ZeroHOMBRE</v>
      </c>
      <c r="B4641" s="11" t="s">
        <v>121</v>
      </c>
      <c r="C4641" s="11" t="s">
        <v>161</v>
      </c>
      <c r="D4641" s="11" t="s">
        <v>21</v>
      </c>
      <c r="E4641" s="11">
        <v>1.1124922425657329</v>
      </c>
      <c r="F4641" s="11">
        <v>0.69547871245711812</v>
      </c>
      <c r="G4641" s="11">
        <v>0.63152284759476007</v>
      </c>
      <c r="H4641" s="11">
        <v>0.70782668111995839</v>
      </c>
      <c r="I4641" s="11">
        <v>1.0847817251342564</v>
      </c>
      <c r="J4641" s="11">
        <v>0.61648416528401395</v>
      </c>
      <c r="K4641" s="11">
        <v>0.56333522369996825</v>
      </c>
      <c r="L4641" s="11">
        <v>0.71470087645636349</v>
      </c>
      <c r="M4641" s="11">
        <v>1.059656883241147</v>
      </c>
    </row>
    <row r="4642" spans="1:13" x14ac:dyDescent="0.35">
      <c r="A4642" s="11" t="str">
        <f t="shared" si="72"/>
        <v>CONSUMO PER CAPITA (kg ó litros por individuo)Light/ZeroMUJER</v>
      </c>
      <c r="B4642" s="11" t="s">
        <v>121</v>
      </c>
      <c r="C4642" s="11" t="s">
        <v>161</v>
      </c>
      <c r="D4642" s="11" t="s">
        <v>22</v>
      </c>
      <c r="E4642" s="11">
        <v>1.0305289005964704</v>
      </c>
      <c r="F4642" s="11">
        <v>0.64113486443320533</v>
      </c>
      <c r="G4642" s="11">
        <v>0.65125271793619144</v>
      </c>
      <c r="H4642" s="11">
        <v>0.6420119498543494</v>
      </c>
      <c r="I4642" s="11">
        <v>0.99884978844998717</v>
      </c>
      <c r="J4642" s="11">
        <v>0.57179122669924953</v>
      </c>
      <c r="K4642" s="11">
        <v>0.54414143595986597</v>
      </c>
      <c r="L4642" s="11">
        <v>0.64232546386362777</v>
      </c>
      <c r="M4642" s="11">
        <v>0.94873753538224137</v>
      </c>
    </row>
    <row r="4643" spans="1:13" x14ac:dyDescent="0.35">
      <c r="A4643" s="11" t="str">
        <f t="shared" si="72"/>
        <v>CONSUMO PER CAPITA (kg ó litros por individuo)Otra Variedad ColaT.ESPAÑA</v>
      </c>
      <c r="B4643" s="11" t="s">
        <v>121</v>
      </c>
      <c r="C4643" s="11" t="s">
        <v>162</v>
      </c>
      <c r="D4643" s="11" t="s">
        <v>36</v>
      </c>
      <c r="E4643" s="11" t="s">
        <v>223</v>
      </c>
      <c r="F4643" s="11" t="s">
        <v>223</v>
      </c>
      <c r="G4643" s="11" t="s">
        <v>223</v>
      </c>
      <c r="H4643" s="11" t="s">
        <v>223</v>
      </c>
      <c r="I4643" s="11" t="s">
        <v>223</v>
      </c>
      <c r="J4643" s="11" t="s">
        <v>223</v>
      </c>
      <c r="K4643" s="11" t="s">
        <v>223</v>
      </c>
      <c r="L4643" s="11" t="s">
        <v>223</v>
      </c>
      <c r="M4643" s="11" t="s">
        <v>223</v>
      </c>
    </row>
    <row r="4644" spans="1:13" x14ac:dyDescent="0.35">
      <c r="A4644" s="11" t="str">
        <f t="shared" si="72"/>
        <v>CONSUMO PER CAPITA (kg ó litros por individuo)Otra Variedad ColaBCN AM</v>
      </c>
      <c r="B4644" s="11" t="s">
        <v>121</v>
      </c>
      <c r="C4644" s="11" t="s">
        <v>162</v>
      </c>
      <c r="D4644" s="11" t="s">
        <v>1</v>
      </c>
      <c r="E4644" s="11" t="s">
        <v>223</v>
      </c>
      <c r="F4644" s="11" t="s">
        <v>223</v>
      </c>
      <c r="G4644" s="11" t="s">
        <v>223</v>
      </c>
      <c r="H4644" s="11" t="s">
        <v>223</v>
      </c>
      <c r="I4644" s="11" t="s">
        <v>223</v>
      </c>
      <c r="J4644" s="11" t="s">
        <v>223</v>
      </c>
      <c r="K4644" s="11" t="s">
        <v>223</v>
      </c>
      <c r="L4644" s="11" t="s">
        <v>223</v>
      </c>
      <c r="M4644" s="11" t="s">
        <v>223</v>
      </c>
    </row>
    <row r="4645" spans="1:13" x14ac:dyDescent="0.35">
      <c r="A4645" s="11" t="str">
        <f t="shared" si="72"/>
        <v>CONSUMO PER CAPITA (kg ó litros por individuo)Otra Variedad ColaREST.CAT ARAGON</v>
      </c>
      <c r="B4645" s="11" t="s">
        <v>121</v>
      </c>
      <c r="C4645" s="11" t="s">
        <v>162</v>
      </c>
      <c r="D4645" s="11" t="s">
        <v>2</v>
      </c>
      <c r="E4645" s="11" t="s">
        <v>223</v>
      </c>
      <c r="F4645" s="11" t="s">
        <v>223</v>
      </c>
      <c r="G4645" s="11" t="s">
        <v>223</v>
      </c>
      <c r="H4645" s="11" t="s">
        <v>223</v>
      </c>
      <c r="I4645" s="11" t="s">
        <v>223</v>
      </c>
      <c r="J4645" s="11" t="s">
        <v>223</v>
      </c>
      <c r="K4645" s="11" t="s">
        <v>223</v>
      </c>
      <c r="L4645" s="11" t="s">
        <v>223</v>
      </c>
      <c r="M4645" s="11" t="s">
        <v>223</v>
      </c>
    </row>
    <row r="4646" spans="1:13" x14ac:dyDescent="0.35">
      <c r="A4646" s="11" t="str">
        <f t="shared" si="72"/>
        <v>CONSUMO PER CAPITA (kg ó litros por individuo)Otra Variedad ColaLEVANTE</v>
      </c>
      <c r="B4646" s="11" t="s">
        <v>121</v>
      </c>
      <c r="C4646" s="11" t="s">
        <v>162</v>
      </c>
      <c r="D4646" s="11" t="s">
        <v>3</v>
      </c>
      <c r="E4646" s="11" t="s">
        <v>223</v>
      </c>
      <c r="F4646" s="11" t="s">
        <v>223</v>
      </c>
      <c r="G4646" s="11" t="s">
        <v>223</v>
      </c>
      <c r="H4646" s="11" t="s">
        <v>223</v>
      </c>
      <c r="I4646" s="11" t="s">
        <v>223</v>
      </c>
      <c r="J4646" s="11" t="s">
        <v>223</v>
      </c>
      <c r="K4646" s="11" t="s">
        <v>223</v>
      </c>
      <c r="L4646" s="11" t="s">
        <v>223</v>
      </c>
      <c r="M4646" s="11" t="s">
        <v>223</v>
      </c>
    </row>
    <row r="4647" spans="1:13" x14ac:dyDescent="0.35">
      <c r="A4647" s="11" t="str">
        <f t="shared" si="72"/>
        <v>CONSUMO PER CAPITA (kg ó litros por individuo)Otra Variedad ColaANDALUCIA</v>
      </c>
      <c r="B4647" s="11" t="s">
        <v>121</v>
      </c>
      <c r="C4647" s="11" t="s">
        <v>162</v>
      </c>
      <c r="D4647" s="11" t="s">
        <v>4</v>
      </c>
      <c r="E4647" s="11" t="s">
        <v>223</v>
      </c>
      <c r="F4647" s="11" t="s">
        <v>223</v>
      </c>
      <c r="G4647" s="11" t="s">
        <v>223</v>
      </c>
      <c r="H4647" s="11" t="s">
        <v>223</v>
      </c>
      <c r="I4647" s="11" t="s">
        <v>223</v>
      </c>
      <c r="J4647" s="11" t="s">
        <v>223</v>
      </c>
      <c r="K4647" s="11" t="s">
        <v>223</v>
      </c>
      <c r="L4647" s="11" t="s">
        <v>223</v>
      </c>
      <c r="M4647" s="11" t="s">
        <v>223</v>
      </c>
    </row>
    <row r="4648" spans="1:13" x14ac:dyDescent="0.35">
      <c r="A4648" s="11" t="str">
        <f t="shared" si="72"/>
        <v>CONSUMO PER CAPITA (kg ó litros por individuo)Otra Variedad ColaMDD AM</v>
      </c>
      <c r="B4648" s="11" t="s">
        <v>121</v>
      </c>
      <c r="C4648" s="11" t="s">
        <v>162</v>
      </c>
      <c r="D4648" s="11" t="s">
        <v>5</v>
      </c>
      <c r="E4648" s="11" t="s">
        <v>223</v>
      </c>
      <c r="F4648" s="11" t="s">
        <v>223</v>
      </c>
      <c r="G4648" s="11" t="s">
        <v>223</v>
      </c>
      <c r="H4648" s="11" t="s">
        <v>223</v>
      </c>
      <c r="I4648" s="11" t="s">
        <v>223</v>
      </c>
      <c r="J4648" s="11" t="s">
        <v>223</v>
      </c>
      <c r="K4648" s="11" t="s">
        <v>223</v>
      </c>
      <c r="L4648" s="11" t="s">
        <v>223</v>
      </c>
      <c r="M4648" s="11" t="s">
        <v>223</v>
      </c>
    </row>
    <row r="4649" spans="1:13" x14ac:dyDescent="0.35">
      <c r="A4649" s="11" t="str">
        <f t="shared" si="72"/>
        <v>CONSUMO PER CAPITA (kg ó litros por individuo)Otra Variedad ColaRTO CENTRO</v>
      </c>
      <c r="B4649" s="11" t="s">
        <v>121</v>
      </c>
      <c r="C4649" s="11" t="s">
        <v>162</v>
      </c>
      <c r="D4649" s="11" t="s">
        <v>6</v>
      </c>
      <c r="E4649" s="11" t="s">
        <v>223</v>
      </c>
      <c r="F4649" s="11" t="s">
        <v>223</v>
      </c>
      <c r="G4649" s="11" t="s">
        <v>223</v>
      </c>
      <c r="H4649" s="11" t="s">
        <v>223</v>
      </c>
      <c r="I4649" s="11" t="s">
        <v>223</v>
      </c>
      <c r="J4649" s="11" t="s">
        <v>223</v>
      </c>
      <c r="K4649" s="11" t="s">
        <v>223</v>
      </c>
      <c r="L4649" s="11" t="s">
        <v>223</v>
      </c>
      <c r="M4649" s="11" t="s">
        <v>223</v>
      </c>
    </row>
    <row r="4650" spans="1:13" x14ac:dyDescent="0.35">
      <c r="A4650" s="11" t="str">
        <f t="shared" si="72"/>
        <v>CONSUMO PER CAPITA (kg ó litros por individuo)Otra Variedad ColaNORTE-CENTRO</v>
      </c>
      <c r="B4650" s="11" t="s">
        <v>121</v>
      </c>
      <c r="C4650" s="11" t="s">
        <v>162</v>
      </c>
      <c r="D4650" s="11" t="s">
        <v>7</v>
      </c>
      <c r="E4650" s="11" t="s">
        <v>223</v>
      </c>
      <c r="F4650" s="11" t="s">
        <v>223</v>
      </c>
      <c r="G4650" s="11" t="s">
        <v>223</v>
      </c>
      <c r="H4650" s="11" t="s">
        <v>223</v>
      </c>
      <c r="I4650" s="11" t="s">
        <v>223</v>
      </c>
      <c r="J4650" s="11" t="s">
        <v>223</v>
      </c>
      <c r="K4650" s="11" t="s">
        <v>223</v>
      </c>
      <c r="L4650" s="11" t="s">
        <v>223</v>
      </c>
      <c r="M4650" s="11" t="s">
        <v>223</v>
      </c>
    </row>
    <row r="4651" spans="1:13" x14ac:dyDescent="0.35">
      <c r="A4651" s="11" t="str">
        <f t="shared" si="72"/>
        <v>CONSUMO PER CAPITA (kg ó litros por individuo)Otra Variedad ColaNOROESTE</v>
      </c>
      <c r="B4651" s="11" t="s">
        <v>121</v>
      </c>
      <c r="C4651" s="11" t="s">
        <v>162</v>
      </c>
      <c r="D4651" s="11" t="s">
        <v>8</v>
      </c>
      <c r="E4651" s="11" t="s">
        <v>223</v>
      </c>
      <c r="F4651" s="11" t="s">
        <v>223</v>
      </c>
      <c r="G4651" s="11" t="s">
        <v>223</v>
      </c>
      <c r="H4651" s="11" t="s">
        <v>223</v>
      </c>
      <c r="I4651" s="11" t="s">
        <v>223</v>
      </c>
      <c r="J4651" s="11" t="s">
        <v>223</v>
      </c>
      <c r="K4651" s="11" t="s">
        <v>223</v>
      </c>
      <c r="L4651" s="11" t="s">
        <v>223</v>
      </c>
      <c r="M4651" s="11" t="s">
        <v>223</v>
      </c>
    </row>
    <row r="4652" spans="1:13" x14ac:dyDescent="0.35">
      <c r="A4652" s="11" t="str">
        <f t="shared" si="72"/>
        <v>CONSUMO PER CAPITA (kg ó litros por individuo)Otra Variedad Cola&lt;2MIL</v>
      </c>
      <c r="B4652" s="11" t="s">
        <v>121</v>
      </c>
      <c r="C4652" s="11" t="s">
        <v>162</v>
      </c>
      <c r="D4652" s="11" t="s">
        <v>9</v>
      </c>
      <c r="E4652" s="11" t="s">
        <v>223</v>
      </c>
      <c r="F4652" s="11" t="s">
        <v>223</v>
      </c>
      <c r="G4652" s="11" t="s">
        <v>223</v>
      </c>
      <c r="H4652" s="11" t="s">
        <v>223</v>
      </c>
      <c r="I4652" s="11" t="s">
        <v>223</v>
      </c>
      <c r="J4652" s="11" t="s">
        <v>223</v>
      </c>
      <c r="K4652" s="11" t="s">
        <v>223</v>
      </c>
      <c r="L4652" s="11" t="s">
        <v>223</v>
      </c>
      <c r="M4652" s="11" t="s">
        <v>223</v>
      </c>
    </row>
    <row r="4653" spans="1:13" x14ac:dyDescent="0.35">
      <c r="A4653" s="11" t="str">
        <f t="shared" si="72"/>
        <v>CONSUMO PER CAPITA (kg ó litros por individuo)Otra Variedad Cola2-5MIL</v>
      </c>
      <c r="B4653" s="11" t="s">
        <v>121</v>
      </c>
      <c r="C4653" s="11" t="s">
        <v>162</v>
      </c>
      <c r="D4653" s="11" t="s">
        <v>10</v>
      </c>
      <c r="E4653" s="11" t="s">
        <v>223</v>
      </c>
      <c r="F4653" s="11" t="s">
        <v>223</v>
      </c>
      <c r="G4653" s="11" t="s">
        <v>223</v>
      </c>
      <c r="H4653" s="11" t="s">
        <v>223</v>
      </c>
      <c r="I4653" s="11" t="s">
        <v>223</v>
      </c>
      <c r="J4653" s="11" t="s">
        <v>223</v>
      </c>
      <c r="K4653" s="11" t="s">
        <v>223</v>
      </c>
      <c r="L4653" s="11" t="s">
        <v>223</v>
      </c>
      <c r="M4653" s="11" t="s">
        <v>223</v>
      </c>
    </row>
    <row r="4654" spans="1:13" x14ac:dyDescent="0.35">
      <c r="A4654" s="11" t="str">
        <f t="shared" si="72"/>
        <v>CONSUMO PER CAPITA (kg ó litros por individuo)Otra Variedad Cola5-10MIL</v>
      </c>
      <c r="B4654" s="11" t="s">
        <v>121</v>
      </c>
      <c r="C4654" s="11" t="s">
        <v>162</v>
      </c>
      <c r="D4654" s="11" t="s">
        <v>11</v>
      </c>
      <c r="E4654" s="11" t="s">
        <v>223</v>
      </c>
      <c r="F4654" s="11" t="s">
        <v>223</v>
      </c>
      <c r="G4654" s="11" t="s">
        <v>223</v>
      </c>
      <c r="H4654" s="11" t="s">
        <v>223</v>
      </c>
      <c r="I4654" s="11" t="s">
        <v>223</v>
      </c>
      <c r="J4654" s="11" t="s">
        <v>223</v>
      </c>
      <c r="K4654" s="11" t="s">
        <v>223</v>
      </c>
      <c r="L4654" s="11" t="s">
        <v>223</v>
      </c>
      <c r="M4654" s="11" t="s">
        <v>223</v>
      </c>
    </row>
    <row r="4655" spans="1:13" x14ac:dyDescent="0.35">
      <c r="A4655" s="11" t="str">
        <f t="shared" si="72"/>
        <v>CONSUMO PER CAPITA (kg ó litros por individuo)Otra Variedad Cola10-30MIL</v>
      </c>
      <c r="B4655" s="11" t="s">
        <v>121</v>
      </c>
      <c r="C4655" s="11" t="s">
        <v>162</v>
      </c>
      <c r="D4655" s="11" t="s">
        <v>12</v>
      </c>
      <c r="E4655" s="11" t="s">
        <v>223</v>
      </c>
      <c r="F4655" s="11" t="s">
        <v>223</v>
      </c>
      <c r="G4655" s="11" t="s">
        <v>223</v>
      </c>
      <c r="H4655" s="11" t="s">
        <v>223</v>
      </c>
      <c r="I4655" s="11" t="s">
        <v>223</v>
      </c>
      <c r="J4655" s="11" t="s">
        <v>223</v>
      </c>
      <c r="K4655" s="11" t="s">
        <v>223</v>
      </c>
      <c r="L4655" s="11" t="s">
        <v>223</v>
      </c>
      <c r="M4655" s="11" t="s">
        <v>223</v>
      </c>
    </row>
    <row r="4656" spans="1:13" x14ac:dyDescent="0.35">
      <c r="A4656" s="11" t="str">
        <f t="shared" si="72"/>
        <v>CONSUMO PER CAPITA (kg ó litros por individuo)Otra Variedad Cola30-100MIL</v>
      </c>
      <c r="B4656" s="11" t="s">
        <v>121</v>
      </c>
      <c r="C4656" s="11" t="s">
        <v>162</v>
      </c>
      <c r="D4656" s="11" t="s">
        <v>13</v>
      </c>
      <c r="E4656" s="11" t="s">
        <v>223</v>
      </c>
      <c r="F4656" s="11" t="s">
        <v>223</v>
      </c>
      <c r="G4656" s="11" t="s">
        <v>223</v>
      </c>
      <c r="H4656" s="11" t="s">
        <v>223</v>
      </c>
      <c r="I4656" s="11" t="s">
        <v>223</v>
      </c>
      <c r="J4656" s="11" t="s">
        <v>223</v>
      </c>
      <c r="K4656" s="11" t="s">
        <v>223</v>
      </c>
      <c r="L4656" s="11" t="s">
        <v>223</v>
      </c>
      <c r="M4656" s="11" t="s">
        <v>223</v>
      </c>
    </row>
    <row r="4657" spans="1:13" x14ac:dyDescent="0.35">
      <c r="A4657" s="11" t="str">
        <f t="shared" si="72"/>
        <v>CONSUMO PER CAPITA (kg ó litros por individuo)Otra Variedad Cola100-200MIL</v>
      </c>
      <c r="B4657" s="11" t="s">
        <v>121</v>
      </c>
      <c r="C4657" s="11" t="s">
        <v>162</v>
      </c>
      <c r="D4657" s="11" t="s">
        <v>14</v>
      </c>
      <c r="E4657" s="11" t="s">
        <v>223</v>
      </c>
      <c r="F4657" s="11" t="s">
        <v>223</v>
      </c>
      <c r="G4657" s="11" t="s">
        <v>223</v>
      </c>
      <c r="H4657" s="11" t="s">
        <v>223</v>
      </c>
      <c r="I4657" s="11" t="s">
        <v>223</v>
      </c>
      <c r="J4657" s="11" t="s">
        <v>223</v>
      </c>
      <c r="K4657" s="11" t="s">
        <v>223</v>
      </c>
      <c r="L4657" s="11" t="s">
        <v>223</v>
      </c>
      <c r="M4657" s="11" t="s">
        <v>223</v>
      </c>
    </row>
    <row r="4658" spans="1:13" x14ac:dyDescent="0.35">
      <c r="A4658" s="11" t="str">
        <f t="shared" si="72"/>
        <v>CONSUMO PER CAPITA (kg ó litros por individuo)Otra Variedad Cola200-500MIL</v>
      </c>
      <c r="B4658" s="11" t="s">
        <v>121</v>
      </c>
      <c r="C4658" s="11" t="s">
        <v>162</v>
      </c>
      <c r="D4658" s="11" t="s">
        <v>15</v>
      </c>
      <c r="E4658" s="11" t="s">
        <v>223</v>
      </c>
      <c r="F4658" s="11" t="s">
        <v>223</v>
      </c>
      <c r="G4658" s="11" t="s">
        <v>223</v>
      </c>
      <c r="H4658" s="11" t="s">
        <v>223</v>
      </c>
      <c r="I4658" s="11" t="s">
        <v>223</v>
      </c>
      <c r="J4658" s="11" t="s">
        <v>223</v>
      </c>
      <c r="K4658" s="11" t="s">
        <v>223</v>
      </c>
      <c r="L4658" s="11" t="s">
        <v>223</v>
      </c>
      <c r="M4658" s="11" t="s">
        <v>223</v>
      </c>
    </row>
    <row r="4659" spans="1:13" x14ac:dyDescent="0.35">
      <c r="A4659" s="11" t="str">
        <f t="shared" si="72"/>
        <v>CONSUMO PER CAPITA (kg ó litros por individuo)Otra Variedad Cola&gt;500MIL</v>
      </c>
      <c r="B4659" s="11" t="s">
        <v>121</v>
      </c>
      <c r="C4659" s="11" t="s">
        <v>162</v>
      </c>
      <c r="D4659" s="11" t="s">
        <v>16</v>
      </c>
      <c r="E4659" s="11" t="s">
        <v>223</v>
      </c>
      <c r="F4659" s="11" t="s">
        <v>223</v>
      </c>
      <c r="G4659" s="11" t="s">
        <v>223</v>
      </c>
      <c r="H4659" s="11" t="s">
        <v>223</v>
      </c>
      <c r="I4659" s="11" t="s">
        <v>223</v>
      </c>
      <c r="J4659" s="11" t="s">
        <v>223</v>
      </c>
      <c r="K4659" s="11" t="s">
        <v>223</v>
      </c>
      <c r="L4659" s="11" t="s">
        <v>223</v>
      </c>
      <c r="M4659" s="11" t="s">
        <v>223</v>
      </c>
    </row>
    <row r="4660" spans="1:13" x14ac:dyDescent="0.35">
      <c r="A4660" s="11" t="str">
        <f t="shared" si="72"/>
        <v>CONSUMO PER CAPITA (kg ó litros por individuo)Otra Variedad ColaDE 15 A 19 AÑOS</v>
      </c>
      <c r="B4660" s="11" t="s">
        <v>121</v>
      </c>
      <c r="C4660" s="11" t="s">
        <v>162</v>
      </c>
      <c r="D4660" s="11" t="s">
        <v>39</v>
      </c>
      <c r="E4660" s="11" t="s">
        <v>223</v>
      </c>
      <c r="F4660" s="11" t="s">
        <v>223</v>
      </c>
      <c r="G4660" s="11" t="s">
        <v>223</v>
      </c>
      <c r="H4660" s="11" t="s">
        <v>223</v>
      </c>
      <c r="I4660" s="11" t="s">
        <v>223</v>
      </c>
      <c r="J4660" s="11" t="s">
        <v>223</v>
      </c>
      <c r="K4660" s="11" t="s">
        <v>223</v>
      </c>
      <c r="L4660" s="11" t="s">
        <v>223</v>
      </c>
      <c r="M4660" s="11" t="s">
        <v>223</v>
      </c>
    </row>
    <row r="4661" spans="1:13" x14ac:dyDescent="0.35">
      <c r="A4661" s="11" t="str">
        <f t="shared" si="72"/>
        <v>CONSUMO PER CAPITA (kg ó litros por individuo)Otra Variedad ColaDE 20 A 24 AÑOS</v>
      </c>
      <c r="B4661" s="11" t="s">
        <v>121</v>
      </c>
      <c r="C4661" s="11" t="s">
        <v>162</v>
      </c>
      <c r="D4661" s="11" t="s">
        <v>40</v>
      </c>
      <c r="E4661" s="11" t="s">
        <v>223</v>
      </c>
      <c r="F4661" s="11" t="s">
        <v>223</v>
      </c>
      <c r="G4661" s="11" t="s">
        <v>223</v>
      </c>
      <c r="H4661" s="11" t="s">
        <v>223</v>
      </c>
      <c r="I4661" s="11" t="s">
        <v>223</v>
      </c>
      <c r="J4661" s="11" t="s">
        <v>223</v>
      </c>
      <c r="K4661" s="11" t="s">
        <v>223</v>
      </c>
      <c r="L4661" s="11" t="s">
        <v>223</v>
      </c>
      <c r="M4661" s="11" t="s">
        <v>223</v>
      </c>
    </row>
    <row r="4662" spans="1:13" x14ac:dyDescent="0.35">
      <c r="A4662" s="11" t="str">
        <f t="shared" si="72"/>
        <v>CONSUMO PER CAPITA (kg ó litros por individuo)Otra Variedad ColaDE 25 A 34 AÑOS</v>
      </c>
      <c r="B4662" s="11" t="s">
        <v>121</v>
      </c>
      <c r="C4662" s="11" t="s">
        <v>162</v>
      </c>
      <c r="D4662" s="11" t="s">
        <v>41</v>
      </c>
      <c r="E4662" s="11" t="s">
        <v>223</v>
      </c>
      <c r="F4662" s="11" t="s">
        <v>223</v>
      </c>
      <c r="G4662" s="11" t="s">
        <v>223</v>
      </c>
      <c r="H4662" s="11" t="s">
        <v>223</v>
      </c>
      <c r="I4662" s="11" t="s">
        <v>223</v>
      </c>
      <c r="J4662" s="11" t="s">
        <v>223</v>
      </c>
      <c r="K4662" s="11" t="s">
        <v>223</v>
      </c>
      <c r="L4662" s="11" t="s">
        <v>223</v>
      </c>
      <c r="M4662" s="11" t="s">
        <v>223</v>
      </c>
    </row>
    <row r="4663" spans="1:13" x14ac:dyDescent="0.35">
      <c r="A4663" s="11" t="str">
        <f t="shared" si="72"/>
        <v>CONSUMO PER CAPITA (kg ó litros por individuo)Otra Variedad ColaDE 35 A 49 AÑOS</v>
      </c>
      <c r="B4663" s="11" t="s">
        <v>121</v>
      </c>
      <c r="C4663" s="11" t="s">
        <v>162</v>
      </c>
      <c r="D4663" s="11" t="s">
        <v>42</v>
      </c>
      <c r="E4663" s="11" t="s">
        <v>223</v>
      </c>
      <c r="F4663" s="11" t="s">
        <v>223</v>
      </c>
      <c r="G4663" s="11" t="s">
        <v>223</v>
      </c>
      <c r="H4663" s="11" t="s">
        <v>223</v>
      </c>
      <c r="I4663" s="11" t="s">
        <v>223</v>
      </c>
      <c r="J4663" s="11" t="s">
        <v>223</v>
      </c>
      <c r="K4663" s="11" t="s">
        <v>223</v>
      </c>
      <c r="L4663" s="11" t="s">
        <v>223</v>
      </c>
      <c r="M4663" s="11" t="s">
        <v>223</v>
      </c>
    </row>
    <row r="4664" spans="1:13" x14ac:dyDescent="0.35">
      <c r="A4664" s="11" t="str">
        <f t="shared" si="72"/>
        <v>CONSUMO PER CAPITA (kg ó litros por individuo)Otra Variedad ColaDE 50 A 59 AÑOS</v>
      </c>
      <c r="B4664" s="11" t="s">
        <v>121</v>
      </c>
      <c r="C4664" s="11" t="s">
        <v>162</v>
      </c>
      <c r="D4664" s="11" t="s">
        <v>43</v>
      </c>
      <c r="E4664" s="11" t="s">
        <v>223</v>
      </c>
      <c r="F4664" s="11" t="s">
        <v>223</v>
      </c>
      <c r="G4664" s="11" t="s">
        <v>223</v>
      </c>
      <c r="H4664" s="11" t="s">
        <v>223</v>
      </c>
      <c r="I4664" s="11" t="s">
        <v>223</v>
      </c>
      <c r="J4664" s="11" t="s">
        <v>223</v>
      </c>
      <c r="K4664" s="11" t="s">
        <v>223</v>
      </c>
      <c r="L4664" s="11" t="s">
        <v>223</v>
      </c>
      <c r="M4664" s="11" t="s">
        <v>223</v>
      </c>
    </row>
    <row r="4665" spans="1:13" x14ac:dyDescent="0.35">
      <c r="A4665" s="11" t="str">
        <f t="shared" si="72"/>
        <v>CONSUMO PER CAPITA (kg ó litros por individuo)Otra Variedad ColaDE 60 A 75 AÑOS</v>
      </c>
      <c r="B4665" s="11" t="s">
        <v>121</v>
      </c>
      <c r="C4665" s="11" t="s">
        <v>162</v>
      </c>
      <c r="D4665" s="11" t="s">
        <v>44</v>
      </c>
      <c r="E4665" s="11" t="s">
        <v>223</v>
      </c>
      <c r="F4665" s="11" t="s">
        <v>223</v>
      </c>
      <c r="G4665" s="11" t="s">
        <v>223</v>
      </c>
      <c r="H4665" s="11" t="s">
        <v>223</v>
      </c>
      <c r="I4665" s="11" t="s">
        <v>223</v>
      </c>
      <c r="J4665" s="11" t="s">
        <v>223</v>
      </c>
      <c r="K4665" s="11" t="s">
        <v>223</v>
      </c>
      <c r="L4665" s="11" t="s">
        <v>223</v>
      </c>
      <c r="M4665" s="11" t="s">
        <v>223</v>
      </c>
    </row>
    <row r="4666" spans="1:13" x14ac:dyDescent="0.35">
      <c r="A4666" s="11" t="str">
        <f t="shared" si="72"/>
        <v>CONSUMO PER CAPITA (kg ó litros por individuo)Otra Variedad ColaNIVEL ALTO</v>
      </c>
      <c r="B4666" s="11" t="s">
        <v>121</v>
      </c>
      <c r="C4666" s="11" t="s">
        <v>162</v>
      </c>
      <c r="D4666" s="11" t="s">
        <v>209</v>
      </c>
      <c r="E4666" s="11" t="s">
        <v>223</v>
      </c>
      <c r="F4666" s="11" t="s">
        <v>223</v>
      </c>
      <c r="G4666" s="11" t="s">
        <v>223</v>
      </c>
      <c r="H4666" s="11" t="s">
        <v>223</v>
      </c>
      <c r="I4666" s="11" t="s">
        <v>223</v>
      </c>
      <c r="J4666" s="11" t="s">
        <v>223</v>
      </c>
      <c r="K4666" s="11" t="s">
        <v>223</v>
      </c>
      <c r="L4666" s="11" t="s">
        <v>223</v>
      </c>
      <c r="M4666" s="11" t="s">
        <v>223</v>
      </c>
    </row>
    <row r="4667" spans="1:13" x14ac:dyDescent="0.35">
      <c r="A4667" s="11" t="str">
        <f t="shared" si="72"/>
        <v>CONSUMO PER CAPITA (kg ó litros por individuo)Otra Variedad ColaNIVEL MEDIO ALTO</v>
      </c>
      <c r="B4667" s="11" t="s">
        <v>121</v>
      </c>
      <c r="C4667" s="11" t="s">
        <v>162</v>
      </c>
      <c r="D4667" s="11" t="s">
        <v>210</v>
      </c>
      <c r="E4667" s="11" t="s">
        <v>223</v>
      </c>
      <c r="F4667" s="11" t="s">
        <v>223</v>
      </c>
      <c r="G4667" s="11" t="s">
        <v>223</v>
      </c>
      <c r="H4667" s="11" t="s">
        <v>223</v>
      </c>
      <c r="I4667" s="11" t="s">
        <v>223</v>
      </c>
      <c r="J4667" s="11" t="s">
        <v>223</v>
      </c>
      <c r="K4667" s="11" t="s">
        <v>223</v>
      </c>
      <c r="L4667" s="11" t="s">
        <v>223</v>
      </c>
      <c r="M4667" s="11" t="s">
        <v>223</v>
      </c>
    </row>
    <row r="4668" spans="1:13" x14ac:dyDescent="0.35">
      <c r="A4668" s="11" t="str">
        <f t="shared" si="72"/>
        <v>CONSUMO PER CAPITA (kg ó litros por individuo)Otra Variedad ColaNIVEL MEDIO</v>
      </c>
      <c r="B4668" s="11" t="s">
        <v>121</v>
      </c>
      <c r="C4668" s="11" t="s">
        <v>162</v>
      </c>
      <c r="D4668" s="11" t="s">
        <v>211</v>
      </c>
      <c r="E4668" s="11" t="s">
        <v>223</v>
      </c>
      <c r="F4668" s="11" t="s">
        <v>223</v>
      </c>
      <c r="G4668" s="11" t="s">
        <v>223</v>
      </c>
      <c r="H4668" s="11" t="s">
        <v>223</v>
      </c>
      <c r="I4668" s="11" t="s">
        <v>223</v>
      </c>
      <c r="J4668" s="11" t="s">
        <v>223</v>
      </c>
      <c r="K4668" s="11" t="s">
        <v>223</v>
      </c>
      <c r="L4668" s="11" t="s">
        <v>223</v>
      </c>
      <c r="M4668" s="11" t="s">
        <v>223</v>
      </c>
    </row>
    <row r="4669" spans="1:13" x14ac:dyDescent="0.35">
      <c r="A4669" s="11" t="str">
        <f t="shared" si="72"/>
        <v>CONSUMO PER CAPITA (kg ó litros por individuo)Otra Variedad ColaNIVEL MEDIO BAJO</v>
      </c>
      <c r="B4669" s="11" t="s">
        <v>121</v>
      </c>
      <c r="C4669" s="11" t="s">
        <v>162</v>
      </c>
      <c r="D4669" s="11" t="s">
        <v>212</v>
      </c>
      <c r="E4669" s="11" t="s">
        <v>223</v>
      </c>
      <c r="F4669" s="11" t="s">
        <v>223</v>
      </c>
      <c r="G4669" s="11" t="s">
        <v>223</v>
      </c>
      <c r="H4669" s="11" t="s">
        <v>223</v>
      </c>
      <c r="I4669" s="11" t="s">
        <v>223</v>
      </c>
      <c r="J4669" s="11" t="s">
        <v>223</v>
      </c>
      <c r="K4669" s="11" t="s">
        <v>223</v>
      </c>
      <c r="L4669" s="11" t="s">
        <v>223</v>
      </c>
      <c r="M4669" s="11" t="s">
        <v>223</v>
      </c>
    </row>
    <row r="4670" spans="1:13" x14ac:dyDescent="0.35">
      <c r="A4670" s="11" t="str">
        <f t="shared" si="72"/>
        <v>CONSUMO PER CAPITA (kg ó litros por individuo)Otra Variedad ColaHOMBRE</v>
      </c>
      <c r="B4670" s="11" t="s">
        <v>121</v>
      </c>
      <c r="C4670" s="11" t="s">
        <v>162</v>
      </c>
      <c r="D4670" s="11" t="s">
        <v>21</v>
      </c>
      <c r="E4670" s="11" t="s">
        <v>223</v>
      </c>
      <c r="F4670" s="11" t="s">
        <v>223</v>
      </c>
      <c r="G4670" s="11" t="s">
        <v>223</v>
      </c>
      <c r="H4670" s="11" t="s">
        <v>223</v>
      </c>
      <c r="I4670" s="11" t="s">
        <v>223</v>
      </c>
      <c r="J4670" s="11" t="s">
        <v>223</v>
      </c>
      <c r="K4670" s="11" t="s">
        <v>223</v>
      </c>
      <c r="L4670" s="11" t="s">
        <v>223</v>
      </c>
      <c r="M4670" s="11" t="s">
        <v>223</v>
      </c>
    </row>
    <row r="4671" spans="1:13" x14ac:dyDescent="0.35">
      <c r="A4671" s="11" t="str">
        <f t="shared" si="72"/>
        <v>CONSUMO PER CAPITA (kg ó litros por individuo)Otra Variedad ColaMUJER</v>
      </c>
      <c r="B4671" s="11" t="s">
        <v>121</v>
      </c>
      <c r="C4671" s="11" t="s">
        <v>162</v>
      </c>
      <c r="D4671" s="11" t="s">
        <v>22</v>
      </c>
      <c r="E4671" s="11" t="s">
        <v>223</v>
      </c>
      <c r="F4671" s="11" t="s">
        <v>223</v>
      </c>
      <c r="G4671" s="11" t="s">
        <v>223</v>
      </c>
      <c r="H4671" s="11" t="s">
        <v>223</v>
      </c>
      <c r="I4671" s="11" t="s">
        <v>223</v>
      </c>
      <c r="J4671" s="11" t="s">
        <v>223</v>
      </c>
      <c r="K4671" s="11" t="s">
        <v>223</v>
      </c>
      <c r="L4671" s="11" t="s">
        <v>223</v>
      </c>
      <c r="M4671" s="11" t="s">
        <v>223</v>
      </c>
    </row>
    <row r="4672" spans="1:13" x14ac:dyDescent="0.35">
      <c r="A4672" s="11" t="str">
        <f t="shared" si="72"/>
        <v>CONSUMO PER CAPITA (kg ó litros por individuo)Con CafeinaT.ESPAÑA</v>
      </c>
      <c r="B4672" s="11" t="s">
        <v>121</v>
      </c>
      <c r="C4672" s="11" t="s">
        <v>163</v>
      </c>
      <c r="D4672" s="11" t="s">
        <v>36</v>
      </c>
      <c r="E4672" s="11">
        <v>1.9510792734886389</v>
      </c>
      <c r="F4672" s="11">
        <v>1.1391678950461088</v>
      </c>
      <c r="G4672" s="11">
        <v>1.0845118462397418</v>
      </c>
      <c r="H4672" s="11">
        <v>1.1957129397287487</v>
      </c>
      <c r="I4672" s="11">
        <v>1.8608810721634328</v>
      </c>
      <c r="J4672" s="11">
        <v>1.0983735861512378</v>
      </c>
      <c r="K4672" s="11">
        <v>1.0047244148913903</v>
      </c>
      <c r="L4672" s="11">
        <v>1.1735970000541041</v>
      </c>
      <c r="M4672" s="11">
        <v>1.8488398609124681</v>
      </c>
    </row>
    <row r="4673" spans="1:13" x14ac:dyDescent="0.35">
      <c r="A4673" s="11" t="str">
        <f t="shared" si="72"/>
        <v>CONSUMO PER CAPITA (kg ó litros por individuo)Con CafeinaBCN AM</v>
      </c>
      <c r="B4673" s="11" t="s">
        <v>121</v>
      </c>
      <c r="C4673" s="11" t="s">
        <v>163</v>
      </c>
      <c r="D4673" s="11" t="s">
        <v>1</v>
      </c>
      <c r="E4673" s="11">
        <v>2.1249041307494689</v>
      </c>
      <c r="F4673" s="11">
        <v>1.1704862498292079</v>
      </c>
      <c r="G4673" s="11">
        <v>1.4814733329121614</v>
      </c>
      <c r="H4673" s="11">
        <v>1.3031067973651578</v>
      </c>
      <c r="I4673" s="11">
        <v>1.9814628853070377</v>
      </c>
      <c r="J4673" s="11">
        <v>1.1857241118185529</v>
      </c>
      <c r="K4673" s="11">
        <v>0.98266999392397636</v>
      </c>
      <c r="L4673" s="11">
        <v>1.2927469171491059</v>
      </c>
      <c r="M4673" s="11">
        <v>1.9184097715630568</v>
      </c>
    </row>
    <row r="4674" spans="1:13" x14ac:dyDescent="0.35">
      <c r="A4674" s="11" t="str">
        <f t="shared" si="72"/>
        <v>CONSUMO PER CAPITA (kg ó litros por individuo)Con CafeinaREST.CAT ARAGON</v>
      </c>
      <c r="B4674" s="11" t="s">
        <v>121</v>
      </c>
      <c r="C4674" s="11" t="s">
        <v>163</v>
      </c>
      <c r="D4674" s="11" t="s">
        <v>2</v>
      </c>
      <c r="E4674" s="11">
        <v>1.8319961925517219</v>
      </c>
      <c r="F4674" s="11">
        <v>0.99219351207817563</v>
      </c>
      <c r="G4674" s="11">
        <v>1.0531061998133049</v>
      </c>
      <c r="H4674" s="11">
        <v>1.0845903241964259</v>
      </c>
      <c r="I4674" s="11">
        <v>2.1083426409576744</v>
      </c>
      <c r="J4674" s="11">
        <v>1.1424290433333997</v>
      </c>
      <c r="K4674" s="11">
        <v>1.1327424719915955</v>
      </c>
      <c r="L4674" s="11">
        <v>1.5123123860440881</v>
      </c>
      <c r="M4674" s="11">
        <v>2.3440887802757207</v>
      </c>
    </row>
    <row r="4675" spans="1:13" x14ac:dyDescent="0.35">
      <c r="A4675" s="11" t="str">
        <f t="shared" si="72"/>
        <v>CONSUMO PER CAPITA (kg ó litros por individuo)Con CafeinaLEVANTE</v>
      </c>
      <c r="B4675" s="11" t="s">
        <v>121</v>
      </c>
      <c r="C4675" s="11" t="s">
        <v>163</v>
      </c>
      <c r="D4675" s="11" t="s">
        <v>3</v>
      </c>
      <c r="E4675" s="11">
        <v>1.9322221168513696</v>
      </c>
      <c r="F4675" s="11">
        <v>1.2164838696974223</v>
      </c>
      <c r="G4675" s="11">
        <v>1.1911433742481938</v>
      </c>
      <c r="H4675" s="11">
        <v>1.2385374967477452</v>
      </c>
      <c r="I4675" s="11">
        <v>1.9042162629006907</v>
      </c>
      <c r="J4675" s="11">
        <v>1.2822503871197395</v>
      </c>
      <c r="K4675" s="11">
        <v>1.2492396332031692</v>
      </c>
      <c r="L4675" s="11">
        <v>1.2337936068578912</v>
      </c>
      <c r="M4675" s="11">
        <v>1.9281801584706462</v>
      </c>
    </row>
    <row r="4676" spans="1:13" x14ac:dyDescent="0.35">
      <c r="A4676" s="11" t="str">
        <f t="shared" ref="A4676:A4739" si="73">B4676&amp;C4676&amp;D4676</f>
        <v>CONSUMO PER CAPITA (kg ó litros por individuo)Con CafeinaANDALUCIA</v>
      </c>
      <c r="B4676" s="11" t="s">
        <v>121</v>
      </c>
      <c r="C4676" s="11" t="s">
        <v>163</v>
      </c>
      <c r="D4676" s="11" t="s">
        <v>4</v>
      </c>
      <c r="E4676" s="11">
        <v>1.8911935881538231</v>
      </c>
      <c r="F4676" s="11">
        <v>1.2645421784977637</v>
      </c>
      <c r="G4676" s="11">
        <v>1.0213451801682289</v>
      </c>
      <c r="H4676" s="11">
        <v>1.3340136309504045</v>
      </c>
      <c r="I4676" s="11">
        <v>2.080543565446086</v>
      </c>
      <c r="J4676" s="11">
        <v>1.0473765683056329</v>
      </c>
      <c r="K4676" s="11">
        <v>1.0174042727017649</v>
      </c>
      <c r="L4676" s="11">
        <v>1.049129925231963</v>
      </c>
      <c r="M4676" s="11">
        <v>1.735170926502841</v>
      </c>
    </row>
    <row r="4677" spans="1:13" x14ac:dyDescent="0.35">
      <c r="A4677" s="11" t="str">
        <f t="shared" si="73"/>
        <v>CONSUMO PER CAPITA (kg ó litros por individuo)Con CafeinaMDD AM</v>
      </c>
      <c r="B4677" s="11" t="s">
        <v>121</v>
      </c>
      <c r="C4677" s="11" t="s">
        <v>163</v>
      </c>
      <c r="D4677" s="11" t="s">
        <v>5</v>
      </c>
      <c r="E4677" s="11">
        <v>2.544596835573095</v>
      </c>
      <c r="F4677" s="11">
        <v>1.3542556094849028</v>
      </c>
      <c r="G4677" s="11">
        <v>1.2917284213367564</v>
      </c>
      <c r="H4677" s="11">
        <v>1.4609825800840757</v>
      </c>
      <c r="I4677" s="11">
        <v>1.9805401081920673</v>
      </c>
      <c r="J4677" s="11">
        <v>1.2411861869654137</v>
      </c>
      <c r="K4677" s="11">
        <v>1.163722176179403</v>
      </c>
      <c r="L4677" s="11">
        <v>1.4778823172620206</v>
      </c>
      <c r="M4677" s="11">
        <v>2.1941465289265674</v>
      </c>
    </row>
    <row r="4678" spans="1:13" x14ac:dyDescent="0.35">
      <c r="A4678" s="11" t="str">
        <f t="shared" si="73"/>
        <v>CONSUMO PER CAPITA (kg ó litros por individuo)Con CafeinaRTO CENTRO</v>
      </c>
      <c r="B4678" s="11" t="s">
        <v>121</v>
      </c>
      <c r="C4678" s="11" t="s">
        <v>163</v>
      </c>
      <c r="D4678" s="11" t="s">
        <v>6</v>
      </c>
      <c r="E4678" s="11">
        <v>2.3943021302920475</v>
      </c>
      <c r="F4678" s="11">
        <v>1.6397153617729334</v>
      </c>
      <c r="G4678" s="11">
        <v>1.3607254777875364</v>
      </c>
      <c r="H4678" s="11">
        <v>1.3641506771336054</v>
      </c>
      <c r="I4678" s="11">
        <v>1.8814200129414729</v>
      </c>
      <c r="J4678" s="11">
        <v>1.1768953541343672</v>
      </c>
      <c r="K4678" s="11">
        <v>1.0295733403180418</v>
      </c>
      <c r="L4678" s="11">
        <v>1.174716034414502</v>
      </c>
      <c r="M4678" s="11">
        <v>1.7303244239630207</v>
      </c>
    </row>
    <row r="4679" spans="1:13" x14ac:dyDescent="0.35">
      <c r="A4679" s="11" t="str">
        <f t="shared" si="73"/>
        <v>CONSUMO PER CAPITA (kg ó litros por individuo)Con CafeinaNORTE-CENTRO</v>
      </c>
      <c r="B4679" s="11" t="s">
        <v>121</v>
      </c>
      <c r="C4679" s="11" t="s">
        <v>163</v>
      </c>
      <c r="D4679" s="11" t="s">
        <v>7</v>
      </c>
      <c r="E4679" s="11">
        <v>1.5217847588718489</v>
      </c>
      <c r="F4679" s="11">
        <v>0.64717505683099608</v>
      </c>
      <c r="G4679" s="11">
        <v>0.5800622305330384</v>
      </c>
      <c r="H4679" s="11">
        <v>0.60627464006776977</v>
      </c>
      <c r="I4679" s="11">
        <v>1.1382510159109294</v>
      </c>
      <c r="J4679" s="11">
        <v>0.87545535725280266</v>
      </c>
      <c r="K4679" s="11">
        <v>0.58805245469443457</v>
      </c>
      <c r="L4679" s="11">
        <v>0.78153311679759896</v>
      </c>
      <c r="M4679" s="11">
        <v>1.7264222071884678</v>
      </c>
    </row>
    <row r="4680" spans="1:13" x14ac:dyDescent="0.35">
      <c r="A4680" s="11" t="str">
        <f t="shared" si="73"/>
        <v>CONSUMO PER CAPITA (kg ó litros por individuo)Con CafeinaNOROESTE</v>
      </c>
      <c r="B4680" s="11" t="s">
        <v>121</v>
      </c>
      <c r="C4680" s="11" t="s">
        <v>163</v>
      </c>
      <c r="D4680" s="11" t="s">
        <v>8</v>
      </c>
      <c r="E4680" s="11">
        <v>1.219523176318857</v>
      </c>
      <c r="F4680" s="11">
        <v>0.57625564024966325</v>
      </c>
      <c r="G4680" s="11">
        <v>0.5959258198685643</v>
      </c>
      <c r="H4680" s="11">
        <v>0.89873596087103735</v>
      </c>
      <c r="I4680" s="11">
        <v>1.3546526657692946</v>
      </c>
      <c r="J4680" s="11">
        <v>0.67594573363694321</v>
      </c>
      <c r="K4680" s="11">
        <v>0.54851514635820708</v>
      </c>
      <c r="L4680" s="11">
        <v>0.67632598034518876</v>
      </c>
      <c r="M4680" s="11">
        <v>0.9001530747160883</v>
      </c>
    </row>
    <row r="4681" spans="1:13" x14ac:dyDescent="0.35">
      <c r="A4681" s="11" t="str">
        <f t="shared" si="73"/>
        <v>CONSUMO PER CAPITA (kg ó litros por individuo)Con Cafeina&lt;2MIL</v>
      </c>
      <c r="B4681" s="11" t="s">
        <v>121</v>
      </c>
      <c r="C4681" s="11" t="s">
        <v>163</v>
      </c>
      <c r="D4681" s="11" t="s">
        <v>9</v>
      </c>
      <c r="E4681" s="11">
        <v>2.1908535652748613</v>
      </c>
      <c r="F4681" s="11">
        <v>1.0466256697871374</v>
      </c>
      <c r="G4681" s="11">
        <v>1.1408957888343045</v>
      </c>
      <c r="H4681" s="11">
        <v>1.3915973029653841</v>
      </c>
      <c r="I4681" s="11">
        <v>1.9607525163102892</v>
      </c>
      <c r="J4681" s="11">
        <v>1.0897475951369449</v>
      </c>
      <c r="K4681" s="11">
        <v>0.91664958658155737</v>
      </c>
      <c r="L4681" s="11">
        <v>1.3302056721608595</v>
      </c>
      <c r="M4681" s="11">
        <v>2.1867288796440589</v>
      </c>
    </row>
    <row r="4682" spans="1:13" x14ac:dyDescent="0.35">
      <c r="A4682" s="11" t="str">
        <f t="shared" si="73"/>
        <v>CONSUMO PER CAPITA (kg ó litros por individuo)Con Cafeina2-5MIL</v>
      </c>
      <c r="B4682" s="11" t="s">
        <v>121</v>
      </c>
      <c r="C4682" s="11" t="s">
        <v>163</v>
      </c>
      <c r="D4682" s="11" t="s">
        <v>10</v>
      </c>
      <c r="E4682" s="11">
        <v>1.504902444568466</v>
      </c>
      <c r="F4682" s="11">
        <v>1.0540796786199627</v>
      </c>
      <c r="G4682" s="11">
        <v>0.74153836084217994</v>
      </c>
      <c r="H4682" s="11">
        <v>0.75421547082798512</v>
      </c>
      <c r="I4682" s="11">
        <v>1.3200185435590965</v>
      </c>
      <c r="J4682" s="11">
        <v>0.71960874732611091</v>
      </c>
      <c r="K4682" s="11">
        <v>0.69660952390481334</v>
      </c>
      <c r="L4682" s="11">
        <v>1.0775333030216347</v>
      </c>
      <c r="M4682" s="11">
        <v>1.6623407748238661</v>
      </c>
    </row>
    <row r="4683" spans="1:13" x14ac:dyDescent="0.35">
      <c r="A4683" s="11" t="str">
        <f t="shared" si="73"/>
        <v>CONSUMO PER CAPITA (kg ó litros por individuo)Con Cafeina5-10MIL</v>
      </c>
      <c r="B4683" s="11" t="s">
        <v>121</v>
      </c>
      <c r="C4683" s="11" t="s">
        <v>163</v>
      </c>
      <c r="D4683" s="11" t="s">
        <v>11</v>
      </c>
      <c r="E4683" s="11">
        <v>2.263146646608158</v>
      </c>
      <c r="F4683" s="11">
        <v>1.4380232312917967</v>
      </c>
      <c r="G4683" s="11">
        <v>1.2103342528641796</v>
      </c>
      <c r="H4683" s="11">
        <v>1.4160434369274288</v>
      </c>
      <c r="I4683" s="11">
        <v>2.2062607781215471</v>
      </c>
      <c r="J4683" s="11">
        <v>1.2162025323573098</v>
      </c>
      <c r="K4683" s="11">
        <v>1.06329611153961</v>
      </c>
      <c r="L4683" s="11">
        <v>1.1784741720156677</v>
      </c>
      <c r="M4683" s="11">
        <v>1.637916275541176</v>
      </c>
    </row>
    <row r="4684" spans="1:13" x14ac:dyDescent="0.35">
      <c r="A4684" s="11" t="str">
        <f t="shared" si="73"/>
        <v>CONSUMO PER CAPITA (kg ó litros por individuo)Con Cafeina10-30MIL</v>
      </c>
      <c r="B4684" s="11" t="s">
        <v>121</v>
      </c>
      <c r="C4684" s="11" t="s">
        <v>163</v>
      </c>
      <c r="D4684" s="11" t="s">
        <v>12</v>
      </c>
      <c r="E4684" s="11">
        <v>1.6761105993286942</v>
      </c>
      <c r="F4684" s="11">
        <v>0.99011028216040142</v>
      </c>
      <c r="G4684" s="11">
        <v>0.92856687271676686</v>
      </c>
      <c r="H4684" s="11">
        <v>1.1525831221382412</v>
      </c>
      <c r="I4684" s="11">
        <v>1.5361528339839912</v>
      </c>
      <c r="J4684" s="11">
        <v>0.82857639375971104</v>
      </c>
      <c r="K4684" s="11">
        <v>0.83427448302805041</v>
      </c>
      <c r="L4684" s="11">
        <v>0.97811316885641997</v>
      </c>
      <c r="M4684" s="11">
        <v>1.4825740274681452</v>
      </c>
    </row>
    <row r="4685" spans="1:13" x14ac:dyDescent="0.35">
      <c r="A4685" s="11" t="str">
        <f t="shared" si="73"/>
        <v>CONSUMO PER CAPITA (kg ó litros por individuo)Con Cafeina30-100MIL</v>
      </c>
      <c r="B4685" s="11" t="s">
        <v>121</v>
      </c>
      <c r="C4685" s="11" t="s">
        <v>163</v>
      </c>
      <c r="D4685" s="11" t="s">
        <v>13</v>
      </c>
      <c r="E4685" s="11">
        <v>1.9128438008325439</v>
      </c>
      <c r="F4685" s="11">
        <v>1.1450983355202125</v>
      </c>
      <c r="G4685" s="11">
        <v>0.96768341291434778</v>
      </c>
      <c r="H4685" s="11">
        <v>1.2393406930525208</v>
      </c>
      <c r="I4685" s="11">
        <v>1.9136916699476796</v>
      </c>
      <c r="J4685" s="11">
        <v>1.1166900693266981</v>
      </c>
      <c r="K4685" s="11">
        <v>1.1261738647828534</v>
      </c>
      <c r="L4685" s="11">
        <v>1.2522656597082746</v>
      </c>
      <c r="M4685" s="11">
        <v>2.1639689122783143</v>
      </c>
    </row>
    <row r="4686" spans="1:13" x14ac:dyDescent="0.35">
      <c r="A4686" s="11" t="str">
        <f t="shared" si="73"/>
        <v>CONSUMO PER CAPITA (kg ó litros por individuo)Con Cafeina100-200MIL</v>
      </c>
      <c r="B4686" s="11" t="s">
        <v>121</v>
      </c>
      <c r="C4686" s="11" t="s">
        <v>163</v>
      </c>
      <c r="D4686" s="11" t="s">
        <v>14</v>
      </c>
      <c r="E4686" s="11">
        <v>1.938490452891376</v>
      </c>
      <c r="F4686" s="11">
        <v>1.0251567994294968</v>
      </c>
      <c r="G4686" s="11">
        <v>0.96672883458128656</v>
      </c>
      <c r="H4686" s="11">
        <v>0.98923631957515457</v>
      </c>
      <c r="I4686" s="11">
        <v>1.7243186529063088</v>
      </c>
      <c r="J4686" s="11">
        <v>1.0553520145989639</v>
      </c>
      <c r="K4686" s="11">
        <v>0.87768721469166711</v>
      </c>
      <c r="L4686" s="11">
        <v>1.1016278683919922</v>
      </c>
      <c r="M4686" s="11">
        <v>1.7311100633142602</v>
      </c>
    </row>
    <row r="4687" spans="1:13" x14ac:dyDescent="0.35">
      <c r="A4687" s="11" t="str">
        <f t="shared" si="73"/>
        <v>CONSUMO PER CAPITA (kg ó litros por individuo)Con Cafeina200-500MIL</v>
      </c>
      <c r="B4687" s="11" t="s">
        <v>121</v>
      </c>
      <c r="C4687" s="11" t="s">
        <v>163</v>
      </c>
      <c r="D4687" s="11" t="s">
        <v>15</v>
      </c>
      <c r="E4687" s="11">
        <v>1.9245810044355389</v>
      </c>
      <c r="F4687" s="11">
        <v>1.1802194179618513</v>
      </c>
      <c r="G4687" s="11">
        <v>1.3737467635043197</v>
      </c>
      <c r="H4687" s="11">
        <v>1.0802990200155387</v>
      </c>
      <c r="I4687" s="11">
        <v>1.9685597833686683</v>
      </c>
      <c r="J4687" s="11">
        <v>1.3164388590299951</v>
      </c>
      <c r="K4687" s="11">
        <v>1.0056025456851843</v>
      </c>
      <c r="L4687" s="11">
        <v>1.0603401012283682</v>
      </c>
      <c r="M4687" s="11">
        <v>1.7200569340751719</v>
      </c>
    </row>
    <row r="4688" spans="1:13" x14ac:dyDescent="0.35">
      <c r="A4688" s="11" t="str">
        <f t="shared" si="73"/>
        <v>CONSUMO PER CAPITA (kg ó litros por individuo)Con Cafeina&gt;500MIL</v>
      </c>
      <c r="B4688" s="11" t="s">
        <v>121</v>
      </c>
      <c r="C4688" s="11" t="s">
        <v>163</v>
      </c>
      <c r="D4688" s="11" t="s">
        <v>16</v>
      </c>
      <c r="E4688" s="11">
        <v>2.2542133012186585</v>
      </c>
      <c r="F4688" s="11">
        <v>1.2457188733814855</v>
      </c>
      <c r="G4688" s="11">
        <v>1.2946906176822273</v>
      </c>
      <c r="H4688" s="11">
        <v>1.3923723509411015</v>
      </c>
      <c r="I4688" s="11">
        <v>2.1426928573986879</v>
      </c>
      <c r="J4688" s="11">
        <v>1.3114041193606552</v>
      </c>
      <c r="K4688" s="11">
        <v>1.2412125229917663</v>
      </c>
      <c r="L4688" s="11">
        <v>1.398692968584617</v>
      </c>
      <c r="M4688" s="11">
        <v>2.0856317769563955</v>
      </c>
    </row>
    <row r="4689" spans="1:13" x14ac:dyDescent="0.35">
      <c r="A4689" s="11" t="str">
        <f t="shared" si="73"/>
        <v>CONSUMO PER CAPITA (kg ó litros por individuo)Con CafeinaDE 15 A 19 AÑOS</v>
      </c>
      <c r="B4689" s="11" t="s">
        <v>121</v>
      </c>
      <c r="C4689" s="11" t="s">
        <v>163</v>
      </c>
      <c r="D4689" s="11" t="s">
        <v>39</v>
      </c>
      <c r="E4689" s="11">
        <v>1.1896908201136605</v>
      </c>
      <c r="F4689" s="11">
        <v>0.61194343042306454</v>
      </c>
      <c r="G4689" s="11">
        <v>0.59587693235201733</v>
      </c>
      <c r="H4689" s="11">
        <v>0.71871631531943048</v>
      </c>
      <c r="I4689" s="11">
        <v>1.34843604196376</v>
      </c>
      <c r="J4689" s="11">
        <v>0.65065552246551517</v>
      </c>
      <c r="K4689" s="11">
        <v>0.39997613279856015</v>
      </c>
      <c r="L4689" s="11">
        <v>0.37350009857632682</v>
      </c>
      <c r="M4689" s="11">
        <v>0.5496649735700001</v>
      </c>
    </row>
    <row r="4690" spans="1:13" x14ac:dyDescent="0.35">
      <c r="A4690" s="11" t="str">
        <f t="shared" si="73"/>
        <v>CONSUMO PER CAPITA (kg ó litros por individuo)Con CafeinaDE 20 A 24 AÑOS</v>
      </c>
      <c r="B4690" s="11" t="s">
        <v>121</v>
      </c>
      <c r="C4690" s="11" t="s">
        <v>163</v>
      </c>
      <c r="D4690" s="11" t="s">
        <v>40</v>
      </c>
      <c r="E4690" s="11">
        <v>1.0721950354293988</v>
      </c>
      <c r="F4690" s="11">
        <v>0.66827696610224863</v>
      </c>
      <c r="G4690" s="11">
        <v>0.58163246289025283</v>
      </c>
      <c r="H4690" s="11">
        <v>0.60636595093549739</v>
      </c>
      <c r="I4690" s="11">
        <v>1.2324276492013757</v>
      </c>
      <c r="J4690" s="11">
        <v>0.71443244890724122</v>
      </c>
      <c r="K4690" s="11">
        <v>0.84547397204218755</v>
      </c>
      <c r="L4690" s="11">
        <v>0.80109775169054209</v>
      </c>
      <c r="M4690" s="11">
        <v>1.2392491056074846</v>
      </c>
    </row>
    <row r="4691" spans="1:13" x14ac:dyDescent="0.35">
      <c r="A4691" s="11" t="str">
        <f t="shared" si="73"/>
        <v>CONSUMO PER CAPITA (kg ó litros por individuo)Con CafeinaDE 25 A 34 AÑOS</v>
      </c>
      <c r="B4691" s="11" t="s">
        <v>121</v>
      </c>
      <c r="C4691" s="11" t="s">
        <v>163</v>
      </c>
      <c r="D4691" s="11" t="s">
        <v>41</v>
      </c>
      <c r="E4691" s="11">
        <v>1.6631338048512707</v>
      </c>
      <c r="F4691" s="11">
        <v>1.1635226676183916</v>
      </c>
      <c r="G4691" s="11">
        <v>1.0670218419681661</v>
      </c>
      <c r="H4691" s="11">
        <v>0.93454956424486046</v>
      </c>
      <c r="I4691" s="11">
        <v>1.3816842532000164</v>
      </c>
      <c r="J4691" s="11">
        <v>1.0235134975399156</v>
      </c>
      <c r="K4691" s="11">
        <v>0.79545600920650006</v>
      </c>
      <c r="L4691" s="11">
        <v>0.76902455302604644</v>
      </c>
      <c r="M4691" s="11">
        <v>1.3991372124332024</v>
      </c>
    </row>
    <row r="4692" spans="1:13" x14ac:dyDescent="0.35">
      <c r="A4692" s="11" t="str">
        <f t="shared" si="73"/>
        <v>CONSUMO PER CAPITA (kg ó litros por individuo)Con CafeinaDE 35 A 49 AÑOS</v>
      </c>
      <c r="B4692" s="11" t="s">
        <v>121</v>
      </c>
      <c r="C4692" s="11" t="s">
        <v>163</v>
      </c>
      <c r="D4692" s="11" t="s">
        <v>42</v>
      </c>
      <c r="E4692" s="11">
        <v>2.2038468797625885</v>
      </c>
      <c r="F4692" s="11">
        <v>1.292439476179182</v>
      </c>
      <c r="G4692" s="11">
        <v>1.1922843396953688</v>
      </c>
      <c r="H4692" s="11">
        <v>1.3544260542942224</v>
      </c>
      <c r="I4692" s="11">
        <v>2.0864516509094302</v>
      </c>
      <c r="J4692" s="11">
        <v>1.1589090692113051</v>
      </c>
      <c r="K4692" s="11">
        <v>1.0997491148949143</v>
      </c>
      <c r="L4692" s="11">
        <v>1.2527522959691013</v>
      </c>
      <c r="M4692" s="11">
        <v>1.9841402295662378</v>
      </c>
    </row>
    <row r="4693" spans="1:13" x14ac:dyDescent="0.35">
      <c r="A4693" s="11" t="str">
        <f t="shared" si="73"/>
        <v>CONSUMO PER CAPITA (kg ó litros por individuo)Con CafeinaDE 50 A 59 AÑOS</v>
      </c>
      <c r="B4693" s="11" t="s">
        <v>121</v>
      </c>
      <c r="C4693" s="11" t="s">
        <v>163</v>
      </c>
      <c r="D4693" s="11" t="s">
        <v>43</v>
      </c>
      <c r="E4693" s="11">
        <v>2.7883737257958709</v>
      </c>
      <c r="F4693" s="11">
        <v>1.5261941169306439</v>
      </c>
      <c r="G4693" s="11">
        <v>1.3723298745384354</v>
      </c>
      <c r="H4693" s="11">
        <v>1.6124637030756999</v>
      </c>
      <c r="I4693" s="11">
        <v>2.540364771062956</v>
      </c>
      <c r="J4693" s="11">
        <v>1.3293582988086576</v>
      </c>
      <c r="K4693" s="11">
        <v>1.4048281365748232</v>
      </c>
      <c r="L4693" s="11">
        <v>1.7108145723843915</v>
      </c>
      <c r="M4693" s="11">
        <v>2.5106585292047745</v>
      </c>
    </row>
    <row r="4694" spans="1:13" x14ac:dyDescent="0.35">
      <c r="A4694" s="11" t="str">
        <f t="shared" si="73"/>
        <v>CONSUMO PER CAPITA (kg ó litros por individuo)Con CafeinaDE 60 A 75 AÑOS</v>
      </c>
      <c r="B4694" s="11" t="s">
        <v>121</v>
      </c>
      <c r="C4694" s="11" t="s">
        <v>163</v>
      </c>
      <c r="D4694" s="11" t="s">
        <v>44</v>
      </c>
      <c r="E4694" s="11">
        <v>1.5463938467294127</v>
      </c>
      <c r="F4694" s="11">
        <v>0.87317869470389853</v>
      </c>
      <c r="G4694" s="11">
        <v>0.99760915285121465</v>
      </c>
      <c r="H4694" s="11">
        <v>1.1072130532162088</v>
      </c>
      <c r="I4694" s="11">
        <v>1.6172268703450516</v>
      </c>
      <c r="J4694" s="11">
        <v>1.1127827561358066</v>
      </c>
      <c r="K4694" s="11">
        <v>0.89992439667275992</v>
      </c>
      <c r="L4694" s="11">
        <v>1.21615582089114</v>
      </c>
      <c r="M4694" s="11">
        <v>1.9625161121103971</v>
      </c>
    </row>
    <row r="4695" spans="1:13" x14ac:dyDescent="0.35">
      <c r="A4695" s="11" t="str">
        <f t="shared" si="73"/>
        <v>CONSUMO PER CAPITA (kg ó litros por individuo)Con CafeinaNIVEL ALTO</v>
      </c>
      <c r="B4695" s="11" t="s">
        <v>121</v>
      </c>
      <c r="C4695" s="11" t="s">
        <v>163</v>
      </c>
      <c r="D4695" s="11" t="s">
        <v>209</v>
      </c>
      <c r="E4695" s="11">
        <v>1.7304082106747021</v>
      </c>
      <c r="F4695" s="11">
        <v>0.94011316810103751</v>
      </c>
      <c r="G4695" s="11">
        <v>0.93251310454787362</v>
      </c>
      <c r="H4695" s="11">
        <v>1.124128379901848</v>
      </c>
      <c r="I4695" s="11">
        <v>1.7509459187455381</v>
      </c>
      <c r="J4695" s="11">
        <v>0.9865389400300647</v>
      </c>
      <c r="K4695" s="11">
        <v>0.88422853073485808</v>
      </c>
      <c r="L4695" s="11">
        <v>1.1336093717156634</v>
      </c>
      <c r="M4695" s="11">
        <v>1.7074911484130213</v>
      </c>
    </row>
    <row r="4696" spans="1:13" x14ac:dyDescent="0.35">
      <c r="A4696" s="11" t="str">
        <f t="shared" si="73"/>
        <v>CONSUMO PER CAPITA (kg ó litros por individuo)Con CafeinaNIVEL MEDIO ALTO</v>
      </c>
      <c r="B4696" s="11" t="s">
        <v>121</v>
      </c>
      <c r="C4696" s="11" t="s">
        <v>163</v>
      </c>
      <c r="D4696" s="11" t="s">
        <v>210</v>
      </c>
      <c r="E4696" s="11">
        <v>2.3267059754758299</v>
      </c>
      <c r="F4696" s="11">
        <v>1.3088528998642055</v>
      </c>
      <c r="G4696" s="11">
        <v>1.2918904688346435</v>
      </c>
      <c r="H4696" s="11">
        <v>1.3462725706880747</v>
      </c>
      <c r="I4696" s="11">
        <v>1.9576626761256828</v>
      </c>
      <c r="J4696" s="11">
        <v>1.1799905780064883</v>
      </c>
      <c r="K4696" s="11">
        <v>1.1953264691098036</v>
      </c>
      <c r="L4696" s="11">
        <v>1.2764184543507111</v>
      </c>
      <c r="M4696" s="11">
        <v>1.8236043671648623</v>
      </c>
    </row>
    <row r="4697" spans="1:13" x14ac:dyDescent="0.35">
      <c r="A4697" s="11" t="str">
        <f t="shared" si="73"/>
        <v>CONSUMO PER CAPITA (kg ó litros por individuo)Con CafeinaNIVEL MEDIO</v>
      </c>
      <c r="B4697" s="11" t="s">
        <v>121</v>
      </c>
      <c r="C4697" s="11" t="s">
        <v>163</v>
      </c>
      <c r="D4697" s="11" t="s">
        <v>211</v>
      </c>
      <c r="E4697" s="11">
        <v>2.1474520709535327</v>
      </c>
      <c r="F4697" s="11">
        <v>1.2601183884384308</v>
      </c>
      <c r="G4697" s="11">
        <v>1.2697384478298068</v>
      </c>
      <c r="H4697" s="11">
        <v>1.2602923463101996</v>
      </c>
      <c r="I4697" s="11">
        <v>1.9857533020195708</v>
      </c>
      <c r="J4697" s="11">
        <v>1.2432025190285199</v>
      </c>
      <c r="K4697" s="11">
        <v>1.0443931490673732</v>
      </c>
      <c r="L4697" s="11">
        <v>1.2298384646682299</v>
      </c>
      <c r="M4697" s="11">
        <v>1.9684112050870912</v>
      </c>
    </row>
    <row r="4698" spans="1:13" x14ac:dyDescent="0.35">
      <c r="A4698" s="11" t="str">
        <f t="shared" si="73"/>
        <v>CONSUMO PER CAPITA (kg ó litros por individuo)Con CafeinaNIVEL MEDIO BAJO</v>
      </c>
      <c r="B4698" s="11" t="s">
        <v>121</v>
      </c>
      <c r="C4698" s="11" t="s">
        <v>163</v>
      </c>
      <c r="D4698" s="11" t="s">
        <v>212</v>
      </c>
      <c r="E4698" s="11">
        <v>1.8628985680574113</v>
      </c>
      <c r="F4698" s="11">
        <v>1.1507746653891326</v>
      </c>
      <c r="G4698" s="11">
        <v>1.0153907039431411</v>
      </c>
      <c r="H4698" s="11">
        <v>1.2743070837423041</v>
      </c>
      <c r="I4698" s="11">
        <v>1.9436389245788521</v>
      </c>
      <c r="J4698" s="11">
        <v>1.0041264428796419</v>
      </c>
      <c r="K4698" s="11">
        <v>0.96780514426367514</v>
      </c>
      <c r="L4698" s="11">
        <v>1.1256630665767549</v>
      </c>
      <c r="M4698" s="11">
        <v>1.7409085670089457</v>
      </c>
    </row>
    <row r="4699" spans="1:13" x14ac:dyDescent="0.35">
      <c r="A4699" s="11" t="str">
        <f t="shared" si="73"/>
        <v>CONSUMO PER CAPITA (kg ó litros por individuo)Con CafeinaHOMBRE</v>
      </c>
      <c r="B4699" s="11" t="s">
        <v>121</v>
      </c>
      <c r="C4699" s="11" t="s">
        <v>163</v>
      </c>
      <c r="D4699" s="11" t="s">
        <v>21</v>
      </c>
      <c r="E4699" s="11">
        <v>2.0085843126449667</v>
      </c>
      <c r="F4699" s="11">
        <v>1.1146221673144376</v>
      </c>
      <c r="G4699" s="11">
        <v>1.1235838461875467</v>
      </c>
      <c r="H4699" s="11">
        <v>1.1798589947438651</v>
      </c>
      <c r="I4699" s="11">
        <v>1.8303566679641738</v>
      </c>
      <c r="J4699" s="11">
        <v>1.1044596371430657</v>
      </c>
      <c r="K4699" s="11">
        <v>1.0462524357866394</v>
      </c>
      <c r="L4699" s="11">
        <v>1.2492597490013879</v>
      </c>
      <c r="M4699" s="11">
        <v>1.9367734834350929</v>
      </c>
    </row>
    <row r="4700" spans="1:13" x14ac:dyDescent="0.35">
      <c r="A4700" s="11" t="str">
        <f t="shared" si="73"/>
        <v>CONSUMO PER CAPITA (kg ó litros por individuo)Con CafeinaMUJER</v>
      </c>
      <c r="B4700" s="11" t="s">
        <v>121</v>
      </c>
      <c r="C4700" s="11" t="s">
        <v>163</v>
      </c>
      <c r="D4700" s="11" t="s">
        <v>22</v>
      </c>
      <c r="E4700" s="11">
        <v>1.8941679394801696</v>
      </c>
      <c r="F4700" s="11">
        <v>1.1634603437974187</v>
      </c>
      <c r="G4700" s="11">
        <v>1.0459064612102811</v>
      </c>
      <c r="H4700" s="11">
        <v>1.2113780565271048</v>
      </c>
      <c r="I4700" s="11">
        <v>1.8910408065986504</v>
      </c>
      <c r="J4700" s="11">
        <v>1.0923606158489612</v>
      </c>
      <c r="K4700" s="11">
        <v>0.96372421472711989</v>
      </c>
      <c r="L4700" s="11">
        <v>1.0988947007644403</v>
      </c>
      <c r="M4700" s="11">
        <v>1.7620028361029592</v>
      </c>
    </row>
    <row r="4701" spans="1:13" x14ac:dyDescent="0.35">
      <c r="A4701" s="11" t="str">
        <f t="shared" si="73"/>
        <v>CONSUMO PER CAPITA (kg ó litros por individuo)Sin CafeinaT.ESPAÑA</v>
      </c>
      <c r="B4701" s="11" t="s">
        <v>121</v>
      </c>
      <c r="C4701" s="11" t="s">
        <v>164</v>
      </c>
      <c r="D4701" s="11" t="s">
        <v>36</v>
      </c>
      <c r="E4701" s="11">
        <v>0.32201020519315987</v>
      </c>
      <c r="F4701" s="11">
        <v>0.21277743605796992</v>
      </c>
      <c r="G4701" s="11">
        <v>0.23449605408380705</v>
      </c>
      <c r="H4701" s="11">
        <v>0.21928002226045229</v>
      </c>
      <c r="I4701" s="11">
        <v>0.36293970479447374</v>
      </c>
      <c r="J4701" s="11">
        <v>0.21406937176556692</v>
      </c>
      <c r="K4701" s="11">
        <v>0.19221810689051433</v>
      </c>
      <c r="L4701" s="11">
        <v>0.2221301159432425</v>
      </c>
      <c r="M4701" s="11">
        <v>0.30154513059277305</v>
      </c>
    </row>
    <row r="4702" spans="1:13" x14ac:dyDescent="0.35">
      <c r="A4702" s="11" t="str">
        <f t="shared" si="73"/>
        <v>CONSUMO PER CAPITA (kg ó litros por individuo)Sin CafeinaBCN AM</v>
      </c>
      <c r="B4702" s="11" t="s">
        <v>121</v>
      </c>
      <c r="C4702" s="11" t="s">
        <v>164</v>
      </c>
      <c r="D4702" s="11" t="s">
        <v>1</v>
      </c>
      <c r="E4702" s="11">
        <v>0.19801826346302506</v>
      </c>
      <c r="F4702" s="11">
        <v>0.20188998421219834</v>
      </c>
      <c r="G4702" s="11">
        <v>0.12399191558461313</v>
      </c>
      <c r="H4702" s="11">
        <v>0.13424605415409774</v>
      </c>
      <c r="I4702" s="11">
        <v>0.49288189720103814</v>
      </c>
      <c r="J4702" s="11">
        <v>0.12700773253021097</v>
      </c>
      <c r="K4702" s="11">
        <v>8.4832770587889544E-2</v>
      </c>
      <c r="L4702" s="11">
        <v>0.17556997481027536</v>
      </c>
      <c r="M4702" s="11">
        <v>0.23309286762580309</v>
      </c>
    </row>
    <row r="4703" spans="1:13" x14ac:dyDescent="0.35">
      <c r="A4703" s="11" t="str">
        <f t="shared" si="73"/>
        <v>CONSUMO PER CAPITA (kg ó litros por individuo)Sin CafeinaREST.CAT ARAGON</v>
      </c>
      <c r="B4703" s="11" t="s">
        <v>121</v>
      </c>
      <c r="C4703" s="11" t="s">
        <v>164</v>
      </c>
      <c r="D4703" s="11" t="s">
        <v>2</v>
      </c>
      <c r="E4703" s="11">
        <v>0.22982121846754008</v>
      </c>
      <c r="F4703" s="11">
        <v>0.14900430231575434</v>
      </c>
      <c r="G4703" s="11">
        <v>0.10660407832242982</v>
      </c>
      <c r="H4703" s="11">
        <v>0.12511960647138018</v>
      </c>
      <c r="I4703" s="11">
        <v>0.15619752489281383</v>
      </c>
      <c r="J4703" s="11">
        <v>0.12421296347102796</v>
      </c>
      <c r="K4703" s="11">
        <v>0.11677704699780707</v>
      </c>
      <c r="L4703" s="11">
        <v>0.1482902804662064</v>
      </c>
      <c r="M4703" s="11">
        <v>0.20003762351646875</v>
      </c>
    </row>
    <row r="4704" spans="1:13" x14ac:dyDescent="0.35">
      <c r="A4704" s="11" t="str">
        <f t="shared" si="73"/>
        <v>CONSUMO PER CAPITA (kg ó litros por individuo)Sin CafeinaLEVANTE</v>
      </c>
      <c r="B4704" s="11" t="s">
        <v>121</v>
      </c>
      <c r="C4704" s="11" t="s">
        <v>164</v>
      </c>
      <c r="D4704" s="11" t="s">
        <v>3</v>
      </c>
      <c r="E4704" s="11">
        <v>0.33873581485048515</v>
      </c>
      <c r="F4704" s="11">
        <v>0.31561148284030227</v>
      </c>
      <c r="G4704" s="11">
        <v>0.27656708282758424</v>
      </c>
      <c r="H4704" s="11">
        <v>0.2422878132828456</v>
      </c>
      <c r="I4704" s="11">
        <v>0.37966752529539533</v>
      </c>
      <c r="J4704" s="11">
        <v>0.23173744315350012</v>
      </c>
      <c r="K4704" s="11">
        <v>0.22379960959615841</v>
      </c>
      <c r="L4704" s="11">
        <v>0.21245035383805713</v>
      </c>
      <c r="M4704" s="11">
        <v>0.28684447617932385</v>
      </c>
    </row>
    <row r="4705" spans="1:13" x14ac:dyDescent="0.35">
      <c r="A4705" s="11" t="str">
        <f t="shared" si="73"/>
        <v>CONSUMO PER CAPITA (kg ó litros por individuo)Sin CafeinaANDALUCIA</v>
      </c>
      <c r="B4705" s="11" t="s">
        <v>121</v>
      </c>
      <c r="C4705" s="11" t="s">
        <v>164</v>
      </c>
      <c r="D4705" s="11" t="s">
        <v>4</v>
      </c>
      <c r="E4705" s="11">
        <v>0.37861534010793191</v>
      </c>
      <c r="F4705" s="11">
        <v>0.18165538165040618</v>
      </c>
      <c r="G4705" s="11">
        <v>0.23008014562277579</v>
      </c>
      <c r="H4705" s="11">
        <v>0.23604372117061112</v>
      </c>
      <c r="I4705" s="11">
        <v>0.37441178843291201</v>
      </c>
      <c r="J4705" s="11">
        <v>0.26275757963181212</v>
      </c>
      <c r="K4705" s="11">
        <v>0.20066157882027102</v>
      </c>
      <c r="L4705" s="11">
        <v>0.26240810015631266</v>
      </c>
      <c r="M4705" s="11">
        <v>0.4382599684630254</v>
      </c>
    </row>
    <row r="4706" spans="1:13" x14ac:dyDescent="0.35">
      <c r="A4706" s="11" t="str">
        <f t="shared" si="73"/>
        <v>CONSUMO PER CAPITA (kg ó litros por individuo)Sin CafeinaMDD AM</v>
      </c>
      <c r="B4706" s="11" t="s">
        <v>121</v>
      </c>
      <c r="C4706" s="11" t="s">
        <v>164</v>
      </c>
      <c r="D4706" s="11" t="s">
        <v>5</v>
      </c>
      <c r="E4706" s="11">
        <v>0.59417147514968016</v>
      </c>
      <c r="F4706" s="11">
        <v>0.34367158479244214</v>
      </c>
      <c r="G4706" s="11">
        <v>0.43031117368385335</v>
      </c>
      <c r="H4706" s="11">
        <v>0.41799521381084054</v>
      </c>
      <c r="I4706" s="11">
        <v>0.59268268712367145</v>
      </c>
      <c r="J4706" s="11">
        <v>0.31855538944485084</v>
      </c>
      <c r="K4706" s="11">
        <v>0.30597582117479216</v>
      </c>
      <c r="L4706" s="11">
        <v>0.28742400507716448</v>
      </c>
      <c r="M4706" s="11">
        <v>0.32755690637895596</v>
      </c>
    </row>
    <row r="4707" spans="1:13" x14ac:dyDescent="0.35">
      <c r="A4707" s="11" t="str">
        <f t="shared" si="73"/>
        <v>CONSUMO PER CAPITA (kg ó litros por individuo)Sin CafeinaRTO CENTRO</v>
      </c>
      <c r="B4707" s="11" t="s">
        <v>121</v>
      </c>
      <c r="C4707" s="11" t="s">
        <v>164</v>
      </c>
      <c r="D4707" s="11" t="s">
        <v>6</v>
      </c>
      <c r="E4707" s="11">
        <v>0.2776804747568381</v>
      </c>
      <c r="F4707" s="11">
        <v>0.18570254192057745</v>
      </c>
      <c r="G4707" s="11">
        <v>0.39193220115457666</v>
      </c>
      <c r="H4707" s="11">
        <v>0.25811294268697166</v>
      </c>
      <c r="I4707" s="11">
        <v>0.35999406555680885</v>
      </c>
      <c r="J4707" s="11">
        <v>0.29291311197081954</v>
      </c>
      <c r="K4707" s="11">
        <v>0.2911907234571634</v>
      </c>
      <c r="L4707" s="11">
        <v>0.34977406946718903</v>
      </c>
      <c r="M4707" s="11">
        <v>0.35948737695186916</v>
      </c>
    </row>
    <row r="4708" spans="1:13" x14ac:dyDescent="0.35">
      <c r="A4708" s="11" t="str">
        <f t="shared" si="73"/>
        <v>CONSUMO PER CAPITA (kg ó litros por individuo)Sin CafeinaNORTE-CENTRO</v>
      </c>
      <c r="B4708" s="11" t="s">
        <v>121</v>
      </c>
      <c r="C4708" s="11" t="s">
        <v>164</v>
      </c>
      <c r="D4708" s="11" t="s">
        <v>7</v>
      </c>
      <c r="E4708" s="11">
        <v>0.1518981257954225</v>
      </c>
      <c r="F4708" s="11">
        <v>0.1437263253293915</v>
      </c>
      <c r="G4708" s="11">
        <v>0.14042173109916153</v>
      </c>
      <c r="H4708" s="11">
        <v>0.12036167368877464</v>
      </c>
      <c r="I4708" s="11">
        <v>0.28036886254455756</v>
      </c>
      <c r="J4708" s="11">
        <v>0.16155389457225428</v>
      </c>
      <c r="K4708" s="11">
        <v>0.12785170535112789</v>
      </c>
      <c r="L4708" s="11">
        <v>0.13877400468161311</v>
      </c>
      <c r="M4708" s="11">
        <v>0.26336263398005233</v>
      </c>
    </row>
    <row r="4709" spans="1:13" x14ac:dyDescent="0.35">
      <c r="A4709" s="11" t="str">
        <f t="shared" si="73"/>
        <v>CONSUMO PER CAPITA (kg ó litros por individuo)Sin CafeinaNOROESTE</v>
      </c>
      <c r="B4709" s="11" t="s">
        <v>121</v>
      </c>
      <c r="C4709" s="11" t="s">
        <v>164</v>
      </c>
      <c r="D4709" s="11" t="s">
        <v>8</v>
      </c>
      <c r="E4709" s="11">
        <v>0.25048272610139849</v>
      </c>
      <c r="F4709" s="11">
        <v>0.11727523046975091</v>
      </c>
      <c r="G4709" s="11">
        <v>0.11422351848874399</v>
      </c>
      <c r="H4709" s="11">
        <v>0.13542562604304734</v>
      </c>
      <c r="I4709" s="11">
        <v>0.22190700441940708</v>
      </c>
      <c r="J4709" s="11">
        <v>0.11134166465070562</v>
      </c>
      <c r="K4709" s="11">
        <v>0.13346302559630074</v>
      </c>
      <c r="L4709" s="11">
        <v>0.15770641974712402</v>
      </c>
      <c r="M4709" s="11">
        <v>0.1780209512405245</v>
      </c>
    </row>
    <row r="4710" spans="1:13" x14ac:dyDescent="0.35">
      <c r="A4710" s="11" t="str">
        <f t="shared" si="73"/>
        <v>CONSUMO PER CAPITA (kg ó litros por individuo)Sin Cafeina&lt;2MIL</v>
      </c>
      <c r="B4710" s="11" t="s">
        <v>121</v>
      </c>
      <c r="C4710" s="11" t="s">
        <v>164</v>
      </c>
      <c r="D4710" s="11" t="s">
        <v>9</v>
      </c>
      <c r="E4710" s="11">
        <v>0.13514388217043952</v>
      </c>
      <c r="F4710" s="11">
        <v>0.11338467810521727</v>
      </c>
      <c r="G4710" s="11">
        <v>0.18047343345993608</v>
      </c>
      <c r="H4710" s="11">
        <v>0.13306558204978278</v>
      </c>
      <c r="I4710" s="11">
        <v>0.14554141912022739</v>
      </c>
      <c r="J4710" s="11">
        <v>0.2019623399063559</v>
      </c>
      <c r="K4710" s="11">
        <v>0.2571467534954513</v>
      </c>
      <c r="L4710" s="11">
        <v>0.23350661870973741</v>
      </c>
      <c r="M4710" s="11">
        <v>0.19755978315625616</v>
      </c>
    </row>
    <row r="4711" spans="1:13" x14ac:dyDescent="0.35">
      <c r="A4711" s="11" t="str">
        <f t="shared" si="73"/>
        <v>CONSUMO PER CAPITA (kg ó litros por individuo)Sin Cafeina2-5MIL</v>
      </c>
      <c r="B4711" s="11" t="s">
        <v>121</v>
      </c>
      <c r="C4711" s="11" t="s">
        <v>164</v>
      </c>
      <c r="D4711" s="11" t="s">
        <v>10</v>
      </c>
      <c r="E4711" s="11">
        <v>0.30801983879231598</v>
      </c>
      <c r="F4711" s="11">
        <v>0.1742084133521716</v>
      </c>
      <c r="G4711" s="11">
        <v>0.2107146195653137</v>
      </c>
      <c r="H4711" s="11">
        <v>0.20454596970046299</v>
      </c>
      <c r="I4711" s="11">
        <v>0.45471217241345863</v>
      </c>
      <c r="J4711" s="11">
        <v>0.26856245877240997</v>
      </c>
      <c r="K4711" s="11">
        <v>0.21107555863709604</v>
      </c>
      <c r="L4711" s="11">
        <v>0.27421905525628909</v>
      </c>
      <c r="M4711" s="11">
        <v>0.24523678949381922</v>
      </c>
    </row>
    <row r="4712" spans="1:13" x14ac:dyDescent="0.35">
      <c r="A4712" s="11" t="str">
        <f t="shared" si="73"/>
        <v>CONSUMO PER CAPITA (kg ó litros por individuo)Sin Cafeina5-10MIL</v>
      </c>
      <c r="B4712" s="11" t="s">
        <v>121</v>
      </c>
      <c r="C4712" s="11" t="s">
        <v>164</v>
      </c>
      <c r="D4712" s="11" t="s">
        <v>11</v>
      </c>
      <c r="E4712" s="11">
        <v>0.28314356465901069</v>
      </c>
      <c r="F4712" s="11">
        <v>0.14469269595322806</v>
      </c>
      <c r="G4712" s="11">
        <v>0.10885095241404975</v>
      </c>
      <c r="H4712" s="11">
        <v>0.13989188178272866</v>
      </c>
      <c r="I4712" s="11">
        <v>0.27733067860607746</v>
      </c>
      <c r="J4712" s="11">
        <v>6.7348259383052902E-2</v>
      </c>
      <c r="K4712" s="11">
        <v>7.9212480197518212E-2</v>
      </c>
      <c r="L4712" s="11">
        <v>8.7681371638441058E-2</v>
      </c>
      <c r="M4712" s="11">
        <v>0.27032808236323613</v>
      </c>
    </row>
    <row r="4713" spans="1:13" x14ac:dyDescent="0.35">
      <c r="A4713" s="11" t="str">
        <f t="shared" si="73"/>
        <v>CONSUMO PER CAPITA (kg ó litros por individuo)Sin Cafeina10-30MIL</v>
      </c>
      <c r="B4713" s="11" t="s">
        <v>121</v>
      </c>
      <c r="C4713" s="11" t="s">
        <v>164</v>
      </c>
      <c r="D4713" s="11" t="s">
        <v>12</v>
      </c>
      <c r="E4713" s="11">
        <v>0.26569812241535495</v>
      </c>
      <c r="F4713" s="11">
        <v>0.13429855277686598</v>
      </c>
      <c r="G4713" s="11">
        <v>0.25869074189907743</v>
      </c>
      <c r="H4713" s="11">
        <v>0.20753268612973558</v>
      </c>
      <c r="I4713" s="11">
        <v>0.31233905425133796</v>
      </c>
      <c r="J4713" s="11">
        <v>0.20417383248999404</v>
      </c>
      <c r="K4713" s="11">
        <v>0.13830681733358741</v>
      </c>
      <c r="L4713" s="11">
        <v>0.27142507009010097</v>
      </c>
      <c r="M4713" s="11">
        <v>0.30245756207785329</v>
      </c>
    </row>
    <row r="4714" spans="1:13" x14ac:dyDescent="0.35">
      <c r="A4714" s="11" t="str">
        <f t="shared" si="73"/>
        <v>CONSUMO PER CAPITA (kg ó litros por individuo)Sin Cafeina30-100MIL</v>
      </c>
      <c r="B4714" s="11" t="s">
        <v>121</v>
      </c>
      <c r="C4714" s="11" t="s">
        <v>164</v>
      </c>
      <c r="D4714" s="11" t="s">
        <v>13</v>
      </c>
      <c r="E4714" s="11">
        <v>0.33001731396780265</v>
      </c>
      <c r="F4714" s="11">
        <v>0.26319010153405309</v>
      </c>
      <c r="G4714" s="11">
        <v>0.21112022406812719</v>
      </c>
      <c r="H4714" s="11">
        <v>0.16311376582722914</v>
      </c>
      <c r="I4714" s="11">
        <v>0.37349185098322463</v>
      </c>
      <c r="J4714" s="11">
        <v>0.22846119551641067</v>
      </c>
      <c r="K4714" s="11">
        <v>0.21155838971583873</v>
      </c>
      <c r="L4714" s="11">
        <v>0.18807274617046535</v>
      </c>
      <c r="M4714" s="11">
        <v>0.34022122092748047</v>
      </c>
    </row>
    <row r="4715" spans="1:13" x14ac:dyDescent="0.35">
      <c r="A4715" s="11" t="str">
        <f t="shared" si="73"/>
        <v>CONSUMO PER CAPITA (kg ó litros por individuo)Sin Cafeina100-200MIL</v>
      </c>
      <c r="B4715" s="11" t="s">
        <v>121</v>
      </c>
      <c r="C4715" s="11" t="s">
        <v>164</v>
      </c>
      <c r="D4715" s="11" t="s">
        <v>14</v>
      </c>
      <c r="E4715" s="11">
        <v>0.30154759754722926</v>
      </c>
      <c r="F4715" s="11">
        <v>0.21591451971533576</v>
      </c>
      <c r="G4715" s="11">
        <v>0.21602433082784711</v>
      </c>
      <c r="H4715" s="11">
        <v>0.18977603940835169</v>
      </c>
      <c r="I4715" s="11">
        <v>0.27939967272729199</v>
      </c>
      <c r="J4715" s="11">
        <v>0.10260821701417558</v>
      </c>
      <c r="K4715" s="11">
        <v>0.12428669293772565</v>
      </c>
      <c r="L4715" s="11">
        <v>0.16199912163558777</v>
      </c>
      <c r="M4715" s="11">
        <v>0.27113828035863796</v>
      </c>
    </row>
    <row r="4716" spans="1:13" x14ac:dyDescent="0.35">
      <c r="A4716" s="11" t="str">
        <f t="shared" si="73"/>
        <v>CONSUMO PER CAPITA (kg ó litros por individuo)Sin Cafeina200-500MIL</v>
      </c>
      <c r="B4716" s="11" t="s">
        <v>121</v>
      </c>
      <c r="C4716" s="11" t="s">
        <v>164</v>
      </c>
      <c r="D4716" s="11" t="s">
        <v>15</v>
      </c>
      <c r="E4716" s="11">
        <v>0.21157805405290181</v>
      </c>
      <c r="F4716" s="11">
        <v>0.11903092115745229</v>
      </c>
      <c r="G4716" s="11">
        <v>0.19968778777523674</v>
      </c>
      <c r="H4716" s="11">
        <v>0.19217789695358806</v>
      </c>
      <c r="I4716" s="11">
        <v>0.44229368172666367</v>
      </c>
      <c r="J4716" s="11">
        <v>0.15570622808601958</v>
      </c>
      <c r="K4716" s="11">
        <v>0.21139303893927261</v>
      </c>
      <c r="L4716" s="11">
        <v>0.21830750718521949</v>
      </c>
      <c r="M4716" s="11">
        <v>0.31003598541480054</v>
      </c>
    </row>
    <row r="4717" spans="1:13" x14ac:dyDescent="0.35">
      <c r="A4717" s="11" t="str">
        <f t="shared" si="73"/>
        <v>CONSUMO PER CAPITA (kg ó litros por individuo)Sin Cafeina&gt;500MIL</v>
      </c>
      <c r="B4717" s="11" t="s">
        <v>121</v>
      </c>
      <c r="C4717" s="11" t="s">
        <v>164</v>
      </c>
      <c r="D4717" s="11" t="s">
        <v>16</v>
      </c>
      <c r="E4717" s="11">
        <v>0.5569021238071753</v>
      </c>
      <c r="F4717" s="11">
        <v>0.38654075166474577</v>
      </c>
      <c r="G4717" s="11">
        <v>0.36554300241059912</v>
      </c>
      <c r="H4717" s="11">
        <v>0.41423417160810277</v>
      </c>
      <c r="I4717" s="11">
        <v>0.47370733135162596</v>
      </c>
      <c r="J4717" s="11">
        <v>0.37225723177768832</v>
      </c>
      <c r="K4717" s="11">
        <v>0.28099701894217388</v>
      </c>
      <c r="L4717" s="11">
        <v>0.29271624770749538</v>
      </c>
      <c r="M4717" s="11">
        <v>0.33875585619243465</v>
      </c>
    </row>
    <row r="4718" spans="1:13" x14ac:dyDescent="0.35">
      <c r="A4718" s="11" t="str">
        <f t="shared" si="73"/>
        <v>CONSUMO PER CAPITA (kg ó litros por individuo)Sin CafeinaDE 15 A 19 AÑOS</v>
      </c>
      <c r="B4718" s="11" t="s">
        <v>121</v>
      </c>
      <c r="C4718" s="11" t="s">
        <v>164</v>
      </c>
      <c r="D4718" s="11" t="s">
        <v>39</v>
      </c>
      <c r="E4718" s="11">
        <v>8.6425806629513865E-2</v>
      </c>
      <c r="F4718" s="11">
        <v>2.5915714075335831E-2</v>
      </c>
      <c r="G4718" s="11">
        <v>8.0073826812114779E-2</v>
      </c>
      <c r="H4718" s="11">
        <v>7.8224274336921654E-3</v>
      </c>
      <c r="I4718" s="11">
        <v>0.10373104801349164</v>
      </c>
      <c r="J4718" s="11">
        <v>0.12828356824078921</v>
      </c>
      <c r="K4718" s="11">
        <v>4.3185356204957462E-2</v>
      </c>
      <c r="L4718" s="11">
        <v>8.1195157326760969E-2</v>
      </c>
      <c r="M4718" s="11">
        <v>3.0334777651268349E-2</v>
      </c>
    </row>
    <row r="4719" spans="1:13" x14ac:dyDescent="0.35">
      <c r="A4719" s="11" t="str">
        <f t="shared" si="73"/>
        <v>CONSUMO PER CAPITA (kg ó litros por individuo)Sin CafeinaDE 20 A 24 AÑOS</v>
      </c>
      <c r="B4719" s="11" t="s">
        <v>121</v>
      </c>
      <c r="C4719" s="11" t="s">
        <v>164</v>
      </c>
      <c r="D4719" s="11" t="s">
        <v>40</v>
      </c>
      <c r="E4719" s="11">
        <v>0.14956117983595282</v>
      </c>
      <c r="F4719" s="11">
        <v>9.3162969665888495E-2</v>
      </c>
      <c r="G4719" s="11">
        <v>3.0228776419218222E-2</v>
      </c>
      <c r="H4719" s="11">
        <v>7.79491343462618E-2</v>
      </c>
      <c r="I4719" s="11">
        <v>0.49271088003182822</v>
      </c>
      <c r="J4719" s="11">
        <v>7.3067322285672198E-2</v>
      </c>
      <c r="K4719" s="11">
        <v>6.48382094465835E-2</v>
      </c>
      <c r="L4719" s="11">
        <v>0.12021174938689851</v>
      </c>
      <c r="M4719" s="11">
        <v>0.15479063080535288</v>
      </c>
    </row>
    <row r="4720" spans="1:13" x14ac:dyDescent="0.35">
      <c r="A4720" s="11" t="str">
        <f t="shared" si="73"/>
        <v>CONSUMO PER CAPITA (kg ó litros por individuo)Sin CafeinaDE 25 A 34 AÑOS</v>
      </c>
      <c r="B4720" s="11" t="s">
        <v>121</v>
      </c>
      <c r="C4720" s="11" t="s">
        <v>164</v>
      </c>
      <c r="D4720" s="11" t="s">
        <v>41</v>
      </c>
      <c r="E4720" s="11">
        <v>0.18068185412988549</v>
      </c>
      <c r="F4720" s="11">
        <v>0.11295149942274445</v>
      </c>
      <c r="G4720" s="11">
        <v>0.1062228299685163</v>
      </c>
      <c r="H4720" s="11">
        <v>9.108577403119332E-2</v>
      </c>
      <c r="I4720" s="11">
        <v>0.15196008156580959</v>
      </c>
      <c r="J4720" s="11">
        <v>0.14015920715629279</v>
      </c>
      <c r="K4720" s="11">
        <v>0.10717737232817985</v>
      </c>
      <c r="L4720" s="11">
        <v>0.10197438630535721</v>
      </c>
      <c r="M4720" s="11">
        <v>8.6889908367775437E-2</v>
      </c>
    </row>
    <row r="4721" spans="1:13" x14ac:dyDescent="0.35">
      <c r="A4721" s="11" t="str">
        <f t="shared" si="73"/>
        <v>CONSUMO PER CAPITA (kg ó litros por individuo)Sin CafeinaDE 35 A 49 AÑOS</v>
      </c>
      <c r="B4721" s="11" t="s">
        <v>121</v>
      </c>
      <c r="C4721" s="11" t="s">
        <v>164</v>
      </c>
      <c r="D4721" s="11" t="s">
        <v>42</v>
      </c>
      <c r="E4721" s="11">
        <v>0.38293716038095649</v>
      </c>
      <c r="F4721" s="11">
        <v>0.19868801981206838</v>
      </c>
      <c r="G4721" s="11">
        <v>0.22955333388529556</v>
      </c>
      <c r="H4721" s="11">
        <v>0.23638043060956693</v>
      </c>
      <c r="I4721" s="11">
        <v>0.31784657150847739</v>
      </c>
      <c r="J4721" s="11">
        <v>0.17611311570457899</v>
      </c>
      <c r="K4721" s="11">
        <v>0.22915584878584921</v>
      </c>
      <c r="L4721" s="11">
        <v>0.24490305290172579</v>
      </c>
      <c r="M4721" s="11">
        <v>0.29478596376016963</v>
      </c>
    </row>
    <row r="4722" spans="1:13" x14ac:dyDescent="0.35">
      <c r="A4722" s="11" t="str">
        <f t="shared" si="73"/>
        <v>CONSUMO PER CAPITA (kg ó litros por individuo)Sin CafeinaDE 50 A 59 AÑOS</v>
      </c>
      <c r="B4722" s="11" t="s">
        <v>121</v>
      </c>
      <c r="C4722" s="11" t="s">
        <v>164</v>
      </c>
      <c r="D4722" s="11" t="s">
        <v>43</v>
      </c>
      <c r="E4722" s="11">
        <v>0.37396537232550092</v>
      </c>
      <c r="F4722" s="11">
        <v>0.22775937121640835</v>
      </c>
      <c r="G4722" s="11">
        <v>0.25557114865011826</v>
      </c>
      <c r="H4722" s="11">
        <v>0.29473711820389831</v>
      </c>
      <c r="I4722" s="11">
        <v>0.45978126601127894</v>
      </c>
      <c r="J4722" s="11">
        <v>0.30273276048348441</v>
      </c>
      <c r="K4722" s="11">
        <v>0.2076336183086607</v>
      </c>
      <c r="L4722" s="11">
        <v>0.22677511464949329</v>
      </c>
      <c r="M4722" s="11">
        <v>0.46177763706766678</v>
      </c>
    </row>
    <row r="4723" spans="1:13" x14ac:dyDescent="0.35">
      <c r="A4723" s="11" t="str">
        <f t="shared" si="73"/>
        <v>CONSUMO PER CAPITA (kg ó litros por individuo)Sin CafeinaDE 60 A 75 AÑOS</v>
      </c>
      <c r="B4723" s="11" t="s">
        <v>121</v>
      </c>
      <c r="C4723" s="11" t="s">
        <v>164</v>
      </c>
      <c r="D4723" s="11" t="s">
        <v>44</v>
      </c>
      <c r="E4723" s="11">
        <v>0.40501965014049435</v>
      </c>
      <c r="F4723" s="11">
        <v>0.37237315364350759</v>
      </c>
      <c r="G4723" s="11">
        <v>0.40901794809871961</v>
      </c>
      <c r="H4723" s="11">
        <v>0.3170524364740343</v>
      </c>
      <c r="I4723" s="11">
        <v>0.51053038968010023</v>
      </c>
      <c r="J4723" s="11">
        <v>0.29993922376135501</v>
      </c>
      <c r="K4723" s="11">
        <v>0.26815095129454358</v>
      </c>
      <c r="L4723" s="11">
        <v>0.33754070723173452</v>
      </c>
      <c r="M4723" s="11">
        <v>0.43179919332407191</v>
      </c>
    </row>
    <row r="4724" spans="1:13" x14ac:dyDescent="0.35">
      <c r="A4724" s="11" t="str">
        <f t="shared" si="73"/>
        <v>CONSUMO PER CAPITA (kg ó litros por individuo)Sin CafeinaNIVEL ALTO</v>
      </c>
      <c r="B4724" s="11" t="s">
        <v>121</v>
      </c>
      <c r="C4724" s="11" t="s">
        <v>164</v>
      </c>
      <c r="D4724" s="11" t="s">
        <v>209</v>
      </c>
      <c r="E4724" s="11">
        <v>0.36950782832628942</v>
      </c>
      <c r="F4724" s="11">
        <v>0.1736577540148275</v>
      </c>
      <c r="G4724" s="11">
        <v>0.30225537842326045</v>
      </c>
      <c r="H4724" s="11">
        <v>0.28403489014219702</v>
      </c>
      <c r="I4724" s="11">
        <v>0.36033165580643006</v>
      </c>
      <c r="J4724" s="11">
        <v>0.23941943862373891</v>
      </c>
      <c r="K4724" s="11">
        <v>0.17600280886138273</v>
      </c>
      <c r="L4724" s="11">
        <v>0.21209616522125585</v>
      </c>
      <c r="M4724" s="11">
        <v>0.30564557624042543</v>
      </c>
    </row>
    <row r="4725" spans="1:13" x14ac:dyDescent="0.35">
      <c r="A4725" s="11" t="str">
        <f t="shared" si="73"/>
        <v>CONSUMO PER CAPITA (kg ó litros por individuo)Sin CafeinaNIVEL MEDIO ALTO</v>
      </c>
      <c r="B4725" s="11" t="s">
        <v>121</v>
      </c>
      <c r="C4725" s="11" t="s">
        <v>164</v>
      </c>
      <c r="D4725" s="11" t="s">
        <v>210</v>
      </c>
      <c r="E4725" s="11">
        <v>0.30448240792622783</v>
      </c>
      <c r="F4725" s="11">
        <v>0.20452415224558737</v>
      </c>
      <c r="G4725" s="11">
        <v>0.17746552245739505</v>
      </c>
      <c r="H4725" s="11">
        <v>0.19351685428107626</v>
      </c>
      <c r="I4725" s="11">
        <v>0.24445031411897369</v>
      </c>
      <c r="J4725" s="11">
        <v>0.12327393685199689</v>
      </c>
      <c r="K4725" s="11">
        <v>0.13940163154169033</v>
      </c>
      <c r="L4725" s="11">
        <v>0.23763391814565402</v>
      </c>
      <c r="M4725" s="11">
        <v>0.3220704583788937</v>
      </c>
    </row>
    <row r="4726" spans="1:13" x14ac:dyDescent="0.35">
      <c r="A4726" s="11" t="str">
        <f t="shared" si="73"/>
        <v>CONSUMO PER CAPITA (kg ó litros por individuo)Sin CafeinaNIVEL MEDIO</v>
      </c>
      <c r="B4726" s="11" t="s">
        <v>121</v>
      </c>
      <c r="C4726" s="11" t="s">
        <v>164</v>
      </c>
      <c r="D4726" s="11" t="s">
        <v>211</v>
      </c>
      <c r="E4726" s="11">
        <v>0.45663924196439132</v>
      </c>
      <c r="F4726" s="11">
        <v>0.37672717778288833</v>
      </c>
      <c r="G4726" s="11">
        <v>0.33321282647358907</v>
      </c>
      <c r="H4726" s="11">
        <v>0.26712654735293417</v>
      </c>
      <c r="I4726" s="11">
        <v>0.50893279330035657</v>
      </c>
      <c r="J4726" s="11">
        <v>0.30391589879760772</v>
      </c>
      <c r="K4726" s="11">
        <v>0.26951760297560218</v>
      </c>
      <c r="L4726" s="11">
        <v>0.25688548208443535</v>
      </c>
      <c r="M4726" s="11">
        <v>0.3740061941521437</v>
      </c>
    </row>
    <row r="4727" spans="1:13" x14ac:dyDescent="0.35">
      <c r="A4727" s="11" t="str">
        <f t="shared" si="73"/>
        <v>CONSUMO PER CAPITA (kg ó litros por individuo)Sin CafeinaNIVEL MEDIO BAJO</v>
      </c>
      <c r="B4727" s="11" t="s">
        <v>121</v>
      </c>
      <c r="C4727" s="11" t="s">
        <v>164</v>
      </c>
      <c r="D4727" s="11" t="s">
        <v>212</v>
      </c>
      <c r="E4727" s="11">
        <v>0.23919779969110372</v>
      </c>
      <c r="F4727" s="11">
        <v>0.14453722567066077</v>
      </c>
      <c r="G4727" s="11">
        <v>0.16523167237373573</v>
      </c>
      <c r="H4727" s="11">
        <v>0.2005881121059849</v>
      </c>
      <c r="I4727" s="11">
        <v>0.29611817526988327</v>
      </c>
      <c r="J4727" s="11">
        <v>0.21761892031989039</v>
      </c>
      <c r="K4727" s="11">
        <v>0.20529049305432673</v>
      </c>
      <c r="L4727" s="11">
        <v>0.16264574114345173</v>
      </c>
      <c r="M4727" s="11">
        <v>0.2912336562202269</v>
      </c>
    </row>
    <row r="4728" spans="1:13" x14ac:dyDescent="0.35">
      <c r="A4728" s="11" t="str">
        <f t="shared" si="73"/>
        <v>CONSUMO PER CAPITA (kg ó litros por individuo)Sin CafeinaHOMBRE</v>
      </c>
      <c r="B4728" s="11" t="s">
        <v>121</v>
      </c>
      <c r="C4728" s="11" t="s">
        <v>164</v>
      </c>
      <c r="D4728" s="11" t="s">
        <v>21</v>
      </c>
      <c r="E4728" s="11">
        <v>0.38025381250145901</v>
      </c>
      <c r="F4728" s="11">
        <v>0.20797628871519874</v>
      </c>
      <c r="G4728" s="11">
        <v>0.26008544138933248</v>
      </c>
      <c r="H4728" s="11">
        <v>0.26436922943725472</v>
      </c>
      <c r="I4728" s="11">
        <v>0.39733904783546187</v>
      </c>
      <c r="J4728" s="11">
        <v>0.23982828560648861</v>
      </c>
      <c r="K4728" s="11">
        <v>0.1932989180457701</v>
      </c>
      <c r="L4728" s="11">
        <v>0.21197004987900889</v>
      </c>
      <c r="M4728" s="11">
        <v>0.28436423455688697</v>
      </c>
    </row>
    <row r="4729" spans="1:13" x14ac:dyDescent="0.35">
      <c r="A4729" s="11" t="str">
        <f t="shared" si="73"/>
        <v>CONSUMO PER CAPITA (kg ó litros por individuo)Sin CafeinaMUJER</v>
      </c>
      <c r="B4729" s="11" t="s">
        <v>121</v>
      </c>
      <c r="C4729" s="11" t="s">
        <v>164</v>
      </c>
      <c r="D4729" s="11" t="s">
        <v>22</v>
      </c>
      <c r="E4729" s="11">
        <v>0.26436795280180492</v>
      </c>
      <c r="F4729" s="11">
        <v>0.21752900265042577</v>
      </c>
      <c r="G4729" s="11">
        <v>0.2092123094794984</v>
      </c>
      <c r="H4729" s="11">
        <v>0.17472834056737033</v>
      </c>
      <c r="I4729" s="11">
        <v>0.32895059920563152</v>
      </c>
      <c r="J4729" s="11">
        <v>0.18861714261126303</v>
      </c>
      <c r="K4729" s="11">
        <v>0.19115082288455651</v>
      </c>
      <c r="L4729" s="11">
        <v>0.23216133116684168</v>
      </c>
      <c r="M4729" s="11">
        <v>0.31851161081245272</v>
      </c>
    </row>
    <row r="4730" spans="1:13" x14ac:dyDescent="0.35">
      <c r="A4730" s="11" t="str">
        <f t="shared" si="73"/>
        <v>CONSUMO PER CAPITA (kg ó litros por individuo)Frutas con gasT.ESPAÑA</v>
      </c>
      <c r="B4730" s="11" t="s">
        <v>121</v>
      </c>
      <c r="C4730" s="11" t="s">
        <v>165</v>
      </c>
      <c r="D4730" s="11" t="s">
        <v>36</v>
      </c>
      <c r="E4730" s="11">
        <v>0.61714365015316242</v>
      </c>
      <c r="F4730" s="11">
        <v>0.28094893017829536</v>
      </c>
      <c r="G4730" s="11">
        <v>0.23231777876177812</v>
      </c>
      <c r="H4730" s="11">
        <v>0.29921220433049078</v>
      </c>
      <c r="I4730" s="11">
        <v>0.55026870671162142</v>
      </c>
      <c r="J4730" s="11">
        <v>0.32776284387531895</v>
      </c>
      <c r="K4730" s="11">
        <v>0.25963684852166341</v>
      </c>
      <c r="L4730" s="11">
        <v>0.32737635588883995</v>
      </c>
      <c r="M4730" s="11">
        <v>0.527977980043845</v>
      </c>
    </row>
    <row r="4731" spans="1:13" x14ac:dyDescent="0.35">
      <c r="A4731" s="11" t="str">
        <f t="shared" si="73"/>
        <v>CONSUMO PER CAPITA (kg ó litros por individuo)Frutas con gasBCN AM</v>
      </c>
      <c r="B4731" s="11" t="s">
        <v>121</v>
      </c>
      <c r="C4731" s="11" t="s">
        <v>165</v>
      </c>
      <c r="D4731" s="11" t="s">
        <v>1</v>
      </c>
      <c r="E4731" s="11">
        <v>0.36062658729740354</v>
      </c>
      <c r="F4731" s="11">
        <v>0.28226279208461308</v>
      </c>
      <c r="G4731" s="11">
        <v>0.23478417469039276</v>
      </c>
      <c r="H4731" s="11">
        <v>0.33737086182182779</v>
      </c>
      <c r="I4731" s="11">
        <v>0.49600292465437501</v>
      </c>
      <c r="J4731" s="11">
        <v>0.20785058288929131</v>
      </c>
      <c r="K4731" s="11">
        <v>0.19680832458424177</v>
      </c>
      <c r="L4731" s="11">
        <v>0.15951688136140255</v>
      </c>
      <c r="M4731" s="11">
        <v>0.3445270454046172</v>
      </c>
    </row>
    <row r="4732" spans="1:13" x14ac:dyDescent="0.35">
      <c r="A4732" s="11" t="str">
        <f t="shared" si="73"/>
        <v>CONSUMO PER CAPITA (kg ó litros por individuo)Frutas con gasREST.CAT ARAGON</v>
      </c>
      <c r="B4732" s="11" t="s">
        <v>121</v>
      </c>
      <c r="C4732" s="11" t="s">
        <v>165</v>
      </c>
      <c r="D4732" s="11" t="s">
        <v>2</v>
      </c>
      <c r="E4732" s="11">
        <v>0.42473877813581074</v>
      </c>
      <c r="F4732" s="11">
        <v>0.14310060911264988</v>
      </c>
      <c r="G4732" s="11">
        <v>0.12603990539895329</v>
      </c>
      <c r="H4732" s="11">
        <v>0.24649308266358591</v>
      </c>
      <c r="I4732" s="11">
        <v>0.49555188888464929</v>
      </c>
      <c r="J4732" s="11">
        <v>0.18217940979170713</v>
      </c>
      <c r="K4732" s="11">
        <v>0.2544068381340106</v>
      </c>
      <c r="L4732" s="11">
        <v>0.34259944871698528</v>
      </c>
      <c r="M4732" s="11">
        <v>0.53377113653990538</v>
      </c>
    </row>
    <row r="4733" spans="1:13" x14ac:dyDescent="0.35">
      <c r="A4733" s="11" t="str">
        <f t="shared" si="73"/>
        <v>CONSUMO PER CAPITA (kg ó litros por individuo)Frutas con gasLEVANTE</v>
      </c>
      <c r="B4733" s="11" t="s">
        <v>121</v>
      </c>
      <c r="C4733" s="11" t="s">
        <v>165</v>
      </c>
      <c r="D4733" s="11" t="s">
        <v>3</v>
      </c>
      <c r="E4733" s="11">
        <v>0.71143988776003353</v>
      </c>
      <c r="F4733" s="11">
        <v>0.47885591726367621</v>
      </c>
      <c r="G4733" s="11">
        <v>0.25593188077272033</v>
      </c>
      <c r="H4733" s="11">
        <v>0.31103024501844767</v>
      </c>
      <c r="I4733" s="11">
        <v>0.65203129309626162</v>
      </c>
      <c r="J4733" s="11">
        <v>0.63032027020905101</v>
      </c>
      <c r="K4733" s="11">
        <v>0.26295041211211989</v>
      </c>
      <c r="L4733" s="11">
        <v>0.32899680741775977</v>
      </c>
      <c r="M4733" s="11">
        <v>0.5593394478042375</v>
      </c>
    </row>
    <row r="4734" spans="1:13" x14ac:dyDescent="0.35">
      <c r="A4734" s="11" t="str">
        <f t="shared" si="73"/>
        <v>CONSUMO PER CAPITA (kg ó litros por individuo)Frutas con gasANDALUCIA</v>
      </c>
      <c r="B4734" s="11" t="s">
        <v>121</v>
      </c>
      <c r="C4734" s="11" t="s">
        <v>165</v>
      </c>
      <c r="D4734" s="11" t="s">
        <v>4</v>
      </c>
      <c r="E4734" s="11">
        <v>1.0477809511893814</v>
      </c>
      <c r="F4734" s="11">
        <v>0.39423822958781368</v>
      </c>
      <c r="G4734" s="11">
        <v>0.28358508390970183</v>
      </c>
      <c r="H4734" s="11">
        <v>0.3711293722479746</v>
      </c>
      <c r="I4734" s="11">
        <v>0.61859150809363661</v>
      </c>
      <c r="J4734" s="11">
        <v>0.28645569865461701</v>
      </c>
      <c r="K4734" s="11">
        <v>0.30610485855725506</v>
      </c>
      <c r="L4734" s="11">
        <v>0.39468055001459235</v>
      </c>
      <c r="M4734" s="11">
        <v>0.61948693680780809</v>
      </c>
    </row>
    <row r="4735" spans="1:13" x14ac:dyDescent="0.35">
      <c r="A4735" s="11" t="str">
        <f t="shared" si="73"/>
        <v>CONSUMO PER CAPITA (kg ó litros por individuo)Frutas con gasMDD AM</v>
      </c>
      <c r="B4735" s="11" t="s">
        <v>121</v>
      </c>
      <c r="C4735" s="11" t="s">
        <v>165</v>
      </c>
      <c r="D4735" s="11" t="s">
        <v>5</v>
      </c>
      <c r="E4735" s="11">
        <v>0.50997370838310019</v>
      </c>
      <c r="F4735" s="11">
        <v>0.17175723940520998</v>
      </c>
      <c r="G4735" s="11">
        <v>0.16702872447826542</v>
      </c>
      <c r="H4735" s="11">
        <v>0.23303337904765414</v>
      </c>
      <c r="I4735" s="11">
        <v>0.58358145536434802</v>
      </c>
      <c r="J4735" s="11">
        <v>0.25129609309177153</v>
      </c>
      <c r="K4735" s="11">
        <v>0.22399267639976081</v>
      </c>
      <c r="L4735" s="11">
        <v>0.32509512030606763</v>
      </c>
      <c r="M4735" s="11">
        <v>0.6178081149328879</v>
      </c>
    </row>
    <row r="4736" spans="1:13" x14ac:dyDescent="0.35">
      <c r="A4736" s="11" t="str">
        <f t="shared" si="73"/>
        <v>CONSUMO PER CAPITA (kg ó litros por individuo)Frutas con gasRTO CENTRO</v>
      </c>
      <c r="B4736" s="11" t="s">
        <v>121</v>
      </c>
      <c r="C4736" s="11" t="s">
        <v>165</v>
      </c>
      <c r="D4736" s="11" t="s">
        <v>6</v>
      </c>
      <c r="E4736" s="11">
        <v>0.46847390451688509</v>
      </c>
      <c r="F4736" s="11">
        <v>0.22423079573650706</v>
      </c>
      <c r="G4736" s="11">
        <v>0.37781275668977171</v>
      </c>
      <c r="H4736" s="11">
        <v>0.38589211558264241</v>
      </c>
      <c r="I4736" s="11">
        <v>0.60075617097714429</v>
      </c>
      <c r="J4736" s="11">
        <v>0.55291943880820915</v>
      </c>
      <c r="K4736" s="11">
        <v>0.40608405914395818</v>
      </c>
      <c r="L4736" s="11">
        <v>0.49096049416640669</v>
      </c>
      <c r="M4736" s="11">
        <v>0.62432069664774692</v>
      </c>
    </row>
    <row r="4737" spans="1:13" x14ac:dyDescent="0.35">
      <c r="A4737" s="11" t="str">
        <f t="shared" si="73"/>
        <v>CONSUMO PER CAPITA (kg ó litros por individuo)Frutas con gasNORTE-CENTRO</v>
      </c>
      <c r="B4737" s="11" t="s">
        <v>121</v>
      </c>
      <c r="C4737" s="11" t="s">
        <v>165</v>
      </c>
      <c r="D4737" s="11" t="s">
        <v>7</v>
      </c>
      <c r="E4737" s="11">
        <v>0.60788632762405292</v>
      </c>
      <c r="F4737" s="11">
        <v>0.1888942822812219</v>
      </c>
      <c r="G4737" s="11">
        <v>0.21895394182685385</v>
      </c>
      <c r="H4737" s="11">
        <v>0.24989049972374033</v>
      </c>
      <c r="I4737" s="11">
        <v>0.44214057749461144</v>
      </c>
      <c r="J4737" s="11">
        <v>0.21215030277151181</v>
      </c>
      <c r="K4737" s="11">
        <v>0.16877210523616859</v>
      </c>
      <c r="L4737" s="11">
        <v>0.20711664809583755</v>
      </c>
      <c r="M4737" s="11">
        <v>0.36841751281433438</v>
      </c>
    </row>
    <row r="4738" spans="1:13" x14ac:dyDescent="0.35">
      <c r="A4738" s="11" t="str">
        <f t="shared" si="73"/>
        <v>CONSUMO PER CAPITA (kg ó litros por individuo)Frutas con gasNOROESTE</v>
      </c>
      <c r="B4738" s="11" t="s">
        <v>121</v>
      </c>
      <c r="C4738" s="11" t="s">
        <v>165</v>
      </c>
      <c r="D4738" s="11" t="s">
        <v>8</v>
      </c>
      <c r="E4738" s="11">
        <v>0.3543810092875242</v>
      </c>
      <c r="F4738" s="11">
        <v>0.1989245206922414</v>
      </c>
      <c r="G4738" s="11">
        <v>0.18259210319631849</v>
      </c>
      <c r="H4738" s="11">
        <v>0.20918957648126082</v>
      </c>
      <c r="I4738" s="11">
        <v>0.3647930875896625</v>
      </c>
      <c r="J4738" s="11">
        <v>0.22654517718969108</v>
      </c>
      <c r="K4738" s="11">
        <v>0.21065399702055854</v>
      </c>
      <c r="L4738" s="11">
        <v>0.2770575846920284</v>
      </c>
      <c r="M4738" s="11">
        <v>0.37802365096430413</v>
      </c>
    </row>
    <row r="4739" spans="1:13" x14ac:dyDescent="0.35">
      <c r="A4739" s="11" t="str">
        <f t="shared" si="73"/>
        <v>CONSUMO PER CAPITA (kg ó litros por individuo)Frutas con gas&lt;2MIL</v>
      </c>
      <c r="B4739" s="11" t="s">
        <v>121</v>
      </c>
      <c r="C4739" s="11" t="s">
        <v>165</v>
      </c>
      <c r="D4739" s="11" t="s">
        <v>9</v>
      </c>
      <c r="E4739" s="11">
        <v>0.39821490716211083</v>
      </c>
      <c r="F4739" s="11">
        <v>0.18339944474262512</v>
      </c>
      <c r="G4739" s="11">
        <v>0.30222353295710624</v>
      </c>
      <c r="H4739" s="11">
        <v>0.28636506739559137</v>
      </c>
      <c r="I4739" s="11">
        <v>0.59516355033356794</v>
      </c>
      <c r="J4739" s="11">
        <v>0.18415467138923861</v>
      </c>
      <c r="K4739" s="11">
        <v>0.16602662693422135</v>
      </c>
      <c r="L4739" s="11">
        <v>0.24493484154231704</v>
      </c>
      <c r="M4739" s="11">
        <v>0.34750127924865493</v>
      </c>
    </row>
    <row r="4740" spans="1:13" x14ac:dyDescent="0.35">
      <c r="A4740" s="11" t="str">
        <f t="shared" ref="A4740:A4803" si="74">B4740&amp;C4740&amp;D4740</f>
        <v>CONSUMO PER CAPITA (kg ó litros por individuo)Frutas con gas2-5MIL</v>
      </c>
      <c r="B4740" s="11" t="s">
        <v>121</v>
      </c>
      <c r="C4740" s="11" t="s">
        <v>165</v>
      </c>
      <c r="D4740" s="11" t="s">
        <v>10</v>
      </c>
      <c r="E4740" s="11">
        <v>0.67502810208069974</v>
      </c>
      <c r="F4740" s="11">
        <v>0.23690415723554523</v>
      </c>
      <c r="G4740" s="11">
        <v>0.26005464720354504</v>
      </c>
      <c r="H4740" s="11">
        <v>0.24033796731790202</v>
      </c>
      <c r="I4740" s="11">
        <v>0.3726528672123382</v>
      </c>
      <c r="J4740" s="11">
        <v>0.21124760790846867</v>
      </c>
      <c r="K4740" s="11">
        <v>0.23133455969393429</v>
      </c>
      <c r="L4740" s="11">
        <v>0.28001863385881876</v>
      </c>
      <c r="M4740" s="11">
        <v>0.30985406004943283</v>
      </c>
    </row>
    <row r="4741" spans="1:13" x14ac:dyDescent="0.35">
      <c r="A4741" s="11" t="str">
        <f t="shared" si="74"/>
        <v>CONSUMO PER CAPITA (kg ó litros por individuo)Frutas con gas5-10MIL</v>
      </c>
      <c r="B4741" s="11" t="s">
        <v>121</v>
      </c>
      <c r="C4741" s="11" t="s">
        <v>165</v>
      </c>
      <c r="D4741" s="11" t="s">
        <v>11</v>
      </c>
      <c r="E4741" s="11">
        <v>0.82496984453452382</v>
      </c>
      <c r="F4741" s="11">
        <v>0.25357250183554314</v>
      </c>
      <c r="G4741" s="11">
        <v>0.24952281183527017</v>
      </c>
      <c r="H4741" s="11">
        <v>0.32221765207516678</v>
      </c>
      <c r="I4741" s="11">
        <v>0.55659749441886175</v>
      </c>
      <c r="J4741" s="11">
        <v>0.11355821051054299</v>
      </c>
      <c r="K4741" s="11">
        <v>0.19005979743740758</v>
      </c>
      <c r="L4741" s="11">
        <v>0.28675762244438252</v>
      </c>
      <c r="M4741" s="11">
        <v>0.50973896076327074</v>
      </c>
    </row>
    <row r="4742" spans="1:13" x14ac:dyDescent="0.35">
      <c r="A4742" s="11" t="str">
        <f t="shared" si="74"/>
        <v>CONSUMO PER CAPITA (kg ó litros por individuo)Frutas con gas10-30MIL</v>
      </c>
      <c r="B4742" s="11" t="s">
        <v>121</v>
      </c>
      <c r="C4742" s="11" t="s">
        <v>165</v>
      </c>
      <c r="D4742" s="11" t="s">
        <v>12</v>
      </c>
      <c r="E4742" s="11">
        <v>0.56968871790888187</v>
      </c>
      <c r="F4742" s="11">
        <v>0.2329276439074324</v>
      </c>
      <c r="G4742" s="11">
        <v>0.25895509431303682</v>
      </c>
      <c r="H4742" s="11">
        <v>0.30201468704740531</v>
      </c>
      <c r="I4742" s="11">
        <v>0.50611462310279942</v>
      </c>
      <c r="J4742" s="11">
        <v>0.39650606613682116</v>
      </c>
      <c r="K4742" s="11">
        <v>0.32317143077272814</v>
      </c>
      <c r="L4742" s="11">
        <v>0.4428985280191996</v>
      </c>
      <c r="M4742" s="11">
        <v>0.62901049943453657</v>
      </c>
    </row>
    <row r="4743" spans="1:13" x14ac:dyDescent="0.35">
      <c r="A4743" s="11" t="str">
        <f t="shared" si="74"/>
        <v>CONSUMO PER CAPITA (kg ó litros por individuo)Frutas con gas30-100MIL</v>
      </c>
      <c r="B4743" s="11" t="s">
        <v>121</v>
      </c>
      <c r="C4743" s="11" t="s">
        <v>165</v>
      </c>
      <c r="D4743" s="11" t="s">
        <v>13</v>
      </c>
      <c r="E4743" s="11">
        <v>0.55728364412286424</v>
      </c>
      <c r="F4743" s="11">
        <v>0.41743474699723476</v>
      </c>
      <c r="G4743" s="11">
        <v>0.20169328205955564</v>
      </c>
      <c r="H4743" s="11">
        <v>0.3068871765828971</v>
      </c>
      <c r="I4743" s="11">
        <v>0.59935756144474839</v>
      </c>
      <c r="J4743" s="11">
        <v>0.27534171540460312</v>
      </c>
      <c r="K4743" s="11">
        <v>0.28555100366080155</v>
      </c>
      <c r="L4743" s="11">
        <v>0.34293277663277932</v>
      </c>
      <c r="M4743" s="11">
        <v>0.56357080830269912</v>
      </c>
    </row>
    <row r="4744" spans="1:13" x14ac:dyDescent="0.35">
      <c r="A4744" s="11" t="str">
        <f t="shared" si="74"/>
        <v>CONSUMO PER CAPITA (kg ó litros por individuo)Frutas con gas100-200MIL</v>
      </c>
      <c r="B4744" s="11" t="s">
        <v>121</v>
      </c>
      <c r="C4744" s="11" t="s">
        <v>165</v>
      </c>
      <c r="D4744" s="11" t="s">
        <v>14</v>
      </c>
      <c r="E4744" s="11">
        <v>0.9877080258748302</v>
      </c>
      <c r="F4744" s="11">
        <v>0.23921198952017103</v>
      </c>
      <c r="G4744" s="11">
        <v>0.16603222635305392</v>
      </c>
      <c r="H4744" s="11">
        <v>0.21297894911931103</v>
      </c>
      <c r="I4744" s="11">
        <v>0.46803917943840934</v>
      </c>
      <c r="J4744" s="11">
        <v>0.26410766974001548</v>
      </c>
      <c r="K4744" s="11">
        <v>0.21398669916148313</v>
      </c>
      <c r="L4744" s="11">
        <v>0.21190474390782107</v>
      </c>
      <c r="M4744" s="11">
        <v>0.41044578855155406</v>
      </c>
    </row>
    <row r="4745" spans="1:13" x14ac:dyDescent="0.35">
      <c r="A4745" s="11" t="str">
        <f t="shared" si="74"/>
        <v>CONSUMO PER CAPITA (kg ó litros por individuo)Frutas con gas200-500MIL</v>
      </c>
      <c r="B4745" s="11" t="s">
        <v>121</v>
      </c>
      <c r="C4745" s="11" t="s">
        <v>165</v>
      </c>
      <c r="D4745" s="11" t="s">
        <v>15</v>
      </c>
      <c r="E4745" s="11">
        <v>0.53991772573545893</v>
      </c>
      <c r="F4745" s="11">
        <v>0.29874791616524132</v>
      </c>
      <c r="G4745" s="11">
        <v>0.30751669561032774</v>
      </c>
      <c r="H4745" s="11">
        <v>0.33834672926693676</v>
      </c>
      <c r="I4745" s="11">
        <v>0.56339110120340741</v>
      </c>
      <c r="J4745" s="11">
        <v>0.66565462423335353</v>
      </c>
      <c r="K4745" s="11">
        <v>0.29775898419470265</v>
      </c>
      <c r="L4745" s="11">
        <v>0.32024133951424028</v>
      </c>
      <c r="M4745" s="11">
        <v>0.54026944472145733</v>
      </c>
    </row>
    <row r="4746" spans="1:13" x14ac:dyDescent="0.35">
      <c r="A4746" s="11" t="str">
        <f t="shared" si="74"/>
        <v>CONSUMO PER CAPITA (kg ó litros por individuo)Frutas con gas&gt;500MIL</v>
      </c>
      <c r="B4746" s="11" t="s">
        <v>121</v>
      </c>
      <c r="C4746" s="11" t="s">
        <v>165</v>
      </c>
      <c r="D4746" s="11" t="s">
        <v>16</v>
      </c>
      <c r="E4746" s="11">
        <v>0.53875275716619342</v>
      </c>
      <c r="F4746" s="11">
        <v>0.24053049972624252</v>
      </c>
      <c r="G4746" s="11">
        <v>0.17934664834774494</v>
      </c>
      <c r="H4746" s="11">
        <v>0.32290809610760302</v>
      </c>
      <c r="I4746" s="11">
        <v>0.62415446514110651</v>
      </c>
      <c r="J4746" s="11">
        <v>0.29623349878712529</v>
      </c>
      <c r="K4746" s="11">
        <v>0.2363622226603467</v>
      </c>
      <c r="L4746" s="11">
        <v>0.32701824752423136</v>
      </c>
      <c r="M4746" s="11">
        <v>0.59444673265220882</v>
      </c>
    </row>
    <row r="4747" spans="1:13" x14ac:dyDescent="0.35">
      <c r="A4747" s="11" t="str">
        <f t="shared" si="74"/>
        <v>CONSUMO PER CAPITA (kg ó litros por individuo)Frutas con gasDE 15 A 19 AÑOS</v>
      </c>
      <c r="B4747" s="11" t="s">
        <v>121</v>
      </c>
      <c r="C4747" s="11" t="s">
        <v>165</v>
      </c>
      <c r="D4747" s="11" t="s">
        <v>39</v>
      </c>
      <c r="E4747" s="11">
        <v>0.79447443032509557</v>
      </c>
      <c r="F4747" s="11">
        <v>0.22574579860185015</v>
      </c>
      <c r="G4747" s="11">
        <v>0.16527019853877248</v>
      </c>
      <c r="H4747" s="11">
        <v>0.15571185247253488</v>
      </c>
      <c r="I4747" s="11">
        <v>0.56328210511612387</v>
      </c>
      <c r="J4747" s="11">
        <v>0.34434234505891603</v>
      </c>
      <c r="K4747" s="11">
        <v>0.17079114866998438</v>
      </c>
      <c r="L4747" s="11">
        <v>0.16643380990008949</v>
      </c>
      <c r="M4747" s="11">
        <v>0.24926221175009713</v>
      </c>
    </row>
    <row r="4748" spans="1:13" x14ac:dyDescent="0.35">
      <c r="A4748" s="11" t="str">
        <f t="shared" si="74"/>
        <v>CONSUMO PER CAPITA (kg ó litros por individuo)Frutas con gasDE 20 A 24 AÑOS</v>
      </c>
      <c r="B4748" s="11" t="s">
        <v>121</v>
      </c>
      <c r="C4748" s="11" t="s">
        <v>165</v>
      </c>
      <c r="D4748" s="11" t="s">
        <v>40</v>
      </c>
      <c r="E4748" s="11">
        <v>0.37701483962331084</v>
      </c>
      <c r="F4748" s="11">
        <v>0.37707450002456444</v>
      </c>
      <c r="G4748" s="11">
        <v>0.20365012603213606</v>
      </c>
      <c r="H4748" s="11">
        <v>0.14448857359493755</v>
      </c>
      <c r="I4748" s="11">
        <v>0.30090524430485005</v>
      </c>
      <c r="J4748" s="11">
        <v>0.1906534448980251</v>
      </c>
      <c r="K4748" s="11">
        <v>0.14775919462532075</v>
      </c>
      <c r="L4748" s="11">
        <v>0.10857690737590465</v>
      </c>
      <c r="M4748" s="11">
        <v>0.2107238962799583</v>
      </c>
    </row>
    <row r="4749" spans="1:13" x14ac:dyDescent="0.35">
      <c r="A4749" s="11" t="str">
        <f t="shared" si="74"/>
        <v>CONSUMO PER CAPITA (kg ó litros por individuo)Frutas con gasDE 25 A 34 AÑOS</v>
      </c>
      <c r="B4749" s="11" t="s">
        <v>121</v>
      </c>
      <c r="C4749" s="11" t="s">
        <v>165</v>
      </c>
      <c r="D4749" s="11" t="s">
        <v>41</v>
      </c>
      <c r="E4749" s="11">
        <v>0.33833686480457115</v>
      </c>
      <c r="F4749" s="11">
        <v>0.14008089930348347</v>
      </c>
      <c r="G4749" s="11">
        <v>0.10969600977982416</v>
      </c>
      <c r="H4749" s="11">
        <v>0.20321568784615351</v>
      </c>
      <c r="I4749" s="11">
        <v>0.25870438604768953</v>
      </c>
      <c r="J4749" s="11">
        <v>0.49919000278697606</v>
      </c>
      <c r="K4749" s="11">
        <v>0.17130236716400668</v>
      </c>
      <c r="L4749" s="11">
        <v>0.15459002242981704</v>
      </c>
      <c r="M4749" s="11">
        <v>0.28178836653542971</v>
      </c>
    </row>
    <row r="4750" spans="1:13" x14ac:dyDescent="0.35">
      <c r="A4750" s="11" t="str">
        <f t="shared" si="74"/>
        <v>CONSUMO PER CAPITA (kg ó litros por individuo)Frutas con gasDE 35 A 49 AÑOS</v>
      </c>
      <c r="B4750" s="11" t="s">
        <v>121</v>
      </c>
      <c r="C4750" s="11" t="s">
        <v>165</v>
      </c>
      <c r="D4750" s="11" t="s">
        <v>42</v>
      </c>
      <c r="E4750" s="11">
        <v>0.68609569154390282</v>
      </c>
      <c r="F4750" s="11">
        <v>0.33982308577188336</v>
      </c>
      <c r="G4750" s="11">
        <v>0.29637231256031904</v>
      </c>
      <c r="H4750" s="11">
        <v>0.32230733701845005</v>
      </c>
      <c r="I4750" s="11">
        <v>0.57411442926555778</v>
      </c>
      <c r="J4750" s="11">
        <v>0.27072468866861005</v>
      </c>
      <c r="K4750" s="11">
        <v>0.28065338379679944</v>
      </c>
      <c r="L4750" s="11">
        <v>0.35098758496253313</v>
      </c>
      <c r="M4750" s="11">
        <v>0.55305844400273052</v>
      </c>
    </row>
    <row r="4751" spans="1:13" x14ac:dyDescent="0.35">
      <c r="A4751" s="11" t="str">
        <f t="shared" si="74"/>
        <v>CONSUMO PER CAPITA (kg ó litros por individuo)Frutas con gasDE 50 A 59 AÑOS</v>
      </c>
      <c r="B4751" s="11" t="s">
        <v>121</v>
      </c>
      <c r="C4751" s="11" t="s">
        <v>165</v>
      </c>
      <c r="D4751" s="11" t="s">
        <v>43</v>
      </c>
      <c r="E4751" s="11">
        <v>0.52435405965537341</v>
      </c>
      <c r="F4751" s="11">
        <v>0.26586575657706324</v>
      </c>
      <c r="G4751" s="11">
        <v>0.27659143923910207</v>
      </c>
      <c r="H4751" s="11">
        <v>0.35814948526668816</v>
      </c>
      <c r="I4751" s="11">
        <v>0.61267686064403848</v>
      </c>
      <c r="J4751" s="11">
        <v>0.2628441011550926</v>
      </c>
      <c r="K4751" s="11">
        <v>0.22236694299360468</v>
      </c>
      <c r="L4751" s="11">
        <v>0.35747198519121354</v>
      </c>
      <c r="M4751" s="11">
        <v>0.55210820030073304</v>
      </c>
    </row>
    <row r="4752" spans="1:13" x14ac:dyDescent="0.35">
      <c r="A4752" s="11" t="str">
        <f t="shared" si="74"/>
        <v>CONSUMO PER CAPITA (kg ó litros por individuo)Frutas con gasDE 60 A 75 AÑOS</v>
      </c>
      <c r="B4752" s="11" t="s">
        <v>121</v>
      </c>
      <c r="C4752" s="11" t="s">
        <v>165</v>
      </c>
      <c r="D4752" s="11" t="s">
        <v>44</v>
      </c>
      <c r="E4752" s="11">
        <v>0.80057015072579851</v>
      </c>
      <c r="F4752" s="11">
        <v>0.29368402604145427</v>
      </c>
      <c r="G4752" s="11">
        <v>0.21634824525264287</v>
      </c>
      <c r="H4752" s="11">
        <v>0.36670022005157904</v>
      </c>
      <c r="I4752" s="11">
        <v>0.71768603116200824</v>
      </c>
      <c r="J4752" s="11">
        <v>0.38516547414765284</v>
      </c>
      <c r="K4752" s="11">
        <v>0.38046707834657922</v>
      </c>
      <c r="L4752" s="11">
        <v>0.49337845159111593</v>
      </c>
      <c r="M4752" s="11">
        <v>0.8079721056934045</v>
      </c>
    </row>
    <row r="4753" spans="1:13" x14ac:dyDescent="0.35">
      <c r="A4753" s="11" t="str">
        <f t="shared" si="74"/>
        <v>CONSUMO PER CAPITA (kg ó litros por individuo)Frutas con gasNIVEL ALTO</v>
      </c>
      <c r="B4753" s="11" t="s">
        <v>121</v>
      </c>
      <c r="C4753" s="11" t="s">
        <v>165</v>
      </c>
      <c r="D4753" s="11" t="s">
        <v>209</v>
      </c>
      <c r="E4753" s="11">
        <v>0.50427985096771233</v>
      </c>
      <c r="F4753" s="11">
        <v>0.25156856386787135</v>
      </c>
      <c r="G4753" s="11">
        <v>0.20097740870585562</v>
      </c>
      <c r="H4753" s="11">
        <v>0.27565930259939897</v>
      </c>
      <c r="I4753" s="11">
        <v>0.54962802464274407</v>
      </c>
      <c r="J4753" s="11">
        <v>0.3409912739313925</v>
      </c>
      <c r="K4753" s="11">
        <v>0.32834225534701084</v>
      </c>
      <c r="L4753" s="11">
        <v>0.33381108234448759</v>
      </c>
      <c r="M4753" s="11">
        <v>0.54521417604273625</v>
      </c>
    </row>
    <row r="4754" spans="1:13" x14ac:dyDescent="0.35">
      <c r="A4754" s="11" t="str">
        <f t="shared" si="74"/>
        <v>CONSUMO PER CAPITA (kg ó litros por individuo)Frutas con gasNIVEL MEDIO ALTO</v>
      </c>
      <c r="B4754" s="11" t="s">
        <v>121</v>
      </c>
      <c r="C4754" s="11" t="s">
        <v>165</v>
      </c>
      <c r="D4754" s="11" t="s">
        <v>210</v>
      </c>
      <c r="E4754" s="11">
        <v>0.51190011589452289</v>
      </c>
      <c r="F4754" s="11">
        <v>0.20483535680448312</v>
      </c>
      <c r="G4754" s="11">
        <v>0.21883972993045744</v>
      </c>
      <c r="H4754" s="11">
        <v>0.21853478913623592</v>
      </c>
      <c r="I4754" s="11">
        <v>0.46880876821157857</v>
      </c>
      <c r="J4754" s="11">
        <v>0.16535381709068372</v>
      </c>
      <c r="K4754" s="11">
        <v>0.16079497597871575</v>
      </c>
      <c r="L4754" s="11">
        <v>0.26353499241054107</v>
      </c>
      <c r="M4754" s="11">
        <v>0.40532816353276058</v>
      </c>
    </row>
    <row r="4755" spans="1:13" x14ac:dyDescent="0.35">
      <c r="A4755" s="11" t="str">
        <f t="shared" si="74"/>
        <v>CONSUMO PER CAPITA (kg ó litros por individuo)Frutas con gasNIVEL MEDIO</v>
      </c>
      <c r="B4755" s="11" t="s">
        <v>121</v>
      </c>
      <c r="C4755" s="11" t="s">
        <v>165</v>
      </c>
      <c r="D4755" s="11" t="s">
        <v>211</v>
      </c>
      <c r="E4755" s="11">
        <v>0.54985888979685427</v>
      </c>
      <c r="F4755" s="11">
        <v>0.29057472085803587</v>
      </c>
      <c r="G4755" s="11">
        <v>0.24701700396970674</v>
      </c>
      <c r="H4755" s="11">
        <v>0.3488897417908105</v>
      </c>
      <c r="I4755" s="11">
        <v>0.62781600435709362</v>
      </c>
      <c r="J4755" s="11">
        <v>0.31630197934228477</v>
      </c>
      <c r="K4755" s="11">
        <v>0.32768251901642587</v>
      </c>
      <c r="L4755" s="11">
        <v>0.43723028357185489</v>
      </c>
      <c r="M4755" s="11">
        <v>0.68787559885415273</v>
      </c>
    </row>
    <row r="4756" spans="1:13" x14ac:dyDescent="0.35">
      <c r="A4756" s="11" t="str">
        <f t="shared" si="74"/>
        <v>CONSUMO PER CAPITA (kg ó litros por individuo)Frutas con gasNIVEL MEDIO BAJO</v>
      </c>
      <c r="B4756" s="11" t="s">
        <v>121</v>
      </c>
      <c r="C4756" s="11" t="s">
        <v>165</v>
      </c>
      <c r="D4756" s="11" t="s">
        <v>212</v>
      </c>
      <c r="E4756" s="11">
        <v>0.68731044176869249</v>
      </c>
      <c r="F4756" s="11">
        <v>0.27461411442511419</v>
      </c>
      <c r="G4756" s="11">
        <v>0.24231524736300969</v>
      </c>
      <c r="H4756" s="11">
        <v>0.29046407383659539</v>
      </c>
      <c r="I4756" s="11">
        <v>0.48948687829605497</v>
      </c>
      <c r="J4756" s="11">
        <v>0.29140403167573264</v>
      </c>
      <c r="K4756" s="11">
        <v>0.26738339658039073</v>
      </c>
      <c r="L4756" s="11">
        <v>0.22596621111623411</v>
      </c>
      <c r="M4756" s="11">
        <v>0.34598685926008332</v>
      </c>
    </row>
    <row r="4757" spans="1:13" x14ac:dyDescent="0.35">
      <c r="A4757" s="11" t="str">
        <f t="shared" si="74"/>
        <v>CONSUMO PER CAPITA (kg ó litros por individuo)Frutas con gasHOMBRE</v>
      </c>
      <c r="B4757" s="11" t="s">
        <v>121</v>
      </c>
      <c r="C4757" s="11" t="s">
        <v>165</v>
      </c>
      <c r="D4757" s="11" t="s">
        <v>21</v>
      </c>
      <c r="E4757" s="11">
        <v>0.5928597470311936</v>
      </c>
      <c r="F4757" s="11">
        <v>0.29584748137765554</v>
      </c>
      <c r="G4757" s="11">
        <v>0.20426064578877229</v>
      </c>
      <c r="H4757" s="11">
        <v>0.27539799183455954</v>
      </c>
      <c r="I4757" s="11">
        <v>0.50782757549356505</v>
      </c>
      <c r="J4757" s="11">
        <v>0.38400964219318712</v>
      </c>
      <c r="K4757" s="11">
        <v>0.30739367484351215</v>
      </c>
      <c r="L4757" s="11">
        <v>0.37643908945487381</v>
      </c>
      <c r="M4757" s="11">
        <v>0.56380179274914477</v>
      </c>
    </row>
    <row r="4758" spans="1:13" x14ac:dyDescent="0.35">
      <c r="A4758" s="11" t="str">
        <f t="shared" si="74"/>
        <v>CONSUMO PER CAPITA (kg ó litros por individuo)Frutas con gasMUJER</v>
      </c>
      <c r="B4758" s="11" t="s">
        <v>121</v>
      </c>
      <c r="C4758" s="11" t="s">
        <v>165</v>
      </c>
      <c r="D4758" s="11" t="s">
        <v>22</v>
      </c>
      <c r="E4758" s="11">
        <v>0.64117745743714483</v>
      </c>
      <c r="F4758" s="11">
        <v>0.26620405989648371</v>
      </c>
      <c r="G4758" s="11">
        <v>0.26004022966490703</v>
      </c>
      <c r="H4758" s="11">
        <v>0.32274241216295174</v>
      </c>
      <c r="I4758" s="11">
        <v>0.59220405108930441</v>
      </c>
      <c r="J4758" s="11">
        <v>0.2721856374003131</v>
      </c>
      <c r="K4758" s="11">
        <v>0.21248750170538153</v>
      </c>
      <c r="L4758" s="11">
        <v>0.27893682002014375</v>
      </c>
      <c r="M4758" s="11">
        <v>0.49260117810220827</v>
      </c>
    </row>
    <row r="4759" spans="1:13" x14ac:dyDescent="0.35">
      <c r="A4759" s="11" t="str">
        <f t="shared" si="74"/>
        <v>CONSUMO PER CAPITA (kg ó litros por individuo)Frutas sin gasT.ESPAÑA</v>
      </c>
      <c r="B4759" s="11" t="s">
        <v>121</v>
      </c>
      <c r="C4759" s="11" t="s">
        <v>166</v>
      </c>
      <c r="D4759" s="11" t="s">
        <v>36</v>
      </c>
      <c r="E4759" s="11">
        <v>0.14452664478551278</v>
      </c>
      <c r="F4759" s="11">
        <v>5.2339255052680528E-2</v>
      </c>
      <c r="G4759" s="11">
        <v>5.66704739133937E-2</v>
      </c>
      <c r="H4759" s="11">
        <v>7.6974172698967044E-2</v>
      </c>
      <c r="I4759" s="11">
        <v>0.14925094729610386</v>
      </c>
      <c r="J4759" s="11">
        <v>6.4999305529407608E-2</v>
      </c>
      <c r="K4759" s="11">
        <v>5.3346347141512401E-2</v>
      </c>
      <c r="L4759" s="11">
        <v>7.0438502601111064E-2</v>
      </c>
      <c r="M4759" s="11">
        <v>0.20759632701741762</v>
      </c>
    </row>
    <row r="4760" spans="1:13" x14ac:dyDescent="0.35">
      <c r="A4760" s="11" t="str">
        <f t="shared" si="74"/>
        <v>CONSUMO PER CAPITA (kg ó litros por individuo)Frutas sin gasBCN AM</v>
      </c>
      <c r="B4760" s="11" t="s">
        <v>121</v>
      </c>
      <c r="C4760" s="11" t="s">
        <v>166</v>
      </c>
      <c r="D4760" s="11" t="s">
        <v>1</v>
      </c>
      <c r="E4760" s="11">
        <v>0.13705602074765563</v>
      </c>
      <c r="F4760" s="11">
        <v>6.3171044655395261E-2</v>
      </c>
      <c r="G4760" s="11">
        <v>6.1602444298526758E-2</v>
      </c>
      <c r="H4760" s="11">
        <v>7.3514763885300968E-2</v>
      </c>
      <c r="I4760" s="11">
        <v>0.1400155750644845</v>
      </c>
      <c r="J4760" s="11">
        <v>6.483010745601063E-2</v>
      </c>
      <c r="K4760" s="11">
        <v>8.6038075302951142E-2</v>
      </c>
      <c r="L4760" s="11">
        <v>4.0435994555527155E-2</v>
      </c>
      <c r="M4760" s="11">
        <v>0.1989841728297998</v>
      </c>
    </row>
    <row r="4761" spans="1:13" x14ac:dyDescent="0.35">
      <c r="A4761" s="11" t="str">
        <f t="shared" si="74"/>
        <v>CONSUMO PER CAPITA (kg ó litros por individuo)Frutas sin gasREST.CAT ARAGON</v>
      </c>
      <c r="B4761" s="11" t="s">
        <v>121</v>
      </c>
      <c r="C4761" s="11" t="s">
        <v>166</v>
      </c>
      <c r="D4761" s="11" t="s">
        <v>2</v>
      </c>
      <c r="E4761" s="11">
        <v>0.15294763770338249</v>
      </c>
      <c r="F4761" s="11">
        <v>3.4837472247660643E-2</v>
      </c>
      <c r="G4761" s="11">
        <v>3.0912444895050874E-2</v>
      </c>
      <c r="H4761" s="11">
        <v>4.9919274355968421E-2</v>
      </c>
      <c r="I4761" s="11">
        <v>0.11112825949834435</v>
      </c>
      <c r="J4761" s="11">
        <v>4.0237557505222621E-2</v>
      </c>
      <c r="K4761" s="11">
        <v>4.0091939177584066E-2</v>
      </c>
      <c r="L4761" s="11">
        <v>4.5070434557307838E-2</v>
      </c>
      <c r="M4761" s="11">
        <v>0.15696207612297858</v>
      </c>
    </row>
    <row r="4762" spans="1:13" x14ac:dyDescent="0.35">
      <c r="A4762" s="11" t="str">
        <f t="shared" si="74"/>
        <v>CONSUMO PER CAPITA (kg ó litros por individuo)Frutas sin gasLEVANTE</v>
      </c>
      <c r="B4762" s="11" t="s">
        <v>121</v>
      </c>
      <c r="C4762" s="11" t="s">
        <v>166</v>
      </c>
      <c r="D4762" s="11" t="s">
        <v>3</v>
      </c>
      <c r="E4762" s="11">
        <v>0.150712314490627</v>
      </c>
      <c r="F4762" s="11">
        <v>4.5214204792147397E-2</v>
      </c>
      <c r="G4762" s="11">
        <v>4.6638190347197343E-2</v>
      </c>
      <c r="H4762" s="11">
        <v>4.9241281086748315E-2</v>
      </c>
      <c r="I4762" s="11">
        <v>0.15105165528328365</v>
      </c>
      <c r="J4762" s="11">
        <v>8.8095264972851667E-2</v>
      </c>
      <c r="K4762" s="11">
        <v>4.1815520148389629E-2</v>
      </c>
      <c r="L4762" s="11">
        <v>0.10329345853457027</v>
      </c>
      <c r="M4762" s="11">
        <v>0.14040475832203139</v>
      </c>
    </row>
    <row r="4763" spans="1:13" x14ac:dyDescent="0.35">
      <c r="A4763" s="11" t="str">
        <f t="shared" si="74"/>
        <v>CONSUMO PER CAPITA (kg ó litros por individuo)Frutas sin gasANDALUCIA</v>
      </c>
      <c r="B4763" s="11" t="s">
        <v>121</v>
      </c>
      <c r="C4763" s="11" t="s">
        <v>166</v>
      </c>
      <c r="D4763" s="11" t="s">
        <v>4</v>
      </c>
      <c r="E4763" s="11">
        <v>0.13365461251131255</v>
      </c>
      <c r="F4763" s="11">
        <v>3.9066655464855951E-2</v>
      </c>
      <c r="G4763" s="11">
        <v>4.1140830853992019E-2</v>
      </c>
      <c r="H4763" s="11">
        <v>4.9010665056066056E-2</v>
      </c>
      <c r="I4763" s="11">
        <v>5.9540735291393018E-2</v>
      </c>
      <c r="J4763" s="11">
        <v>2.1555484954240742E-2</v>
      </c>
      <c r="K4763" s="11">
        <v>2.90497025426062E-2</v>
      </c>
      <c r="L4763" s="11">
        <v>4.8834923071476452E-2</v>
      </c>
      <c r="M4763" s="11">
        <v>0.24625711570607811</v>
      </c>
    </row>
    <row r="4764" spans="1:13" x14ac:dyDescent="0.35">
      <c r="A4764" s="11" t="str">
        <f t="shared" si="74"/>
        <v>CONSUMO PER CAPITA (kg ó litros por individuo)Frutas sin gasMDD AM</v>
      </c>
      <c r="B4764" s="11" t="s">
        <v>121</v>
      </c>
      <c r="C4764" s="11" t="s">
        <v>166</v>
      </c>
      <c r="D4764" s="11" t="s">
        <v>5</v>
      </c>
      <c r="E4764" s="11">
        <v>0.11841911892374267</v>
      </c>
      <c r="F4764" s="11">
        <v>5.9018695199889101E-2</v>
      </c>
      <c r="G4764" s="11">
        <v>6.0725016056658809E-2</v>
      </c>
      <c r="H4764" s="11">
        <v>9.2423827166822639E-2</v>
      </c>
      <c r="I4764" s="11">
        <v>0.25131886745739168</v>
      </c>
      <c r="J4764" s="11">
        <v>7.4851273508154556E-2</v>
      </c>
      <c r="K4764" s="11">
        <v>8.2144848556942138E-2</v>
      </c>
      <c r="L4764" s="11">
        <v>9.5238814080376738E-2</v>
      </c>
      <c r="M4764" s="11">
        <v>0.20999250417498694</v>
      </c>
    </row>
    <row r="4765" spans="1:13" x14ac:dyDescent="0.35">
      <c r="A4765" s="11" t="str">
        <f t="shared" si="74"/>
        <v>CONSUMO PER CAPITA (kg ó litros por individuo)Frutas sin gasRTO CENTRO</v>
      </c>
      <c r="B4765" s="11" t="s">
        <v>121</v>
      </c>
      <c r="C4765" s="11" t="s">
        <v>166</v>
      </c>
      <c r="D4765" s="11" t="s">
        <v>6</v>
      </c>
      <c r="E4765" s="11">
        <v>0.19467181398787192</v>
      </c>
      <c r="F4765" s="11">
        <v>5.6484319667139328E-2</v>
      </c>
      <c r="G4765" s="11">
        <v>0.11045691773566718</v>
      </c>
      <c r="H4765" s="11">
        <v>0.23219447760533801</v>
      </c>
      <c r="I4765" s="11">
        <v>0.25470827515523087</v>
      </c>
      <c r="J4765" s="11">
        <v>0.11547489980275584</v>
      </c>
      <c r="K4765" s="11">
        <v>4.8506850601846709E-2</v>
      </c>
      <c r="L4765" s="11">
        <v>6.9637314809206971E-2</v>
      </c>
      <c r="M4765" s="11">
        <v>0.24810818119967873</v>
      </c>
    </row>
    <row r="4766" spans="1:13" x14ac:dyDescent="0.35">
      <c r="A4766" s="11" t="str">
        <f t="shared" si="74"/>
        <v>CONSUMO PER CAPITA (kg ó litros por individuo)Frutas sin gasNORTE-CENTRO</v>
      </c>
      <c r="B4766" s="11" t="s">
        <v>121</v>
      </c>
      <c r="C4766" s="11" t="s">
        <v>166</v>
      </c>
      <c r="D4766" s="11" t="s">
        <v>7</v>
      </c>
      <c r="E4766" s="11">
        <v>0.17186823369118465</v>
      </c>
      <c r="F4766" s="11">
        <v>5.3048617422709402E-2</v>
      </c>
      <c r="G4766" s="11">
        <v>6.1053043222434066E-2</v>
      </c>
      <c r="H4766" s="11">
        <v>4.4510393518198764E-2</v>
      </c>
      <c r="I4766" s="11">
        <v>9.723671510721997E-2</v>
      </c>
      <c r="J4766" s="11">
        <v>5.0686030842036392E-2</v>
      </c>
      <c r="K4766" s="11">
        <v>5.9400196654950166E-2</v>
      </c>
      <c r="L4766" s="11">
        <v>5.8245004851843904E-2</v>
      </c>
      <c r="M4766" s="11">
        <v>0.14850505479204265</v>
      </c>
    </row>
    <row r="4767" spans="1:13" x14ac:dyDescent="0.35">
      <c r="A4767" s="11" t="str">
        <f t="shared" si="74"/>
        <v>CONSUMO PER CAPITA (kg ó litros por individuo)Frutas sin gasNOROESTE</v>
      </c>
      <c r="B4767" s="11" t="s">
        <v>121</v>
      </c>
      <c r="C4767" s="11" t="s">
        <v>166</v>
      </c>
      <c r="D4767" s="11" t="s">
        <v>8</v>
      </c>
      <c r="E4767" s="11">
        <v>0.11199161848607025</v>
      </c>
      <c r="F4767" s="11">
        <v>9.296954448404797E-2</v>
      </c>
      <c r="G4767" s="11">
        <v>7.3709969600183819E-2</v>
      </c>
      <c r="H4767" s="11">
        <v>7.6917319404534085E-2</v>
      </c>
      <c r="I4767" s="11">
        <v>0.20523011243830103</v>
      </c>
      <c r="J4767" s="11">
        <v>0.10596264228923585</v>
      </c>
      <c r="K4767" s="11">
        <v>7.0287026467857908E-2</v>
      </c>
      <c r="L4767" s="11">
        <v>0.10782265414088274</v>
      </c>
      <c r="M4767" s="11">
        <v>0.33685694368301883</v>
      </c>
    </row>
    <row r="4768" spans="1:13" x14ac:dyDescent="0.35">
      <c r="A4768" s="11" t="str">
        <f t="shared" si="74"/>
        <v>CONSUMO PER CAPITA (kg ó litros por individuo)Frutas sin gas&lt;2MIL</v>
      </c>
      <c r="B4768" s="11" t="s">
        <v>121</v>
      </c>
      <c r="C4768" s="11" t="s">
        <v>166</v>
      </c>
      <c r="D4768" s="11" t="s">
        <v>9</v>
      </c>
      <c r="E4768" s="11">
        <v>8.9455268494558857E-2</v>
      </c>
      <c r="F4768" s="11">
        <v>3.828517578647362E-2</v>
      </c>
      <c r="G4768" s="11">
        <v>8.4697334965893045E-3</v>
      </c>
      <c r="H4768" s="11">
        <v>2.198798989847894E-2</v>
      </c>
      <c r="I4768" s="11">
        <v>0.14657042253904684</v>
      </c>
      <c r="J4768" s="11">
        <v>2.1057419867815601E-2</v>
      </c>
      <c r="K4768" s="11">
        <v>2.3794909047972049E-2</v>
      </c>
      <c r="L4768" s="11">
        <v>5.7514999907296201E-2</v>
      </c>
      <c r="M4768" s="11">
        <v>0.20509639529508872</v>
      </c>
    </row>
    <row r="4769" spans="1:13" x14ac:dyDescent="0.35">
      <c r="A4769" s="11" t="str">
        <f t="shared" si="74"/>
        <v>CONSUMO PER CAPITA (kg ó litros por individuo)Frutas sin gas2-5MIL</v>
      </c>
      <c r="B4769" s="11" t="s">
        <v>121</v>
      </c>
      <c r="C4769" s="11" t="s">
        <v>166</v>
      </c>
      <c r="D4769" s="11" t="s">
        <v>10</v>
      </c>
      <c r="E4769" s="11">
        <v>9.3734417404039844E-2</v>
      </c>
      <c r="F4769" s="11">
        <v>4.533258543979813E-2</v>
      </c>
      <c r="G4769" s="11">
        <v>2.2773265557747297E-2</v>
      </c>
      <c r="H4769" s="11">
        <v>0.10661278235583269</v>
      </c>
      <c r="I4769" s="11">
        <v>0.14929146580347552</v>
      </c>
      <c r="J4769" s="11">
        <v>0.12229134106100788</v>
      </c>
      <c r="K4769" s="11">
        <v>4.0547840412773921E-2</v>
      </c>
      <c r="L4769" s="11">
        <v>6.2159511627568956E-2</v>
      </c>
      <c r="M4769" s="11">
        <v>0.14315383698424755</v>
      </c>
    </row>
    <row r="4770" spans="1:13" x14ac:dyDescent="0.35">
      <c r="A4770" s="11" t="str">
        <f t="shared" si="74"/>
        <v>CONSUMO PER CAPITA (kg ó litros por individuo)Frutas sin gas5-10MIL</v>
      </c>
      <c r="B4770" s="11" t="s">
        <v>121</v>
      </c>
      <c r="C4770" s="11" t="s">
        <v>166</v>
      </c>
      <c r="D4770" s="11" t="s">
        <v>11</v>
      </c>
      <c r="E4770" s="11">
        <v>0.19192198196264096</v>
      </c>
      <c r="F4770" s="11">
        <v>5.4629239305827408E-2</v>
      </c>
      <c r="G4770" s="11">
        <v>1.8458966834110479E-2</v>
      </c>
      <c r="H4770" s="11">
        <v>7.5970082124348165E-2</v>
      </c>
      <c r="I4770" s="11">
        <v>0.13151084793040499</v>
      </c>
      <c r="J4770" s="11">
        <v>2.5653141989547629E-2</v>
      </c>
      <c r="K4770" s="11">
        <v>4.3547426276389217E-2</v>
      </c>
      <c r="L4770" s="11">
        <v>4.0129501553231958E-2</v>
      </c>
      <c r="M4770" s="11">
        <v>0.14267097376797119</v>
      </c>
    </row>
    <row r="4771" spans="1:13" x14ac:dyDescent="0.35">
      <c r="A4771" s="11" t="str">
        <f t="shared" si="74"/>
        <v>CONSUMO PER CAPITA (kg ó litros por individuo)Frutas sin gas10-30MIL</v>
      </c>
      <c r="B4771" s="11" t="s">
        <v>121</v>
      </c>
      <c r="C4771" s="11" t="s">
        <v>166</v>
      </c>
      <c r="D4771" s="11" t="s">
        <v>12</v>
      </c>
      <c r="E4771" s="11">
        <v>0.16859890023602911</v>
      </c>
      <c r="F4771" s="11">
        <v>3.8789510368013778E-2</v>
      </c>
      <c r="G4771" s="11">
        <v>9.9101999869562835E-2</v>
      </c>
      <c r="H4771" s="11">
        <v>0.10388669542115293</v>
      </c>
      <c r="I4771" s="11">
        <v>0.14066013920193751</v>
      </c>
      <c r="J4771" s="11">
        <v>5.2626639596076205E-2</v>
      </c>
      <c r="K4771" s="11">
        <v>4.3223495334246763E-2</v>
      </c>
      <c r="L4771" s="11">
        <v>7.7084569390144228E-2</v>
      </c>
      <c r="M4771" s="11">
        <v>0.19479241381414461</v>
      </c>
    </row>
    <row r="4772" spans="1:13" x14ac:dyDescent="0.35">
      <c r="A4772" s="11" t="str">
        <f t="shared" si="74"/>
        <v>CONSUMO PER CAPITA (kg ó litros por individuo)Frutas sin gas30-100MIL</v>
      </c>
      <c r="B4772" s="11" t="s">
        <v>121</v>
      </c>
      <c r="C4772" s="11" t="s">
        <v>166</v>
      </c>
      <c r="D4772" s="11" t="s">
        <v>13</v>
      </c>
      <c r="E4772" s="11">
        <v>0.13630120064922299</v>
      </c>
      <c r="F4772" s="11">
        <v>6.7491923264663772E-2</v>
      </c>
      <c r="G4772" s="11">
        <v>7.3319037965274128E-2</v>
      </c>
      <c r="H4772" s="11">
        <v>7.3843393813034758E-2</v>
      </c>
      <c r="I4772" s="11">
        <v>0.18426716345550881</v>
      </c>
      <c r="J4772" s="11">
        <v>5.7074164852946113E-2</v>
      </c>
      <c r="K4772" s="11">
        <v>7.2940513327000855E-2</v>
      </c>
      <c r="L4772" s="11">
        <v>9.3943145570467665E-2</v>
      </c>
      <c r="M4772" s="11">
        <v>0.28853331837900609</v>
      </c>
    </row>
    <row r="4773" spans="1:13" x14ac:dyDescent="0.35">
      <c r="A4773" s="11" t="str">
        <f t="shared" si="74"/>
        <v>CONSUMO PER CAPITA (kg ó litros por individuo)Frutas sin gas100-200MIL</v>
      </c>
      <c r="B4773" s="11" t="s">
        <v>121</v>
      </c>
      <c r="C4773" s="11" t="s">
        <v>166</v>
      </c>
      <c r="D4773" s="11" t="s">
        <v>14</v>
      </c>
      <c r="E4773" s="11">
        <v>9.3009318921625811E-2</v>
      </c>
      <c r="F4773" s="11">
        <v>4.3596315488251901E-2</v>
      </c>
      <c r="G4773" s="11">
        <v>3.9973033579730172E-2</v>
      </c>
      <c r="H4773" s="11">
        <v>5.381907348104023E-2</v>
      </c>
      <c r="I4773" s="11">
        <v>7.5339596416081803E-2</v>
      </c>
      <c r="J4773" s="11">
        <v>2.2168605287755043E-2</v>
      </c>
      <c r="K4773" s="11">
        <v>2.403267136504519E-2</v>
      </c>
      <c r="L4773" s="11">
        <v>6.6150539432751926E-2</v>
      </c>
      <c r="M4773" s="11">
        <v>0.11022807781406954</v>
      </c>
    </row>
    <row r="4774" spans="1:13" x14ac:dyDescent="0.35">
      <c r="A4774" s="11" t="str">
        <f t="shared" si="74"/>
        <v>CONSUMO PER CAPITA (kg ó litros por individuo)Frutas sin gas200-500MIL</v>
      </c>
      <c r="B4774" s="11" t="s">
        <v>121</v>
      </c>
      <c r="C4774" s="11" t="s">
        <v>166</v>
      </c>
      <c r="D4774" s="11" t="s">
        <v>15</v>
      </c>
      <c r="E4774" s="11">
        <v>0.1664435874068807</v>
      </c>
      <c r="F4774" s="11">
        <v>6.6007863744087805E-2</v>
      </c>
      <c r="G4774" s="11">
        <v>6.3144978458528608E-2</v>
      </c>
      <c r="H4774" s="11">
        <v>8.2733496745776028E-2</v>
      </c>
      <c r="I4774" s="11">
        <v>0.16742444468116191</v>
      </c>
      <c r="J4774" s="11">
        <v>0.14904696489245886</v>
      </c>
      <c r="K4774" s="11">
        <v>8.1714862669094904E-2</v>
      </c>
      <c r="L4774" s="11">
        <v>6.523036966957016E-2</v>
      </c>
      <c r="M4774" s="11">
        <v>0.27007414438902494</v>
      </c>
    </row>
    <row r="4775" spans="1:13" x14ac:dyDescent="0.35">
      <c r="A4775" s="11" t="str">
        <f t="shared" si="74"/>
        <v>CONSUMO PER CAPITA (kg ó litros por individuo)Frutas sin gas&gt;500MIL</v>
      </c>
      <c r="B4775" s="11" t="s">
        <v>121</v>
      </c>
      <c r="C4775" s="11" t="s">
        <v>166</v>
      </c>
      <c r="D4775" s="11" t="s">
        <v>16</v>
      </c>
      <c r="E4775" s="11">
        <v>0.15768448207667787</v>
      </c>
      <c r="F4775" s="11">
        <v>4.9351317441526162E-2</v>
      </c>
      <c r="G4775" s="11">
        <v>4.4244347207770908E-2</v>
      </c>
      <c r="H4775" s="11">
        <v>6.9356766586347221E-2</v>
      </c>
      <c r="I4775" s="11">
        <v>0.15383237330963176</v>
      </c>
      <c r="J4775" s="11">
        <v>6.1017938740472025E-2</v>
      </c>
      <c r="K4775" s="11">
        <v>5.7477371179322265E-2</v>
      </c>
      <c r="L4775" s="11">
        <v>6.3515941247777791E-2</v>
      </c>
      <c r="M4775" s="11">
        <v>0.1937202867476322</v>
      </c>
    </row>
    <row r="4776" spans="1:13" x14ac:dyDescent="0.35">
      <c r="A4776" s="11" t="str">
        <f t="shared" si="74"/>
        <v>CONSUMO PER CAPITA (kg ó litros por individuo)Frutas sin gasDE 15 A 19 AÑOS</v>
      </c>
      <c r="B4776" s="11" t="s">
        <v>121</v>
      </c>
      <c r="C4776" s="11" t="s">
        <v>166</v>
      </c>
      <c r="D4776" s="11" t="s">
        <v>39</v>
      </c>
      <c r="E4776" s="11">
        <v>0.12324412868110585</v>
      </c>
      <c r="F4776" s="11">
        <v>2.0947136874318532E-2</v>
      </c>
      <c r="G4776" s="11">
        <v>5.5898475024571868E-2</v>
      </c>
      <c r="H4776" s="11">
        <v>1.3342440675029932E-2</v>
      </c>
      <c r="I4776" s="11">
        <v>1.3992038226060809E-2</v>
      </c>
      <c r="J4776" s="11" t="s">
        <v>223</v>
      </c>
      <c r="K4776" s="11" t="s">
        <v>223</v>
      </c>
      <c r="L4776" s="11">
        <v>5.02086234718871E-2</v>
      </c>
      <c r="M4776" s="11">
        <v>0.20833996072822555</v>
      </c>
    </row>
    <row r="4777" spans="1:13" x14ac:dyDescent="0.35">
      <c r="A4777" s="11" t="str">
        <f t="shared" si="74"/>
        <v>CONSUMO PER CAPITA (kg ó litros por individuo)Frutas sin gasDE 20 A 24 AÑOS</v>
      </c>
      <c r="B4777" s="11" t="s">
        <v>121</v>
      </c>
      <c r="C4777" s="11" t="s">
        <v>166</v>
      </c>
      <c r="D4777" s="11" t="s">
        <v>40</v>
      </c>
      <c r="E4777" s="11">
        <v>0.11360603061750028</v>
      </c>
      <c r="F4777" s="11">
        <v>4.4370927192013243E-2</v>
      </c>
      <c r="G4777" s="11">
        <v>3.3701701887692691E-2</v>
      </c>
      <c r="H4777" s="11">
        <v>3.5370548359406062E-3</v>
      </c>
      <c r="I4777" s="11">
        <v>3.9181664727288748E-2</v>
      </c>
      <c r="J4777" s="11">
        <v>2.5078128602989951E-2</v>
      </c>
      <c r="K4777" s="11">
        <v>5.2553207820909891E-3</v>
      </c>
      <c r="L4777" s="11">
        <v>1.9394525771582512E-2</v>
      </c>
      <c r="M4777" s="11">
        <v>0.10640948452782722</v>
      </c>
    </row>
    <row r="4778" spans="1:13" x14ac:dyDescent="0.35">
      <c r="A4778" s="11" t="str">
        <f t="shared" si="74"/>
        <v>CONSUMO PER CAPITA (kg ó litros por individuo)Frutas sin gasDE 25 A 34 AÑOS</v>
      </c>
      <c r="B4778" s="11" t="s">
        <v>121</v>
      </c>
      <c r="C4778" s="11" t="s">
        <v>166</v>
      </c>
      <c r="D4778" s="11" t="s">
        <v>41</v>
      </c>
      <c r="E4778" s="11">
        <v>4.8374354169973072E-2</v>
      </c>
      <c r="F4778" s="11">
        <v>2.1291080016622953E-2</v>
      </c>
      <c r="G4778" s="11">
        <v>1.399323982827988E-2</v>
      </c>
      <c r="H4778" s="11">
        <v>3.5294681562222416E-2</v>
      </c>
      <c r="I4778" s="11">
        <v>4.3070682048003246E-2</v>
      </c>
      <c r="J4778" s="11">
        <v>6.5695229008307154E-2</v>
      </c>
      <c r="K4778" s="11">
        <v>1.5754824446008189E-2</v>
      </c>
      <c r="L4778" s="11">
        <v>3.5353129233453476E-2</v>
      </c>
      <c r="M4778" s="11">
        <v>0.11931855387445081</v>
      </c>
    </row>
    <row r="4779" spans="1:13" x14ac:dyDescent="0.35">
      <c r="A4779" s="11" t="str">
        <f t="shared" si="74"/>
        <v>CONSUMO PER CAPITA (kg ó litros por individuo)Frutas sin gasDE 35 A 49 AÑOS</v>
      </c>
      <c r="B4779" s="11" t="s">
        <v>121</v>
      </c>
      <c r="C4779" s="11" t="s">
        <v>166</v>
      </c>
      <c r="D4779" s="11" t="s">
        <v>42</v>
      </c>
      <c r="E4779" s="11">
        <v>9.9455208563359751E-2</v>
      </c>
      <c r="F4779" s="11">
        <v>5.2623421837038005E-2</v>
      </c>
      <c r="G4779" s="11">
        <v>3.8155887652674435E-2</v>
      </c>
      <c r="H4779" s="11">
        <v>6.1124145069176322E-2</v>
      </c>
      <c r="I4779" s="11">
        <v>0.13349818634088073</v>
      </c>
      <c r="J4779" s="11">
        <v>5.3268026800299614E-2</v>
      </c>
      <c r="K4779" s="11">
        <v>7.6731544201243743E-2</v>
      </c>
      <c r="L4779" s="11">
        <v>6.1219588387706324E-2</v>
      </c>
      <c r="M4779" s="11">
        <v>0.21532303790956048</v>
      </c>
    </row>
    <row r="4780" spans="1:13" x14ac:dyDescent="0.35">
      <c r="A4780" s="11" t="str">
        <f t="shared" si="74"/>
        <v>CONSUMO PER CAPITA (kg ó litros por individuo)Frutas sin gasDE 50 A 59 AÑOS</v>
      </c>
      <c r="B4780" s="11" t="s">
        <v>121</v>
      </c>
      <c r="C4780" s="11" t="s">
        <v>166</v>
      </c>
      <c r="D4780" s="11" t="s">
        <v>43</v>
      </c>
      <c r="E4780" s="11">
        <v>0.1634783679705572</v>
      </c>
      <c r="F4780" s="11">
        <v>4.5067721961141234E-2</v>
      </c>
      <c r="G4780" s="11">
        <v>4.5280686046318484E-2</v>
      </c>
      <c r="H4780" s="11">
        <v>8.2394024717778666E-2</v>
      </c>
      <c r="I4780" s="11">
        <v>9.7830997701865319E-2</v>
      </c>
      <c r="J4780" s="11">
        <v>5.662274647896301E-2</v>
      </c>
      <c r="K4780" s="11">
        <v>4.7475125813258495E-2</v>
      </c>
      <c r="L4780" s="11">
        <v>7.2978768350504264E-2</v>
      </c>
      <c r="M4780" s="11">
        <v>0.2446490306677207</v>
      </c>
    </row>
    <row r="4781" spans="1:13" x14ac:dyDescent="0.35">
      <c r="A4781" s="11" t="str">
        <f t="shared" si="74"/>
        <v>CONSUMO PER CAPITA (kg ó litros por individuo)Frutas sin gasDE 60 A 75 AÑOS</v>
      </c>
      <c r="B4781" s="11" t="s">
        <v>121</v>
      </c>
      <c r="C4781" s="11" t="s">
        <v>166</v>
      </c>
      <c r="D4781" s="11" t="s">
        <v>44</v>
      </c>
      <c r="E4781" s="11">
        <v>0.26511098608516775</v>
      </c>
      <c r="F4781" s="11">
        <v>8.9740383610835014E-2</v>
      </c>
      <c r="G4781" s="11">
        <v>0.12447202299589831</v>
      </c>
      <c r="H4781" s="11">
        <v>0.15963576529413762</v>
      </c>
      <c r="I4781" s="11">
        <v>0.3539390957754302</v>
      </c>
      <c r="J4781" s="11">
        <v>0.1182249234960652</v>
      </c>
      <c r="K4781" s="11">
        <v>8.276623203901938E-2</v>
      </c>
      <c r="L4781" s="11">
        <v>0.12307511768336346</v>
      </c>
      <c r="M4781" s="11">
        <v>0.25091414240367343</v>
      </c>
    </row>
    <row r="4782" spans="1:13" x14ac:dyDescent="0.35">
      <c r="A4782" s="11" t="str">
        <f t="shared" si="74"/>
        <v>CONSUMO PER CAPITA (kg ó litros por individuo)Frutas sin gasNIVEL ALTO</v>
      </c>
      <c r="B4782" s="11" t="s">
        <v>121</v>
      </c>
      <c r="C4782" s="11" t="s">
        <v>166</v>
      </c>
      <c r="D4782" s="11" t="s">
        <v>209</v>
      </c>
      <c r="E4782" s="11">
        <v>9.4209577350648221E-2</v>
      </c>
      <c r="F4782" s="11">
        <v>4.444161854700733E-2</v>
      </c>
      <c r="G4782" s="11">
        <v>7.2113829165751528E-2</v>
      </c>
      <c r="H4782" s="11">
        <v>9.6385312159361428E-2</v>
      </c>
      <c r="I4782" s="11">
        <v>0.17544713766493167</v>
      </c>
      <c r="J4782" s="11">
        <v>4.4531491061006817E-2</v>
      </c>
      <c r="K4782" s="11">
        <v>6.2695581364537248E-2</v>
      </c>
      <c r="L4782" s="11">
        <v>7.0861598343119517E-2</v>
      </c>
      <c r="M4782" s="11">
        <v>0.1772912778436149</v>
      </c>
    </row>
    <row r="4783" spans="1:13" x14ac:dyDescent="0.35">
      <c r="A4783" s="11" t="str">
        <f t="shared" si="74"/>
        <v>CONSUMO PER CAPITA (kg ó litros por individuo)Frutas sin gasNIVEL MEDIO ALTO</v>
      </c>
      <c r="B4783" s="11" t="s">
        <v>121</v>
      </c>
      <c r="C4783" s="11" t="s">
        <v>166</v>
      </c>
      <c r="D4783" s="11" t="s">
        <v>210</v>
      </c>
      <c r="E4783" s="11">
        <v>0.11055752792166113</v>
      </c>
      <c r="F4783" s="11">
        <v>3.7698514623264949E-2</v>
      </c>
      <c r="G4783" s="11">
        <v>4.4682303065228773E-2</v>
      </c>
      <c r="H4783" s="11">
        <v>9.0024913488153446E-2</v>
      </c>
      <c r="I4783" s="11">
        <v>0.12314462706109963</v>
      </c>
      <c r="J4783" s="11">
        <v>5.884337670038791E-2</v>
      </c>
      <c r="K4783" s="11">
        <v>5.0664486445642164E-2</v>
      </c>
      <c r="L4783" s="11">
        <v>5.9794601188856281E-2</v>
      </c>
      <c r="M4783" s="11">
        <v>0.22154639388570063</v>
      </c>
    </row>
    <row r="4784" spans="1:13" x14ac:dyDescent="0.35">
      <c r="A4784" s="11" t="str">
        <f t="shared" si="74"/>
        <v>CONSUMO PER CAPITA (kg ó litros por individuo)Frutas sin gasNIVEL MEDIO</v>
      </c>
      <c r="B4784" s="11" t="s">
        <v>121</v>
      </c>
      <c r="C4784" s="11" t="s">
        <v>166</v>
      </c>
      <c r="D4784" s="11" t="s">
        <v>211</v>
      </c>
      <c r="E4784" s="11">
        <v>0.18106780191431421</v>
      </c>
      <c r="F4784" s="11">
        <v>4.9516233520087237E-2</v>
      </c>
      <c r="G4784" s="11">
        <v>5.5360681224942067E-2</v>
      </c>
      <c r="H4784" s="11">
        <v>7.1443470519225019E-2</v>
      </c>
      <c r="I4784" s="11">
        <v>0.12677424296364903</v>
      </c>
      <c r="J4784" s="11">
        <v>6.3432137065849659E-2</v>
      </c>
      <c r="K4784" s="11">
        <v>6.0828848646688936E-2</v>
      </c>
      <c r="L4784" s="11">
        <v>7.634341403134208E-2</v>
      </c>
      <c r="M4784" s="11">
        <v>0.18602937323323501</v>
      </c>
    </row>
    <row r="4785" spans="1:13" x14ac:dyDescent="0.35">
      <c r="A4785" s="11" t="str">
        <f t="shared" si="74"/>
        <v>CONSUMO PER CAPITA (kg ó litros por individuo)Frutas sin gasNIVEL MEDIO BAJO</v>
      </c>
      <c r="B4785" s="11" t="s">
        <v>121</v>
      </c>
      <c r="C4785" s="11" t="s">
        <v>166</v>
      </c>
      <c r="D4785" s="11" t="s">
        <v>212</v>
      </c>
      <c r="E4785" s="11">
        <v>0.13963884440921456</v>
      </c>
      <c r="F4785" s="11">
        <v>5.0513182570870778E-2</v>
      </c>
      <c r="G4785" s="11">
        <v>4.6984763897657995E-2</v>
      </c>
      <c r="H4785" s="11">
        <v>5.1324655136417714E-2</v>
      </c>
      <c r="I4785" s="11">
        <v>0.1740796164327193</v>
      </c>
      <c r="J4785" s="11">
        <v>5.1864180555218797E-2</v>
      </c>
      <c r="K4785" s="11">
        <v>3.3995396166295377E-2</v>
      </c>
      <c r="L4785" s="11">
        <v>3.3848078963439471E-2</v>
      </c>
      <c r="M4785" s="11">
        <v>0.17481536717387527</v>
      </c>
    </row>
    <row r="4786" spans="1:13" x14ac:dyDescent="0.35">
      <c r="A4786" s="11" t="str">
        <f t="shared" si="74"/>
        <v>CONSUMO PER CAPITA (kg ó litros por individuo)Frutas sin gasHOMBRE</v>
      </c>
      <c r="B4786" s="11" t="s">
        <v>121</v>
      </c>
      <c r="C4786" s="11" t="s">
        <v>166</v>
      </c>
      <c r="D4786" s="11" t="s">
        <v>21</v>
      </c>
      <c r="E4786" s="11">
        <v>0.12431337142250146</v>
      </c>
      <c r="F4786" s="11">
        <v>4.6708783196071246E-2</v>
      </c>
      <c r="G4786" s="11">
        <v>5.8279056146171258E-2</v>
      </c>
      <c r="H4786" s="11">
        <v>7.3979935649527762E-2</v>
      </c>
      <c r="I4786" s="11">
        <v>0.13684656450826305</v>
      </c>
      <c r="J4786" s="11">
        <v>6.6297894088267237E-2</v>
      </c>
      <c r="K4786" s="11">
        <v>4.4151940235513269E-2</v>
      </c>
      <c r="L4786" s="11">
        <v>6.4718094337375409E-2</v>
      </c>
      <c r="M4786" s="11">
        <v>0.17696099509673632</v>
      </c>
    </row>
    <row r="4787" spans="1:13" x14ac:dyDescent="0.35">
      <c r="A4787" s="11" t="str">
        <f t="shared" si="74"/>
        <v>CONSUMO PER CAPITA (kg ó litros por individuo)Frutas sin gasMUJER</v>
      </c>
      <c r="B4787" s="11" t="s">
        <v>121</v>
      </c>
      <c r="C4787" s="11" t="s">
        <v>166</v>
      </c>
      <c r="D4787" s="11" t="s">
        <v>22</v>
      </c>
      <c r="E4787" s="11">
        <v>0.16453145599852351</v>
      </c>
      <c r="F4787" s="11">
        <v>5.7911614578709796E-2</v>
      </c>
      <c r="G4787" s="11">
        <v>5.5081070755438027E-2</v>
      </c>
      <c r="H4787" s="11">
        <v>7.9932700933126752E-2</v>
      </c>
      <c r="I4787" s="11">
        <v>0.16150729166760883</v>
      </c>
      <c r="J4787" s="11">
        <v>6.3716201659890059E-2</v>
      </c>
      <c r="K4787" s="11">
        <v>6.2423810664994979E-2</v>
      </c>
      <c r="L4787" s="11">
        <v>7.6086271717388021E-2</v>
      </c>
      <c r="M4787" s="11">
        <v>0.23784948192462987</v>
      </c>
    </row>
    <row r="4788" spans="1:13" x14ac:dyDescent="0.35">
      <c r="A4788" s="11" t="str">
        <f t="shared" si="74"/>
        <v>CONSUMO PER CAPITA (kg ó litros por individuo)MixersT.ESPAÑA</v>
      </c>
      <c r="B4788" s="11" t="s">
        <v>121</v>
      </c>
      <c r="C4788" s="11" t="s">
        <v>167</v>
      </c>
      <c r="D4788" s="11" t="s">
        <v>36</v>
      </c>
      <c r="E4788" s="11">
        <v>4.523253726812819E-2</v>
      </c>
      <c r="F4788" s="11">
        <v>1.8656563937652741E-2</v>
      </c>
      <c r="G4788" s="11">
        <v>1.9567386631838019E-2</v>
      </c>
      <c r="H4788" s="11">
        <v>3.3126016846567789E-2</v>
      </c>
      <c r="I4788" s="11">
        <v>4.9432332072982407E-2</v>
      </c>
      <c r="J4788" s="11">
        <v>2.3932625295431647E-2</v>
      </c>
      <c r="K4788" s="11">
        <v>2.0663519185267314E-2</v>
      </c>
      <c r="L4788" s="11">
        <v>2.5097951297968775E-2</v>
      </c>
      <c r="M4788" s="11">
        <v>3.7228461928573764E-2</v>
      </c>
    </row>
    <row r="4789" spans="1:13" x14ac:dyDescent="0.35">
      <c r="A4789" s="11" t="str">
        <f t="shared" si="74"/>
        <v>CONSUMO PER CAPITA (kg ó litros por individuo)MixersBCN AM</v>
      </c>
      <c r="B4789" s="11" t="s">
        <v>121</v>
      </c>
      <c r="C4789" s="11" t="s">
        <v>167</v>
      </c>
      <c r="D4789" s="11" t="s">
        <v>1</v>
      </c>
      <c r="E4789" s="11">
        <v>5.5504843772392377E-2</v>
      </c>
      <c r="F4789" s="11">
        <v>2.0418351349449599E-2</v>
      </c>
      <c r="G4789" s="11">
        <v>1.4529070855211742E-2</v>
      </c>
      <c r="H4789" s="11">
        <v>2.7074052362166996E-2</v>
      </c>
      <c r="I4789" s="11">
        <v>5.0178241945173473E-2</v>
      </c>
      <c r="J4789" s="11">
        <v>2.1462380349073232E-2</v>
      </c>
      <c r="K4789" s="11">
        <v>8.1030157029326321E-3</v>
      </c>
      <c r="L4789" s="11">
        <v>1.9858362994614277E-2</v>
      </c>
      <c r="M4789" s="11">
        <v>4.7070684470966587E-2</v>
      </c>
    </row>
    <row r="4790" spans="1:13" x14ac:dyDescent="0.35">
      <c r="A4790" s="11" t="str">
        <f t="shared" si="74"/>
        <v>CONSUMO PER CAPITA (kg ó litros por individuo)MixersREST.CAT ARAGON</v>
      </c>
      <c r="B4790" s="11" t="s">
        <v>121</v>
      </c>
      <c r="C4790" s="11" t="s">
        <v>167</v>
      </c>
      <c r="D4790" s="11" t="s">
        <v>2</v>
      </c>
      <c r="E4790" s="11">
        <v>6.9133175989139359E-2</v>
      </c>
      <c r="F4790" s="11">
        <v>2.0063167120461595E-2</v>
      </c>
      <c r="G4790" s="11">
        <v>1.877538180702009E-2</v>
      </c>
      <c r="H4790" s="11">
        <v>6.2889970323522795E-2</v>
      </c>
      <c r="I4790" s="11">
        <v>9.0114639518919723E-2</v>
      </c>
      <c r="J4790" s="11">
        <v>4.2950147642884233E-2</v>
      </c>
      <c r="K4790" s="11">
        <v>2.9603529230356879E-2</v>
      </c>
      <c r="L4790" s="11">
        <v>3.1445087209641905E-2</v>
      </c>
      <c r="M4790" s="11">
        <v>5.4800426187804549E-2</v>
      </c>
    </row>
    <row r="4791" spans="1:13" x14ac:dyDescent="0.35">
      <c r="A4791" s="11" t="str">
        <f t="shared" si="74"/>
        <v>CONSUMO PER CAPITA (kg ó litros por individuo)MixersLEVANTE</v>
      </c>
      <c r="B4791" s="11" t="s">
        <v>121</v>
      </c>
      <c r="C4791" s="11" t="s">
        <v>167</v>
      </c>
      <c r="D4791" s="11" t="s">
        <v>3</v>
      </c>
      <c r="E4791" s="11">
        <v>4.7193764020452701E-2</v>
      </c>
      <c r="F4791" s="11">
        <v>1.431626424056032E-2</v>
      </c>
      <c r="G4791" s="11">
        <v>8.8546448662407615E-3</v>
      </c>
      <c r="H4791" s="11">
        <v>1.9401757008103346E-2</v>
      </c>
      <c r="I4791" s="11">
        <v>3.4939134633769575E-2</v>
      </c>
      <c r="J4791" s="11">
        <v>3.7469641372913899E-2</v>
      </c>
      <c r="K4791" s="11">
        <v>2.4779184496904784E-2</v>
      </c>
      <c r="L4791" s="11">
        <v>3.1367635604609492E-2</v>
      </c>
      <c r="M4791" s="11">
        <v>1.669624197273397E-2</v>
      </c>
    </row>
    <row r="4792" spans="1:13" x14ac:dyDescent="0.35">
      <c r="A4792" s="11" t="str">
        <f t="shared" si="74"/>
        <v>CONSUMO PER CAPITA (kg ó litros por individuo)MixersANDALUCIA</v>
      </c>
      <c r="B4792" s="11" t="s">
        <v>121</v>
      </c>
      <c r="C4792" s="11" t="s">
        <v>167</v>
      </c>
      <c r="D4792" s="11" t="s">
        <v>4</v>
      </c>
      <c r="E4792" s="11">
        <v>2.6399366917656267E-2</v>
      </c>
      <c r="F4792" s="11">
        <v>1.9298653792315327E-2</v>
      </c>
      <c r="G4792" s="11">
        <v>3.3706035619351656E-2</v>
      </c>
      <c r="H4792" s="11">
        <v>2.3270241426901303E-2</v>
      </c>
      <c r="I4792" s="11">
        <v>3.8140154498799754E-2</v>
      </c>
      <c r="J4792" s="11">
        <v>1.2053835016658555E-2</v>
      </c>
      <c r="K4792" s="11">
        <v>1.5102007355447623E-2</v>
      </c>
      <c r="L4792" s="11">
        <v>1.6714639929524724E-2</v>
      </c>
      <c r="M4792" s="11">
        <v>3.6523244538196241E-2</v>
      </c>
    </row>
    <row r="4793" spans="1:13" x14ac:dyDescent="0.35">
      <c r="A4793" s="11" t="str">
        <f t="shared" si="74"/>
        <v>CONSUMO PER CAPITA (kg ó litros por individuo)MixersMDD AM</v>
      </c>
      <c r="B4793" s="11" t="s">
        <v>121</v>
      </c>
      <c r="C4793" s="11" t="s">
        <v>167</v>
      </c>
      <c r="D4793" s="11" t="s">
        <v>5</v>
      </c>
      <c r="E4793" s="11">
        <v>3.3344627689685567E-2</v>
      </c>
      <c r="F4793" s="11">
        <v>7.2141129927494061E-3</v>
      </c>
      <c r="G4793" s="11">
        <v>8.3598626396798534E-3</v>
      </c>
      <c r="H4793" s="11">
        <v>2.142250801424753E-2</v>
      </c>
      <c r="I4793" s="11">
        <v>2.8885326870414632E-2</v>
      </c>
      <c r="J4793" s="11">
        <v>1.6125584301901887E-2</v>
      </c>
      <c r="K4793" s="11">
        <v>1.3272109224856889E-2</v>
      </c>
      <c r="L4793" s="11">
        <v>1.5505097057689243E-2</v>
      </c>
      <c r="M4793" s="11">
        <v>2.3913314744558659E-2</v>
      </c>
    </row>
    <row r="4794" spans="1:13" x14ac:dyDescent="0.35">
      <c r="A4794" s="11" t="str">
        <f t="shared" si="74"/>
        <v>CONSUMO PER CAPITA (kg ó litros por individuo)MixersRTO CENTRO</v>
      </c>
      <c r="B4794" s="11" t="s">
        <v>121</v>
      </c>
      <c r="C4794" s="11" t="s">
        <v>167</v>
      </c>
      <c r="D4794" s="11" t="s">
        <v>6</v>
      </c>
      <c r="E4794" s="11">
        <v>2.0529627218398093E-2</v>
      </c>
      <c r="F4794" s="11">
        <v>7.6361176083674332E-3</v>
      </c>
      <c r="G4794" s="11">
        <v>1.561237419333749E-2</v>
      </c>
      <c r="H4794" s="11">
        <v>2.1462917408233997E-2</v>
      </c>
      <c r="I4794" s="11">
        <v>2.3383013092592587E-2</v>
      </c>
      <c r="J4794" s="11">
        <v>9.9296857877822792E-3</v>
      </c>
      <c r="K4794" s="11">
        <v>5.7619610826211707E-3</v>
      </c>
      <c r="L4794" s="11">
        <v>2.4889907057641176E-2</v>
      </c>
      <c r="M4794" s="11">
        <v>2.0690236094755742E-2</v>
      </c>
    </row>
    <row r="4795" spans="1:13" x14ac:dyDescent="0.35">
      <c r="A4795" s="11" t="str">
        <f t="shared" si="74"/>
        <v>CONSUMO PER CAPITA (kg ó litros por individuo)MixersNORTE-CENTRO</v>
      </c>
      <c r="B4795" s="11" t="s">
        <v>121</v>
      </c>
      <c r="C4795" s="11" t="s">
        <v>167</v>
      </c>
      <c r="D4795" s="11" t="s">
        <v>7</v>
      </c>
      <c r="E4795" s="11">
        <v>6.0065522353514748E-2</v>
      </c>
      <c r="F4795" s="11">
        <v>3.5122711107818977E-2</v>
      </c>
      <c r="G4795" s="11">
        <v>3.5204517699273158E-2</v>
      </c>
      <c r="H4795" s="11">
        <v>4.1402803524992704E-2</v>
      </c>
      <c r="I4795" s="11">
        <v>5.9885955628881354E-2</v>
      </c>
      <c r="J4795" s="11">
        <v>2.0694364912244412E-2</v>
      </c>
      <c r="K4795" s="11">
        <v>2.7571853504425248E-2</v>
      </c>
      <c r="L4795" s="11">
        <v>2.2926313671111444E-2</v>
      </c>
      <c r="M4795" s="11">
        <v>5.9816446607573383E-2</v>
      </c>
    </row>
    <row r="4796" spans="1:13" x14ac:dyDescent="0.35">
      <c r="A4796" s="11" t="str">
        <f t="shared" si="74"/>
        <v>CONSUMO PER CAPITA (kg ó litros por individuo)MixersNOROESTE</v>
      </c>
      <c r="B4796" s="11" t="s">
        <v>121</v>
      </c>
      <c r="C4796" s="11" t="s">
        <v>167</v>
      </c>
      <c r="D4796" s="11" t="s">
        <v>8</v>
      </c>
      <c r="E4796" s="11">
        <v>6.7120588520417565E-2</v>
      </c>
      <c r="F4796" s="11">
        <v>3.1971299067226087E-2</v>
      </c>
      <c r="G4796" s="11">
        <v>1.7111427553967721E-2</v>
      </c>
      <c r="H4796" s="11">
        <v>6.3443150660275976E-2</v>
      </c>
      <c r="I4796" s="11">
        <v>8.7469190681087536E-2</v>
      </c>
      <c r="J4796" s="11">
        <v>3.2089957433657466E-2</v>
      </c>
      <c r="K4796" s="11">
        <v>4.6039475456618011E-2</v>
      </c>
      <c r="L4796" s="11">
        <v>4.5946834096770563E-2</v>
      </c>
      <c r="M4796" s="11">
        <v>5.2749490134861472E-2</v>
      </c>
    </row>
    <row r="4797" spans="1:13" x14ac:dyDescent="0.35">
      <c r="A4797" s="11" t="str">
        <f t="shared" si="74"/>
        <v>CONSUMO PER CAPITA (kg ó litros por individuo)Mixers&lt;2MIL</v>
      </c>
      <c r="B4797" s="11" t="s">
        <v>121</v>
      </c>
      <c r="C4797" s="11" t="s">
        <v>167</v>
      </c>
      <c r="D4797" s="11" t="s">
        <v>9</v>
      </c>
      <c r="E4797" s="11">
        <v>1.6852371411158602E-2</v>
      </c>
      <c r="F4797" s="11">
        <v>6.3840950816334615E-3</v>
      </c>
      <c r="G4797" s="11">
        <v>9.961623907698244E-3</v>
      </c>
      <c r="H4797" s="11">
        <v>9.8827853961134179E-2</v>
      </c>
      <c r="I4797" s="11">
        <v>7.6053926730962382E-2</v>
      </c>
      <c r="J4797" s="11">
        <v>2.6914063657281509E-2</v>
      </c>
      <c r="K4797" s="11">
        <v>3.3387149735014637E-2</v>
      </c>
      <c r="L4797" s="11">
        <v>2.6937148685964661E-2</v>
      </c>
      <c r="M4797" s="11">
        <v>4.2006322663766991E-2</v>
      </c>
    </row>
    <row r="4798" spans="1:13" x14ac:dyDescent="0.35">
      <c r="A4798" s="11" t="str">
        <f t="shared" si="74"/>
        <v>CONSUMO PER CAPITA (kg ó litros por individuo)Mixers2-5MIL</v>
      </c>
      <c r="B4798" s="11" t="s">
        <v>121</v>
      </c>
      <c r="C4798" s="11" t="s">
        <v>167</v>
      </c>
      <c r="D4798" s="11" t="s">
        <v>10</v>
      </c>
      <c r="E4798" s="11">
        <v>2.6572138072263562E-2</v>
      </c>
      <c r="F4798" s="11">
        <v>1.1828850909817617E-2</v>
      </c>
      <c r="G4798" s="11">
        <v>2.19284479942841E-2</v>
      </c>
      <c r="H4798" s="11">
        <v>2.46323501627899E-2</v>
      </c>
      <c r="I4798" s="11">
        <v>4.9322682503042371E-2</v>
      </c>
      <c r="J4798" s="11">
        <v>1.0555986590735334E-2</v>
      </c>
      <c r="K4798" s="11">
        <v>1.1226153069497273E-2</v>
      </c>
      <c r="L4798" s="11">
        <v>1.1596391406365446E-2</v>
      </c>
      <c r="M4798" s="11">
        <v>1.6618005838998355E-2</v>
      </c>
    </row>
    <row r="4799" spans="1:13" x14ac:dyDescent="0.35">
      <c r="A4799" s="11" t="str">
        <f t="shared" si="74"/>
        <v>CONSUMO PER CAPITA (kg ó litros por individuo)Mixers5-10MIL</v>
      </c>
      <c r="B4799" s="11" t="s">
        <v>121</v>
      </c>
      <c r="C4799" s="11" t="s">
        <v>167</v>
      </c>
      <c r="D4799" s="11" t="s">
        <v>11</v>
      </c>
      <c r="E4799" s="11">
        <v>3.5118394272667115E-2</v>
      </c>
      <c r="F4799" s="11">
        <v>8.3303449704766018E-3</v>
      </c>
      <c r="G4799" s="11">
        <v>1.0567170088593338E-2</v>
      </c>
      <c r="H4799" s="11">
        <v>1.7818044248493863E-2</v>
      </c>
      <c r="I4799" s="11">
        <v>1.5669515126372085E-2</v>
      </c>
      <c r="J4799" s="11">
        <v>3.6020872911023617E-3</v>
      </c>
      <c r="K4799" s="11">
        <v>1.0465373296291771E-2</v>
      </c>
      <c r="L4799" s="11">
        <v>1.8802300737468813E-2</v>
      </c>
      <c r="M4799" s="11">
        <v>6.7887908663145272E-2</v>
      </c>
    </row>
    <row r="4800" spans="1:13" x14ac:dyDescent="0.35">
      <c r="A4800" s="11" t="str">
        <f t="shared" si="74"/>
        <v>CONSUMO PER CAPITA (kg ó litros por individuo)Mixers10-30MIL</v>
      </c>
      <c r="B4800" s="11" t="s">
        <v>121</v>
      </c>
      <c r="C4800" s="11" t="s">
        <v>167</v>
      </c>
      <c r="D4800" s="11" t="s">
        <v>12</v>
      </c>
      <c r="E4800" s="11">
        <v>3.2999118618683439E-2</v>
      </c>
      <c r="F4800" s="11">
        <v>2.8126610929388438E-2</v>
      </c>
      <c r="G4800" s="11">
        <v>1.6584539726187765E-2</v>
      </c>
      <c r="H4800" s="11">
        <v>2.4437636732155953E-2</v>
      </c>
      <c r="I4800" s="11">
        <v>3.9484880384373928E-2</v>
      </c>
      <c r="J4800" s="11">
        <v>1.4330348437240084E-2</v>
      </c>
      <c r="K4800" s="11">
        <v>3.8229646228464677E-2</v>
      </c>
      <c r="L4800" s="11">
        <v>2.4727203491948634E-2</v>
      </c>
      <c r="M4800" s="11">
        <v>2.3026567772539558E-2</v>
      </c>
    </row>
    <row r="4801" spans="1:13" x14ac:dyDescent="0.35">
      <c r="A4801" s="11" t="str">
        <f t="shared" si="74"/>
        <v>CONSUMO PER CAPITA (kg ó litros por individuo)Mixers30-100MIL</v>
      </c>
      <c r="B4801" s="11" t="s">
        <v>121</v>
      </c>
      <c r="C4801" s="11" t="s">
        <v>167</v>
      </c>
      <c r="D4801" s="11" t="s">
        <v>13</v>
      </c>
      <c r="E4801" s="11">
        <v>4.6441437798266455E-2</v>
      </c>
      <c r="F4801" s="11">
        <v>1.5287889141772022E-2</v>
      </c>
      <c r="G4801" s="11">
        <v>3.6110244895555255E-2</v>
      </c>
      <c r="H4801" s="11">
        <v>2.9170170439946227E-2</v>
      </c>
      <c r="I4801" s="11">
        <v>5.131763037362113E-2</v>
      </c>
      <c r="J4801" s="11">
        <v>2.6518303214330099E-2</v>
      </c>
      <c r="K4801" s="11">
        <v>2.0390679321599645E-2</v>
      </c>
      <c r="L4801" s="11">
        <v>3.7243789026354189E-2</v>
      </c>
      <c r="M4801" s="11">
        <v>3.9991169669929751E-2</v>
      </c>
    </row>
    <row r="4802" spans="1:13" x14ac:dyDescent="0.35">
      <c r="A4802" s="11" t="str">
        <f t="shared" si="74"/>
        <v>CONSUMO PER CAPITA (kg ó litros por individuo)Mixers100-200MIL</v>
      </c>
      <c r="B4802" s="11" t="s">
        <v>121</v>
      </c>
      <c r="C4802" s="11" t="s">
        <v>167</v>
      </c>
      <c r="D4802" s="11" t="s">
        <v>14</v>
      </c>
      <c r="E4802" s="11">
        <v>6.3724589856564234E-2</v>
      </c>
      <c r="F4802" s="11">
        <v>1.0726323703339919E-2</v>
      </c>
      <c r="G4802" s="11">
        <v>1.3691199381564944E-2</v>
      </c>
      <c r="H4802" s="11">
        <v>1.333806170950135E-2</v>
      </c>
      <c r="I4802" s="11">
        <v>4.3736934845276E-2</v>
      </c>
      <c r="J4802" s="11">
        <v>2.0287219181081357E-2</v>
      </c>
      <c r="K4802" s="11">
        <v>2.4519449571156697E-2</v>
      </c>
      <c r="L4802" s="11">
        <v>2.4218719899960339E-2</v>
      </c>
      <c r="M4802" s="11">
        <v>3.6771302734751724E-2</v>
      </c>
    </row>
    <row r="4803" spans="1:13" x14ac:dyDescent="0.35">
      <c r="A4803" s="11" t="str">
        <f t="shared" si="74"/>
        <v>CONSUMO PER CAPITA (kg ó litros por individuo)Mixers200-500MIL</v>
      </c>
      <c r="B4803" s="11" t="s">
        <v>121</v>
      </c>
      <c r="C4803" s="11" t="s">
        <v>167</v>
      </c>
      <c r="D4803" s="11" t="s">
        <v>15</v>
      </c>
      <c r="E4803" s="11">
        <v>6.0191156598468638E-2</v>
      </c>
      <c r="F4803" s="11">
        <v>2.8839535887373872E-2</v>
      </c>
      <c r="G4803" s="11">
        <v>2.1730862281081068E-2</v>
      </c>
      <c r="H4803" s="11">
        <v>4.569497524454582E-2</v>
      </c>
      <c r="I4803" s="11">
        <v>5.3938042610477487E-2</v>
      </c>
      <c r="J4803" s="11">
        <v>4.9072030786407254E-2</v>
      </c>
      <c r="K4803" s="11">
        <v>1.165818670938459E-2</v>
      </c>
      <c r="L4803" s="11">
        <v>2.6231589505061978E-2</v>
      </c>
      <c r="M4803" s="11">
        <v>3.6007964381085736E-2</v>
      </c>
    </row>
    <row r="4804" spans="1:13" x14ac:dyDescent="0.35">
      <c r="A4804" s="11" t="str">
        <f t="shared" ref="A4804:A4867" si="75">B4804&amp;C4804&amp;D4804</f>
        <v>CONSUMO PER CAPITA (kg ó litros por individuo)Mixers&gt;500MIL</v>
      </c>
      <c r="B4804" s="11" t="s">
        <v>121</v>
      </c>
      <c r="C4804" s="11" t="s">
        <v>167</v>
      </c>
      <c r="D4804" s="11" t="s">
        <v>16</v>
      </c>
      <c r="E4804" s="11">
        <v>5.6329667327879272E-2</v>
      </c>
      <c r="F4804" s="11">
        <v>2.1287737343240434E-2</v>
      </c>
      <c r="G4804" s="11">
        <v>1.0879953538263275E-2</v>
      </c>
      <c r="H4804" s="11">
        <v>3.7151758961025939E-2</v>
      </c>
      <c r="I4804" s="11">
        <v>6.4931623404082525E-2</v>
      </c>
      <c r="J4804" s="11">
        <v>2.7850091947853581E-2</v>
      </c>
      <c r="K4804" s="11">
        <v>1.043039370339446E-2</v>
      </c>
      <c r="L4804" s="11">
        <v>1.8011782666864366E-2</v>
      </c>
      <c r="M4804" s="11">
        <v>4.1724106080261544E-2</v>
      </c>
    </row>
    <row r="4805" spans="1:13" x14ac:dyDescent="0.35">
      <c r="A4805" s="11" t="str">
        <f t="shared" si="75"/>
        <v>CONSUMO PER CAPITA (kg ó litros por individuo)MixersDE 15 A 19 AÑOS</v>
      </c>
      <c r="B4805" s="11" t="s">
        <v>121</v>
      </c>
      <c r="C4805" s="11" t="s">
        <v>167</v>
      </c>
      <c r="D4805" s="11" t="s">
        <v>39</v>
      </c>
      <c r="E4805" s="11" t="s">
        <v>223</v>
      </c>
      <c r="F4805" s="11" t="s">
        <v>223</v>
      </c>
      <c r="G4805" s="11" t="s">
        <v>223</v>
      </c>
      <c r="H4805" s="11" t="s">
        <v>223</v>
      </c>
      <c r="I4805" s="11" t="s">
        <v>223</v>
      </c>
      <c r="J4805" s="11">
        <v>4.487708844534726E-3</v>
      </c>
      <c r="K4805" s="11">
        <v>1.396613891458552E-2</v>
      </c>
      <c r="L4805" s="11" t="s">
        <v>223</v>
      </c>
      <c r="M4805" s="11">
        <v>4.9536577580899785E-2</v>
      </c>
    </row>
    <row r="4806" spans="1:13" x14ac:dyDescent="0.35">
      <c r="A4806" s="11" t="str">
        <f t="shared" si="75"/>
        <v>CONSUMO PER CAPITA (kg ó litros por individuo)MixersDE 20 A 24 AÑOS</v>
      </c>
      <c r="B4806" s="11" t="s">
        <v>121</v>
      </c>
      <c r="C4806" s="11" t="s">
        <v>167</v>
      </c>
      <c r="D4806" s="11" t="s">
        <v>40</v>
      </c>
      <c r="E4806" s="11">
        <v>2.3616294270508258E-2</v>
      </c>
      <c r="F4806" s="11">
        <v>1.1440387442629792E-3</v>
      </c>
      <c r="G4806" s="11">
        <v>1.7725762048192415E-3</v>
      </c>
      <c r="H4806" s="11">
        <v>9.1242946034281579E-3</v>
      </c>
      <c r="I4806" s="11">
        <v>7.5066948690057315E-3</v>
      </c>
      <c r="J4806" s="11">
        <v>5.0617165721031122E-3</v>
      </c>
      <c r="K4806" s="11" t="s">
        <v>223</v>
      </c>
      <c r="L4806" s="11" t="s">
        <v>223</v>
      </c>
      <c r="M4806" s="11">
        <v>1.3394624481634263E-3</v>
      </c>
    </row>
    <row r="4807" spans="1:13" x14ac:dyDescent="0.35">
      <c r="A4807" s="11" t="str">
        <f t="shared" si="75"/>
        <v>CONSUMO PER CAPITA (kg ó litros por individuo)MixersDE 25 A 34 AÑOS</v>
      </c>
      <c r="B4807" s="11" t="s">
        <v>121</v>
      </c>
      <c r="C4807" s="11" t="s">
        <v>167</v>
      </c>
      <c r="D4807" s="11" t="s">
        <v>41</v>
      </c>
      <c r="E4807" s="11">
        <v>7.8234466835080344E-3</v>
      </c>
      <c r="F4807" s="11">
        <v>4.4021254328407101E-3</v>
      </c>
      <c r="G4807" s="11">
        <v>1.0925719946098708E-2</v>
      </c>
      <c r="H4807" s="11">
        <v>4.9103400971550739E-3</v>
      </c>
      <c r="I4807" s="11">
        <v>1.5582769084996947E-3</v>
      </c>
      <c r="J4807" s="11">
        <v>3.8832801349645112E-2</v>
      </c>
      <c r="K4807" s="11">
        <v>7.3214085948066871E-3</v>
      </c>
      <c r="L4807" s="11">
        <v>2.9499827016948449E-3</v>
      </c>
      <c r="M4807" s="11">
        <v>4.5429063697931399E-3</v>
      </c>
    </row>
    <row r="4808" spans="1:13" x14ac:dyDescent="0.35">
      <c r="A4808" s="11" t="str">
        <f t="shared" si="75"/>
        <v>CONSUMO PER CAPITA (kg ó litros por individuo)MixersDE 35 A 49 AÑOS</v>
      </c>
      <c r="B4808" s="11" t="s">
        <v>121</v>
      </c>
      <c r="C4808" s="11" t="s">
        <v>167</v>
      </c>
      <c r="D4808" s="11" t="s">
        <v>42</v>
      </c>
      <c r="E4808" s="11">
        <v>1.8490023434882218E-2</v>
      </c>
      <c r="F4808" s="11">
        <v>9.3397382988198042E-3</v>
      </c>
      <c r="G4808" s="11">
        <v>1.2538967087914962E-2</v>
      </c>
      <c r="H4808" s="11">
        <v>6.2221379433024526E-3</v>
      </c>
      <c r="I4808" s="11">
        <v>2.6786303710585636E-2</v>
      </c>
      <c r="J4808" s="11">
        <v>4.9741145159879069E-3</v>
      </c>
      <c r="K4808" s="11">
        <v>8.2474302246378518E-3</v>
      </c>
      <c r="L4808" s="11">
        <v>1.1295524248737504E-2</v>
      </c>
      <c r="M4808" s="11">
        <v>1.0874369293757126E-2</v>
      </c>
    </row>
    <row r="4809" spans="1:13" x14ac:dyDescent="0.35">
      <c r="A4809" s="11" t="str">
        <f t="shared" si="75"/>
        <v>CONSUMO PER CAPITA (kg ó litros por individuo)MixersDE 50 A 59 AÑOS</v>
      </c>
      <c r="B4809" s="11" t="s">
        <v>121</v>
      </c>
      <c r="C4809" s="11" t="s">
        <v>167</v>
      </c>
      <c r="D4809" s="11" t="s">
        <v>43</v>
      </c>
      <c r="E4809" s="11">
        <v>6.1239824965894508E-2</v>
      </c>
      <c r="F4809" s="11">
        <v>2.5007547706601154E-2</v>
      </c>
      <c r="G4809" s="11">
        <v>4.0689454776099511E-2</v>
      </c>
      <c r="H4809" s="11">
        <v>7.9332735824367756E-2</v>
      </c>
      <c r="I4809" s="11">
        <v>5.8803742869317062E-2</v>
      </c>
      <c r="J4809" s="11">
        <v>2.9838636175500029E-2</v>
      </c>
      <c r="K4809" s="11">
        <v>3.7620811417242481E-2</v>
      </c>
      <c r="L4809" s="11">
        <v>3.4831955767750389E-2</v>
      </c>
      <c r="M4809" s="11">
        <v>4.8237599006377342E-2</v>
      </c>
    </row>
    <row r="4810" spans="1:13" x14ac:dyDescent="0.35">
      <c r="A4810" s="11" t="str">
        <f t="shared" si="75"/>
        <v>CONSUMO PER CAPITA (kg ó litros por individuo)MixersDE 60 A 75 AÑOS</v>
      </c>
      <c r="B4810" s="11" t="s">
        <v>121</v>
      </c>
      <c r="C4810" s="11" t="s">
        <v>167</v>
      </c>
      <c r="D4810" s="11" t="s">
        <v>44</v>
      </c>
      <c r="E4810" s="11">
        <v>0.11068865441699133</v>
      </c>
      <c r="F4810" s="11">
        <v>4.5319419067712682E-2</v>
      </c>
      <c r="G4810" s="11">
        <v>2.6852329619803807E-2</v>
      </c>
      <c r="H4810" s="11">
        <v>6.2752864201716788E-2</v>
      </c>
      <c r="I4810" s="11">
        <v>0.12797987808229727</v>
      </c>
      <c r="J4810" s="11">
        <v>4.5404156937607826E-2</v>
      </c>
      <c r="K4810" s="11">
        <v>3.816712635495155E-2</v>
      </c>
      <c r="L4810" s="11">
        <v>6.2992506432386214E-2</v>
      </c>
      <c r="M4810" s="11">
        <v>8.8307035129119665E-2</v>
      </c>
    </row>
    <row r="4811" spans="1:13" x14ac:dyDescent="0.35">
      <c r="A4811" s="11" t="str">
        <f t="shared" si="75"/>
        <v>CONSUMO PER CAPITA (kg ó litros por individuo)MixersNIVEL ALTO</v>
      </c>
      <c r="B4811" s="11" t="s">
        <v>121</v>
      </c>
      <c r="C4811" s="11" t="s">
        <v>167</v>
      </c>
      <c r="D4811" s="11" t="s">
        <v>209</v>
      </c>
      <c r="E4811" s="11">
        <v>3.5318874552435785E-2</v>
      </c>
      <c r="F4811" s="11">
        <v>1.2270180253973306E-2</v>
      </c>
      <c r="G4811" s="11">
        <v>1.2265851575679611E-2</v>
      </c>
      <c r="H4811" s="11">
        <v>2.2646951915183115E-2</v>
      </c>
      <c r="I4811" s="11">
        <v>5.1867261323774866E-2</v>
      </c>
      <c r="J4811" s="11">
        <v>1.9958674968136015E-2</v>
      </c>
      <c r="K4811" s="11">
        <v>1.2875178417644023E-2</v>
      </c>
      <c r="L4811" s="11">
        <v>2.8974355302414274E-2</v>
      </c>
      <c r="M4811" s="11">
        <v>4.9586628276806197E-2</v>
      </c>
    </row>
    <row r="4812" spans="1:13" x14ac:dyDescent="0.35">
      <c r="A4812" s="11" t="str">
        <f t="shared" si="75"/>
        <v>CONSUMO PER CAPITA (kg ó litros por individuo)MixersNIVEL MEDIO ALTO</v>
      </c>
      <c r="B4812" s="11" t="s">
        <v>121</v>
      </c>
      <c r="C4812" s="11" t="s">
        <v>167</v>
      </c>
      <c r="D4812" s="11" t="s">
        <v>210</v>
      </c>
      <c r="E4812" s="11">
        <v>3.2896640171601738E-2</v>
      </c>
      <c r="F4812" s="11">
        <v>2.1911238138565981E-2</v>
      </c>
      <c r="G4812" s="11">
        <v>9.4458909351738968E-3</v>
      </c>
      <c r="H4812" s="11">
        <v>1.6769070340114742E-2</v>
      </c>
      <c r="I4812" s="11">
        <v>3.1877650556954268E-2</v>
      </c>
      <c r="J4812" s="11">
        <v>1.3007729557621733E-2</v>
      </c>
      <c r="K4812" s="11">
        <v>2.0407728359651912E-2</v>
      </c>
      <c r="L4812" s="11">
        <v>1.0380263916728791E-2</v>
      </c>
      <c r="M4812" s="11">
        <v>2.5959139594046943E-2</v>
      </c>
    </row>
    <row r="4813" spans="1:13" x14ac:dyDescent="0.35">
      <c r="A4813" s="11" t="str">
        <f t="shared" si="75"/>
        <v>CONSUMO PER CAPITA (kg ó litros por individuo)MixersNIVEL MEDIO</v>
      </c>
      <c r="B4813" s="11" t="s">
        <v>121</v>
      </c>
      <c r="C4813" s="11" t="s">
        <v>167</v>
      </c>
      <c r="D4813" s="11" t="s">
        <v>211</v>
      </c>
      <c r="E4813" s="11">
        <v>5.8662926470873344E-2</v>
      </c>
      <c r="F4813" s="11">
        <v>1.8125592282076726E-2</v>
      </c>
      <c r="G4813" s="11">
        <v>1.164941293559774E-2</v>
      </c>
      <c r="H4813" s="11">
        <v>2.4615883159824107E-2</v>
      </c>
      <c r="I4813" s="11">
        <v>4.5773908959137848E-2</v>
      </c>
      <c r="J4813" s="11">
        <v>2.0253915354400531E-2</v>
      </c>
      <c r="K4813" s="11">
        <v>1.9687536155707411E-2</v>
      </c>
      <c r="L4813" s="11">
        <v>2.6234419057157846E-2</v>
      </c>
      <c r="M4813" s="11">
        <v>2.4704770064458908E-2</v>
      </c>
    </row>
    <row r="4814" spans="1:13" x14ac:dyDescent="0.35">
      <c r="A4814" s="11" t="str">
        <f t="shared" si="75"/>
        <v>CONSUMO PER CAPITA (kg ó litros por individuo)MixersNIVEL MEDIO BAJO</v>
      </c>
      <c r="B4814" s="11" t="s">
        <v>121</v>
      </c>
      <c r="C4814" s="11" t="s">
        <v>167</v>
      </c>
      <c r="D4814" s="11" t="s">
        <v>212</v>
      </c>
      <c r="E4814" s="11">
        <v>5.3766760563320852E-2</v>
      </c>
      <c r="F4814" s="11">
        <v>3.079418754270373E-2</v>
      </c>
      <c r="G4814" s="11">
        <v>1.6206306778287119E-2</v>
      </c>
      <c r="H4814" s="11">
        <v>4.0661312411045258E-2</v>
      </c>
      <c r="I4814" s="11">
        <v>6.1731845538182312E-2</v>
      </c>
      <c r="J4814" s="11">
        <v>1.6114226601810073E-2</v>
      </c>
      <c r="K4814" s="11">
        <v>1.4087501664293052E-2</v>
      </c>
      <c r="L4814" s="11">
        <v>1.9016122116768557E-2</v>
      </c>
      <c r="M4814" s="11">
        <v>3.3660996512067727E-2</v>
      </c>
    </row>
    <row r="4815" spans="1:13" x14ac:dyDescent="0.35">
      <c r="A4815" s="11" t="str">
        <f t="shared" si="75"/>
        <v>CONSUMO PER CAPITA (kg ó litros por individuo)MixersHOMBRE</v>
      </c>
      <c r="B4815" s="11" t="s">
        <v>121</v>
      </c>
      <c r="C4815" s="11" t="s">
        <v>167</v>
      </c>
      <c r="D4815" s="11" t="s">
        <v>21</v>
      </c>
      <c r="E4815" s="11">
        <v>4.0983730201362208E-2</v>
      </c>
      <c r="F4815" s="11">
        <v>1.4861378903066932E-2</v>
      </c>
      <c r="G4815" s="11">
        <v>1.2572971612982342E-2</v>
      </c>
      <c r="H4815" s="11">
        <v>3.0758369191307075E-2</v>
      </c>
      <c r="I4815" s="11">
        <v>5.1902118025029045E-2</v>
      </c>
      <c r="J4815" s="11">
        <v>2.911463704697927E-2</v>
      </c>
      <c r="K4815" s="11">
        <v>1.8796341746747453E-2</v>
      </c>
      <c r="L4815" s="11">
        <v>2.2824933050629517E-2</v>
      </c>
      <c r="M4815" s="11">
        <v>3.168229208123978E-2</v>
      </c>
    </row>
    <row r="4816" spans="1:13" x14ac:dyDescent="0.35">
      <c r="A4816" s="11" t="str">
        <f t="shared" si="75"/>
        <v>CONSUMO PER CAPITA (kg ó litros por individuo)MixersMUJER</v>
      </c>
      <c r="B4816" s="11" t="s">
        <v>121</v>
      </c>
      <c r="C4816" s="11" t="s">
        <v>167</v>
      </c>
      <c r="D4816" s="11" t="s">
        <v>22</v>
      </c>
      <c r="E4816" s="11">
        <v>4.9437464035644675E-2</v>
      </c>
      <c r="F4816" s="11">
        <v>2.2412569526328967E-2</v>
      </c>
      <c r="G4816" s="11">
        <v>2.6478327469419617E-2</v>
      </c>
      <c r="H4816" s="11">
        <v>3.5465455626119052E-2</v>
      </c>
      <c r="I4816" s="11">
        <v>4.6991981881144992E-2</v>
      </c>
      <c r="J4816" s="11">
        <v>1.8812302844598106E-2</v>
      </c>
      <c r="K4816" s="11">
        <v>2.25069465170263E-2</v>
      </c>
      <c r="L4816" s="11">
        <v>2.7342099076822692E-2</v>
      </c>
      <c r="M4816" s="11">
        <v>4.2705415328944979E-2</v>
      </c>
    </row>
    <row r="4817" spans="1:13" x14ac:dyDescent="0.35">
      <c r="A4817" s="11" t="str">
        <f t="shared" si="75"/>
        <v>CONSUMO PER CAPITA (kg ó litros por individuo)IsotonicasT.ESPAÑA</v>
      </c>
      <c r="B4817" s="11" t="s">
        <v>121</v>
      </c>
      <c r="C4817" s="11" t="s">
        <v>181</v>
      </c>
      <c r="D4817" s="11" t="s">
        <v>36</v>
      </c>
      <c r="E4817" s="11">
        <v>0.47256917954127403</v>
      </c>
      <c r="F4817" s="11">
        <v>0.23453271479310964</v>
      </c>
      <c r="G4817" s="11">
        <v>0.21676578548960426</v>
      </c>
      <c r="H4817" s="11">
        <v>0.27372894220781857</v>
      </c>
      <c r="I4817" s="11">
        <v>0.42083518938369857</v>
      </c>
      <c r="J4817" s="11">
        <v>0.2070691820622394</v>
      </c>
      <c r="K4817" s="11">
        <v>0.19941516170019061</v>
      </c>
      <c r="L4817" s="11">
        <v>0.23133472369885277</v>
      </c>
      <c r="M4817" s="11">
        <v>0.43219659854322351</v>
      </c>
    </row>
    <row r="4818" spans="1:13" x14ac:dyDescent="0.35">
      <c r="A4818" s="11" t="str">
        <f t="shared" si="75"/>
        <v>CONSUMO PER CAPITA (kg ó litros por individuo)IsotonicasBCN AM</v>
      </c>
      <c r="B4818" s="11" t="s">
        <v>121</v>
      </c>
      <c r="C4818" s="11" t="s">
        <v>181</v>
      </c>
      <c r="D4818" s="11" t="s">
        <v>1</v>
      </c>
      <c r="E4818" s="11">
        <v>0.68024825800721478</v>
      </c>
      <c r="F4818" s="11">
        <v>0.34246485450507635</v>
      </c>
      <c r="G4818" s="11">
        <v>0.23844849278244379</v>
      </c>
      <c r="H4818" s="11">
        <v>0.30468199091643389</v>
      </c>
      <c r="I4818" s="11">
        <v>0.42986314882710558</v>
      </c>
      <c r="J4818" s="11">
        <v>0.32869480185524813</v>
      </c>
      <c r="K4818" s="11">
        <v>0.28904570186286233</v>
      </c>
      <c r="L4818" s="11">
        <v>0.31077846295074107</v>
      </c>
      <c r="M4818" s="11">
        <v>0.51001624665383749</v>
      </c>
    </row>
    <row r="4819" spans="1:13" x14ac:dyDescent="0.35">
      <c r="A4819" s="11" t="str">
        <f t="shared" si="75"/>
        <v>CONSUMO PER CAPITA (kg ó litros por individuo)IsotonicasREST.CAT ARAGON</v>
      </c>
      <c r="B4819" s="11" t="s">
        <v>121</v>
      </c>
      <c r="C4819" s="11" t="s">
        <v>181</v>
      </c>
      <c r="D4819" s="11" t="s">
        <v>2</v>
      </c>
      <c r="E4819" s="11">
        <v>0.35162603376918833</v>
      </c>
      <c r="F4819" s="11">
        <v>0.14183662667011077</v>
      </c>
      <c r="G4819" s="11">
        <v>0.21137507257004831</v>
      </c>
      <c r="H4819" s="11">
        <v>0.20661455557131181</v>
      </c>
      <c r="I4819" s="11">
        <v>0.3665185906850783</v>
      </c>
      <c r="J4819" s="11">
        <v>0.14626362076561542</v>
      </c>
      <c r="K4819" s="11">
        <v>0.10791177000090557</v>
      </c>
      <c r="L4819" s="11">
        <v>0.18325911989601432</v>
      </c>
      <c r="M4819" s="11">
        <v>0.38995842662975544</v>
      </c>
    </row>
    <row r="4820" spans="1:13" x14ac:dyDescent="0.35">
      <c r="A4820" s="11" t="str">
        <f t="shared" si="75"/>
        <v>CONSUMO PER CAPITA (kg ó litros por individuo)IsotonicasLEVANTE</v>
      </c>
      <c r="B4820" s="11" t="s">
        <v>121</v>
      </c>
      <c r="C4820" s="11" t="s">
        <v>181</v>
      </c>
      <c r="D4820" s="11" t="s">
        <v>3</v>
      </c>
      <c r="E4820" s="11">
        <v>0.35523392226336753</v>
      </c>
      <c r="F4820" s="11">
        <v>0.18894993249994096</v>
      </c>
      <c r="G4820" s="11">
        <v>0.18666607272731273</v>
      </c>
      <c r="H4820" s="11">
        <v>0.22789527660229517</v>
      </c>
      <c r="I4820" s="11">
        <v>0.31491683541716398</v>
      </c>
      <c r="J4820" s="11">
        <v>0.17949263048282565</v>
      </c>
      <c r="K4820" s="11">
        <v>0.15700874458283018</v>
      </c>
      <c r="L4820" s="11">
        <v>0.19615126625807533</v>
      </c>
      <c r="M4820" s="11">
        <v>0.36491606276771466</v>
      </c>
    </row>
    <row r="4821" spans="1:13" x14ac:dyDescent="0.35">
      <c r="A4821" s="11" t="str">
        <f t="shared" si="75"/>
        <v>CONSUMO PER CAPITA (kg ó litros por individuo)IsotonicasANDALUCIA</v>
      </c>
      <c r="B4821" s="11" t="s">
        <v>121</v>
      </c>
      <c r="C4821" s="11" t="s">
        <v>181</v>
      </c>
      <c r="D4821" s="11" t="s">
        <v>4</v>
      </c>
      <c r="E4821" s="11">
        <v>0.35282133797497417</v>
      </c>
      <c r="F4821" s="11">
        <v>0.1819098959125732</v>
      </c>
      <c r="G4821" s="11">
        <v>0.20263813826744298</v>
      </c>
      <c r="H4821" s="11">
        <v>0.19462145372979964</v>
      </c>
      <c r="I4821" s="11">
        <v>0.36815261648293596</v>
      </c>
      <c r="J4821" s="11">
        <v>0.17272528980409327</v>
      </c>
      <c r="K4821" s="11">
        <v>0.1745797365355983</v>
      </c>
      <c r="L4821" s="11">
        <v>0.20989333666074747</v>
      </c>
      <c r="M4821" s="11">
        <v>0.41802306068432554</v>
      </c>
    </row>
    <row r="4822" spans="1:13" x14ac:dyDescent="0.35">
      <c r="A4822" s="11" t="str">
        <f t="shared" si="75"/>
        <v>CONSUMO PER CAPITA (kg ó litros por individuo)IsotonicasMDD AM</v>
      </c>
      <c r="B4822" s="11" t="s">
        <v>121</v>
      </c>
      <c r="C4822" s="11" t="s">
        <v>181</v>
      </c>
      <c r="D4822" s="11" t="s">
        <v>5</v>
      </c>
      <c r="E4822" s="11">
        <v>0.48586624315896232</v>
      </c>
      <c r="F4822" s="11">
        <v>0.15648798149570198</v>
      </c>
      <c r="G4822" s="11">
        <v>0.15444403366593101</v>
      </c>
      <c r="H4822" s="11">
        <v>0.28805006248159692</v>
      </c>
      <c r="I4822" s="11">
        <v>0.3748807592436218</v>
      </c>
      <c r="J4822" s="11">
        <v>0.19247262504196053</v>
      </c>
      <c r="K4822" s="11">
        <v>0.2599345673296633</v>
      </c>
      <c r="L4822" s="11">
        <v>0.27107467684161257</v>
      </c>
      <c r="M4822" s="11">
        <v>0.40131175676252223</v>
      </c>
    </row>
    <row r="4823" spans="1:13" x14ac:dyDescent="0.35">
      <c r="A4823" s="11" t="str">
        <f t="shared" si="75"/>
        <v>CONSUMO PER CAPITA (kg ó litros por individuo)IsotonicasRTO CENTRO</v>
      </c>
      <c r="B4823" s="11" t="s">
        <v>121</v>
      </c>
      <c r="C4823" s="11" t="s">
        <v>181</v>
      </c>
      <c r="D4823" s="11" t="s">
        <v>6</v>
      </c>
      <c r="E4823" s="11">
        <v>0.68299106683633948</v>
      </c>
      <c r="F4823" s="11">
        <v>0.47040297677868703</v>
      </c>
      <c r="G4823" s="11">
        <v>0.3909364604189694</v>
      </c>
      <c r="H4823" s="11">
        <v>0.53583341550826769</v>
      </c>
      <c r="I4823" s="11">
        <v>0.65234677749966019</v>
      </c>
      <c r="J4823" s="11">
        <v>0.3548118893513712</v>
      </c>
      <c r="K4823" s="11">
        <v>0.3558633012659051</v>
      </c>
      <c r="L4823" s="11">
        <v>0.36145743749944048</v>
      </c>
      <c r="M4823" s="11">
        <v>0.53066835348335106</v>
      </c>
    </row>
    <row r="4824" spans="1:13" x14ac:dyDescent="0.35">
      <c r="A4824" s="11" t="str">
        <f t="shared" si="75"/>
        <v>CONSUMO PER CAPITA (kg ó litros por individuo)IsotonicasNORTE-CENTRO</v>
      </c>
      <c r="B4824" s="11" t="s">
        <v>121</v>
      </c>
      <c r="C4824" s="11" t="s">
        <v>181</v>
      </c>
      <c r="D4824" s="11" t="s">
        <v>7</v>
      </c>
      <c r="E4824" s="11">
        <v>0.54320486930590528</v>
      </c>
      <c r="F4824" s="11">
        <v>0.3157080947944188</v>
      </c>
      <c r="G4824" s="11">
        <v>0.15579433737169512</v>
      </c>
      <c r="H4824" s="11">
        <v>0.26509649052907391</v>
      </c>
      <c r="I4824" s="11">
        <v>0.41778982732120196</v>
      </c>
      <c r="J4824" s="11">
        <v>0.16215531068544747</v>
      </c>
      <c r="K4824" s="11">
        <v>0.15271750911163998</v>
      </c>
      <c r="L4824" s="11">
        <v>0.16955959160112571</v>
      </c>
      <c r="M4824" s="11">
        <v>0.38213135637758638</v>
      </c>
    </row>
    <row r="4825" spans="1:13" x14ac:dyDescent="0.35">
      <c r="A4825" s="11" t="str">
        <f t="shared" si="75"/>
        <v>CONSUMO PER CAPITA (kg ó litros por individuo)IsotonicasNOROESTE</v>
      </c>
      <c r="B4825" s="11" t="s">
        <v>121</v>
      </c>
      <c r="C4825" s="11" t="s">
        <v>181</v>
      </c>
      <c r="D4825" s="11" t="s">
        <v>8</v>
      </c>
      <c r="E4825" s="11">
        <v>0.5849390292156007</v>
      </c>
      <c r="F4825" s="11">
        <v>0.23457199297638834</v>
      </c>
      <c r="G4825" s="11">
        <v>0.25607600418436954</v>
      </c>
      <c r="H4825" s="11">
        <v>0.30603205995946936</v>
      </c>
      <c r="I4825" s="11">
        <v>0.61776283105291152</v>
      </c>
      <c r="J4825" s="11">
        <v>0.20426516679605738</v>
      </c>
      <c r="K4825" s="11">
        <v>0.16058198180792313</v>
      </c>
      <c r="L4825" s="11">
        <v>0.19347444151217905</v>
      </c>
      <c r="M4825" s="11">
        <v>0.55476397050848814</v>
      </c>
    </row>
    <row r="4826" spans="1:13" x14ac:dyDescent="0.35">
      <c r="A4826" s="11" t="str">
        <f t="shared" si="75"/>
        <v>CONSUMO PER CAPITA (kg ó litros por individuo)Isotonicas&lt;2MIL</v>
      </c>
      <c r="B4826" s="11" t="s">
        <v>121</v>
      </c>
      <c r="C4826" s="11" t="s">
        <v>181</v>
      </c>
      <c r="D4826" s="11" t="s">
        <v>9</v>
      </c>
      <c r="E4826" s="11">
        <v>0.59572064359970078</v>
      </c>
      <c r="F4826" s="11">
        <v>0.30904777019307139</v>
      </c>
      <c r="G4826" s="11">
        <v>0.32505125106101884</v>
      </c>
      <c r="H4826" s="11">
        <v>0.39623516188488667</v>
      </c>
      <c r="I4826" s="11">
        <v>0.53818477876036841</v>
      </c>
      <c r="J4826" s="11">
        <v>0.15459123848628459</v>
      </c>
      <c r="K4826" s="11">
        <v>0.25565052459694632</v>
      </c>
      <c r="L4826" s="11">
        <v>0.33636805169314016</v>
      </c>
      <c r="M4826" s="11">
        <v>0.58069942597544588</v>
      </c>
    </row>
    <row r="4827" spans="1:13" x14ac:dyDescent="0.35">
      <c r="A4827" s="11" t="str">
        <f t="shared" si="75"/>
        <v>CONSUMO PER CAPITA (kg ó litros por individuo)Isotonicas2-5MIL</v>
      </c>
      <c r="B4827" s="11" t="s">
        <v>121</v>
      </c>
      <c r="C4827" s="11" t="s">
        <v>181</v>
      </c>
      <c r="D4827" s="11" t="s">
        <v>10</v>
      </c>
      <c r="E4827" s="11">
        <v>0.5082771239666567</v>
      </c>
      <c r="F4827" s="11">
        <v>0.26689326489155829</v>
      </c>
      <c r="G4827" s="11">
        <v>0.27596552354613257</v>
      </c>
      <c r="H4827" s="11">
        <v>0.30750289966340288</v>
      </c>
      <c r="I4827" s="11">
        <v>0.3593320726745462</v>
      </c>
      <c r="J4827" s="11">
        <v>0.19418449376206096</v>
      </c>
      <c r="K4827" s="11">
        <v>0.25187343738253548</v>
      </c>
      <c r="L4827" s="11">
        <v>0.23315678198373441</v>
      </c>
      <c r="M4827" s="11">
        <v>0.39162744093805141</v>
      </c>
    </row>
    <row r="4828" spans="1:13" x14ac:dyDescent="0.35">
      <c r="A4828" s="11" t="str">
        <f t="shared" si="75"/>
        <v>CONSUMO PER CAPITA (kg ó litros por individuo)Isotonicas5-10MIL</v>
      </c>
      <c r="B4828" s="11" t="s">
        <v>121</v>
      </c>
      <c r="C4828" s="11" t="s">
        <v>181</v>
      </c>
      <c r="D4828" s="11" t="s">
        <v>11</v>
      </c>
      <c r="E4828" s="11">
        <v>0.35074477739235066</v>
      </c>
      <c r="F4828" s="11">
        <v>0.21163915887034099</v>
      </c>
      <c r="G4828" s="11">
        <v>0.30026907696522265</v>
      </c>
      <c r="H4828" s="11">
        <v>0.26429679723491734</v>
      </c>
      <c r="I4828" s="11">
        <v>0.43868953399743826</v>
      </c>
      <c r="J4828" s="11">
        <v>0.18013919860046498</v>
      </c>
      <c r="K4828" s="11">
        <v>0.14263449302835554</v>
      </c>
      <c r="L4828" s="11">
        <v>0.21010933993046152</v>
      </c>
      <c r="M4828" s="11">
        <v>0.4953957760080942</v>
      </c>
    </row>
    <row r="4829" spans="1:13" x14ac:dyDescent="0.35">
      <c r="A4829" s="11" t="str">
        <f t="shared" si="75"/>
        <v>CONSUMO PER CAPITA (kg ó litros por individuo)Isotonicas10-30MIL</v>
      </c>
      <c r="B4829" s="11" t="s">
        <v>121</v>
      </c>
      <c r="C4829" s="11" t="s">
        <v>181</v>
      </c>
      <c r="D4829" s="11" t="s">
        <v>12</v>
      </c>
      <c r="E4829" s="11">
        <v>0.43649961053932868</v>
      </c>
      <c r="F4829" s="11">
        <v>0.23796297244362583</v>
      </c>
      <c r="G4829" s="11">
        <v>0.22482888772488283</v>
      </c>
      <c r="H4829" s="11">
        <v>0.22940665769859347</v>
      </c>
      <c r="I4829" s="11">
        <v>0.32057999461961945</v>
      </c>
      <c r="J4829" s="11">
        <v>0.20148129440523646</v>
      </c>
      <c r="K4829" s="11">
        <v>0.19001088934995175</v>
      </c>
      <c r="L4829" s="11">
        <v>0.20041743923495858</v>
      </c>
      <c r="M4829" s="11">
        <v>0.32184738495398457</v>
      </c>
    </row>
    <row r="4830" spans="1:13" x14ac:dyDescent="0.35">
      <c r="A4830" s="11" t="str">
        <f t="shared" si="75"/>
        <v>CONSUMO PER CAPITA (kg ó litros por individuo)Isotonicas30-100MIL</v>
      </c>
      <c r="B4830" s="11" t="s">
        <v>121</v>
      </c>
      <c r="C4830" s="11" t="s">
        <v>181</v>
      </c>
      <c r="D4830" s="11" t="s">
        <v>13</v>
      </c>
      <c r="E4830" s="11">
        <v>0.39791273658295434</v>
      </c>
      <c r="F4830" s="11">
        <v>0.16659465588698072</v>
      </c>
      <c r="G4830" s="11">
        <v>0.1425659682070351</v>
      </c>
      <c r="H4830" s="11">
        <v>0.23549583315650238</v>
      </c>
      <c r="I4830" s="11">
        <v>0.38156944582382762</v>
      </c>
      <c r="J4830" s="11">
        <v>0.17081053635638735</v>
      </c>
      <c r="K4830" s="11">
        <v>0.14181143121399112</v>
      </c>
      <c r="L4830" s="11">
        <v>0.18491914409694407</v>
      </c>
      <c r="M4830" s="11">
        <v>0.32958006282077584</v>
      </c>
    </row>
    <row r="4831" spans="1:13" x14ac:dyDescent="0.35">
      <c r="A4831" s="11" t="str">
        <f t="shared" si="75"/>
        <v>CONSUMO PER CAPITA (kg ó litros por individuo)Isotonicas100-200MIL</v>
      </c>
      <c r="B4831" s="11" t="s">
        <v>121</v>
      </c>
      <c r="C4831" s="11" t="s">
        <v>181</v>
      </c>
      <c r="D4831" s="11" t="s">
        <v>14</v>
      </c>
      <c r="E4831" s="11">
        <v>0.44811956860131674</v>
      </c>
      <c r="F4831" s="11">
        <v>0.31688056875690063</v>
      </c>
      <c r="G4831" s="11">
        <v>0.19568492511064342</v>
      </c>
      <c r="H4831" s="11">
        <v>0.31416616760193383</v>
      </c>
      <c r="I4831" s="11">
        <v>0.37562834984915117</v>
      </c>
      <c r="J4831" s="11">
        <v>0.15532857454282989</v>
      </c>
      <c r="K4831" s="11">
        <v>0.19536609018873505</v>
      </c>
      <c r="L4831" s="11">
        <v>0.23276481830495427</v>
      </c>
      <c r="M4831" s="11">
        <v>0.47911818123625521</v>
      </c>
    </row>
    <row r="4832" spans="1:13" x14ac:dyDescent="0.35">
      <c r="A4832" s="11" t="str">
        <f t="shared" si="75"/>
        <v>CONSUMO PER CAPITA (kg ó litros por individuo)Isotonicas200-500MIL</v>
      </c>
      <c r="B4832" s="11" t="s">
        <v>121</v>
      </c>
      <c r="C4832" s="11" t="s">
        <v>181</v>
      </c>
      <c r="D4832" s="11" t="s">
        <v>15</v>
      </c>
      <c r="E4832" s="11">
        <v>0.63731002854810237</v>
      </c>
      <c r="F4832" s="11">
        <v>0.21090779097062828</v>
      </c>
      <c r="G4832" s="11">
        <v>0.23681603076389146</v>
      </c>
      <c r="H4832" s="11">
        <v>0.27714237187133589</v>
      </c>
      <c r="I4832" s="11">
        <v>0.57202867602080154</v>
      </c>
      <c r="J4832" s="11">
        <v>0.31680385609809508</v>
      </c>
      <c r="K4832" s="11">
        <v>0.17268575327606636</v>
      </c>
      <c r="L4832" s="11">
        <v>0.21821792083925043</v>
      </c>
      <c r="M4832" s="11">
        <v>0.62755173219867577</v>
      </c>
    </row>
    <row r="4833" spans="1:13" x14ac:dyDescent="0.35">
      <c r="A4833" s="11" t="str">
        <f t="shared" si="75"/>
        <v>CONSUMO PER CAPITA (kg ó litros por individuo)Isotonicas&gt;500MIL</v>
      </c>
      <c r="B4833" s="11" t="s">
        <v>121</v>
      </c>
      <c r="C4833" s="11" t="s">
        <v>181</v>
      </c>
      <c r="D4833" s="11" t="s">
        <v>16</v>
      </c>
      <c r="E4833" s="11">
        <v>0.49158153045780667</v>
      </c>
      <c r="F4833" s="11">
        <v>0.25651905559572757</v>
      </c>
      <c r="G4833" s="11">
        <v>0.19529012136440038</v>
      </c>
      <c r="H4833" s="11">
        <v>0.29097875226112713</v>
      </c>
      <c r="I4833" s="11">
        <v>0.46041721817712333</v>
      </c>
      <c r="J4833" s="11">
        <v>0.24001049863329818</v>
      </c>
      <c r="K4833" s="11">
        <v>0.2910356622801567</v>
      </c>
      <c r="L4833" s="11">
        <v>0.30404256691377485</v>
      </c>
      <c r="M4833" s="11">
        <v>0.4373582365238694</v>
      </c>
    </row>
    <row r="4834" spans="1:13" x14ac:dyDescent="0.35">
      <c r="A4834" s="11" t="str">
        <f t="shared" si="75"/>
        <v>CONSUMO PER CAPITA (kg ó litros por individuo)IsotonicasDE 15 A 19 AÑOS</v>
      </c>
      <c r="B4834" s="11" t="s">
        <v>121</v>
      </c>
      <c r="C4834" s="11" t="s">
        <v>181</v>
      </c>
      <c r="D4834" s="11" t="s">
        <v>39</v>
      </c>
      <c r="E4834" s="11">
        <v>0.38951432149795523</v>
      </c>
      <c r="F4834" s="11">
        <v>0.10224322783107255</v>
      </c>
      <c r="G4834" s="11">
        <v>0.19212990324521664</v>
      </c>
      <c r="H4834" s="11">
        <v>0.18305481460600107</v>
      </c>
      <c r="I4834" s="11">
        <v>0.37457224403697681</v>
      </c>
      <c r="J4834" s="11">
        <v>0.32228348610394719</v>
      </c>
      <c r="K4834" s="11">
        <v>7.5309439641151332E-2</v>
      </c>
      <c r="L4834" s="11">
        <v>9.3795269572293241E-2</v>
      </c>
      <c r="M4834" s="11">
        <v>0.36399147903396412</v>
      </c>
    </row>
    <row r="4835" spans="1:13" x14ac:dyDescent="0.35">
      <c r="A4835" s="11" t="str">
        <f t="shared" si="75"/>
        <v>CONSUMO PER CAPITA (kg ó litros por individuo)IsotonicasDE 20 A 24 AÑOS</v>
      </c>
      <c r="B4835" s="11" t="s">
        <v>121</v>
      </c>
      <c r="C4835" s="11" t="s">
        <v>181</v>
      </c>
      <c r="D4835" s="11" t="s">
        <v>40</v>
      </c>
      <c r="E4835" s="11">
        <v>0.26958741710010137</v>
      </c>
      <c r="F4835" s="11">
        <v>0.15250649977285741</v>
      </c>
      <c r="G4835" s="11">
        <v>0.16857894401521734</v>
      </c>
      <c r="H4835" s="11">
        <v>0.13691836851152478</v>
      </c>
      <c r="I4835" s="11">
        <v>0.18132838469781809</v>
      </c>
      <c r="J4835" s="11">
        <v>7.362044104900603E-2</v>
      </c>
      <c r="K4835" s="11">
        <v>0.1394287761126819</v>
      </c>
      <c r="L4835" s="11">
        <v>0.20182088215286906</v>
      </c>
      <c r="M4835" s="11">
        <v>0.4015910562408439</v>
      </c>
    </row>
    <row r="4836" spans="1:13" x14ac:dyDescent="0.35">
      <c r="A4836" s="11" t="str">
        <f t="shared" si="75"/>
        <v>CONSUMO PER CAPITA (kg ó litros por individuo)IsotonicasDE 25 A 34 AÑOS</v>
      </c>
      <c r="B4836" s="11" t="s">
        <v>121</v>
      </c>
      <c r="C4836" s="11" t="s">
        <v>181</v>
      </c>
      <c r="D4836" s="11" t="s">
        <v>41</v>
      </c>
      <c r="E4836" s="11">
        <v>0.28463614957950412</v>
      </c>
      <c r="F4836" s="11">
        <v>0.14734791329850591</v>
      </c>
      <c r="G4836" s="11">
        <v>0.11713993511033872</v>
      </c>
      <c r="H4836" s="11">
        <v>0.19303342708923471</v>
      </c>
      <c r="I4836" s="11">
        <v>0.27930045625356237</v>
      </c>
      <c r="J4836" s="11">
        <v>0.13540972621191241</v>
      </c>
      <c r="K4836" s="11">
        <v>0.13179840238793902</v>
      </c>
      <c r="L4836" s="11">
        <v>0.14480375515783311</v>
      </c>
      <c r="M4836" s="11">
        <v>0.22589093153312043</v>
      </c>
    </row>
    <row r="4837" spans="1:13" x14ac:dyDescent="0.35">
      <c r="A4837" s="11" t="str">
        <f t="shared" si="75"/>
        <v>CONSUMO PER CAPITA (kg ó litros por individuo)IsotonicasDE 35 A 49 AÑOS</v>
      </c>
      <c r="B4837" s="11" t="s">
        <v>121</v>
      </c>
      <c r="C4837" s="11" t="s">
        <v>181</v>
      </c>
      <c r="D4837" s="11" t="s">
        <v>42</v>
      </c>
      <c r="E4837" s="11">
        <v>0.51810879500374118</v>
      </c>
      <c r="F4837" s="11">
        <v>0.22096930477966215</v>
      </c>
      <c r="G4837" s="11">
        <v>0.22107007542040655</v>
      </c>
      <c r="H4837" s="11">
        <v>0.30128600843371611</v>
      </c>
      <c r="I4837" s="11">
        <v>0.37152761163761555</v>
      </c>
      <c r="J4837" s="11">
        <v>0.19652662057172884</v>
      </c>
      <c r="K4837" s="11">
        <v>0.19466832429517344</v>
      </c>
      <c r="L4837" s="11">
        <v>0.1976547585949632</v>
      </c>
      <c r="M4837" s="11">
        <v>0.39809965848535944</v>
      </c>
    </row>
    <row r="4838" spans="1:13" x14ac:dyDescent="0.35">
      <c r="A4838" s="11" t="str">
        <f t="shared" si="75"/>
        <v>CONSUMO PER CAPITA (kg ó litros por individuo)IsotonicasDE 50 A 59 AÑOS</v>
      </c>
      <c r="B4838" s="11" t="s">
        <v>121</v>
      </c>
      <c r="C4838" s="11" t="s">
        <v>181</v>
      </c>
      <c r="D4838" s="11" t="s">
        <v>43</v>
      </c>
      <c r="E4838" s="11">
        <v>0.53657980714378062</v>
      </c>
      <c r="F4838" s="11">
        <v>0.27478449381959835</v>
      </c>
      <c r="G4838" s="11">
        <v>0.3122271785335593</v>
      </c>
      <c r="H4838" s="11">
        <v>0.32055301208377113</v>
      </c>
      <c r="I4838" s="11">
        <v>0.5349385427516743</v>
      </c>
      <c r="J4838" s="11">
        <v>0.28343070384036323</v>
      </c>
      <c r="K4838" s="11">
        <v>0.30000434759636407</v>
      </c>
      <c r="L4838" s="11">
        <v>0.36819810624374194</v>
      </c>
      <c r="M4838" s="11">
        <v>0.56506323302586459</v>
      </c>
    </row>
    <row r="4839" spans="1:13" x14ac:dyDescent="0.35">
      <c r="A4839" s="11" t="str">
        <f t="shared" si="75"/>
        <v>CONSUMO PER CAPITA (kg ó litros por individuo)IsotonicasDE 60 A 75 AÑOS</v>
      </c>
      <c r="B4839" s="11" t="s">
        <v>121</v>
      </c>
      <c r="C4839" s="11" t="s">
        <v>181</v>
      </c>
      <c r="D4839" s="11" t="s">
        <v>44</v>
      </c>
      <c r="E4839" s="11">
        <v>0.55911354021874482</v>
      </c>
      <c r="F4839" s="11">
        <v>0.33627753988479037</v>
      </c>
      <c r="G4839" s="11">
        <v>0.21263000731339332</v>
      </c>
      <c r="H4839" s="11">
        <v>0.31520255330924968</v>
      </c>
      <c r="I4839" s="11">
        <v>0.55887462673817145</v>
      </c>
      <c r="J4839" s="11">
        <v>0.20401097567293833</v>
      </c>
      <c r="K4839" s="11">
        <v>0.21605837958993587</v>
      </c>
      <c r="L4839" s="11">
        <v>0.26026853534790118</v>
      </c>
      <c r="M4839" s="11">
        <v>0.51951844863284058</v>
      </c>
    </row>
    <row r="4840" spans="1:13" x14ac:dyDescent="0.35">
      <c r="A4840" s="11" t="str">
        <f t="shared" si="75"/>
        <v>CONSUMO PER CAPITA (kg ó litros por individuo)IsotonicasNIVEL ALTO</v>
      </c>
      <c r="B4840" s="11" t="s">
        <v>121</v>
      </c>
      <c r="C4840" s="11" t="s">
        <v>181</v>
      </c>
      <c r="D4840" s="11" t="s">
        <v>209</v>
      </c>
      <c r="E4840" s="11">
        <v>0.51118295547652326</v>
      </c>
      <c r="F4840" s="11">
        <v>0.28024208882877877</v>
      </c>
      <c r="G4840" s="11">
        <v>0.280679270804574</v>
      </c>
      <c r="H4840" s="11">
        <v>0.29948870127191513</v>
      </c>
      <c r="I4840" s="11">
        <v>0.52607649912015575</v>
      </c>
      <c r="J4840" s="11">
        <v>0.23581383985306731</v>
      </c>
      <c r="K4840" s="11">
        <v>0.22710183354949495</v>
      </c>
      <c r="L4840" s="11">
        <v>0.30085440605895347</v>
      </c>
      <c r="M4840" s="11">
        <v>0.53783912197432049</v>
      </c>
    </row>
    <row r="4841" spans="1:13" x14ac:dyDescent="0.35">
      <c r="A4841" s="11" t="str">
        <f t="shared" si="75"/>
        <v>CONSUMO PER CAPITA (kg ó litros por individuo)IsotonicasNIVEL MEDIO ALTO</v>
      </c>
      <c r="B4841" s="11" t="s">
        <v>121</v>
      </c>
      <c r="C4841" s="11" t="s">
        <v>181</v>
      </c>
      <c r="D4841" s="11" t="s">
        <v>210</v>
      </c>
      <c r="E4841" s="11">
        <v>0.49792421168275913</v>
      </c>
      <c r="F4841" s="11">
        <v>0.2594702770721552</v>
      </c>
      <c r="G4841" s="11">
        <v>0.24380291315543307</v>
      </c>
      <c r="H4841" s="11">
        <v>0.30262149356484197</v>
      </c>
      <c r="I4841" s="11">
        <v>0.44380993523685136</v>
      </c>
      <c r="J4841" s="11">
        <v>0.26798207447104333</v>
      </c>
      <c r="K4841" s="11">
        <v>0.20953935577851721</v>
      </c>
      <c r="L4841" s="11">
        <v>0.22376165983024338</v>
      </c>
      <c r="M4841" s="11">
        <v>0.40059552343513788</v>
      </c>
    </row>
    <row r="4842" spans="1:13" x14ac:dyDescent="0.35">
      <c r="A4842" s="11" t="str">
        <f t="shared" si="75"/>
        <v>CONSUMO PER CAPITA (kg ó litros por individuo)IsotonicasNIVEL MEDIO</v>
      </c>
      <c r="B4842" s="11" t="s">
        <v>121</v>
      </c>
      <c r="C4842" s="11" t="s">
        <v>181</v>
      </c>
      <c r="D4842" s="11" t="s">
        <v>211</v>
      </c>
      <c r="E4842" s="11">
        <v>0.53181552932560927</v>
      </c>
      <c r="F4842" s="11">
        <v>0.2747972375711788</v>
      </c>
      <c r="G4842" s="11">
        <v>0.18155754376933969</v>
      </c>
      <c r="H4842" s="11">
        <v>0.25043879696673238</v>
      </c>
      <c r="I4842" s="11">
        <v>0.40962788915570497</v>
      </c>
      <c r="J4842" s="11">
        <v>0.24160530330603963</v>
      </c>
      <c r="K4842" s="11">
        <v>0.22089879694664485</v>
      </c>
      <c r="L4842" s="11">
        <v>0.21800065986691253</v>
      </c>
      <c r="M4842" s="11">
        <v>0.41596929777454389</v>
      </c>
    </row>
    <row r="4843" spans="1:13" x14ac:dyDescent="0.35">
      <c r="A4843" s="11" t="str">
        <f t="shared" si="75"/>
        <v>CONSUMO PER CAPITA (kg ó litros por individuo)IsotonicasNIVEL MEDIO BAJO</v>
      </c>
      <c r="B4843" s="11" t="s">
        <v>121</v>
      </c>
      <c r="C4843" s="11" t="s">
        <v>181</v>
      </c>
      <c r="D4843" s="11" t="s">
        <v>212</v>
      </c>
      <c r="E4843" s="11">
        <v>0.35433770250498015</v>
      </c>
      <c r="F4843" s="11">
        <v>0.12945325274677208</v>
      </c>
      <c r="G4843" s="11">
        <v>0.137849277903519</v>
      </c>
      <c r="H4843" s="11">
        <v>0.19561468471876636</v>
      </c>
      <c r="I4843" s="11">
        <v>0.35763548418198454</v>
      </c>
      <c r="J4843" s="11">
        <v>0.14504886956196286</v>
      </c>
      <c r="K4843" s="11">
        <v>0.19395522562581086</v>
      </c>
      <c r="L4843" s="11">
        <v>0.19857257633065115</v>
      </c>
      <c r="M4843" s="11">
        <v>0.43336981089252624</v>
      </c>
    </row>
    <row r="4844" spans="1:13" x14ac:dyDescent="0.35">
      <c r="A4844" s="11" t="str">
        <f t="shared" si="75"/>
        <v>CONSUMO PER CAPITA (kg ó litros por individuo)IsotonicasHOMBRE</v>
      </c>
      <c r="B4844" s="11" t="s">
        <v>121</v>
      </c>
      <c r="C4844" s="11" t="s">
        <v>181</v>
      </c>
      <c r="D4844" s="11" t="s">
        <v>21</v>
      </c>
      <c r="E4844" s="11">
        <v>0.51145834650939037</v>
      </c>
      <c r="F4844" s="11">
        <v>0.27854728241837068</v>
      </c>
      <c r="G4844" s="11">
        <v>0.25383144095294441</v>
      </c>
      <c r="H4844" s="11">
        <v>0.28909675506746951</v>
      </c>
      <c r="I4844" s="11">
        <v>0.47272409240548613</v>
      </c>
      <c r="J4844" s="11">
        <v>0.21713553411628295</v>
      </c>
      <c r="K4844" s="11">
        <v>0.24803557021086789</v>
      </c>
      <c r="L4844" s="11">
        <v>0.25325060102542996</v>
      </c>
      <c r="M4844" s="11">
        <v>0.49791065161889209</v>
      </c>
    </row>
    <row r="4845" spans="1:13" x14ac:dyDescent="0.35">
      <c r="A4845" s="11" t="str">
        <f t="shared" si="75"/>
        <v>CONSUMO PER CAPITA (kg ó litros por individuo)IsotonicasMUJER</v>
      </c>
      <c r="B4845" s="11" t="s">
        <v>121</v>
      </c>
      <c r="C4845" s="11" t="s">
        <v>181</v>
      </c>
      <c r="D4845" s="11" t="s">
        <v>22</v>
      </c>
      <c r="E4845" s="11">
        <v>0.43408126620098053</v>
      </c>
      <c r="F4845" s="11">
        <v>0.19097247354838945</v>
      </c>
      <c r="G4845" s="11">
        <v>0.18014252292660998</v>
      </c>
      <c r="H4845" s="11">
        <v>0.2585441318259929</v>
      </c>
      <c r="I4845" s="11">
        <v>0.36956463316225868</v>
      </c>
      <c r="J4845" s="11">
        <v>0.19712284829957677</v>
      </c>
      <c r="K4845" s="11">
        <v>0.15141295223996967</v>
      </c>
      <c r="L4845" s="11">
        <v>0.20969731384131207</v>
      </c>
      <c r="M4845" s="11">
        <v>0.36730260025889655</v>
      </c>
    </row>
    <row r="4846" spans="1:13" x14ac:dyDescent="0.35">
      <c r="A4846" s="11" t="str">
        <f t="shared" si="75"/>
        <v>CONSUMO PER CAPITA (kg ó litros por individuo)EnergeticasT.ESPAÑA</v>
      </c>
      <c r="B4846" s="11" t="s">
        <v>121</v>
      </c>
      <c r="C4846" s="11" t="s">
        <v>182</v>
      </c>
      <c r="D4846" s="11" t="s">
        <v>36</v>
      </c>
      <c r="E4846" s="11">
        <v>0.1473632776714876</v>
      </c>
      <c r="F4846" s="11">
        <v>0.11722465571753889</v>
      </c>
      <c r="G4846" s="11">
        <v>0.11760464040821927</v>
      </c>
      <c r="H4846" s="11">
        <v>0.1076472482984894</v>
      </c>
      <c r="I4846" s="11">
        <v>0.16217858318256875</v>
      </c>
      <c r="J4846" s="11">
        <v>0.15762462804470617</v>
      </c>
      <c r="K4846" s="11">
        <v>8.9291588623726992E-2</v>
      </c>
      <c r="L4846" s="11">
        <v>8.5223408893395899E-2</v>
      </c>
      <c r="M4846" s="11">
        <v>0.12552881633935439</v>
      </c>
    </row>
    <row r="4847" spans="1:13" x14ac:dyDescent="0.35">
      <c r="A4847" s="11" t="str">
        <f t="shared" si="75"/>
        <v>CONSUMO PER CAPITA (kg ó litros por individuo)EnergeticasBCN AM</v>
      </c>
      <c r="B4847" s="11" t="s">
        <v>121</v>
      </c>
      <c r="C4847" s="11" t="s">
        <v>182</v>
      </c>
      <c r="D4847" s="11" t="s">
        <v>1</v>
      </c>
      <c r="E4847" s="11">
        <v>5.3174910920735452E-2</v>
      </c>
      <c r="F4847" s="11">
        <v>3.2057030443795966E-2</v>
      </c>
      <c r="G4847" s="11">
        <v>3.8767774748189536E-2</v>
      </c>
      <c r="H4847" s="11">
        <v>3.5568428900427634E-2</v>
      </c>
      <c r="I4847" s="11">
        <v>7.8575024219957268E-2</v>
      </c>
      <c r="J4847" s="11">
        <v>3.156919144609191E-2</v>
      </c>
      <c r="K4847" s="11">
        <v>6.0700422212706759E-2</v>
      </c>
      <c r="L4847" s="11">
        <v>2.8581282207378645E-2</v>
      </c>
      <c r="M4847" s="11">
        <v>6.3348997662786316E-2</v>
      </c>
    </row>
    <row r="4848" spans="1:13" x14ac:dyDescent="0.35">
      <c r="A4848" s="11" t="str">
        <f t="shared" si="75"/>
        <v>CONSUMO PER CAPITA (kg ó litros por individuo)EnergeticasREST.CAT ARAGON</v>
      </c>
      <c r="B4848" s="11" t="s">
        <v>121</v>
      </c>
      <c r="C4848" s="11" t="s">
        <v>182</v>
      </c>
      <c r="D4848" s="11" t="s">
        <v>2</v>
      </c>
      <c r="E4848" s="11">
        <v>0.15607944556197265</v>
      </c>
      <c r="F4848" s="11">
        <v>8.064823472844071E-2</v>
      </c>
      <c r="G4848" s="11">
        <v>0.13018703015708041</v>
      </c>
      <c r="H4848" s="11">
        <v>0.11161211781169615</v>
      </c>
      <c r="I4848" s="11">
        <v>0.2406437946188166</v>
      </c>
      <c r="J4848" s="11">
        <v>8.149207588587383E-2</v>
      </c>
      <c r="K4848" s="11">
        <v>9.1532802781156358E-2</v>
      </c>
      <c r="L4848" s="11">
        <v>8.6031901151304588E-2</v>
      </c>
      <c r="M4848" s="11">
        <v>0.10975378545038993</v>
      </c>
    </row>
    <row r="4849" spans="1:13" x14ac:dyDescent="0.35">
      <c r="A4849" s="11" t="str">
        <f t="shared" si="75"/>
        <v>CONSUMO PER CAPITA (kg ó litros por individuo)EnergeticasLEVANTE</v>
      </c>
      <c r="B4849" s="11" t="s">
        <v>121</v>
      </c>
      <c r="C4849" s="11" t="s">
        <v>182</v>
      </c>
      <c r="D4849" s="11" t="s">
        <v>3</v>
      </c>
      <c r="E4849" s="11">
        <v>0.17971851814241349</v>
      </c>
      <c r="F4849" s="11">
        <v>0.20644981795197434</v>
      </c>
      <c r="G4849" s="11">
        <v>0.19762384977188502</v>
      </c>
      <c r="H4849" s="11">
        <v>0.12106915258953137</v>
      </c>
      <c r="I4849" s="11">
        <v>0.1429681351959653</v>
      </c>
      <c r="J4849" s="11">
        <v>0.47594776657089133</v>
      </c>
      <c r="K4849" s="11">
        <v>6.4435092314614875E-2</v>
      </c>
      <c r="L4849" s="11">
        <v>4.4796473426245625E-2</v>
      </c>
      <c r="M4849" s="11">
        <v>8.1862730906258938E-2</v>
      </c>
    </row>
    <row r="4850" spans="1:13" x14ac:dyDescent="0.35">
      <c r="A4850" s="11" t="str">
        <f t="shared" si="75"/>
        <v>CONSUMO PER CAPITA (kg ó litros por individuo)EnergeticasANDALUCIA</v>
      </c>
      <c r="B4850" s="11" t="s">
        <v>121</v>
      </c>
      <c r="C4850" s="11" t="s">
        <v>182</v>
      </c>
      <c r="D4850" s="11" t="s">
        <v>4</v>
      </c>
      <c r="E4850" s="11">
        <v>0.12223836966282267</v>
      </c>
      <c r="F4850" s="11">
        <v>5.0915051122851315E-2</v>
      </c>
      <c r="G4850" s="11">
        <v>9.7310085409781005E-2</v>
      </c>
      <c r="H4850" s="11">
        <v>0.14099412123170191</v>
      </c>
      <c r="I4850" s="11">
        <v>0.17404207071385802</v>
      </c>
      <c r="J4850" s="11">
        <v>9.9404843794751188E-2</v>
      </c>
      <c r="K4850" s="11">
        <v>8.3463596717181288E-2</v>
      </c>
      <c r="L4850" s="11">
        <v>0.10079093367368977</v>
      </c>
      <c r="M4850" s="11">
        <v>0.17741527424787551</v>
      </c>
    </row>
    <row r="4851" spans="1:13" x14ac:dyDescent="0.35">
      <c r="A4851" s="11" t="str">
        <f t="shared" si="75"/>
        <v>CONSUMO PER CAPITA (kg ó litros por individuo)EnergeticasMDD AM</v>
      </c>
      <c r="B4851" s="11" t="s">
        <v>121</v>
      </c>
      <c r="C4851" s="11" t="s">
        <v>182</v>
      </c>
      <c r="D4851" s="11" t="s">
        <v>5</v>
      </c>
      <c r="E4851" s="11">
        <v>0.12048914418100984</v>
      </c>
      <c r="F4851" s="11">
        <v>4.754702378070829E-2</v>
      </c>
      <c r="G4851" s="11">
        <v>5.0999163780320378E-2</v>
      </c>
      <c r="H4851" s="11">
        <v>8.0215222600393168E-2</v>
      </c>
      <c r="I4851" s="11">
        <v>0.11793778709363166</v>
      </c>
      <c r="J4851" s="11">
        <v>6.1528016742927738E-2</v>
      </c>
      <c r="K4851" s="11">
        <v>7.263416616464935E-2</v>
      </c>
      <c r="L4851" s="11">
        <v>6.4172828459446926E-2</v>
      </c>
      <c r="M4851" s="11">
        <v>7.1650663723820368E-2</v>
      </c>
    </row>
    <row r="4852" spans="1:13" x14ac:dyDescent="0.35">
      <c r="A4852" s="11" t="str">
        <f t="shared" si="75"/>
        <v>CONSUMO PER CAPITA (kg ó litros por individuo)EnergeticasRTO CENTRO</v>
      </c>
      <c r="B4852" s="11" t="s">
        <v>121</v>
      </c>
      <c r="C4852" s="11" t="s">
        <v>182</v>
      </c>
      <c r="D4852" s="11" t="s">
        <v>6</v>
      </c>
      <c r="E4852" s="11">
        <v>0.15542994241208702</v>
      </c>
      <c r="F4852" s="11">
        <v>0.30358106475411722</v>
      </c>
      <c r="G4852" s="11">
        <v>0.15638391290552398</v>
      </c>
      <c r="H4852" s="11">
        <v>7.2076377283504231E-2</v>
      </c>
      <c r="I4852" s="11">
        <v>0.14327433949759941</v>
      </c>
      <c r="J4852" s="11">
        <v>0.1503920823485444</v>
      </c>
      <c r="K4852" s="11">
        <v>0.11189975961070052</v>
      </c>
      <c r="L4852" s="11">
        <v>7.1835407875074725E-2</v>
      </c>
      <c r="M4852" s="11">
        <v>0.16222385131879272</v>
      </c>
    </row>
    <row r="4853" spans="1:13" x14ac:dyDescent="0.35">
      <c r="A4853" s="11" t="str">
        <f t="shared" si="75"/>
        <v>CONSUMO PER CAPITA (kg ó litros por individuo)EnergeticasNORTE-CENTRO</v>
      </c>
      <c r="B4853" s="11" t="s">
        <v>121</v>
      </c>
      <c r="C4853" s="11" t="s">
        <v>182</v>
      </c>
      <c r="D4853" s="11" t="s">
        <v>7</v>
      </c>
      <c r="E4853" s="11">
        <v>0.35770916765409599</v>
      </c>
      <c r="F4853" s="11">
        <v>0.25461193518108599</v>
      </c>
      <c r="G4853" s="11">
        <v>0.23983923340853303</v>
      </c>
      <c r="H4853" s="11">
        <v>0.21271109567971708</v>
      </c>
      <c r="I4853" s="11">
        <v>0.30209729052720508</v>
      </c>
      <c r="J4853" s="11">
        <v>0.23633058091057177</v>
      </c>
      <c r="K4853" s="11">
        <v>0.23122794955271284</v>
      </c>
      <c r="L4853" s="11">
        <v>0.23763590876206431</v>
      </c>
      <c r="M4853" s="11">
        <v>0.28599758267993752</v>
      </c>
    </row>
    <row r="4854" spans="1:13" x14ac:dyDescent="0.35">
      <c r="A4854" s="11" t="str">
        <f t="shared" si="75"/>
        <v>CONSUMO PER CAPITA (kg ó litros por individuo)EnergeticasNOROESTE</v>
      </c>
      <c r="B4854" s="11" t="s">
        <v>121</v>
      </c>
      <c r="C4854" s="11" t="s">
        <v>182</v>
      </c>
      <c r="D4854" s="11" t="s">
        <v>8</v>
      </c>
      <c r="E4854" s="11">
        <v>4.7936340423366731E-2</v>
      </c>
      <c r="F4854" s="11">
        <v>2.0886579985577709E-2</v>
      </c>
      <c r="G4854" s="11">
        <v>1.8887741589887028E-2</v>
      </c>
      <c r="H4854" s="11">
        <v>4.786114575875982E-2</v>
      </c>
      <c r="I4854" s="11">
        <v>8.2258368998407078E-2</v>
      </c>
      <c r="J4854" s="11">
        <v>4.7554770920881291E-2</v>
      </c>
      <c r="K4854" s="11">
        <v>2.5218030440805519E-2</v>
      </c>
      <c r="L4854" s="11">
        <v>6.6583314906726268E-2</v>
      </c>
      <c r="M4854" s="11">
        <v>4.632533863566201E-2</v>
      </c>
    </row>
    <row r="4855" spans="1:13" x14ac:dyDescent="0.35">
      <c r="A4855" s="11" t="str">
        <f t="shared" si="75"/>
        <v>CONSUMO PER CAPITA (kg ó litros por individuo)Energeticas&lt;2MIL</v>
      </c>
      <c r="B4855" s="11" t="s">
        <v>121</v>
      </c>
      <c r="C4855" s="11" t="s">
        <v>182</v>
      </c>
      <c r="D4855" s="11" t="s">
        <v>9</v>
      </c>
      <c r="E4855" s="11">
        <v>6.6129926871077854E-2</v>
      </c>
      <c r="F4855" s="11">
        <v>7.2297248287744226E-2</v>
      </c>
      <c r="G4855" s="11">
        <v>0.10886136358556577</v>
      </c>
      <c r="H4855" s="11">
        <v>2.0592613629274406E-2</v>
      </c>
      <c r="I4855" s="11">
        <v>0.13796066709333579</v>
      </c>
      <c r="J4855" s="11">
        <v>3.5720934078069123E-2</v>
      </c>
      <c r="K4855" s="11">
        <v>5.1371044084540102E-2</v>
      </c>
      <c r="L4855" s="11">
        <v>4.0977526208633146E-2</v>
      </c>
      <c r="M4855" s="11">
        <v>6.7463419245812478E-2</v>
      </c>
    </row>
    <row r="4856" spans="1:13" x14ac:dyDescent="0.35">
      <c r="A4856" s="11" t="str">
        <f t="shared" si="75"/>
        <v>CONSUMO PER CAPITA (kg ó litros por individuo)Energeticas2-5MIL</v>
      </c>
      <c r="B4856" s="11" t="s">
        <v>121</v>
      </c>
      <c r="C4856" s="11" t="s">
        <v>182</v>
      </c>
      <c r="D4856" s="11" t="s">
        <v>10</v>
      </c>
      <c r="E4856" s="11">
        <v>0.12225227002213143</v>
      </c>
      <c r="F4856" s="11">
        <v>6.0906665412167729E-2</v>
      </c>
      <c r="G4856" s="11">
        <v>9.9125729741664032E-2</v>
      </c>
      <c r="H4856" s="11">
        <v>0.14307421561074465</v>
      </c>
      <c r="I4856" s="11">
        <v>0.22417848608186228</v>
      </c>
      <c r="J4856" s="11">
        <v>0.10489558361626615</v>
      </c>
      <c r="K4856" s="11">
        <v>8.9434179000959083E-2</v>
      </c>
      <c r="L4856" s="11">
        <v>8.4685585559975671E-2</v>
      </c>
      <c r="M4856" s="11">
        <v>0.14828750586466699</v>
      </c>
    </row>
    <row r="4857" spans="1:13" x14ac:dyDescent="0.35">
      <c r="A4857" s="11" t="str">
        <f t="shared" si="75"/>
        <v>CONSUMO PER CAPITA (kg ó litros por individuo)Energeticas5-10MIL</v>
      </c>
      <c r="B4857" s="11" t="s">
        <v>121</v>
      </c>
      <c r="C4857" s="11" t="s">
        <v>182</v>
      </c>
      <c r="D4857" s="11" t="s">
        <v>11</v>
      </c>
      <c r="E4857" s="11">
        <v>0.15639901116095997</v>
      </c>
      <c r="F4857" s="11">
        <v>4.9044850801427869E-2</v>
      </c>
      <c r="G4857" s="11">
        <v>6.0964285867404523E-2</v>
      </c>
      <c r="H4857" s="11">
        <v>8.8627833229135228E-2</v>
      </c>
      <c r="I4857" s="11">
        <v>0.13950987356349479</v>
      </c>
      <c r="J4857" s="11">
        <v>0.12655286597186072</v>
      </c>
      <c r="K4857" s="11">
        <v>0.12687829683635443</v>
      </c>
      <c r="L4857" s="11">
        <v>4.5715320001441795E-2</v>
      </c>
      <c r="M4857" s="11">
        <v>8.8780764330073939E-2</v>
      </c>
    </row>
    <row r="4858" spans="1:13" x14ac:dyDescent="0.35">
      <c r="A4858" s="11" t="str">
        <f t="shared" si="75"/>
        <v>CONSUMO PER CAPITA (kg ó litros por individuo)Energeticas10-30MIL</v>
      </c>
      <c r="B4858" s="11" t="s">
        <v>121</v>
      </c>
      <c r="C4858" s="11" t="s">
        <v>182</v>
      </c>
      <c r="D4858" s="11" t="s">
        <v>12</v>
      </c>
      <c r="E4858" s="11">
        <v>0.13178329567269415</v>
      </c>
      <c r="F4858" s="11">
        <v>7.7294329367955605E-2</v>
      </c>
      <c r="G4858" s="11">
        <v>9.5248498417600427E-2</v>
      </c>
      <c r="H4858" s="11">
        <v>0.13636663988342759</v>
      </c>
      <c r="I4858" s="11">
        <v>0.17548739912266206</v>
      </c>
      <c r="J4858" s="11">
        <v>0.11571620556626569</v>
      </c>
      <c r="K4858" s="11">
        <v>7.7622766924240694E-2</v>
      </c>
      <c r="L4858" s="11">
        <v>0.11865693982106607</v>
      </c>
      <c r="M4858" s="11">
        <v>0.16713068511494122</v>
      </c>
    </row>
    <row r="4859" spans="1:13" x14ac:dyDescent="0.35">
      <c r="A4859" s="11" t="str">
        <f t="shared" si="75"/>
        <v>CONSUMO PER CAPITA (kg ó litros por individuo)Energeticas30-100MIL</v>
      </c>
      <c r="B4859" s="11" t="s">
        <v>121</v>
      </c>
      <c r="C4859" s="11" t="s">
        <v>182</v>
      </c>
      <c r="D4859" s="11" t="s">
        <v>13</v>
      </c>
      <c r="E4859" s="11">
        <v>0.10781067593731349</v>
      </c>
      <c r="F4859" s="11">
        <v>0.11561687778827158</v>
      </c>
      <c r="G4859" s="11">
        <v>0.16441136701008413</v>
      </c>
      <c r="H4859" s="11">
        <v>7.6822871877549437E-2</v>
      </c>
      <c r="I4859" s="11">
        <v>9.5890218534342778E-2</v>
      </c>
      <c r="J4859" s="11">
        <v>4.6557223709281927E-2</v>
      </c>
      <c r="K4859" s="11">
        <v>4.6032179139592663E-2</v>
      </c>
      <c r="L4859" s="11">
        <v>5.016792805621028E-2</v>
      </c>
      <c r="M4859" s="11">
        <v>6.496825875095813E-2</v>
      </c>
    </row>
    <row r="4860" spans="1:13" x14ac:dyDescent="0.35">
      <c r="A4860" s="11" t="str">
        <f t="shared" si="75"/>
        <v>CONSUMO PER CAPITA (kg ó litros por individuo)Energeticas100-200MIL</v>
      </c>
      <c r="B4860" s="11" t="s">
        <v>121</v>
      </c>
      <c r="C4860" s="11" t="s">
        <v>182</v>
      </c>
      <c r="D4860" s="11" t="s">
        <v>14</v>
      </c>
      <c r="E4860" s="11">
        <v>0.38444739292574409</v>
      </c>
      <c r="F4860" s="11">
        <v>0.26369310219058884</v>
      </c>
      <c r="G4860" s="11">
        <v>0.21950197580861386</v>
      </c>
      <c r="H4860" s="11">
        <v>0.23439726171193884</v>
      </c>
      <c r="I4860" s="11">
        <v>0.29645843551943241</v>
      </c>
      <c r="J4860" s="11">
        <v>0.22287368578551156</v>
      </c>
      <c r="K4860" s="11">
        <v>0.22420892005064794</v>
      </c>
      <c r="L4860" s="11">
        <v>0.21353063526097521</v>
      </c>
      <c r="M4860" s="11">
        <v>0.27395322315936044</v>
      </c>
    </row>
    <row r="4861" spans="1:13" x14ac:dyDescent="0.35">
      <c r="A4861" s="11" t="str">
        <f t="shared" si="75"/>
        <v>CONSUMO PER CAPITA (kg ó litros por individuo)Energeticas200-500MIL</v>
      </c>
      <c r="B4861" s="11" t="s">
        <v>121</v>
      </c>
      <c r="C4861" s="11" t="s">
        <v>182</v>
      </c>
      <c r="D4861" s="11" t="s">
        <v>15</v>
      </c>
      <c r="E4861" s="11">
        <v>0.18717380682066256</v>
      </c>
      <c r="F4861" s="11">
        <v>0.24095336994431912</v>
      </c>
      <c r="G4861" s="11">
        <v>0.14184678626236846</v>
      </c>
      <c r="H4861" s="11">
        <v>0.13267579978218469</v>
      </c>
      <c r="I4861" s="11">
        <v>0.24256833755800394</v>
      </c>
      <c r="J4861" s="11">
        <v>0.10982000811995157</v>
      </c>
      <c r="K4861" s="11">
        <v>0.11191599503331207</v>
      </c>
      <c r="L4861" s="11">
        <v>9.673689581948515E-2</v>
      </c>
      <c r="M4861" s="11">
        <v>0.12944671718591108</v>
      </c>
    </row>
    <row r="4862" spans="1:13" x14ac:dyDescent="0.35">
      <c r="A4862" s="11" t="str">
        <f t="shared" si="75"/>
        <v>CONSUMO PER CAPITA (kg ó litros por individuo)Energeticas&gt;500MIL</v>
      </c>
      <c r="B4862" s="11" t="s">
        <v>121</v>
      </c>
      <c r="C4862" s="11" t="s">
        <v>182</v>
      </c>
      <c r="D4862" s="11" t="s">
        <v>16</v>
      </c>
      <c r="E4862" s="11">
        <v>7.7405945386630037E-2</v>
      </c>
      <c r="F4862" s="11">
        <v>5.1304967866599147E-2</v>
      </c>
      <c r="G4862" s="11">
        <v>4.2966620911233176E-2</v>
      </c>
      <c r="H4862" s="11">
        <v>4.7635155311622483E-2</v>
      </c>
      <c r="I4862" s="11">
        <v>8.545893858288911E-2</v>
      </c>
      <c r="J4862" s="11">
        <v>0.41620530097336672</v>
      </c>
      <c r="K4862" s="11">
        <v>4.8619002057192363E-2</v>
      </c>
      <c r="L4862" s="11">
        <v>3.8289766992891945E-2</v>
      </c>
      <c r="M4862" s="11">
        <v>8.8842559687394698E-2</v>
      </c>
    </row>
    <row r="4863" spans="1:13" x14ac:dyDescent="0.35">
      <c r="A4863" s="11" t="str">
        <f t="shared" si="75"/>
        <v>CONSUMO PER CAPITA (kg ó litros por individuo)EnergeticasDE 15 A 19 AÑOS</v>
      </c>
      <c r="B4863" s="11" t="s">
        <v>121</v>
      </c>
      <c r="C4863" s="11" t="s">
        <v>182</v>
      </c>
      <c r="D4863" s="11" t="s">
        <v>39</v>
      </c>
      <c r="E4863" s="11">
        <v>0.15681053808359796</v>
      </c>
      <c r="F4863" s="11">
        <v>9.5065961485137129E-2</v>
      </c>
      <c r="G4863" s="11">
        <v>0.20227073150300448</v>
      </c>
      <c r="H4863" s="11">
        <v>0.21127893651862642</v>
      </c>
      <c r="I4863" s="11">
        <v>0.31262095199593454</v>
      </c>
      <c r="J4863" s="11">
        <v>1.1874089333702937</v>
      </c>
      <c r="K4863" s="11">
        <v>0.18628238977764447</v>
      </c>
      <c r="L4863" s="11">
        <v>0.14621740426913205</v>
      </c>
      <c r="M4863" s="11">
        <v>0.39056663232666661</v>
      </c>
    </row>
    <row r="4864" spans="1:13" x14ac:dyDescent="0.35">
      <c r="A4864" s="11" t="str">
        <f t="shared" si="75"/>
        <v>CONSUMO PER CAPITA (kg ó litros por individuo)EnergeticasDE 20 A 24 AÑOS</v>
      </c>
      <c r="B4864" s="11" t="s">
        <v>121</v>
      </c>
      <c r="C4864" s="11" t="s">
        <v>182</v>
      </c>
      <c r="D4864" s="11" t="s">
        <v>40</v>
      </c>
      <c r="E4864" s="11">
        <v>0.28410526081033954</v>
      </c>
      <c r="F4864" s="11">
        <v>0.23326648616980319</v>
      </c>
      <c r="G4864" s="11">
        <v>0.37787009373615821</v>
      </c>
      <c r="H4864" s="11">
        <v>0.21460462653435272</v>
      </c>
      <c r="I4864" s="11">
        <v>0.11949317053855946</v>
      </c>
      <c r="J4864" s="11">
        <v>4.7434733408339029E-2</v>
      </c>
      <c r="K4864" s="11">
        <v>7.1626618802507189E-2</v>
      </c>
      <c r="L4864" s="11">
        <v>5.798463841171575E-2</v>
      </c>
      <c r="M4864" s="11">
        <v>0.11174791640473049</v>
      </c>
    </row>
    <row r="4865" spans="1:13" x14ac:dyDescent="0.35">
      <c r="A4865" s="11" t="str">
        <f t="shared" si="75"/>
        <v>CONSUMO PER CAPITA (kg ó litros por individuo)EnergeticasDE 25 A 34 AÑOS</v>
      </c>
      <c r="B4865" s="11" t="s">
        <v>121</v>
      </c>
      <c r="C4865" s="11" t="s">
        <v>182</v>
      </c>
      <c r="D4865" s="11" t="s">
        <v>41</v>
      </c>
      <c r="E4865" s="11">
        <v>0.16377632098474065</v>
      </c>
      <c r="F4865" s="11">
        <v>0.20037529080162933</v>
      </c>
      <c r="G4865" s="11">
        <v>0.12666079353536439</v>
      </c>
      <c r="H4865" s="11">
        <v>0.11504360630500547</v>
      </c>
      <c r="I4865" s="11">
        <v>0.1807415278890841</v>
      </c>
      <c r="J4865" s="11">
        <v>0.13964063927176548</v>
      </c>
      <c r="K4865" s="11">
        <v>0.10030478224740808</v>
      </c>
      <c r="L4865" s="11">
        <v>9.8532603990600098E-2</v>
      </c>
      <c r="M4865" s="11">
        <v>0.11141163779298438</v>
      </c>
    </row>
    <row r="4866" spans="1:13" x14ac:dyDescent="0.35">
      <c r="A4866" s="11" t="str">
        <f t="shared" si="75"/>
        <v>CONSUMO PER CAPITA (kg ó litros por individuo)EnergeticasDE 35 A 49 AÑOS</v>
      </c>
      <c r="B4866" s="11" t="s">
        <v>121</v>
      </c>
      <c r="C4866" s="11" t="s">
        <v>182</v>
      </c>
      <c r="D4866" s="11" t="s">
        <v>42</v>
      </c>
      <c r="E4866" s="11">
        <v>0.22720714071314235</v>
      </c>
      <c r="F4866" s="11">
        <v>0.16813186426854845</v>
      </c>
      <c r="G4866" s="11">
        <v>0.13876864599374608</v>
      </c>
      <c r="H4866" s="11">
        <v>0.14256266696239622</v>
      </c>
      <c r="I4866" s="11">
        <v>0.24218180038327161</v>
      </c>
      <c r="J4866" s="11">
        <v>0.14633965989359907</v>
      </c>
      <c r="K4866" s="11">
        <v>0.15585169165504315</v>
      </c>
      <c r="L4866" s="11">
        <v>0.1523370025915961</v>
      </c>
      <c r="M4866" s="11">
        <v>0.18080463514702058</v>
      </c>
    </row>
    <row r="4867" spans="1:13" x14ac:dyDescent="0.35">
      <c r="A4867" s="11" t="str">
        <f t="shared" si="75"/>
        <v>CONSUMO PER CAPITA (kg ó litros por individuo)EnergeticasDE 50 A 59 AÑOS</v>
      </c>
      <c r="B4867" s="11" t="s">
        <v>121</v>
      </c>
      <c r="C4867" s="11" t="s">
        <v>182</v>
      </c>
      <c r="D4867" s="11" t="s">
        <v>43</v>
      </c>
      <c r="E4867" s="11">
        <v>0.10403792923111239</v>
      </c>
      <c r="F4867" s="11">
        <v>6.7525444879237576E-2</v>
      </c>
      <c r="G4867" s="11">
        <v>8.2878785366771679E-2</v>
      </c>
      <c r="H4867" s="11">
        <v>4.90869941907894E-2</v>
      </c>
      <c r="I4867" s="11">
        <v>9.5087122640155175E-2</v>
      </c>
      <c r="J4867" s="11">
        <v>4.0814179338658468E-2</v>
      </c>
      <c r="K4867" s="11">
        <v>2.6298614528091811E-2</v>
      </c>
      <c r="L4867" s="11">
        <v>4.7556849476335261E-2</v>
      </c>
      <c r="M4867" s="11">
        <v>7.3746343824645358E-2</v>
      </c>
    </row>
    <row r="4868" spans="1:13" x14ac:dyDescent="0.35">
      <c r="A4868" s="11" t="str">
        <f t="shared" ref="A4868:A4931" si="76">B4868&amp;C4868&amp;D4868</f>
        <v>CONSUMO PER CAPITA (kg ó litros por individuo)EnergeticasDE 60 A 75 AÑOS</v>
      </c>
      <c r="B4868" s="11" t="s">
        <v>121</v>
      </c>
      <c r="C4868" s="11" t="s">
        <v>182</v>
      </c>
      <c r="D4868" s="11" t="s">
        <v>44</v>
      </c>
      <c r="E4868" s="11">
        <v>2.5235436584954394E-2</v>
      </c>
      <c r="F4868" s="11">
        <v>1.2132296308721093E-2</v>
      </c>
      <c r="G4868" s="11">
        <v>1.3608198874659741E-2</v>
      </c>
      <c r="H4868" s="11">
        <v>4.6168315674942631E-2</v>
      </c>
      <c r="I4868" s="11">
        <v>7.194175306144715E-2</v>
      </c>
      <c r="J4868" s="11">
        <v>7.941176242324488E-3</v>
      </c>
      <c r="K4868" s="11">
        <v>2.8927930808159027E-2</v>
      </c>
      <c r="L4868" s="11">
        <v>1.4408375761536611E-2</v>
      </c>
      <c r="M4868" s="11">
        <v>3.3301373784351843E-2</v>
      </c>
    </row>
    <row r="4869" spans="1:13" x14ac:dyDescent="0.35">
      <c r="A4869" s="11" t="str">
        <f t="shared" si="76"/>
        <v>CONSUMO PER CAPITA (kg ó litros por individuo)EnergeticasNIVEL ALTO</v>
      </c>
      <c r="B4869" s="11" t="s">
        <v>121</v>
      </c>
      <c r="C4869" s="11" t="s">
        <v>182</v>
      </c>
      <c r="D4869" s="11" t="s">
        <v>209</v>
      </c>
      <c r="E4869" s="11">
        <v>6.1394565240841324E-2</v>
      </c>
      <c r="F4869" s="11">
        <v>4.5412235225179266E-2</v>
      </c>
      <c r="G4869" s="11">
        <v>5.5374682502664432E-2</v>
      </c>
      <c r="H4869" s="11">
        <v>5.8048729380769215E-2</v>
      </c>
      <c r="I4869" s="11">
        <v>0.11518051673766475</v>
      </c>
      <c r="J4869" s="11">
        <v>3.6349471961671792E-2</v>
      </c>
      <c r="K4869" s="11">
        <v>2.8088718391664092E-2</v>
      </c>
      <c r="L4869" s="11">
        <v>3.9650508669391391E-2</v>
      </c>
      <c r="M4869" s="11">
        <v>4.0921072109429024E-2</v>
      </c>
    </row>
    <row r="4870" spans="1:13" x14ac:dyDescent="0.35">
      <c r="A4870" s="11" t="str">
        <f t="shared" si="76"/>
        <v>CONSUMO PER CAPITA (kg ó litros por individuo)EnergeticasNIVEL MEDIO ALTO</v>
      </c>
      <c r="B4870" s="11" t="s">
        <v>121</v>
      </c>
      <c r="C4870" s="11" t="s">
        <v>182</v>
      </c>
      <c r="D4870" s="11" t="s">
        <v>210</v>
      </c>
      <c r="E4870" s="11">
        <v>5.1016108337311843E-2</v>
      </c>
      <c r="F4870" s="11">
        <v>3.6720802727447481E-2</v>
      </c>
      <c r="G4870" s="11">
        <v>3.3721297161926907E-2</v>
      </c>
      <c r="H4870" s="11">
        <v>6.7271908984429266E-2</v>
      </c>
      <c r="I4870" s="11">
        <v>7.6940008273684718E-2</v>
      </c>
      <c r="J4870" s="11">
        <v>4.9457258429801074E-2</v>
      </c>
      <c r="K4870" s="11">
        <v>6.2770599790999956E-2</v>
      </c>
      <c r="L4870" s="11">
        <v>5.2315400254821044E-2</v>
      </c>
      <c r="M4870" s="11">
        <v>6.9851644607160382E-2</v>
      </c>
    </row>
    <row r="4871" spans="1:13" x14ac:dyDescent="0.35">
      <c r="A4871" s="11" t="str">
        <f t="shared" si="76"/>
        <v>CONSUMO PER CAPITA (kg ó litros por individuo)EnergeticasNIVEL MEDIO</v>
      </c>
      <c r="B4871" s="11" t="s">
        <v>121</v>
      </c>
      <c r="C4871" s="11" t="s">
        <v>182</v>
      </c>
      <c r="D4871" s="11" t="s">
        <v>211</v>
      </c>
      <c r="E4871" s="11">
        <v>0.16518925302826507</v>
      </c>
      <c r="F4871" s="11">
        <v>8.3270264223433421E-2</v>
      </c>
      <c r="G4871" s="11">
        <v>0.10481117495174351</v>
      </c>
      <c r="H4871" s="11">
        <v>0.10725136552126199</v>
      </c>
      <c r="I4871" s="11">
        <v>0.14672040501315636</v>
      </c>
      <c r="J4871" s="11">
        <v>9.8613177313944728E-2</v>
      </c>
      <c r="K4871" s="11">
        <v>0.10441690117119946</v>
      </c>
      <c r="L4871" s="11">
        <v>8.2260043444327066E-2</v>
      </c>
      <c r="M4871" s="11">
        <v>0.11195434426240211</v>
      </c>
    </row>
    <row r="4872" spans="1:13" x14ac:dyDescent="0.35">
      <c r="A4872" s="11" t="str">
        <f t="shared" si="76"/>
        <v>CONSUMO PER CAPITA (kg ó litros por individuo)EnergeticasNIVEL MEDIO BAJO</v>
      </c>
      <c r="B4872" s="11" t="s">
        <v>121</v>
      </c>
      <c r="C4872" s="11" t="s">
        <v>182</v>
      </c>
      <c r="D4872" s="11" t="s">
        <v>212</v>
      </c>
      <c r="E4872" s="11">
        <v>0.10534396270913343</v>
      </c>
      <c r="F4872" s="11">
        <v>4.4357118016333803E-2</v>
      </c>
      <c r="G4872" s="11">
        <v>0.10545650984051554</v>
      </c>
      <c r="H4872" s="11">
        <v>9.8844783831140579E-2</v>
      </c>
      <c r="I4872" s="11">
        <v>0.17598147838994202</v>
      </c>
      <c r="J4872" s="11">
        <v>6.4599792592950414E-2</v>
      </c>
      <c r="K4872" s="11">
        <v>7.4676714948123113E-2</v>
      </c>
      <c r="L4872" s="11">
        <v>6.5322400063729136E-2</v>
      </c>
      <c r="M4872" s="11">
        <v>6.857849277002119E-2</v>
      </c>
    </row>
    <row r="4873" spans="1:13" x14ac:dyDescent="0.35">
      <c r="A4873" s="11" t="str">
        <f t="shared" si="76"/>
        <v>CONSUMO PER CAPITA (kg ó litros por individuo)EnergeticasHOMBRE</v>
      </c>
      <c r="B4873" s="11" t="s">
        <v>121</v>
      </c>
      <c r="C4873" s="11" t="s">
        <v>182</v>
      </c>
      <c r="D4873" s="11" t="s">
        <v>21</v>
      </c>
      <c r="E4873" s="11">
        <v>0.17134482793854619</v>
      </c>
      <c r="F4873" s="11">
        <v>0.15449110868892046</v>
      </c>
      <c r="G4873" s="11">
        <v>0.14685356653669232</v>
      </c>
      <c r="H4873" s="11">
        <v>0.11722476241240093</v>
      </c>
      <c r="I4873" s="11">
        <v>0.19168177361316471</v>
      </c>
      <c r="J4873" s="11">
        <v>0.20734068590348412</v>
      </c>
      <c r="K4873" s="11">
        <v>8.3819642321341939E-2</v>
      </c>
      <c r="L4873" s="11">
        <v>9.5392464136870664E-2</v>
      </c>
      <c r="M4873" s="11">
        <v>0.15445459738668946</v>
      </c>
    </row>
    <row r="4874" spans="1:13" x14ac:dyDescent="0.35">
      <c r="A4874" s="11" t="str">
        <f t="shared" si="76"/>
        <v>CONSUMO PER CAPITA (kg ó litros por individuo)EnergeticasMUJER</v>
      </c>
      <c r="B4874" s="11" t="s">
        <v>121</v>
      </c>
      <c r="C4874" s="11" t="s">
        <v>182</v>
      </c>
      <c r="D4874" s="11" t="s">
        <v>22</v>
      </c>
      <c r="E4874" s="11">
        <v>0.12362916556860853</v>
      </c>
      <c r="F4874" s="11">
        <v>8.0342882658553438E-2</v>
      </c>
      <c r="G4874" s="11">
        <v>8.8704905615118942E-2</v>
      </c>
      <c r="H4874" s="11">
        <v>9.8183875449199612E-2</v>
      </c>
      <c r="I4874" s="11">
        <v>0.13302678386744379</v>
      </c>
      <c r="J4874" s="11">
        <v>0.10850045446707264</v>
      </c>
      <c r="K4874" s="11">
        <v>9.4693894920511959E-2</v>
      </c>
      <c r="L4874" s="11">
        <v>7.5183438220507187E-2</v>
      </c>
      <c r="M4874" s="11">
        <v>9.6964118308917352E-2</v>
      </c>
    </row>
    <row r="4875" spans="1:13" x14ac:dyDescent="0.35">
      <c r="A4875" s="11" t="str">
        <f t="shared" si="76"/>
        <v>CONSUMO PER CAPITA (kg ó litros por individuo)GaseosasT.ESPAÑA</v>
      </c>
      <c r="B4875" s="11" t="s">
        <v>121</v>
      </c>
      <c r="C4875" s="11" t="s">
        <v>168</v>
      </c>
      <c r="D4875" s="11" t="s">
        <v>36</v>
      </c>
      <c r="E4875" s="11">
        <v>0.11151043932634132</v>
      </c>
      <c r="F4875" s="11">
        <v>6.3448755867171872E-2</v>
      </c>
      <c r="G4875" s="11">
        <v>4.9120824047665101E-2</v>
      </c>
      <c r="H4875" s="11">
        <v>4.9759054185774726E-2</v>
      </c>
      <c r="I4875" s="11">
        <v>8.1016196518667455E-2</v>
      </c>
      <c r="J4875" s="11">
        <v>5.715382936355997E-2</v>
      </c>
      <c r="K4875" s="11">
        <v>3.8738190864268274E-2</v>
      </c>
      <c r="L4875" s="11">
        <v>4.1284967111605592E-2</v>
      </c>
      <c r="M4875" s="11">
        <v>7.5019950680980552E-2</v>
      </c>
    </row>
    <row r="4876" spans="1:13" x14ac:dyDescent="0.35">
      <c r="A4876" s="11" t="str">
        <f t="shared" si="76"/>
        <v>CONSUMO PER CAPITA (kg ó litros por individuo)GaseosasBCN AM</v>
      </c>
      <c r="B4876" s="11" t="s">
        <v>121</v>
      </c>
      <c r="C4876" s="11" t="s">
        <v>168</v>
      </c>
      <c r="D4876" s="11" t="s">
        <v>1</v>
      </c>
      <c r="E4876" s="11">
        <v>9.3536851925489828E-2</v>
      </c>
      <c r="F4876" s="11">
        <v>4.6473101342849384E-2</v>
      </c>
      <c r="G4876" s="11">
        <v>4.1870507182868298E-2</v>
      </c>
      <c r="H4876" s="11">
        <v>3.7455748843795267E-2</v>
      </c>
      <c r="I4876" s="11">
        <v>3.8788008609172059E-2</v>
      </c>
      <c r="J4876" s="11">
        <v>1.5351460455397916E-2</v>
      </c>
      <c r="K4876" s="11">
        <v>2.8878268151717127E-3</v>
      </c>
      <c r="L4876" s="11">
        <v>1.5747700873328104E-2</v>
      </c>
      <c r="M4876" s="11">
        <v>3.1917717103503385E-2</v>
      </c>
    </row>
    <row r="4877" spans="1:13" x14ac:dyDescent="0.35">
      <c r="A4877" s="11" t="str">
        <f t="shared" si="76"/>
        <v>CONSUMO PER CAPITA (kg ó litros por individuo)GaseosasREST.CAT ARAGON</v>
      </c>
      <c r="B4877" s="11" t="s">
        <v>121</v>
      </c>
      <c r="C4877" s="11" t="s">
        <v>168</v>
      </c>
      <c r="D4877" s="11" t="s">
        <v>2</v>
      </c>
      <c r="E4877" s="11">
        <v>4.9927156253635717E-2</v>
      </c>
      <c r="F4877" s="11">
        <v>4.2787891513814173E-2</v>
      </c>
      <c r="G4877" s="11">
        <v>4.4442793212942949E-2</v>
      </c>
      <c r="H4877" s="11">
        <v>5.3596763843884336E-2</v>
      </c>
      <c r="I4877" s="11">
        <v>6.9058981056467669E-2</v>
      </c>
      <c r="J4877" s="11">
        <v>3.1764650413441689E-2</v>
      </c>
      <c r="K4877" s="11">
        <v>2.8811911514607019E-2</v>
      </c>
      <c r="L4877" s="11">
        <v>3.4151255598093691E-2</v>
      </c>
      <c r="M4877" s="11">
        <v>0.10682482257862547</v>
      </c>
    </row>
    <row r="4878" spans="1:13" x14ac:dyDescent="0.35">
      <c r="A4878" s="11" t="str">
        <f t="shared" si="76"/>
        <v>CONSUMO PER CAPITA (kg ó litros por individuo)GaseosasLEVANTE</v>
      </c>
      <c r="B4878" s="11" t="s">
        <v>121</v>
      </c>
      <c r="C4878" s="11" t="s">
        <v>168</v>
      </c>
      <c r="D4878" s="11" t="s">
        <v>3</v>
      </c>
      <c r="E4878" s="11">
        <v>0.19531244974139472</v>
      </c>
      <c r="F4878" s="11">
        <v>0.14011576142405344</v>
      </c>
      <c r="G4878" s="11">
        <v>0.13246265763329251</v>
      </c>
      <c r="H4878" s="11">
        <v>0.10493636480802444</v>
      </c>
      <c r="I4878" s="11">
        <v>0.15516334881101188</v>
      </c>
      <c r="J4878" s="11">
        <v>0.15582856000777967</v>
      </c>
      <c r="K4878" s="11">
        <v>0.10715390101849197</v>
      </c>
      <c r="L4878" s="11">
        <v>9.9358844971933077E-2</v>
      </c>
      <c r="M4878" s="11">
        <v>0.14126733192575425</v>
      </c>
    </row>
    <row r="4879" spans="1:13" x14ac:dyDescent="0.35">
      <c r="A4879" s="11" t="str">
        <f t="shared" si="76"/>
        <v>CONSUMO PER CAPITA (kg ó litros por individuo)GaseosasANDALUCIA</v>
      </c>
      <c r="B4879" s="11" t="s">
        <v>121</v>
      </c>
      <c r="C4879" s="11" t="s">
        <v>168</v>
      </c>
      <c r="D4879" s="11" t="s">
        <v>4</v>
      </c>
      <c r="E4879" s="11">
        <v>4.9760406404386948E-2</v>
      </c>
      <c r="F4879" s="11">
        <v>2.0992748220815864E-2</v>
      </c>
      <c r="G4879" s="11">
        <v>1.7797390582857748E-2</v>
      </c>
      <c r="H4879" s="11">
        <v>2.335829300590184E-2</v>
      </c>
      <c r="I4879" s="11">
        <v>0.12408487829372568</v>
      </c>
      <c r="J4879" s="11">
        <v>2.4408479340237085E-2</v>
      </c>
      <c r="K4879" s="11">
        <v>1.0676343293847493E-2</v>
      </c>
      <c r="L4879" s="11">
        <v>8.0665667333001921E-3</v>
      </c>
      <c r="M4879" s="11">
        <v>4.8834787531288969E-2</v>
      </c>
    </row>
    <row r="4880" spans="1:13" x14ac:dyDescent="0.35">
      <c r="A4880" s="11" t="str">
        <f t="shared" si="76"/>
        <v>CONSUMO PER CAPITA (kg ó litros por individuo)GaseosasMDD AM</v>
      </c>
      <c r="B4880" s="11" t="s">
        <v>121</v>
      </c>
      <c r="C4880" s="11" t="s">
        <v>168</v>
      </c>
      <c r="D4880" s="11" t="s">
        <v>5</v>
      </c>
      <c r="E4880" s="11">
        <v>0.1531511510470018</v>
      </c>
      <c r="F4880" s="11">
        <v>0.12473527427596362</v>
      </c>
      <c r="G4880" s="11">
        <v>5.7230615906994152E-2</v>
      </c>
      <c r="H4880" s="11">
        <v>6.6868715784897781E-2</v>
      </c>
      <c r="I4880" s="11">
        <v>7.3780971190364419E-2</v>
      </c>
      <c r="J4880" s="11">
        <v>5.2772903686724409E-2</v>
      </c>
      <c r="K4880" s="11">
        <v>5.9396727880945542E-2</v>
      </c>
      <c r="L4880" s="11">
        <v>7.152859476714081E-2</v>
      </c>
      <c r="M4880" s="11">
        <v>0.10504863860535654</v>
      </c>
    </row>
    <row r="4881" spans="1:13" x14ac:dyDescent="0.35">
      <c r="A4881" s="11" t="str">
        <f t="shared" si="76"/>
        <v>CONSUMO PER CAPITA (kg ó litros por individuo)GaseosasRTO CENTRO</v>
      </c>
      <c r="B4881" s="11" t="s">
        <v>121</v>
      </c>
      <c r="C4881" s="11" t="s">
        <v>168</v>
      </c>
      <c r="D4881" s="11" t="s">
        <v>6</v>
      </c>
      <c r="E4881" s="11">
        <v>0.24745693452180947</v>
      </c>
      <c r="F4881" s="11">
        <v>3.5854326151003799E-2</v>
      </c>
      <c r="G4881" s="11">
        <v>9.7043980408716823E-3</v>
      </c>
      <c r="H4881" s="11">
        <v>2.5763719073806757E-2</v>
      </c>
      <c r="I4881" s="11">
        <v>3.6348917733822421E-2</v>
      </c>
      <c r="J4881" s="11">
        <v>3.6244504788951928E-2</v>
      </c>
      <c r="K4881" s="11">
        <v>1.6858385954916299E-2</v>
      </c>
      <c r="L4881" s="11">
        <v>4.7142198870712172E-2</v>
      </c>
      <c r="M4881" s="11">
        <v>3.1898852934151414E-2</v>
      </c>
    </row>
    <row r="4882" spans="1:13" x14ac:dyDescent="0.35">
      <c r="A4882" s="11" t="str">
        <f t="shared" si="76"/>
        <v>CONSUMO PER CAPITA (kg ó litros por individuo)GaseosasNORTE-CENTRO</v>
      </c>
      <c r="B4882" s="11" t="s">
        <v>121</v>
      </c>
      <c r="C4882" s="11" t="s">
        <v>168</v>
      </c>
      <c r="D4882" s="11" t="s">
        <v>7</v>
      </c>
      <c r="E4882" s="11">
        <v>5.4952598681107453E-2</v>
      </c>
      <c r="F4882" s="11">
        <v>3.7718082210500554E-2</v>
      </c>
      <c r="G4882" s="11">
        <v>5.3461000252725509E-2</v>
      </c>
      <c r="H4882" s="11">
        <v>3.5068362226602659E-2</v>
      </c>
      <c r="I4882" s="11">
        <v>3.7165103631036457E-2</v>
      </c>
      <c r="J4882" s="11">
        <v>5.3545870183981104E-2</v>
      </c>
      <c r="K4882" s="11">
        <v>1.409772461997552E-2</v>
      </c>
      <c r="L4882" s="11">
        <v>1.5946916222533074E-2</v>
      </c>
      <c r="M4882" s="11">
        <v>3.5582033014928675E-2</v>
      </c>
    </row>
    <row r="4883" spans="1:13" x14ac:dyDescent="0.35">
      <c r="A4883" s="11" t="str">
        <f t="shared" si="76"/>
        <v>CONSUMO PER CAPITA (kg ó litros por individuo)GaseosasNOROESTE</v>
      </c>
      <c r="B4883" s="11" t="s">
        <v>121</v>
      </c>
      <c r="C4883" s="11" t="s">
        <v>168</v>
      </c>
      <c r="D4883" s="11" t="s">
        <v>8</v>
      </c>
      <c r="E4883" s="11">
        <v>6.9535029761775155E-2</v>
      </c>
      <c r="F4883" s="11">
        <v>4.0582662440954598E-2</v>
      </c>
      <c r="G4883" s="11">
        <v>1.5156013473107331E-2</v>
      </c>
      <c r="H4883" s="11">
        <v>3.6614545388592518E-2</v>
      </c>
      <c r="I4883" s="11">
        <v>2.0368046783076195E-2</v>
      </c>
      <c r="J4883" s="11">
        <v>7.3282637505788131E-2</v>
      </c>
      <c r="K4883" s="11">
        <v>5.3319753927106285E-2</v>
      </c>
      <c r="L4883" s="11">
        <v>2.7058852051765003E-2</v>
      </c>
      <c r="M4883" s="11">
        <v>5.9391128367199737E-2</v>
      </c>
    </row>
    <row r="4884" spans="1:13" x14ac:dyDescent="0.35">
      <c r="A4884" s="11" t="str">
        <f t="shared" si="76"/>
        <v>CONSUMO PER CAPITA (kg ó litros por individuo)Gaseosas&lt;2MIL</v>
      </c>
      <c r="B4884" s="11" t="s">
        <v>121</v>
      </c>
      <c r="C4884" s="11" t="s">
        <v>168</v>
      </c>
      <c r="D4884" s="11" t="s">
        <v>9</v>
      </c>
      <c r="E4884" s="11">
        <v>2.5410258003929317E-2</v>
      </c>
      <c r="F4884" s="11">
        <v>2.7226969952227353E-2</v>
      </c>
      <c r="G4884" s="11">
        <v>3.0892202485511135E-2</v>
      </c>
      <c r="H4884" s="11">
        <v>1.1006613121359761E-2</v>
      </c>
      <c r="I4884" s="11">
        <v>4.3504865867093442E-2</v>
      </c>
      <c r="J4884" s="11">
        <v>3.5521752745494961E-2</v>
      </c>
      <c r="K4884" s="11">
        <v>1.6218613448288646E-2</v>
      </c>
      <c r="L4884" s="11">
        <v>1.1403063601553021E-2</v>
      </c>
      <c r="M4884" s="11">
        <v>5.0961100645817416E-2</v>
      </c>
    </row>
    <row r="4885" spans="1:13" x14ac:dyDescent="0.35">
      <c r="A4885" s="11" t="str">
        <f t="shared" si="76"/>
        <v>CONSUMO PER CAPITA (kg ó litros por individuo)Gaseosas2-5MIL</v>
      </c>
      <c r="B4885" s="11" t="s">
        <v>121</v>
      </c>
      <c r="C4885" s="11" t="s">
        <v>168</v>
      </c>
      <c r="D4885" s="11" t="s">
        <v>10</v>
      </c>
      <c r="E4885" s="11">
        <v>2.0656263643142547E-2</v>
      </c>
      <c r="F4885" s="11">
        <v>1.4217893140630232E-2</v>
      </c>
      <c r="G4885" s="11">
        <v>2.597302798362163E-3</v>
      </c>
      <c r="H4885" s="11">
        <v>7.6318809589520122E-3</v>
      </c>
      <c r="I4885" s="11">
        <v>1.8910578415191635E-2</v>
      </c>
      <c r="J4885" s="11">
        <v>3.7846523898905526E-2</v>
      </c>
      <c r="K4885" s="11">
        <v>6.9040704282937815E-3</v>
      </c>
      <c r="L4885" s="11">
        <v>1.9584196532087216E-2</v>
      </c>
      <c r="M4885" s="11">
        <v>2.8717633651448974E-2</v>
      </c>
    </row>
    <row r="4886" spans="1:13" x14ac:dyDescent="0.35">
      <c r="A4886" s="11" t="str">
        <f t="shared" si="76"/>
        <v>CONSUMO PER CAPITA (kg ó litros por individuo)Gaseosas5-10MIL</v>
      </c>
      <c r="B4886" s="11" t="s">
        <v>121</v>
      </c>
      <c r="C4886" s="11" t="s">
        <v>168</v>
      </c>
      <c r="D4886" s="11" t="s">
        <v>11</v>
      </c>
      <c r="E4886" s="11">
        <v>3.6559515611160068E-2</v>
      </c>
      <c r="F4886" s="11">
        <v>1.7694819540370051E-2</v>
      </c>
      <c r="G4886" s="11">
        <v>1.4339103565301497E-2</v>
      </c>
      <c r="H4886" s="11">
        <v>1.9275606100386537E-2</v>
      </c>
      <c r="I4886" s="11">
        <v>2.0027644171737895E-2</v>
      </c>
      <c r="J4886" s="11">
        <v>9.0359957488928958E-2</v>
      </c>
      <c r="K4886" s="11">
        <v>4.3176814254474623E-2</v>
      </c>
      <c r="L4886" s="11">
        <v>3.1833360731062937E-2</v>
      </c>
      <c r="M4886" s="11">
        <v>5.3911543542058807E-2</v>
      </c>
    </row>
    <row r="4887" spans="1:13" x14ac:dyDescent="0.35">
      <c r="A4887" s="11" t="str">
        <f t="shared" si="76"/>
        <v>CONSUMO PER CAPITA (kg ó litros por individuo)Gaseosas10-30MIL</v>
      </c>
      <c r="B4887" s="11" t="s">
        <v>121</v>
      </c>
      <c r="C4887" s="11" t="s">
        <v>168</v>
      </c>
      <c r="D4887" s="11" t="s">
        <v>12</v>
      </c>
      <c r="E4887" s="11">
        <v>0.16550952382463072</v>
      </c>
      <c r="F4887" s="11">
        <v>6.4539173884833601E-2</v>
      </c>
      <c r="G4887" s="11">
        <v>2.271679904347635E-2</v>
      </c>
      <c r="H4887" s="11">
        <v>3.2636806059106606E-2</v>
      </c>
      <c r="I4887" s="11">
        <v>0.14217972785551233</v>
      </c>
      <c r="J4887" s="11">
        <v>3.690756053420035E-2</v>
      </c>
      <c r="K4887" s="11">
        <v>3.0597244831089679E-2</v>
      </c>
      <c r="L4887" s="11">
        <v>4.8564403239309543E-2</v>
      </c>
      <c r="M4887" s="11">
        <v>5.9750583554117914E-2</v>
      </c>
    </row>
    <row r="4888" spans="1:13" x14ac:dyDescent="0.35">
      <c r="A4888" s="11" t="str">
        <f t="shared" si="76"/>
        <v>CONSUMO PER CAPITA (kg ó litros por individuo)Gaseosas30-100MIL</v>
      </c>
      <c r="B4888" s="11" t="s">
        <v>121</v>
      </c>
      <c r="C4888" s="11" t="s">
        <v>168</v>
      </c>
      <c r="D4888" s="11" t="s">
        <v>13</v>
      </c>
      <c r="E4888" s="11">
        <v>6.2231311068281572E-2</v>
      </c>
      <c r="F4888" s="11">
        <v>3.0900585963875939E-2</v>
      </c>
      <c r="G4888" s="11">
        <v>4.4041217987428882E-2</v>
      </c>
      <c r="H4888" s="11">
        <v>3.4593569131538125E-2</v>
      </c>
      <c r="I4888" s="11">
        <v>3.5239201395264021E-2</v>
      </c>
      <c r="J4888" s="11">
        <v>3.7835671042896112E-2</v>
      </c>
      <c r="K4888" s="11">
        <v>2.0499712527933839E-2</v>
      </c>
      <c r="L4888" s="11">
        <v>4.7370605225499768E-2</v>
      </c>
      <c r="M4888" s="11">
        <v>7.2208050295234416E-2</v>
      </c>
    </row>
    <row r="4889" spans="1:13" x14ac:dyDescent="0.35">
      <c r="A4889" s="11" t="str">
        <f t="shared" si="76"/>
        <v>CONSUMO PER CAPITA (kg ó litros por individuo)Gaseosas100-200MIL</v>
      </c>
      <c r="B4889" s="11" t="s">
        <v>121</v>
      </c>
      <c r="C4889" s="11" t="s">
        <v>168</v>
      </c>
      <c r="D4889" s="11" t="s">
        <v>14</v>
      </c>
      <c r="E4889" s="11">
        <v>4.8469826566544326E-2</v>
      </c>
      <c r="F4889" s="11">
        <v>1.7692419202984457E-2</v>
      </c>
      <c r="G4889" s="11">
        <v>1.911198998816261E-2</v>
      </c>
      <c r="H4889" s="11">
        <v>2.9990070338420209E-2</v>
      </c>
      <c r="I4889" s="11">
        <v>1.9918179028616395E-2</v>
      </c>
      <c r="J4889" s="11">
        <v>1.1159694599278243E-2</v>
      </c>
      <c r="K4889" s="11">
        <v>9.2442217681180956E-3</v>
      </c>
      <c r="L4889" s="11">
        <v>4.5593261863440312E-3</v>
      </c>
      <c r="M4889" s="11">
        <v>3.790173718239611E-2</v>
      </c>
    </row>
    <row r="4890" spans="1:13" x14ac:dyDescent="0.35">
      <c r="A4890" s="11" t="str">
        <f t="shared" si="76"/>
        <v>CONSUMO PER CAPITA (kg ó litros por individuo)Gaseosas200-500MIL</v>
      </c>
      <c r="B4890" s="11" t="s">
        <v>121</v>
      </c>
      <c r="C4890" s="11" t="s">
        <v>168</v>
      </c>
      <c r="D4890" s="11" t="s">
        <v>15</v>
      </c>
      <c r="E4890" s="11">
        <v>7.2708600897053957E-2</v>
      </c>
      <c r="F4890" s="11">
        <v>3.3441636214372239E-2</v>
      </c>
      <c r="G4890" s="11">
        <v>2.4657595803116775E-2</v>
      </c>
      <c r="H4890" s="11">
        <v>4.6379757515785901E-2</v>
      </c>
      <c r="I4890" s="11">
        <v>4.7751668524567303E-2</v>
      </c>
      <c r="J4890" s="11">
        <v>3.0378462597736171E-2</v>
      </c>
      <c r="K4890" s="11">
        <v>2.3522737650582961E-2</v>
      </c>
      <c r="L4890" s="11">
        <v>1.7873055398803732E-2</v>
      </c>
      <c r="M4890" s="11">
        <v>5.8168722453390963E-2</v>
      </c>
    </row>
    <row r="4891" spans="1:13" x14ac:dyDescent="0.35">
      <c r="A4891" s="11" t="str">
        <f t="shared" si="76"/>
        <v>CONSUMO PER CAPITA (kg ó litros por individuo)Gaseosas&gt;500MIL</v>
      </c>
      <c r="B4891" s="11" t="s">
        <v>121</v>
      </c>
      <c r="C4891" s="11" t="s">
        <v>168</v>
      </c>
      <c r="D4891" s="11" t="s">
        <v>16</v>
      </c>
      <c r="E4891" s="11">
        <v>0.28041788627164443</v>
      </c>
      <c r="F4891" s="11">
        <v>0.20452922510341712</v>
      </c>
      <c r="G4891" s="11">
        <v>0.16193685755671894</v>
      </c>
      <c r="H4891" s="11">
        <v>0.14575369118071402</v>
      </c>
      <c r="I4891" s="11">
        <v>0.20039119160593424</v>
      </c>
      <c r="J4891" s="11">
        <v>0.14868285464264042</v>
      </c>
      <c r="K4891" s="11">
        <v>0.11786069139932036</v>
      </c>
      <c r="L4891" s="11">
        <v>8.9522333643732938E-2</v>
      </c>
      <c r="M4891" s="11">
        <v>0.16734660861788619</v>
      </c>
    </row>
    <row r="4892" spans="1:13" x14ac:dyDescent="0.35">
      <c r="A4892" s="11" t="str">
        <f t="shared" si="76"/>
        <v>CONSUMO PER CAPITA (kg ó litros por individuo)GaseosasDE 15 A 19 AÑOS</v>
      </c>
      <c r="B4892" s="11" t="s">
        <v>121</v>
      </c>
      <c r="C4892" s="11" t="s">
        <v>168</v>
      </c>
      <c r="D4892" s="11" t="s">
        <v>39</v>
      </c>
      <c r="E4892" s="11" t="s">
        <v>223</v>
      </c>
      <c r="F4892" s="11" t="s">
        <v>223</v>
      </c>
      <c r="G4892" s="11" t="s">
        <v>223</v>
      </c>
      <c r="H4892" s="11" t="s">
        <v>223</v>
      </c>
      <c r="I4892" s="11">
        <v>0.27659928700887826</v>
      </c>
      <c r="J4892" s="11" t="s">
        <v>223</v>
      </c>
      <c r="K4892" s="11" t="s">
        <v>223</v>
      </c>
      <c r="L4892" s="11" t="s">
        <v>223</v>
      </c>
      <c r="M4892" s="11" t="s">
        <v>223</v>
      </c>
    </row>
    <row r="4893" spans="1:13" x14ac:dyDescent="0.35">
      <c r="A4893" s="11" t="str">
        <f t="shared" si="76"/>
        <v>CONSUMO PER CAPITA (kg ó litros por individuo)GaseosasDE 20 A 24 AÑOS</v>
      </c>
      <c r="B4893" s="11" t="s">
        <v>121</v>
      </c>
      <c r="C4893" s="11" t="s">
        <v>168</v>
      </c>
      <c r="D4893" s="11" t="s">
        <v>40</v>
      </c>
      <c r="E4893" s="11">
        <v>1.5147856430984543E-2</v>
      </c>
      <c r="F4893" s="11">
        <v>2.3261541865105232E-3</v>
      </c>
      <c r="G4893" s="11" t="s">
        <v>223</v>
      </c>
      <c r="H4893" s="11">
        <v>1.9351452326157443E-3</v>
      </c>
      <c r="I4893" s="11">
        <v>1.9994579491871634E-3</v>
      </c>
      <c r="J4893" s="11" t="s">
        <v>223</v>
      </c>
      <c r="K4893" s="11">
        <v>1.044709253816461E-2</v>
      </c>
      <c r="L4893" s="11" t="s">
        <v>223</v>
      </c>
      <c r="M4893" s="11" t="s">
        <v>223</v>
      </c>
    </row>
    <row r="4894" spans="1:13" x14ac:dyDescent="0.35">
      <c r="A4894" s="11" t="str">
        <f t="shared" si="76"/>
        <v>CONSUMO PER CAPITA (kg ó litros por individuo)GaseosasDE 25 A 34 AÑOS</v>
      </c>
      <c r="B4894" s="11" t="s">
        <v>121</v>
      </c>
      <c r="C4894" s="11" t="s">
        <v>168</v>
      </c>
      <c r="D4894" s="11" t="s">
        <v>41</v>
      </c>
      <c r="E4894" s="11">
        <v>1.4088709582509268E-2</v>
      </c>
      <c r="F4894" s="11">
        <v>6.5352336764835E-3</v>
      </c>
      <c r="G4894" s="11">
        <v>1.5522850800341605E-2</v>
      </c>
      <c r="H4894" s="11">
        <v>2.0327975220106784E-3</v>
      </c>
      <c r="I4894" s="11">
        <v>4.2327960301276899E-3</v>
      </c>
      <c r="J4894" s="11" t="s">
        <v>223</v>
      </c>
      <c r="K4894" s="11">
        <v>2.4626957014446081E-3</v>
      </c>
      <c r="L4894" s="11">
        <v>3.1532851891417015E-3</v>
      </c>
      <c r="M4894" s="11">
        <v>8.2576129558254701E-3</v>
      </c>
    </row>
    <row r="4895" spans="1:13" x14ac:dyDescent="0.35">
      <c r="A4895" s="11" t="str">
        <f t="shared" si="76"/>
        <v>CONSUMO PER CAPITA (kg ó litros por individuo)GaseosasDE 35 A 49 AÑOS</v>
      </c>
      <c r="B4895" s="11" t="s">
        <v>121</v>
      </c>
      <c r="C4895" s="11" t="s">
        <v>168</v>
      </c>
      <c r="D4895" s="11" t="s">
        <v>42</v>
      </c>
      <c r="E4895" s="11">
        <v>3.2656637923075785E-2</v>
      </c>
      <c r="F4895" s="11">
        <v>2.0636602654079975E-2</v>
      </c>
      <c r="G4895" s="11">
        <v>2.064617592349547E-2</v>
      </c>
      <c r="H4895" s="11">
        <v>1.6303430354287971E-2</v>
      </c>
      <c r="I4895" s="11">
        <v>2.1384392368189228E-2</v>
      </c>
      <c r="J4895" s="11">
        <v>2.0412286727689532E-2</v>
      </c>
      <c r="K4895" s="11">
        <v>4.5579746436076336E-3</v>
      </c>
      <c r="L4895" s="11">
        <v>1.0443287830142338E-2</v>
      </c>
      <c r="M4895" s="11">
        <v>2.1469071136643966E-2</v>
      </c>
    </row>
    <row r="4896" spans="1:13" x14ac:dyDescent="0.35">
      <c r="A4896" s="11" t="str">
        <f t="shared" si="76"/>
        <v>CONSUMO PER CAPITA (kg ó litros por individuo)GaseosasDE 50 A 59 AÑOS</v>
      </c>
      <c r="B4896" s="11" t="s">
        <v>121</v>
      </c>
      <c r="C4896" s="11" t="s">
        <v>168</v>
      </c>
      <c r="D4896" s="11" t="s">
        <v>43</v>
      </c>
      <c r="E4896" s="11">
        <v>8.5293037764245308E-2</v>
      </c>
      <c r="F4896" s="11">
        <v>6.5303789967143047E-2</v>
      </c>
      <c r="G4896" s="11">
        <v>4.9984774584113101E-2</v>
      </c>
      <c r="H4896" s="11">
        <v>4.2552261676100288E-2</v>
      </c>
      <c r="I4896" s="11">
        <v>6.9306352382582107E-2</v>
      </c>
      <c r="J4896" s="11">
        <v>5.1590155823143649E-2</v>
      </c>
      <c r="K4896" s="11">
        <v>2.8853339045658406E-2</v>
      </c>
      <c r="L4896" s="11">
        <v>3.6697566507994585E-2</v>
      </c>
      <c r="M4896" s="11">
        <v>7.0074392320107676E-2</v>
      </c>
    </row>
    <row r="4897" spans="1:13" x14ac:dyDescent="0.35">
      <c r="A4897" s="11" t="str">
        <f t="shared" si="76"/>
        <v>CONSUMO PER CAPITA (kg ó litros por individuo)GaseosasDE 60 A 75 AÑOS</v>
      </c>
      <c r="B4897" s="11" t="s">
        <v>121</v>
      </c>
      <c r="C4897" s="11" t="s">
        <v>168</v>
      </c>
      <c r="D4897" s="11" t="s">
        <v>44</v>
      </c>
      <c r="E4897" s="11">
        <v>0.36321382986813838</v>
      </c>
      <c r="F4897" s="11">
        <v>0.19209969350068412</v>
      </c>
      <c r="G4897" s="11">
        <v>0.13553178834508231</v>
      </c>
      <c r="H4897" s="11">
        <v>0.15846645900055295</v>
      </c>
      <c r="I4897" s="11">
        <v>0.18143360058671837</v>
      </c>
      <c r="J4897" s="11">
        <v>0.17958544618163866</v>
      </c>
      <c r="K4897" s="11">
        <v>0.13308223919108375</v>
      </c>
      <c r="L4897" s="11">
        <v>0.13271552397538991</v>
      </c>
      <c r="M4897" s="11">
        <v>0.23347364732014034</v>
      </c>
    </row>
    <row r="4898" spans="1:13" x14ac:dyDescent="0.35">
      <c r="A4898" s="11" t="str">
        <f t="shared" si="76"/>
        <v>CONSUMO PER CAPITA (kg ó litros por individuo)GaseosasNIVEL ALTO</v>
      </c>
      <c r="B4898" s="11" t="s">
        <v>121</v>
      </c>
      <c r="C4898" s="11" t="s">
        <v>168</v>
      </c>
      <c r="D4898" s="11" t="s">
        <v>209</v>
      </c>
      <c r="E4898" s="11">
        <v>6.8234710816781591E-2</v>
      </c>
      <c r="F4898" s="11">
        <v>3.3933175873443758E-2</v>
      </c>
      <c r="G4898" s="11">
        <v>3.0279213924810578E-2</v>
      </c>
      <c r="H4898" s="11">
        <v>1.9906606250998833E-2</v>
      </c>
      <c r="I4898" s="11">
        <v>0.1270313847236812</v>
      </c>
      <c r="J4898" s="11">
        <v>4.3640430881449734E-2</v>
      </c>
      <c r="K4898" s="11">
        <v>2.1035521220677231E-2</v>
      </c>
      <c r="L4898" s="11">
        <v>4.8643702700627248E-2</v>
      </c>
      <c r="M4898" s="11">
        <v>7.3141687444103126E-2</v>
      </c>
    </row>
    <row r="4899" spans="1:13" x14ac:dyDescent="0.35">
      <c r="A4899" s="11" t="str">
        <f t="shared" si="76"/>
        <v>CONSUMO PER CAPITA (kg ó litros por individuo)GaseosasNIVEL MEDIO ALTO</v>
      </c>
      <c r="B4899" s="11" t="s">
        <v>121</v>
      </c>
      <c r="C4899" s="11" t="s">
        <v>168</v>
      </c>
      <c r="D4899" s="11" t="s">
        <v>210</v>
      </c>
      <c r="E4899" s="11">
        <v>5.1389776510747331E-2</v>
      </c>
      <c r="F4899" s="11">
        <v>1.5605592904192054E-2</v>
      </c>
      <c r="G4899" s="11">
        <v>3.0718849487362945E-2</v>
      </c>
      <c r="H4899" s="11">
        <v>2.0775014813326997E-2</v>
      </c>
      <c r="I4899" s="11">
        <v>3.8783561034790727E-2</v>
      </c>
      <c r="J4899" s="11">
        <v>1.4508159265939286E-2</v>
      </c>
      <c r="K4899" s="11">
        <v>1.3081654819188354E-2</v>
      </c>
      <c r="L4899" s="11">
        <v>1.4276959906031669E-2</v>
      </c>
      <c r="M4899" s="11">
        <v>3.1778441157047206E-2</v>
      </c>
    </row>
    <row r="4900" spans="1:13" x14ac:dyDescent="0.35">
      <c r="A4900" s="11" t="str">
        <f t="shared" si="76"/>
        <v>CONSUMO PER CAPITA (kg ó litros por individuo)GaseosasNIVEL MEDIO</v>
      </c>
      <c r="B4900" s="11" t="s">
        <v>121</v>
      </c>
      <c r="C4900" s="11" t="s">
        <v>168</v>
      </c>
      <c r="D4900" s="11" t="s">
        <v>211</v>
      </c>
      <c r="E4900" s="11">
        <v>0.22425893073056954</v>
      </c>
      <c r="F4900" s="11">
        <v>0.10677919778877737</v>
      </c>
      <c r="G4900" s="11">
        <v>3.0116209486991691E-2</v>
      </c>
      <c r="H4900" s="11">
        <v>5.258781309140978E-2</v>
      </c>
      <c r="I4900" s="11">
        <v>3.7048235813918202E-2</v>
      </c>
      <c r="J4900" s="11">
        <v>4.2622950869099119E-2</v>
      </c>
      <c r="K4900" s="11">
        <v>2.4858675151586886E-2</v>
      </c>
      <c r="L4900" s="11">
        <v>3.1350374296643738E-2</v>
      </c>
      <c r="M4900" s="11">
        <v>5.4118961533828704E-2</v>
      </c>
    </row>
    <row r="4901" spans="1:13" x14ac:dyDescent="0.35">
      <c r="A4901" s="11" t="str">
        <f t="shared" si="76"/>
        <v>CONSUMO PER CAPITA (kg ó litros por individuo)GaseosasNIVEL MEDIO BAJO</v>
      </c>
      <c r="B4901" s="11" t="s">
        <v>121</v>
      </c>
      <c r="C4901" s="11" t="s">
        <v>168</v>
      </c>
      <c r="D4901" s="11" t="s">
        <v>212</v>
      </c>
      <c r="E4901" s="11">
        <v>0.11434622998139364</v>
      </c>
      <c r="F4901" s="11">
        <v>0.10784900699186255</v>
      </c>
      <c r="G4901" s="11">
        <v>0.12956755032581663</v>
      </c>
      <c r="H4901" s="11">
        <v>0.13146317077702943</v>
      </c>
      <c r="I4901" s="11">
        <v>0.18741626988742577</v>
      </c>
      <c r="J4901" s="11">
        <v>0.14795568292369773</v>
      </c>
      <c r="K4901" s="11">
        <v>0.13577744016131776</v>
      </c>
      <c r="L4901" s="11">
        <v>8.5931693238534224E-2</v>
      </c>
      <c r="M4901" s="11">
        <v>0.15752947256125979</v>
      </c>
    </row>
    <row r="4902" spans="1:13" x14ac:dyDescent="0.35">
      <c r="A4902" s="11" t="str">
        <f t="shared" si="76"/>
        <v>CONSUMO PER CAPITA (kg ó litros por individuo)GaseosasHOMBRE</v>
      </c>
      <c r="B4902" s="11" t="s">
        <v>121</v>
      </c>
      <c r="C4902" s="11" t="s">
        <v>168</v>
      </c>
      <c r="D4902" s="11" t="s">
        <v>21</v>
      </c>
      <c r="E4902" s="11">
        <v>0.15775135746620242</v>
      </c>
      <c r="F4902" s="11">
        <v>8.130373295516917E-2</v>
      </c>
      <c r="G4902" s="11">
        <v>6.074055052639063E-2</v>
      </c>
      <c r="H4902" s="11">
        <v>6.7928994489006717E-2</v>
      </c>
      <c r="I4902" s="11">
        <v>8.3207075401703898E-2</v>
      </c>
      <c r="J4902" s="11">
        <v>9.0360791973979934E-2</v>
      </c>
      <c r="K4902" s="11">
        <v>5.4957853708435089E-2</v>
      </c>
      <c r="L4902" s="11">
        <v>5.289615296732729E-2</v>
      </c>
      <c r="M4902" s="11">
        <v>0.1022314356068776</v>
      </c>
    </row>
    <row r="4903" spans="1:13" x14ac:dyDescent="0.35">
      <c r="A4903" s="11" t="str">
        <f t="shared" si="76"/>
        <v>CONSUMO PER CAPITA (kg ó litros por individuo)GaseosasMUJER</v>
      </c>
      <c r="B4903" s="11" t="s">
        <v>121</v>
      </c>
      <c r="C4903" s="11" t="s">
        <v>168</v>
      </c>
      <c r="D4903" s="11" t="s">
        <v>22</v>
      </c>
      <c r="E4903" s="11">
        <v>6.5746673273195805E-2</v>
      </c>
      <c r="F4903" s="11">
        <v>4.5778029039521988E-2</v>
      </c>
      <c r="G4903" s="11">
        <v>3.7639754029333526E-2</v>
      </c>
      <c r="H4903" s="11">
        <v>3.1805646501636455E-2</v>
      </c>
      <c r="I4903" s="11">
        <v>7.8851368157735871E-2</v>
      </c>
      <c r="J4903" s="11">
        <v>2.4342247224098671E-2</v>
      </c>
      <c r="K4903" s="11">
        <v>2.2724789300585711E-2</v>
      </c>
      <c r="L4903" s="11">
        <v>2.9821273316010838E-2</v>
      </c>
      <c r="M4903" s="11">
        <v>4.8148081815489852E-2</v>
      </c>
    </row>
    <row r="4904" spans="1:13" x14ac:dyDescent="0.35">
      <c r="A4904" s="11" t="str">
        <f t="shared" si="76"/>
        <v>CONSUMO PER CAPITA (kg ó litros por individuo)Bebidas Zumo+LecheT.ESPAÑA</v>
      </c>
      <c r="B4904" s="11" t="s">
        <v>121</v>
      </c>
      <c r="C4904" s="11" t="s">
        <v>169</v>
      </c>
      <c r="D4904" s="11" t="s">
        <v>36</v>
      </c>
      <c r="E4904" s="11">
        <v>3.5102353181123314E-2</v>
      </c>
      <c r="F4904" s="11">
        <v>1.7476008371003715E-2</v>
      </c>
      <c r="G4904" s="11">
        <v>1.7625130955431795E-2</v>
      </c>
      <c r="H4904" s="11">
        <v>1.4841740846255584E-2</v>
      </c>
      <c r="I4904" s="11">
        <v>2.375466279940076E-2</v>
      </c>
      <c r="J4904" s="11">
        <v>1.8058927226566469E-2</v>
      </c>
      <c r="K4904" s="11">
        <v>2.1147428868208317E-2</v>
      </c>
      <c r="L4904" s="11">
        <v>1.3978227899257097E-2</v>
      </c>
      <c r="M4904" s="11">
        <v>2.5848147398729406E-2</v>
      </c>
    </row>
    <row r="4905" spans="1:13" x14ac:dyDescent="0.35">
      <c r="A4905" s="11" t="str">
        <f t="shared" si="76"/>
        <v>CONSUMO PER CAPITA (kg ó litros por individuo)Bebidas Zumo+LecheBCN AM</v>
      </c>
      <c r="B4905" s="11" t="s">
        <v>121</v>
      </c>
      <c r="C4905" s="11" t="s">
        <v>169</v>
      </c>
      <c r="D4905" s="11" t="s">
        <v>1</v>
      </c>
      <c r="E4905" s="11">
        <v>1.6143841729251856E-2</v>
      </c>
      <c r="F4905" s="11">
        <v>1.8230302676827655E-3</v>
      </c>
      <c r="G4905" s="11">
        <v>1.0325587359653702E-2</v>
      </c>
      <c r="H4905" s="11">
        <v>8.6335605384543802E-3</v>
      </c>
      <c r="I4905" s="11">
        <v>5.5742445003457968E-3</v>
      </c>
      <c r="J4905" s="11">
        <v>2.9850952756240042E-3</v>
      </c>
      <c r="K4905" s="11">
        <v>1.8826454055697255E-2</v>
      </c>
      <c r="L4905" s="11">
        <v>1.2097447889433231E-2</v>
      </c>
      <c r="M4905" s="11">
        <v>1.0641895251475251E-2</v>
      </c>
    </row>
    <row r="4906" spans="1:13" x14ac:dyDescent="0.35">
      <c r="A4906" s="11" t="str">
        <f t="shared" si="76"/>
        <v>CONSUMO PER CAPITA (kg ó litros por individuo)Bebidas Zumo+LecheREST.CAT ARAGON</v>
      </c>
      <c r="B4906" s="11" t="s">
        <v>121</v>
      </c>
      <c r="C4906" s="11" t="s">
        <v>169</v>
      </c>
      <c r="D4906" s="11" t="s">
        <v>2</v>
      </c>
      <c r="E4906" s="11">
        <v>1.2444773125419705E-2</v>
      </c>
      <c r="F4906" s="11">
        <v>7.095848557020305E-3</v>
      </c>
      <c r="G4906" s="11">
        <v>8.7011923652622301E-3</v>
      </c>
      <c r="H4906" s="11">
        <v>3.5060090523656496E-3</v>
      </c>
      <c r="I4906" s="11">
        <v>9.8929363935475849E-3</v>
      </c>
      <c r="J4906" s="11">
        <v>3.5568081582757608E-3</v>
      </c>
      <c r="K4906" s="11">
        <v>1.3685870696488311E-2</v>
      </c>
      <c r="L4906" s="11">
        <v>2.4361110366418362E-3</v>
      </c>
      <c r="M4906" s="11">
        <v>1.7796696429794708E-2</v>
      </c>
    </row>
    <row r="4907" spans="1:13" x14ac:dyDescent="0.35">
      <c r="A4907" s="11" t="str">
        <f t="shared" si="76"/>
        <v>CONSUMO PER CAPITA (kg ó litros por individuo)Bebidas Zumo+LecheLEVANTE</v>
      </c>
      <c r="B4907" s="11" t="s">
        <v>121</v>
      </c>
      <c r="C4907" s="11" t="s">
        <v>169</v>
      </c>
      <c r="D4907" s="11" t="s">
        <v>3</v>
      </c>
      <c r="E4907" s="11">
        <v>3.7920865975908567E-2</v>
      </c>
      <c r="F4907" s="11">
        <v>9.3065396890840875E-3</v>
      </c>
      <c r="G4907" s="11">
        <v>1.1420001991669192E-2</v>
      </c>
      <c r="H4907" s="11">
        <v>1.3467891198303618E-2</v>
      </c>
      <c r="I4907" s="11">
        <v>3.1927071927561265E-2</v>
      </c>
      <c r="J4907" s="11">
        <v>3.733363369682384E-2</v>
      </c>
      <c r="K4907" s="11">
        <v>1.5258511179961021E-2</v>
      </c>
      <c r="L4907" s="11">
        <v>7.471107224007496E-3</v>
      </c>
      <c r="M4907" s="11">
        <v>1.8041720101745651E-2</v>
      </c>
    </row>
    <row r="4908" spans="1:13" x14ac:dyDescent="0.35">
      <c r="A4908" s="11" t="str">
        <f t="shared" si="76"/>
        <v>CONSUMO PER CAPITA (kg ó litros por individuo)Bebidas Zumo+LecheANDALUCIA</v>
      </c>
      <c r="B4908" s="11" t="s">
        <v>121</v>
      </c>
      <c r="C4908" s="11" t="s">
        <v>169</v>
      </c>
      <c r="D4908" s="11" t="s">
        <v>4</v>
      </c>
      <c r="E4908" s="11">
        <v>7.0536772578454879E-2</v>
      </c>
      <c r="F4908" s="11">
        <v>3.8789330995384667E-2</v>
      </c>
      <c r="G4908" s="11">
        <v>2.0731074642878152E-2</v>
      </c>
      <c r="H4908" s="11">
        <v>1.029973167285456E-2</v>
      </c>
      <c r="I4908" s="11">
        <v>1.7515889081402392E-2</v>
      </c>
      <c r="J4908" s="11">
        <v>9.7902508273867133E-3</v>
      </c>
      <c r="K4908" s="11">
        <v>1.1589068868905959E-2</v>
      </c>
      <c r="L4908" s="11">
        <v>8.6422904564911369E-3</v>
      </c>
      <c r="M4908" s="11">
        <v>2.2320211995764509E-2</v>
      </c>
    </row>
    <row r="4909" spans="1:13" x14ac:dyDescent="0.35">
      <c r="A4909" s="11" t="str">
        <f t="shared" si="76"/>
        <v>CONSUMO PER CAPITA (kg ó litros por individuo)Bebidas Zumo+LecheMDD AM</v>
      </c>
      <c r="B4909" s="11" t="s">
        <v>121</v>
      </c>
      <c r="C4909" s="11" t="s">
        <v>169</v>
      </c>
      <c r="D4909" s="11" t="s">
        <v>5</v>
      </c>
      <c r="E4909" s="11">
        <v>1.6091382900684566E-2</v>
      </c>
      <c r="F4909" s="11">
        <v>7.8866636703867465E-3</v>
      </c>
      <c r="G4909" s="11">
        <v>2.8918754147189276E-2</v>
      </c>
      <c r="H4909" s="11">
        <v>3.0480779618074626E-2</v>
      </c>
      <c r="I4909" s="11">
        <v>4.3917507410510294E-2</v>
      </c>
      <c r="J4909" s="11">
        <v>3.3571269417257778E-2</v>
      </c>
      <c r="K4909" s="11">
        <v>5.5412628255161349E-2</v>
      </c>
      <c r="L4909" s="11">
        <v>3.7740147377639768E-2</v>
      </c>
      <c r="M4909" s="11">
        <v>6.2879446540583459E-2</v>
      </c>
    </row>
    <row r="4910" spans="1:13" x14ac:dyDescent="0.35">
      <c r="A4910" s="11" t="str">
        <f t="shared" si="76"/>
        <v>CONSUMO PER CAPITA (kg ó litros por individuo)Bebidas Zumo+LecheRTO CENTRO</v>
      </c>
      <c r="B4910" s="11" t="s">
        <v>121</v>
      </c>
      <c r="C4910" s="11" t="s">
        <v>169</v>
      </c>
      <c r="D4910" s="11" t="s">
        <v>6</v>
      </c>
      <c r="E4910" s="11">
        <v>4.1052693743246917E-2</v>
      </c>
      <c r="F4910" s="11">
        <v>1.8603415581554934E-2</v>
      </c>
      <c r="G4910" s="11">
        <v>8.5978680419699846E-3</v>
      </c>
      <c r="H4910" s="11">
        <v>2.1433327493916906E-2</v>
      </c>
      <c r="I4910" s="11">
        <v>1.7646485224784358E-2</v>
      </c>
      <c r="J4910" s="11">
        <v>6.2047252194129144E-3</v>
      </c>
      <c r="K4910" s="11">
        <v>2.9330525107998679E-2</v>
      </c>
      <c r="L4910" s="11">
        <v>7.7124033609915314E-3</v>
      </c>
      <c r="M4910" s="11">
        <v>1.6108977520870819E-2</v>
      </c>
    </row>
    <row r="4911" spans="1:13" x14ac:dyDescent="0.35">
      <c r="A4911" s="11" t="str">
        <f t="shared" si="76"/>
        <v>CONSUMO PER CAPITA (kg ó litros por individuo)Bebidas Zumo+LecheNORTE-CENTRO</v>
      </c>
      <c r="B4911" s="11" t="s">
        <v>121</v>
      </c>
      <c r="C4911" s="11" t="s">
        <v>169</v>
      </c>
      <c r="D4911" s="11" t="s">
        <v>7</v>
      </c>
      <c r="E4911" s="11">
        <v>2.218973543518395E-2</v>
      </c>
      <c r="F4911" s="11">
        <v>1.5497817520259419E-2</v>
      </c>
      <c r="G4911" s="11">
        <v>2.2365161241109752E-2</v>
      </c>
      <c r="H4911" s="11">
        <v>2.0635435373301023E-2</v>
      </c>
      <c r="I4911" s="11">
        <v>2.8061235075160222E-2</v>
      </c>
      <c r="J4911" s="11">
        <v>2.1139875895576581E-2</v>
      </c>
      <c r="K4911" s="11">
        <v>8.9490368282088249E-3</v>
      </c>
      <c r="L4911" s="11">
        <v>1.7785403768758361E-2</v>
      </c>
      <c r="M4911" s="11">
        <v>4.1050796698210171E-2</v>
      </c>
    </row>
    <row r="4912" spans="1:13" x14ac:dyDescent="0.35">
      <c r="A4912" s="11" t="str">
        <f t="shared" si="76"/>
        <v>CONSUMO PER CAPITA (kg ó litros por individuo)Bebidas Zumo+LecheNOROESTE</v>
      </c>
      <c r="B4912" s="11" t="s">
        <v>121</v>
      </c>
      <c r="C4912" s="11" t="s">
        <v>169</v>
      </c>
      <c r="D4912" s="11" t="s">
        <v>8</v>
      </c>
      <c r="E4912" s="11">
        <v>3.7928122923623325E-2</v>
      </c>
      <c r="F4912" s="11">
        <v>2.9643289068830042E-2</v>
      </c>
      <c r="G4912" s="11">
        <v>3.0013212902932927E-2</v>
      </c>
      <c r="H4912" s="11">
        <v>1.4355770476414361E-2</v>
      </c>
      <c r="I4912" s="11">
        <v>3.5169590598800517E-2</v>
      </c>
      <c r="J4912" s="11">
        <v>2.6749532732060207E-2</v>
      </c>
      <c r="K4912" s="11">
        <v>1.976165409136867E-2</v>
      </c>
      <c r="L4912" s="11">
        <v>2.4327410490977624E-2</v>
      </c>
      <c r="M4912" s="11">
        <v>1.5430518188966468E-2</v>
      </c>
    </row>
    <row r="4913" spans="1:13" x14ac:dyDescent="0.35">
      <c r="A4913" s="11" t="str">
        <f t="shared" si="76"/>
        <v>CONSUMO PER CAPITA (kg ó litros por individuo)Bebidas Zumo+Leche&lt;2MIL</v>
      </c>
      <c r="B4913" s="11" t="s">
        <v>121</v>
      </c>
      <c r="C4913" s="11" t="s">
        <v>169</v>
      </c>
      <c r="D4913" s="11" t="s">
        <v>9</v>
      </c>
      <c r="E4913" s="11">
        <v>2.3700788506988566E-2</v>
      </c>
      <c r="F4913" s="11">
        <v>8.5966782031943415E-3</v>
      </c>
      <c r="G4913" s="11">
        <v>1.7021643760817422E-2</v>
      </c>
      <c r="H4913" s="11">
        <v>1.7688757533951835E-3</v>
      </c>
      <c r="I4913" s="11">
        <v>1.2814956323705438E-2</v>
      </c>
      <c r="J4913" s="11">
        <v>9.7231081757602096E-3</v>
      </c>
      <c r="K4913" s="11">
        <v>3.0679223370861774E-3</v>
      </c>
      <c r="L4913" s="11">
        <v>1.4766820294086118E-3</v>
      </c>
      <c r="M4913" s="11">
        <v>2.0584528997854915E-2</v>
      </c>
    </row>
    <row r="4914" spans="1:13" x14ac:dyDescent="0.35">
      <c r="A4914" s="11" t="str">
        <f t="shared" si="76"/>
        <v>CONSUMO PER CAPITA (kg ó litros por individuo)Bebidas Zumo+Leche2-5MIL</v>
      </c>
      <c r="B4914" s="11" t="s">
        <v>121</v>
      </c>
      <c r="C4914" s="11" t="s">
        <v>169</v>
      </c>
      <c r="D4914" s="11" t="s">
        <v>10</v>
      </c>
      <c r="E4914" s="11">
        <v>3.9160540461991938E-2</v>
      </c>
      <c r="F4914" s="11">
        <v>1.7428420220696197E-2</v>
      </c>
      <c r="G4914" s="11">
        <v>2.6363969860568714E-2</v>
      </c>
      <c r="H4914" s="11">
        <v>1.3591797240428279E-2</v>
      </c>
      <c r="I4914" s="11">
        <v>1.0807375003089602E-2</v>
      </c>
      <c r="J4914" s="11">
        <v>9.272707992755919E-3</v>
      </c>
      <c r="K4914" s="11">
        <v>6.2167742352579871E-3</v>
      </c>
      <c r="L4914" s="11">
        <v>6.3475280831240665E-3</v>
      </c>
      <c r="M4914" s="11">
        <v>9.11360201806115E-3</v>
      </c>
    </row>
    <row r="4915" spans="1:13" x14ac:dyDescent="0.35">
      <c r="A4915" s="11" t="str">
        <f t="shared" si="76"/>
        <v>CONSUMO PER CAPITA (kg ó litros por individuo)Bebidas Zumo+Leche5-10MIL</v>
      </c>
      <c r="B4915" s="11" t="s">
        <v>121</v>
      </c>
      <c r="C4915" s="11" t="s">
        <v>169</v>
      </c>
      <c r="D4915" s="11" t="s">
        <v>11</v>
      </c>
      <c r="E4915" s="11">
        <v>0.11372530696739903</v>
      </c>
      <c r="F4915" s="11">
        <v>4.4207198446543014E-2</v>
      </c>
      <c r="G4915" s="11">
        <v>2.8418564446829317E-2</v>
      </c>
      <c r="H4915" s="11">
        <v>8.3232502873673217E-3</v>
      </c>
      <c r="I4915" s="11">
        <v>1.8060873251870224E-2</v>
      </c>
      <c r="J4915" s="11">
        <v>8.8435396637825438E-3</v>
      </c>
      <c r="K4915" s="11">
        <v>1.4220835896000398E-2</v>
      </c>
      <c r="L4915" s="11">
        <v>1.6647196065512043E-2</v>
      </c>
      <c r="M4915" s="11">
        <v>3.8933425282423946E-2</v>
      </c>
    </row>
    <row r="4916" spans="1:13" x14ac:dyDescent="0.35">
      <c r="A4916" s="11" t="str">
        <f t="shared" si="76"/>
        <v>CONSUMO PER CAPITA (kg ó litros por individuo)Bebidas Zumo+Leche10-30MIL</v>
      </c>
      <c r="B4916" s="11" t="s">
        <v>121</v>
      </c>
      <c r="C4916" s="11" t="s">
        <v>169</v>
      </c>
      <c r="D4916" s="11" t="s">
        <v>12</v>
      </c>
      <c r="E4916" s="11">
        <v>1.6981699978088141E-2</v>
      </c>
      <c r="F4916" s="11">
        <v>1.3408803511725426E-2</v>
      </c>
      <c r="G4916" s="11">
        <v>1.5655781497947326E-2</v>
      </c>
      <c r="H4916" s="11">
        <v>9.7244807899232351E-3</v>
      </c>
      <c r="I4916" s="11">
        <v>2.19192808514177E-2</v>
      </c>
      <c r="J4916" s="11">
        <v>8.5803775670856355E-3</v>
      </c>
      <c r="K4916" s="11">
        <v>1.1161705335331585E-2</v>
      </c>
      <c r="L4916" s="11">
        <v>1.0831699860812227E-2</v>
      </c>
      <c r="M4916" s="11">
        <v>1.8848810121875389E-2</v>
      </c>
    </row>
    <row r="4917" spans="1:13" x14ac:dyDescent="0.35">
      <c r="A4917" s="11" t="str">
        <f t="shared" si="76"/>
        <v>CONSUMO PER CAPITA (kg ó litros por individuo)Bebidas Zumo+Leche30-100MIL</v>
      </c>
      <c r="B4917" s="11" t="s">
        <v>121</v>
      </c>
      <c r="C4917" s="11" t="s">
        <v>169</v>
      </c>
      <c r="D4917" s="11" t="s">
        <v>13</v>
      </c>
      <c r="E4917" s="11">
        <v>5.2728253641353688E-2</v>
      </c>
      <c r="F4917" s="11">
        <v>2.6690036518705842E-2</v>
      </c>
      <c r="G4917" s="11">
        <v>9.323284805691185E-3</v>
      </c>
      <c r="H4917" s="11">
        <v>1.8531466199598574E-2</v>
      </c>
      <c r="I4917" s="11">
        <v>1.8017567482514315E-2</v>
      </c>
      <c r="J4917" s="11">
        <v>1.6194077570391159E-2</v>
      </c>
      <c r="K4917" s="11">
        <v>2.8955691145668781E-2</v>
      </c>
      <c r="L4917" s="11">
        <v>4.747691745161404E-3</v>
      </c>
      <c r="M4917" s="11">
        <v>1.3396406997798531E-2</v>
      </c>
    </row>
    <row r="4918" spans="1:13" x14ac:dyDescent="0.35">
      <c r="A4918" s="11" t="str">
        <f t="shared" si="76"/>
        <v>CONSUMO PER CAPITA (kg ó litros por individuo)Bebidas Zumo+Leche100-200MIL</v>
      </c>
      <c r="B4918" s="11" t="s">
        <v>121</v>
      </c>
      <c r="C4918" s="11" t="s">
        <v>169</v>
      </c>
      <c r="D4918" s="11" t="s">
        <v>14</v>
      </c>
      <c r="E4918" s="11">
        <v>1.2149290536386069E-2</v>
      </c>
      <c r="F4918" s="11">
        <v>1.2054509811841115E-2</v>
      </c>
      <c r="G4918" s="11">
        <v>3.728623311623333E-3</v>
      </c>
      <c r="H4918" s="11">
        <v>5.007518992671817E-3</v>
      </c>
      <c r="I4918" s="11">
        <v>1.1907618695231907E-2</v>
      </c>
      <c r="J4918" s="11">
        <v>1.5825280735124857E-2</v>
      </c>
      <c r="K4918" s="11">
        <v>1.2679857181451086E-2</v>
      </c>
      <c r="L4918" s="11">
        <v>4.7341028347427745E-3</v>
      </c>
      <c r="M4918" s="11">
        <v>1.6384341575952137E-2</v>
      </c>
    </row>
    <row r="4919" spans="1:13" x14ac:dyDescent="0.35">
      <c r="A4919" s="11" t="str">
        <f t="shared" si="76"/>
        <v>CONSUMO PER CAPITA (kg ó litros por individuo)Bebidas Zumo+Leche200-500MIL</v>
      </c>
      <c r="B4919" s="11" t="s">
        <v>121</v>
      </c>
      <c r="C4919" s="11" t="s">
        <v>169</v>
      </c>
      <c r="D4919" s="11" t="s">
        <v>15</v>
      </c>
      <c r="E4919" s="11">
        <v>3.084811673893554E-2</v>
      </c>
      <c r="F4919" s="11">
        <v>1.8521375828171413E-2</v>
      </c>
      <c r="G4919" s="11">
        <v>1.9612897381671376E-2</v>
      </c>
      <c r="H4919" s="11">
        <v>2.0101157021253143E-2</v>
      </c>
      <c r="I4919" s="11">
        <v>3.9891032422014007E-2</v>
      </c>
      <c r="J4919" s="11">
        <v>1.7298676383798603E-2</v>
      </c>
      <c r="K4919" s="11">
        <v>2.974903371654981E-2</v>
      </c>
      <c r="L4919" s="11">
        <v>1.8495720035646552E-2</v>
      </c>
      <c r="M4919" s="11">
        <v>3.5857430019071372E-2</v>
      </c>
    </row>
    <row r="4920" spans="1:13" x14ac:dyDescent="0.35">
      <c r="A4920" s="11" t="str">
        <f t="shared" si="76"/>
        <v>CONSUMO PER CAPITA (kg ó litros por individuo)Bebidas Zumo+Leche&gt;500MIL</v>
      </c>
      <c r="B4920" s="11" t="s">
        <v>121</v>
      </c>
      <c r="C4920" s="11" t="s">
        <v>169</v>
      </c>
      <c r="D4920" s="11" t="s">
        <v>16</v>
      </c>
      <c r="E4920" s="11">
        <v>1.4242591865655926E-2</v>
      </c>
      <c r="F4920" s="11">
        <v>3.2189904874451872E-3</v>
      </c>
      <c r="G4920" s="11">
        <v>2.8146140717988353E-2</v>
      </c>
      <c r="H4920" s="11">
        <v>2.5647049867692971E-2</v>
      </c>
      <c r="I4920" s="11">
        <v>3.8858759906749502E-2</v>
      </c>
      <c r="J4920" s="11">
        <v>4.3176829090904013E-2</v>
      </c>
      <c r="K4920" s="11">
        <v>3.6779718218513641E-2</v>
      </c>
      <c r="L4920" s="11">
        <v>3.7093709617675857E-2</v>
      </c>
      <c r="M4920" s="11">
        <v>4.9153916077650628E-2</v>
      </c>
    </row>
    <row r="4921" spans="1:13" x14ac:dyDescent="0.35">
      <c r="A4921" s="11" t="str">
        <f t="shared" si="76"/>
        <v>CONSUMO PER CAPITA (kg ó litros por individuo)Bebidas Zumo+LecheDE 15 A 19 AÑOS</v>
      </c>
      <c r="B4921" s="11" t="s">
        <v>121</v>
      </c>
      <c r="C4921" s="11" t="s">
        <v>169</v>
      </c>
      <c r="D4921" s="11" t="s">
        <v>39</v>
      </c>
      <c r="E4921" s="11">
        <v>7.7051476802078031E-3</v>
      </c>
      <c r="F4921" s="11" t="s">
        <v>223</v>
      </c>
      <c r="G4921" s="11">
        <v>1.8232793238575035E-2</v>
      </c>
      <c r="H4921" s="11">
        <v>1.882920820231403E-2</v>
      </c>
      <c r="I4921" s="11">
        <v>2.3449707815420731E-2</v>
      </c>
      <c r="J4921" s="11">
        <v>5.649633711785864E-2</v>
      </c>
      <c r="K4921" s="11">
        <v>5.6376663919686251E-2</v>
      </c>
      <c r="L4921" s="11" t="s">
        <v>223</v>
      </c>
      <c r="M4921" s="11">
        <v>5.239764991288335E-2</v>
      </c>
    </row>
    <row r="4922" spans="1:13" x14ac:dyDescent="0.35">
      <c r="A4922" s="11" t="str">
        <f t="shared" si="76"/>
        <v>CONSUMO PER CAPITA (kg ó litros por individuo)Bebidas Zumo+LecheDE 20 A 24 AÑOS</v>
      </c>
      <c r="B4922" s="11" t="s">
        <v>121</v>
      </c>
      <c r="C4922" s="11" t="s">
        <v>169</v>
      </c>
      <c r="D4922" s="11" t="s">
        <v>40</v>
      </c>
      <c r="E4922" s="11">
        <v>5.4114886998581246E-2</v>
      </c>
      <c r="F4922" s="11">
        <v>2.9884052159279716E-2</v>
      </c>
      <c r="G4922" s="11">
        <v>3.390886017319121E-2</v>
      </c>
      <c r="H4922" s="11">
        <v>1.5302950263676214E-2</v>
      </c>
      <c r="I4922" s="11">
        <v>2.5184853210105589E-2</v>
      </c>
      <c r="J4922" s="11">
        <v>1.0674658343718692E-2</v>
      </c>
      <c r="K4922" s="11">
        <v>1.3068191648048821E-2</v>
      </c>
      <c r="L4922" s="11">
        <v>2.3885875534287598E-2</v>
      </c>
      <c r="M4922" s="11">
        <v>9.099495190911789E-3</v>
      </c>
    </row>
    <row r="4923" spans="1:13" x14ac:dyDescent="0.35">
      <c r="A4923" s="11" t="str">
        <f t="shared" si="76"/>
        <v>CONSUMO PER CAPITA (kg ó litros por individuo)Bebidas Zumo+LecheDE 25 A 34 AÑOS</v>
      </c>
      <c r="B4923" s="11" t="s">
        <v>121</v>
      </c>
      <c r="C4923" s="11" t="s">
        <v>169</v>
      </c>
      <c r="D4923" s="11" t="s">
        <v>41</v>
      </c>
      <c r="E4923" s="11">
        <v>1.3539120476594564E-2</v>
      </c>
      <c r="F4923" s="11">
        <v>1.203131276821489E-2</v>
      </c>
      <c r="G4923" s="11">
        <v>1.066232908604532E-2</v>
      </c>
      <c r="H4923" s="11">
        <v>7.1771500019409702E-3</v>
      </c>
      <c r="I4923" s="11">
        <v>3.3567005402116823E-2</v>
      </c>
      <c r="J4923" s="11">
        <v>6.7256777059172112E-3</v>
      </c>
      <c r="K4923" s="11">
        <v>1.0464514399578533E-2</v>
      </c>
      <c r="L4923" s="11">
        <v>5.3017798456797246E-3</v>
      </c>
      <c r="M4923" s="11">
        <v>1.0781845881866339E-2</v>
      </c>
    </row>
    <row r="4924" spans="1:13" x14ac:dyDescent="0.35">
      <c r="A4924" s="11" t="str">
        <f t="shared" si="76"/>
        <v>CONSUMO PER CAPITA (kg ó litros por individuo)Bebidas Zumo+LecheDE 35 A 49 AÑOS</v>
      </c>
      <c r="B4924" s="11" t="s">
        <v>121</v>
      </c>
      <c r="C4924" s="11" t="s">
        <v>169</v>
      </c>
      <c r="D4924" s="11" t="s">
        <v>42</v>
      </c>
      <c r="E4924" s="11">
        <v>2.4104910128655233E-2</v>
      </c>
      <c r="F4924" s="11">
        <v>1.3543653094249205E-2</v>
      </c>
      <c r="G4924" s="11">
        <v>2.3010402157417113E-2</v>
      </c>
      <c r="H4924" s="11">
        <v>1.6087933881081588E-2</v>
      </c>
      <c r="I4924" s="11">
        <v>3.2096356392669466E-2</v>
      </c>
      <c r="J4924" s="11">
        <v>2.1836575486748971E-2</v>
      </c>
      <c r="K4924" s="11">
        <v>2.2855788793677334E-2</v>
      </c>
      <c r="L4924" s="11">
        <v>2.516142815749469E-2</v>
      </c>
      <c r="M4924" s="11">
        <v>3.4435211453910451E-2</v>
      </c>
    </row>
    <row r="4925" spans="1:13" x14ac:dyDescent="0.35">
      <c r="A4925" s="11" t="str">
        <f t="shared" si="76"/>
        <v>CONSUMO PER CAPITA (kg ó litros por individuo)Bebidas Zumo+LecheDE 50 A 59 AÑOS</v>
      </c>
      <c r="B4925" s="11" t="s">
        <v>121</v>
      </c>
      <c r="C4925" s="11" t="s">
        <v>169</v>
      </c>
      <c r="D4925" s="11" t="s">
        <v>43</v>
      </c>
      <c r="E4925" s="11">
        <v>6.5424601682270767E-2</v>
      </c>
      <c r="F4925" s="11">
        <v>2.3291495573529872E-2</v>
      </c>
      <c r="G4925" s="11">
        <v>1.1026753075518227E-2</v>
      </c>
      <c r="H4925" s="11">
        <v>1.0321796647299934E-2</v>
      </c>
      <c r="I4925" s="11">
        <v>1.4685523156670799E-2</v>
      </c>
      <c r="J4925" s="11">
        <v>1.4513524658836797E-2</v>
      </c>
      <c r="K4925" s="11">
        <v>1.4434558585532628E-2</v>
      </c>
      <c r="L4925" s="11">
        <v>5.1843804854619776E-3</v>
      </c>
      <c r="M4925" s="11">
        <v>1.8992724191133688E-2</v>
      </c>
    </row>
    <row r="4926" spans="1:13" x14ac:dyDescent="0.35">
      <c r="A4926" s="11" t="str">
        <f t="shared" si="76"/>
        <v>CONSUMO PER CAPITA (kg ó litros por individuo)Bebidas Zumo+LecheDE 60 A 75 AÑOS</v>
      </c>
      <c r="B4926" s="11" t="s">
        <v>121</v>
      </c>
      <c r="C4926" s="11" t="s">
        <v>169</v>
      </c>
      <c r="D4926" s="11" t="s">
        <v>44</v>
      </c>
      <c r="E4926" s="11">
        <v>3.9818889544908399E-2</v>
      </c>
      <c r="F4926" s="11">
        <v>2.2749653734569043E-2</v>
      </c>
      <c r="G4926" s="11">
        <v>1.5825636321393395E-2</v>
      </c>
      <c r="H4926" s="11">
        <v>2.0647156295496405E-2</v>
      </c>
      <c r="I4926" s="11">
        <v>1.4265194056800367E-2</v>
      </c>
      <c r="J4926" s="11">
        <v>1.3979443931811542E-2</v>
      </c>
      <c r="K4926" s="11">
        <v>2.3281984508314823E-2</v>
      </c>
      <c r="L4926" s="11">
        <v>1.4214832771010721E-2</v>
      </c>
      <c r="M4926" s="11">
        <v>2.7305992047419476E-2</v>
      </c>
    </row>
    <row r="4927" spans="1:13" x14ac:dyDescent="0.35">
      <c r="A4927" s="11" t="str">
        <f t="shared" si="76"/>
        <v>CONSUMO PER CAPITA (kg ó litros por individuo)Bebidas Zumo+LecheNIVEL ALTO</v>
      </c>
      <c r="B4927" s="11" t="s">
        <v>121</v>
      </c>
      <c r="C4927" s="11" t="s">
        <v>169</v>
      </c>
      <c r="D4927" s="11" t="s">
        <v>209</v>
      </c>
      <c r="E4927" s="11">
        <v>1.84456560115763E-2</v>
      </c>
      <c r="F4927" s="11">
        <v>8.9959569280151103E-3</v>
      </c>
      <c r="G4927" s="11">
        <v>2.2467498346096199E-2</v>
      </c>
      <c r="H4927" s="11">
        <v>2.175944723303469E-2</v>
      </c>
      <c r="I4927" s="11">
        <v>4.1427770782390197E-2</v>
      </c>
      <c r="J4927" s="11">
        <v>2.7948880452940764E-2</v>
      </c>
      <c r="K4927" s="11">
        <v>1.8153110896660257E-2</v>
      </c>
      <c r="L4927" s="11">
        <v>1.0788337158872233E-2</v>
      </c>
      <c r="M4927" s="11">
        <v>2.1178724826245787E-2</v>
      </c>
    </row>
    <row r="4928" spans="1:13" x14ac:dyDescent="0.35">
      <c r="A4928" s="11" t="str">
        <f t="shared" si="76"/>
        <v>CONSUMO PER CAPITA (kg ó litros por individuo)Bebidas Zumo+LecheNIVEL MEDIO ALTO</v>
      </c>
      <c r="B4928" s="11" t="s">
        <v>121</v>
      </c>
      <c r="C4928" s="11" t="s">
        <v>169</v>
      </c>
      <c r="D4928" s="11" t="s">
        <v>210</v>
      </c>
      <c r="E4928" s="11">
        <v>2.4415023263855012E-2</v>
      </c>
      <c r="F4928" s="11">
        <v>1.9360258882805164E-2</v>
      </c>
      <c r="G4928" s="11">
        <v>1.7274090518215091E-2</v>
      </c>
      <c r="H4928" s="11">
        <v>7.0938836054772374E-3</v>
      </c>
      <c r="I4928" s="11">
        <v>7.785187307039019E-3</v>
      </c>
      <c r="J4928" s="11">
        <v>4.1210674793583221E-3</v>
      </c>
      <c r="K4928" s="11">
        <v>5.0783999206075583E-2</v>
      </c>
      <c r="L4928" s="11">
        <v>3.294132280895825E-2</v>
      </c>
      <c r="M4928" s="11">
        <v>5.324816531517651E-2</v>
      </c>
    </row>
    <row r="4929" spans="1:13" x14ac:dyDescent="0.35">
      <c r="A4929" s="11" t="str">
        <f t="shared" si="76"/>
        <v>CONSUMO PER CAPITA (kg ó litros por individuo)Bebidas Zumo+LecheNIVEL MEDIO</v>
      </c>
      <c r="B4929" s="11" t="s">
        <v>121</v>
      </c>
      <c r="C4929" s="11" t="s">
        <v>169</v>
      </c>
      <c r="D4929" s="11" t="s">
        <v>211</v>
      </c>
      <c r="E4929" s="11">
        <v>6.4919546094264022E-2</v>
      </c>
      <c r="F4929" s="11">
        <v>2.7228327778404844E-2</v>
      </c>
      <c r="G4929" s="11">
        <v>1.0698187147251943E-2</v>
      </c>
      <c r="H4929" s="11">
        <v>1.8413732883332014E-2</v>
      </c>
      <c r="I4929" s="11">
        <v>1.7170260980938247E-2</v>
      </c>
      <c r="J4929" s="11">
        <v>1.5926981109335023E-2</v>
      </c>
      <c r="K4929" s="11">
        <v>1.681928613146727E-2</v>
      </c>
      <c r="L4929" s="11">
        <v>1.3216704980247494E-2</v>
      </c>
      <c r="M4929" s="11">
        <v>2.2220391465086059E-2</v>
      </c>
    </row>
    <row r="4930" spans="1:13" x14ac:dyDescent="0.35">
      <c r="A4930" s="11" t="str">
        <f t="shared" si="76"/>
        <v>CONSUMO PER CAPITA (kg ó litros por individuo)Bebidas Zumo+LecheNIVEL MEDIO BAJO</v>
      </c>
      <c r="B4930" s="11" t="s">
        <v>121</v>
      </c>
      <c r="C4930" s="11" t="s">
        <v>169</v>
      </c>
      <c r="D4930" s="11" t="s">
        <v>212</v>
      </c>
      <c r="E4930" s="11">
        <v>4.2977144489083963E-2</v>
      </c>
      <c r="F4930" s="11">
        <v>2.1335848754377083E-2</v>
      </c>
      <c r="G4930" s="11">
        <v>2.2506241790142229E-2</v>
      </c>
      <c r="H4930" s="11">
        <v>1.2325627314253925E-2</v>
      </c>
      <c r="I4930" s="11">
        <v>1.8070926467705042E-2</v>
      </c>
      <c r="J4930" s="11">
        <v>7.1292847814500102E-3</v>
      </c>
      <c r="K4930" s="11">
        <v>1.1275626806486094E-2</v>
      </c>
      <c r="L4930" s="11">
        <v>8.273785094787281E-3</v>
      </c>
      <c r="M4930" s="11">
        <v>1.4857418589200153E-2</v>
      </c>
    </row>
    <row r="4931" spans="1:13" x14ac:dyDescent="0.35">
      <c r="A4931" s="11" t="str">
        <f t="shared" si="76"/>
        <v>CONSUMO PER CAPITA (kg ó litros por individuo)Bebidas Zumo+LecheHOMBRE</v>
      </c>
      <c r="B4931" s="11" t="s">
        <v>121</v>
      </c>
      <c r="C4931" s="11" t="s">
        <v>169</v>
      </c>
      <c r="D4931" s="11" t="s">
        <v>21</v>
      </c>
      <c r="E4931" s="11">
        <v>3.7068440473997231E-2</v>
      </c>
      <c r="F4931" s="11">
        <v>1.9622444026699923E-2</v>
      </c>
      <c r="G4931" s="11">
        <v>9.3697739198059377E-3</v>
      </c>
      <c r="H4931" s="11">
        <v>8.3830184007934443E-3</v>
      </c>
      <c r="I4931" s="11">
        <v>1.9099909661257394E-2</v>
      </c>
      <c r="J4931" s="11">
        <v>1.4714567956550351E-2</v>
      </c>
      <c r="K4931" s="11">
        <v>1.7948927463541344E-2</v>
      </c>
      <c r="L4931" s="11">
        <v>8.1519211208935325E-3</v>
      </c>
      <c r="M4931" s="11">
        <v>1.619330084638566E-2</v>
      </c>
    </row>
    <row r="4932" spans="1:13" x14ac:dyDescent="0.35">
      <c r="A4932" s="11" t="str">
        <f t="shared" ref="A4932:A4961" si="77">B4932&amp;C4932&amp;D4932</f>
        <v>CONSUMO PER CAPITA (kg ó litros por individuo)Bebidas Zumo+LecheMUJER</v>
      </c>
      <c r="B4932" s="11" t="s">
        <v>121</v>
      </c>
      <c r="C4932" s="11" t="s">
        <v>169</v>
      </c>
      <c r="D4932" s="11" t="s">
        <v>22</v>
      </c>
      <c r="E4932" s="11">
        <v>3.3156566856704428E-2</v>
      </c>
      <c r="F4932" s="11">
        <v>1.5351734669942269E-2</v>
      </c>
      <c r="G4932" s="11">
        <v>2.5781955478730682E-2</v>
      </c>
      <c r="H4932" s="11">
        <v>2.1223483679258037E-2</v>
      </c>
      <c r="I4932" s="11">
        <v>2.8353950810648992E-2</v>
      </c>
      <c r="J4932" s="11">
        <v>2.136345633979898E-2</v>
      </c>
      <c r="K4932" s="11">
        <v>2.4305257932760855E-2</v>
      </c>
      <c r="L4932" s="11">
        <v>1.9730527228415444E-2</v>
      </c>
      <c r="M4932" s="11">
        <v>3.5382480316870316E-2</v>
      </c>
    </row>
    <row r="4933" spans="1:13" x14ac:dyDescent="0.35">
      <c r="A4933" s="11" t="str">
        <f t="shared" si="77"/>
        <v>CONSUMO PER CAPITA (kg ó litros por individuo)RestoT.ESPAÑA</v>
      </c>
      <c r="B4933" s="11" t="s">
        <v>121</v>
      </c>
      <c r="C4933" s="11" t="s">
        <v>78</v>
      </c>
      <c r="D4933" s="11" t="s">
        <v>36</v>
      </c>
      <c r="E4933" s="11">
        <v>0.27219065390986208</v>
      </c>
      <c r="F4933" s="11">
        <v>0.13305227945856646</v>
      </c>
      <c r="G4933" s="11">
        <v>0.11705063849696343</v>
      </c>
      <c r="H4933" s="11">
        <v>0.14036019470884106</v>
      </c>
      <c r="I4933" s="11">
        <v>0.27021957755667048</v>
      </c>
      <c r="J4933" s="11">
        <v>0.13813356956013134</v>
      </c>
      <c r="K4933" s="11">
        <v>0.12758583639896653</v>
      </c>
      <c r="L4933" s="11">
        <v>0.17886808197585435</v>
      </c>
      <c r="M4933" s="11">
        <v>0.20599169021952202</v>
      </c>
    </row>
    <row r="4934" spans="1:13" x14ac:dyDescent="0.35">
      <c r="A4934" s="11" t="str">
        <f t="shared" si="77"/>
        <v>CONSUMO PER CAPITA (kg ó litros por individuo)RestoBCN AM</v>
      </c>
      <c r="B4934" s="11" t="s">
        <v>121</v>
      </c>
      <c r="C4934" s="11" t="s">
        <v>78</v>
      </c>
      <c r="D4934" s="11" t="s">
        <v>1</v>
      </c>
      <c r="E4934" s="11">
        <v>0.29785027341124837</v>
      </c>
      <c r="F4934" s="11">
        <v>0.16221736923363278</v>
      </c>
      <c r="G4934" s="11">
        <v>0.11631106750879806</v>
      </c>
      <c r="H4934" s="11">
        <v>0.21267692246126096</v>
      </c>
      <c r="I4934" s="11">
        <v>0.27002094365683871</v>
      </c>
      <c r="J4934" s="11">
        <v>0.12927575832722099</v>
      </c>
      <c r="K4934" s="11">
        <v>0.14056937987924351</v>
      </c>
      <c r="L4934" s="11">
        <v>0.1304842744510803</v>
      </c>
      <c r="M4934" s="11">
        <v>0.13535891944626016</v>
      </c>
    </row>
    <row r="4935" spans="1:13" x14ac:dyDescent="0.35">
      <c r="A4935" s="11" t="str">
        <f t="shared" si="77"/>
        <v>CONSUMO PER CAPITA (kg ó litros por individuo)RestoREST.CAT ARAGON</v>
      </c>
      <c r="B4935" s="11" t="s">
        <v>121</v>
      </c>
      <c r="C4935" s="11" t="s">
        <v>78</v>
      </c>
      <c r="D4935" s="11" t="s">
        <v>2</v>
      </c>
      <c r="E4935" s="11">
        <v>0.27888060271556925</v>
      </c>
      <c r="F4935" s="11">
        <v>0.10543018015552724</v>
      </c>
      <c r="G4935" s="11">
        <v>0.10080428522411654</v>
      </c>
      <c r="H4935" s="11">
        <v>0.13459540989290503</v>
      </c>
      <c r="I4935" s="11">
        <v>0.25817116854476552</v>
      </c>
      <c r="J4935" s="11">
        <v>9.997740039746679E-2</v>
      </c>
      <c r="K4935" s="11">
        <v>0.13725256968601232</v>
      </c>
      <c r="L4935" s="11">
        <v>0.13867752632903749</v>
      </c>
      <c r="M4935" s="11">
        <v>0.13500059777466564</v>
      </c>
    </row>
    <row r="4936" spans="1:13" x14ac:dyDescent="0.35">
      <c r="A4936" s="11" t="str">
        <f t="shared" si="77"/>
        <v>CONSUMO PER CAPITA (kg ó litros por individuo)RestoLEVANTE</v>
      </c>
      <c r="B4936" s="11" t="s">
        <v>121</v>
      </c>
      <c r="C4936" s="11" t="s">
        <v>78</v>
      </c>
      <c r="D4936" s="11" t="s">
        <v>3</v>
      </c>
      <c r="E4936" s="11">
        <v>0.16918459416694925</v>
      </c>
      <c r="F4936" s="11">
        <v>0.11337091730748847</v>
      </c>
      <c r="G4936" s="11">
        <v>8.2550464790015293E-2</v>
      </c>
      <c r="H4936" s="11">
        <v>8.5613204354239358E-2</v>
      </c>
      <c r="I4936" s="11">
        <v>0.18661346674784871</v>
      </c>
      <c r="J4936" s="11">
        <v>8.8408166522877404E-2</v>
      </c>
      <c r="K4936" s="11">
        <v>8.2726988205501048E-2</v>
      </c>
      <c r="L4936" s="11">
        <v>0.17155946833784075</v>
      </c>
      <c r="M4936" s="11">
        <v>0.13674625632559126</v>
      </c>
    </row>
    <row r="4937" spans="1:13" x14ac:dyDescent="0.35">
      <c r="A4937" s="11" t="str">
        <f t="shared" si="77"/>
        <v>CONSUMO PER CAPITA (kg ó litros por individuo)RestoANDALUCIA</v>
      </c>
      <c r="B4937" s="11" t="s">
        <v>121</v>
      </c>
      <c r="C4937" s="11" t="s">
        <v>78</v>
      </c>
      <c r="D4937" s="11" t="s">
        <v>4</v>
      </c>
      <c r="E4937" s="11">
        <v>0.36686723741930505</v>
      </c>
      <c r="F4937" s="11">
        <v>0.17869966332886719</v>
      </c>
      <c r="G4937" s="11">
        <v>0.18231320364144249</v>
      </c>
      <c r="H4937" s="11">
        <v>0.16579531332687591</v>
      </c>
      <c r="I4937" s="11">
        <v>0.38920811410761419</v>
      </c>
      <c r="J4937" s="11">
        <v>0.20342854422744661</v>
      </c>
      <c r="K4937" s="11">
        <v>0.19672207003968653</v>
      </c>
      <c r="L4937" s="11">
        <v>0.28262353788891825</v>
      </c>
      <c r="M4937" s="11">
        <v>0.39986992446406638</v>
      </c>
    </row>
    <row r="4938" spans="1:13" x14ac:dyDescent="0.35">
      <c r="A4938" s="11" t="str">
        <f t="shared" si="77"/>
        <v>CONSUMO PER CAPITA (kg ó litros por individuo)RestoMDD AM</v>
      </c>
      <c r="B4938" s="11" t="s">
        <v>121</v>
      </c>
      <c r="C4938" s="11" t="s">
        <v>78</v>
      </c>
      <c r="D4938" s="11" t="s">
        <v>5</v>
      </c>
      <c r="E4938" s="11">
        <v>0.3176709712338846</v>
      </c>
      <c r="F4938" s="11">
        <v>0.17265996203996797</v>
      </c>
      <c r="G4938" s="11">
        <v>0.14607134334346186</v>
      </c>
      <c r="H4938" s="11">
        <v>0.17218715997471598</v>
      </c>
      <c r="I4938" s="11">
        <v>0.3254124105078488</v>
      </c>
      <c r="J4938" s="11">
        <v>0.14184568936409797</v>
      </c>
      <c r="K4938" s="11">
        <v>0.13062885868393773</v>
      </c>
      <c r="L4938" s="11">
        <v>0.17695771536333391</v>
      </c>
      <c r="M4938" s="11">
        <v>0.16928691362745693</v>
      </c>
    </row>
    <row r="4939" spans="1:13" x14ac:dyDescent="0.35">
      <c r="A4939" s="11" t="str">
        <f t="shared" si="77"/>
        <v>CONSUMO PER CAPITA (kg ó litros por individuo)RestoRTO CENTRO</v>
      </c>
      <c r="B4939" s="11" t="s">
        <v>121</v>
      </c>
      <c r="C4939" s="11" t="s">
        <v>78</v>
      </c>
      <c r="D4939" s="11" t="s">
        <v>6</v>
      </c>
      <c r="E4939" s="11">
        <v>0.28477159053427004</v>
      </c>
      <c r="F4939" s="11">
        <v>0.1169816483637923</v>
      </c>
      <c r="G4939" s="11">
        <v>0.10813566070323746</v>
      </c>
      <c r="H4939" s="11">
        <v>0.10414676667039194</v>
      </c>
      <c r="I4939" s="11">
        <v>0.25582917563127561</v>
      </c>
      <c r="J4939" s="11">
        <v>0.19929614844677737</v>
      </c>
      <c r="K4939" s="11">
        <v>0.12282598837911821</v>
      </c>
      <c r="L4939" s="11">
        <v>0.13669139432885494</v>
      </c>
      <c r="M4939" s="11">
        <v>0.19688813374137909</v>
      </c>
    </row>
    <row r="4940" spans="1:13" x14ac:dyDescent="0.35">
      <c r="A4940" s="11" t="str">
        <f t="shared" si="77"/>
        <v>CONSUMO PER CAPITA (kg ó litros por individuo)RestoNORTE-CENTRO</v>
      </c>
      <c r="B4940" s="11" t="s">
        <v>121</v>
      </c>
      <c r="C4940" s="11" t="s">
        <v>78</v>
      </c>
      <c r="D4940" s="11" t="s">
        <v>7</v>
      </c>
      <c r="E4940" s="11">
        <v>0.16883185563952913</v>
      </c>
      <c r="F4940" s="11">
        <v>6.878704759785173E-2</v>
      </c>
      <c r="G4940" s="11">
        <v>6.6163939856077256E-2</v>
      </c>
      <c r="H4940" s="11">
        <v>9.1969281096506664E-2</v>
      </c>
      <c r="I4940" s="11">
        <v>0.17139695633302629</v>
      </c>
      <c r="J4940" s="11">
        <v>0.12447705629230009</v>
      </c>
      <c r="K4940" s="11">
        <v>5.6957010733282687E-2</v>
      </c>
      <c r="L4940" s="11">
        <v>9.6968980934799706E-2</v>
      </c>
      <c r="M4940" s="11">
        <v>0.13558928341889434</v>
      </c>
    </row>
    <row r="4941" spans="1:13" x14ac:dyDescent="0.35">
      <c r="A4941" s="11" t="str">
        <f t="shared" si="77"/>
        <v>CONSUMO PER CAPITA (kg ó litros por individuo)RestoNOROESTE</v>
      </c>
      <c r="B4941" s="11" t="s">
        <v>121</v>
      </c>
      <c r="C4941" s="11" t="s">
        <v>78</v>
      </c>
      <c r="D4941" s="11" t="s">
        <v>8</v>
      </c>
      <c r="E4941" s="11">
        <v>0.22647249196870478</v>
      </c>
      <c r="F4941" s="11">
        <v>9.8376552210646867E-2</v>
      </c>
      <c r="G4941" s="11">
        <v>7.3192796408502112E-2</v>
      </c>
      <c r="H4941" s="11">
        <v>0.1522724829602152</v>
      </c>
      <c r="I4941" s="11">
        <v>0.20027720899359408</v>
      </c>
      <c r="J4941" s="11">
        <v>8.4891714994267412E-2</v>
      </c>
      <c r="K4941" s="11">
        <v>9.5828122858883771E-2</v>
      </c>
      <c r="L4941" s="11">
        <v>0.20106705691791762</v>
      </c>
      <c r="M4941" s="11">
        <v>0.20557929335712782</v>
      </c>
    </row>
    <row r="4942" spans="1:13" x14ac:dyDescent="0.35">
      <c r="A4942" s="11" t="str">
        <f t="shared" si="77"/>
        <v>CONSUMO PER CAPITA (kg ó litros por individuo)Resto&lt;2MIL</v>
      </c>
      <c r="B4942" s="11" t="s">
        <v>121</v>
      </c>
      <c r="C4942" s="11" t="s">
        <v>78</v>
      </c>
      <c r="D4942" s="11" t="s">
        <v>9</v>
      </c>
      <c r="E4942" s="11">
        <v>0.21025118948113064</v>
      </c>
      <c r="F4942" s="11">
        <v>5.5351205665169337E-2</v>
      </c>
      <c r="G4942" s="11">
        <v>6.3925505560510881E-2</v>
      </c>
      <c r="H4942" s="11">
        <v>5.4714642374822375E-2</v>
      </c>
      <c r="I4942" s="11">
        <v>0.28010120374683684</v>
      </c>
      <c r="J4942" s="11">
        <v>0.10921289290277941</v>
      </c>
      <c r="K4942" s="11">
        <v>0.11111999866510944</v>
      </c>
      <c r="L4942" s="11">
        <v>6.3180198115091291E-2</v>
      </c>
      <c r="M4942" s="11">
        <v>0.13635552385817812</v>
      </c>
    </row>
    <row r="4943" spans="1:13" x14ac:dyDescent="0.35">
      <c r="A4943" s="11" t="str">
        <f t="shared" si="77"/>
        <v>CONSUMO PER CAPITA (kg ó litros por individuo)Resto2-5MIL</v>
      </c>
      <c r="B4943" s="11" t="s">
        <v>121</v>
      </c>
      <c r="C4943" s="11" t="s">
        <v>78</v>
      </c>
      <c r="D4943" s="11" t="s">
        <v>10</v>
      </c>
      <c r="E4943" s="11">
        <v>0.25967148160491305</v>
      </c>
      <c r="F4943" s="11">
        <v>0.16174888344248362</v>
      </c>
      <c r="G4943" s="11">
        <v>0.11908848829611879</v>
      </c>
      <c r="H4943" s="11">
        <v>0.12062470663272559</v>
      </c>
      <c r="I4943" s="11">
        <v>0.18203221064068453</v>
      </c>
      <c r="J4943" s="11">
        <v>6.0207743194812924E-2</v>
      </c>
      <c r="K4943" s="11">
        <v>0.12438232073569941</v>
      </c>
      <c r="L4943" s="11">
        <v>9.4397195579600232E-2</v>
      </c>
      <c r="M4943" s="11">
        <v>0.13449708093676727</v>
      </c>
    </row>
    <row r="4944" spans="1:13" x14ac:dyDescent="0.35">
      <c r="A4944" s="11" t="str">
        <f t="shared" si="77"/>
        <v>CONSUMO PER CAPITA (kg ó litros por individuo)Resto5-10MIL</v>
      </c>
      <c r="B4944" s="11" t="s">
        <v>121</v>
      </c>
      <c r="C4944" s="11" t="s">
        <v>78</v>
      </c>
      <c r="D4944" s="11" t="s">
        <v>11</v>
      </c>
      <c r="E4944" s="11">
        <v>0.34005738565104765</v>
      </c>
      <c r="F4944" s="11">
        <v>9.5069899931151239E-2</v>
      </c>
      <c r="G4944" s="11">
        <v>0.16117996054476333</v>
      </c>
      <c r="H4944" s="11">
        <v>0.15469311005961053</v>
      </c>
      <c r="I4944" s="11">
        <v>0.30963656850282689</v>
      </c>
      <c r="J4944" s="11">
        <v>0.27888051603890901</v>
      </c>
      <c r="K4944" s="11">
        <v>0.17509427862453425</v>
      </c>
      <c r="L4944" s="11">
        <v>0.18730293804625878</v>
      </c>
      <c r="M4944" s="11">
        <v>0.48799295426572786</v>
      </c>
    </row>
    <row r="4945" spans="1:13" x14ac:dyDescent="0.35">
      <c r="A4945" s="11" t="str">
        <f t="shared" si="77"/>
        <v>CONSUMO PER CAPITA (kg ó litros por individuo)Resto10-30MIL</v>
      </c>
      <c r="B4945" s="11" t="s">
        <v>121</v>
      </c>
      <c r="C4945" s="11" t="s">
        <v>78</v>
      </c>
      <c r="D4945" s="11" t="s">
        <v>12</v>
      </c>
      <c r="E4945" s="11">
        <v>0.2933765766179558</v>
      </c>
      <c r="F4945" s="11">
        <v>0.12438031613054358</v>
      </c>
      <c r="G4945" s="11">
        <v>0.12407067578632705</v>
      </c>
      <c r="H4945" s="11">
        <v>0.13470677113568313</v>
      </c>
      <c r="I4945" s="11">
        <v>0.39856832424537275</v>
      </c>
      <c r="J4945" s="11">
        <v>0.19724359559740184</v>
      </c>
      <c r="K4945" s="11">
        <v>0.15863945646788091</v>
      </c>
      <c r="L4945" s="11">
        <v>0.272388231171595</v>
      </c>
      <c r="M4945" s="11">
        <v>0.26118109402848644</v>
      </c>
    </row>
    <row r="4946" spans="1:13" x14ac:dyDescent="0.35">
      <c r="A4946" s="11" t="str">
        <f t="shared" si="77"/>
        <v>CONSUMO PER CAPITA (kg ó litros por individuo)Resto30-100MIL</v>
      </c>
      <c r="B4946" s="11" t="s">
        <v>121</v>
      </c>
      <c r="C4946" s="11" t="s">
        <v>78</v>
      </c>
      <c r="D4946" s="11" t="s">
        <v>13</v>
      </c>
      <c r="E4946" s="11">
        <v>0.24486802502140809</v>
      </c>
      <c r="F4946" s="11">
        <v>0.14729693792544069</v>
      </c>
      <c r="G4946" s="11">
        <v>0.14461003431370628</v>
      </c>
      <c r="H4946" s="11">
        <v>0.15948568840114111</v>
      </c>
      <c r="I4946" s="11">
        <v>0.26140056555262486</v>
      </c>
      <c r="J4946" s="11">
        <v>0.12254155001414534</v>
      </c>
      <c r="K4946" s="11">
        <v>0.13883134257558216</v>
      </c>
      <c r="L4946" s="11">
        <v>0.19564802091940978</v>
      </c>
      <c r="M4946" s="11">
        <v>0.18931353125618094</v>
      </c>
    </row>
    <row r="4947" spans="1:13" x14ac:dyDescent="0.35">
      <c r="A4947" s="11" t="str">
        <f t="shared" si="77"/>
        <v>CONSUMO PER CAPITA (kg ó litros por individuo)Resto100-200MIL</v>
      </c>
      <c r="B4947" s="11" t="s">
        <v>121</v>
      </c>
      <c r="C4947" s="11" t="s">
        <v>78</v>
      </c>
      <c r="D4947" s="11" t="s">
        <v>14</v>
      </c>
      <c r="E4947" s="11">
        <v>0.20898453799052624</v>
      </c>
      <c r="F4947" s="11">
        <v>0.13772294065217144</v>
      </c>
      <c r="G4947" s="11">
        <v>8.5965412422363302E-2</v>
      </c>
      <c r="H4947" s="11">
        <v>0.13210850975404281</v>
      </c>
      <c r="I4947" s="11">
        <v>0.2094196912856848</v>
      </c>
      <c r="J4947" s="11">
        <v>0.10184413396763642</v>
      </c>
      <c r="K4947" s="11">
        <v>5.7266269825077931E-2</v>
      </c>
      <c r="L4947" s="11">
        <v>0.12426958759705214</v>
      </c>
      <c r="M4947" s="11">
        <v>0.15149505883143924</v>
      </c>
    </row>
    <row r="4948" spans="1:13" x14ac:dyDescent="0.35">
      <c r="A4948" s="11" t="str">
        <f t="shared" si="77"/>
        <v>CONSUMO PER CAPITA (kg ó litros por individuo)Resto200-500MIL</v>
      </c>
      <c r="B4948" s="11" t="s">
        <v>121</v>
      </c>
      <c r="C4948" s="11" t="s">
        <v>78</v>
      </c>
      <c r="D4948" s="11" t="s">
        <v>15</v>
      </c>
      <c r="E4948" s="11">
        <v>0.30982521550349357</v>
      </c>
      <c r="F4948" s="11">
        <v>0.15756133231571076</v>
      </c>
      <c r="G4948" s="11">
        <v>0.10896073093083897</v>
      </c>
      <c r="H4948" s="11">
        <v>0.18107807806765219</v>
      </c>
      <c r="I4948" s="11">
        <v>0.24942444123050858</v>
      </c>
      <c r="J4948" s="11">
        <v>0.11504467420285827</v>
      </c>
      <c r="K4948" s="11">
        <v>9.6088883691431093E-2</v>
      </c>
      <c r="L4948" s="11">
        <v>0.22898563976535158</v>
      </c>
      <c r="M4948" s="11">
        <v>0.18862057760155454</v>
      </c>
    </row>
    <row r="4949" spans="1:13" x14ac:dyDescent="0.35">
      <c r="A4949" s="11" t="str">
        <f t="shared" si="77"/>
        <v>CONSUMO PER CAPITA (kg ó litros por individuo)Resto&gt;500MIL</v>
      </c>
      <c r="B4949" s="11" t="s">
        <v>121</v>
      </c>
      <c r="C4949" s="11" t="s">
        <v>78</v>
      </c>
      <c r="D4949" s="11" t="s">
        <v>16</v>
      </c>
      <c r="E4949" s="11">
        <v>0.28430876416283829</v>
      </c>
      <c r="F4949" s="11">
        <v>0.13755923984642754</v>
      </c>
      <c r="G4949" s="11">
        <v>9.5604618289378218E-2</v>
      </c>
      <c r="H4949" s="11">
        <v>0.12644202167637603</v>
      </c>
      <c r="I4949" s="11">
        <v>0.2067322842172124</v>
      </c>
      <c r="J4949" s="11">
        <v>0.10400742465734639</v>
      </c>
      <c r="K4949" s="11">
        <v>0.1310091871357548</v>
      </c>
      <c r="L4949" s="11">
        <v>0.12231471030822241</v>
      </c>
      <c r="M4949" s="11">
        <v>0.12704987540982121</v>
      </c>
    </row>
    <row r="4950" spans="1:13" x14ac:dyDescent="0.35">
      <c r="A4950" s="11" t="str">
        <f t="shared" si="77"/>
        <v>CONSUMO PER CAPITA (kg ó litros por individuo)RestoDE 15 A 19 AÑOS</v>
      </c>
      <c r="B4950" s="11" t="s">
        <v>121</v>
      </c>
      <c r="C4950" s="11" t="s">
        <v>78</v>
      </c>
      <c r="D4950" s="11" t="s">
        <v>39</v>
      </c>
      <c r="E4950" s="11">
        <v>0.22733317808331624</v>
      </c>
      <c r="F4950" s="11">
        <v>0.1107504171017465</v>
      </c>
      <c r="G4950" s="11">
        <v>8.4646699411618342E-2</v>
      </c>
      <c r="H4950" s="11">
        <v>0.13427798977093797</v>
      </c>
      <c r="I4950" s="11">
        <v>0.38591921677087471</v>
      </c>
      <c r="J4950" s="11">
        <v>0.20851644306191161</v>
      </c>
      <c r="K4950" s="11">
        <v>0.17647392326940556</v>
      </c>
      <c r="L4950" s="11">
        <v>0.12594563922402</v>
      </c>
      <c r="M4950" s="11">
        <v>0.31840916301256195</v>
      </c>
    </row>
    <row r="4951" spans="1:13" x14ac:dyDescent="0.35">
      <c r="A4951" s="11" t="str">
        <f t="shared" si="77"/>
        <v>CONSUMO PER CAPITA (kg ó litros por individuo)RestoDE 20 A 24 AÑOS</v>
      </c>
      <c r="B4951" s="11" t="s">
        <v>121</v>
      </c>
      <c r="C4951" s="11" t="s">
        <v>78</v>
      </c>
      <c r="D4951" s="11" t="s">
        <v>40</v>
      </c>
      <c r="E4951" s="11">
        <v>0.28343330569452352</v>
      </c>
      <c r="F4951" s="11">
        <v>0.1853649740563203</v>
      </c>
      <c r="G4951" s="11">
        <v>0.17060091825864465</v>
      </c>
      <c r="H4951" s="11">
        <v>0.19174733650424253</v>
      </c>
      <c r="I4951" s="11">
        <v>0.33331315774611431</v>
      </c>
      <c r="J4951" s="11">
        <v>0.18441799999535657</v>
      </c>
      <c r="K4951" s="11">
        <v>0.11974995151271452</v>
      </c>
      <c r="L4951" s="11">
        <v>0.17677706053449446</v>
      </c>
      <c r="M4951" s="11">
        <v>0.20613029714696804</v>
      </c>
    </row>
    <row r="4952" spans="1:13" x14ac:dyDescent="0.35">
      <c r="A4952" s="11" t="str">
        <f t="shared" si="77"/>
        <v>CONSUMO PER CAPITA (kg ó litros por individuo)RestoDE 25 A 34 AÑOS</v>
      </c>
      <c r="B4952" s="11" t="s">
        <v>121</v>
      </c>
      <c r="C4952" s="11" t="s">
        <v>78</v>
      </c>
      <c r="D4952" s="11" t="s">
        <v>41</v>
      </c>
      <c r="E4952" s="11">
        <v>0.3059704596046755</v>
      </c>
      <c r="F4952" s="11">
        <v>0.17344161372047578</v>
      </c>
      <c r="G4952" s="11">
        <v>0.1272468031444926</v>
      </c>
      <c r="H4952" s="11">
        <v>0.14911464164207761</v>
      </c>
      <c r="I4952" s="11">
        <v>0.23567145985501373</v>
      </c>
      <c r="J4952" s="11">
        <v>0.13845524889614277</v>
      </c>
      <c r="K4952" s="11">
        <v>0.16253692796968472</v>
      </c>
      <c r="L4952" s="11">
        <v>0.17720691423446808</v>
      </c>
      <c r="M4952" s="11">
        <v>0.16041680668582717</v>
      </c>
    </row>
    <row r="4953" spans="1:13" x14ac:dyDescent="0.35">
      <c r="A4953" s="11" t="str">
        <f t="shared" si="77"/>
        <v>CONSUMO PER CAPITA (kg ó litros por individuo)RestoDE 35 A 49 AÑOS</v>
      </c>
      <c r="B4953" s="11" t="s">
        <v>121</v>
      </c>
      <c r="C4953" s="11" t="s">
        <v>78</v>
      </c>
      <c r="D4953" s="11" t="s">
        <v>42</v>
      </c>
      <c r="E4953" s="11">
        <v>0.26906735024284495</v>
      </c>
      <c r="F4953" s="11">
        <v>0.14671865418817009</v>
      </c>
      <c r="G4953" s="11">
        <v>0.13406982441141452</v>
      </c>
      <c r="H4953" s="11">
        <v>0.17259913967201568</v>
      </c>
      <c r="I4953" s="11">
        <v>0.28557052289932244</v>
      </c>
      <c r="J4953" s="11">
        <v>0.13580056620004771</v>
      </c>
      <c r="K4953" s="11">
        <v>0.12462548528605209</v>
      </c>
      <c r="L4953" s="11">
        <v>0.21638596291388035</v>
      </c>
      <c r="M4953" s="11">
        <v>0.22121486081876937</v>
      </c>
    </row>
    <row r="4954" spans="1:13" x14ac:dyDescent="0.35">
      <c r="A4954" s="11" t="str">
        <f t="shared" si="77"/>
        <v>CONSUMO PER CAPITA (kg ó litros por individuo)RestoDE 50 A 59 AÑOS</v>
      </c>
      <c r="B4954" s="11" t="s">
        <v>121</v>
      </c>
      <c r="C4954" s="11" t="s">
        <v>78</v>
      </c>
      <c r="D4954" s="11" t="s">
        <v>43</v>
      </c>
      <c r="E4954" s="11">
        <v>0.35644707495245614</v>
      </c>
      <c r="F4954" s="11">
        <v>0.13975712742125201</v>
      </c>
      <c r="G4954" s="11">
        <v>0.12431897939219602</v>
      </c>
      <c r="H4954" s="11">
        <v>0.14404112399499391</v>
      </c>
      <c r="I4954" s="11">
        <v>0.3151800408320054</v>
      </c>
      <c r="J4954" s="11">
        <v>0.12942487630725791</v>
      </c>
      <c r="K4954" s="11">
        <v>0.1119621843874153</v>
      </c>
      <c r="L4954" s="11">
        <v>0.15828288166335064</v>
      </c>
      <c r="M4954" s="11">
        <v>0.21160198600351765</v>
      </c>
    </row>
    <row r="4955" spans="1:13" x14ac:dyDescent="0.35">
      <c r="A4955" s="11" t="str">
        <f t="shared" si="77"/>
        <v>CONSUMO PER CAPITA (kg ó litros por individuo)RestoDE 60 A 75 AÑOS</v>
      </c>
      <c r="B4955" s="11" t="s">
        <v>121</v>
      </c>
      <c r="C4955" s="11" t="s">
        <v>78</v>
      </c>
      <c r="D4955" s="11" t="s">
        <v>44</v>
      </c>
      <c r="E4955" s="11">
        <v>0.19142398483004661</v>
      </c>
      <c r="F4955" s="11">
        <v>7.4548858596336337E-2</v>
      </c>
      <c r="G4955" s="11">
        <v>7.6277271884711867E-2</v>
      </c>
      <c r="H4955" s="11">
        <v>7.6607911123081199E-2</v>
      </c>
      <c r="I4955" s="11">
        <v>0.17992394969460695</v>
      </c>
      <c r="J4955" s="11">
        <v>0.11390188751257549</v>
      </c>
      <c r="K4955" s="11">
        <v>0.11050215760931845</v>
      </c>
      <c r="L4955" s="11">
        <v>0.16702776304814154</v>
      </c>
      <c r="M4955" s="11">
        <v>0.17648631142349305</v>
      </c>
    </row>
    <row r="4956" spans="1:13" x14ac:dyDescent="0.35">
      <c r="A4956" s="11" t="str">
        <f t="shared" si="77"/>
        <v>CONSUMO PER CAPITA (kg ó litros por individuo)RestoNIVEL ALTO</v>
      </c>
      <c r="B4956" s="11" t="s">
        <v>121</v>
      </c>
      <c r="C4956" s="11" t="s">
        <v>78</v>
      </c>
      <c r="D4956" s="11" t="s">
        <v>209</v>
      </c>
      <c r="E4956" s="11">
        <v>0.2203794244527747</v>
      </c>
      <c r="F4956" s="11">
        <v>0.10982554189129051</v>
      </c>
      <c r="G4956" s="11">
        <v>0.10516331721813693</v>
      </c>
      <c r="H4956" s="11">
        <v>0.13183190179945312</v>
      </c>
      <c r="I4956" s="11">
        <v>0.30408950488613601</v>
      </c>
      <c r="J4956" s="11">
        <v>0.16869843184740246</v>
      </c>
      <c r="K4956" s="11">
        <v>0.10238492459929387</v>
      </c>
      <c r="L4956" s="11">
        <v>0.17920857663363543</v>
      </c>
      <c r="M4956" s="11">
        <v>0.26089508206519446</v>
      </c>
    </row>
    <row r="4957" spans="1:13" x14ac:dyDescent="0.35">
      <c r="A4957" s="11" t="str">
        <f t="shared" si="77"/>
        <v>CONSUMO PER CAPITA (kg ó litros por individuo)RestoNIVEL MEDIO ALTO</v>
      </c>
      <c r="B4957" s="11" t="s">
        <v>121</v>
      </c>
      <c r="C4957" s="11" t="s">
        <v>78</v>
      </c>
      <c r="D4957" s="11" t="s">
        <v>210</v>
      </c>
      <c r="E4957" s="11">
        <v>0.24918003265467642</v>
      </c>
      <c r="F4957" s="11">
        <v>0.12130608014733414</v>
      </c>
      <c r="G4957" s="11">
        <v>0.11305144641647796</v>
      </c>
      <c r="H4957" s="11">
        <v>0.14910443779837368</v>
      </c>
      <c r="I4957" s="11">
        <v>0.26877096516104448</v>
      </c>
      <c r="J4957" s="11">
        <v>0.13570902786546921</v>
      </c>
      <c r="K4957" s="11">
        <v>0.13221904494857764</v>
      </c>
      <c r="L4957" s="11">
        <v>0.15862092812846385</v>
      </c>
      <c r="M4957" s="11">
        <v>0.12409448178849497</v>
      </c>
    </row>
    <row r="4958" spans="1:13" x14ac:dyDescent="0.35">
      <c r="A4958" s="11" t="str">
        <f t="shared" si="77"/>
        <v>CONSUMO PER CAPITA (kg ó litros por individuo)RestoNIVEL MEDIO</v>
      </c>
      <c r="B4958" s="11" t="s">
        <v>121</v>
      </c>
      <c r="C4958" s="11" t="s">
        <v>78</v>
      </c>
      <c r="D4958" s="11" t="s">
        <v>211</v>
      </c>
      <c r="E4958" s="11">
        <v>0.33172079951120564</v>
      </c>
      <c r="F4958" s="11">
        <v>0.16841956208377987</v>
      </c>
      <c r="G4958" s="11">
        <v>0.12779344178148813</v>
      </c>
      <c r="H4958" s="11">
        <v>0.16763265869423272</v>
      </c>
      <c r="I4958" s="11">
        <v>0.31210928353603162</v>
      </c>
      <c r="J4958" s="11">
        <v>0.13883700060909443</v>
      </c>
      <c r="K4958" s="11">
        <v>0.15070873616777392</v>
      </c>
      <c r="L4958" s="11">
        <v>0.15949728456839068</v>
      </c>
      <c r="M4958" s="11">
        <v>0.18533176191523501</v>
      </c>
    </row>
    <row r="4959" spans="1:13" x14ac:dyDescent="0.35">
      <c r="A4959" s="11" t="str">
        <f t="shared" si="77"/>
        <v>CONSUMO PER CAPITA (kg ó litros por individuo)RestoNIVEL MEDIO BAJO</v>
      </c>
      <c r="B4959" s="11" t="s">
        <v>121</v>
      </c>
      <c r="C4959" s="11" t="s">
        <v>78</v>
      </c>
      <c r="D4959" s="11" t="s">
        <v>212</v>
      </c>
      <c r="E4959" s="11">
        <v>0.25202162581806564</v>
      </c>
      <c r="F4959" s="11">
        <v>0.14553661305605964</v>
      </c>
      <c r="G4959" s="11">
        <v>5.793649289947958E-2</v>
      </c>
      <c r="H4959" s="11">
        <v>0.10734219357274648</v>
      </c>
      <c r="I4959" s="11">
        <v>0.23522845126499406</v>
      </c>
      <c r="J4959" s="11">
        <v>0.15511471850509528</v>
      </c>
      <c r="K4959" s="11">
        <v>0.15688707021372839</v>
      </c>
      <c r="L4959" s="11">
        <v>0.16406442222129808</v>
      </c>
      <c r="M4959" s="11">
        <v>0.23222777532440936</v>
      </c>
    </row>
    <row r="4960" spans="1:13" x14ac:dyDescent="0.35">
      <c r="A4960" s="11" t="str">
        <f t="shared" si="77"/>
        <v>CONSUMO PER CAPITA (kg ó litros por individuo)RestoHOMBRE</v>
      </c>
      <c r="B4960" s="11" t="s">
        <v>121</v>
      </c>
      <c r="C4960" s="11" t="s">
        <v>78</v>
      </c>
      <c r="D4960" s="11" t="s">
        <v>21</v>
      </c>
      <c r="E4960" s="11">
        <v>0.24976747087672804</v>
      </c>
      <c r="F4960" s="11">
        <v>0.12842637101770152</v>
      </c>
      <c r="G4960" s="11">
        <v>8.9448150220873046E-2</v>
      </c>
      <c r="H4960" s="11">
        <v>0.12142659450918934</v>
      </c>
      <c r="I4960" s="11">
        <v>0.23110278046279806</v>
      </c>
      <c r="J4960" s="11">
        <v>0.13745999250101951</v>
      </c>
      <c r="K4960" s="11">
        <v>0.11673636332507387</v>
      </c>
      <c r="L4960" s="11">
        <v>0.14849776549764615</v>
      </c>
      <c r="M4960" s="11">
        <v>0.14514508194299766</v>
      </c>
    </row>
    <row r="4961" spans="1:13" x14ac:dyDescent="0.35">
      <c r="A4961" s="11" t="str">
        <f t="shared" si="77"/>
        <v>CONSUMO PER CAPITA (kg ó litros por individuo)RestoMUJER</v>
      </c>
      <c r="B4961" s="11" t="s">
        <v>121</v>
      </c>
      <c r="C4961" s="11" t="s">
        <v>78</v>
      </c>
      <c r="D4961" s="11" t="s">
        <v>22</v>
      </c>
      <c r="E4961" s="11">
        <v>0.29438223096900229</v>
      </c>
      <c r="F4961" s="11">
        <v>0.13763046174734853</v>
      </c>
      <c r="G4961" s="11">
        <v>0.14432376725650087</v>
      </c>
      <c r="H4961" s="11">
        <v>0.15906800942359844</v>
      </c>
      <c r="I4961" s="11">
        <v>0.30887033414978138</v>
      </c>
      <c r="J4961" s="11">
        <v>0.13879915259878822</v>
      </c>
      <c r="K4961" s="11">
        <v>0.13829732704592773</v>
      </c>
      <c r="L4961" s="11">
        <v>0.20885260159832753</v>
      </c>
      <c r="M4961" s="11">
        <v>0.26607863287984623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rgb="FFFFFF00"/>
  </sheetPr>
  <dimension ref="A1:O416"/>
  <sheetViews>
    <sheetView zoomScale="70" zoomScaleNormal="70" workbookViewId="0">
      <selection activeCell="J8" sqref="J8"/>
    </sheetView>
  </sheetViews>
  <sheetFormatPr baseColWidth="10" defaultColWidth="11.453125" defaultRowHeight="14.5" x14ac:dyDescent="0.35"/>
  <cols>
    <col min="1" max="1" width="30.453125" style="11" customWidth="1"/>
    <col min="2" max="2" width="53.453125" style="11" bestFit="1" customWidth="1"/>
    <col min="3" max="3" width="24.453125" style="11" bestFit="1" customWidth="1"/>
    <col min="4" max="4" width="39.26953125" style="11" customWidth="1"/>
    <col min="5" max="5" width="12" style="11" bestFit="1" customWidth="1"/>
    <col min="6" max="6" width="11.453125" style="11"/>
    <col min="7" max="9" width="12" style="11" bestFit="1" customWidth="1"/>
    <col min="10" max="13" width="11.453125" style="11"/>
    <col min="14" max="14" width="12" style="11" bestFit="1" customWidth="1"/>
    <col min="15" max="16384" width="11.453125" style="11"/>
  </cols>
  <sheetData>
    <row r="1" spans="1:15" x14ac:dyDescent="0.35">
      <c r="A1" s="11">
        <v>1</v>
      </c>
      <c r="B1" s="11">
        <v>2</v>
      </c>
      <c r="C1" s="11">
        <v>3</v>
      </c>
      <c r="D1" s="11">
        <v>4</v>
      </c>
      <c r="E1" s="11">
        <v>5</v>
      </c>
    </row>
    <row r="2" spans="1:15" x14ac:dyDescent="0.35">
      <c r="E2" t="s">
        <v>214</v>
      </c>
      <c r="F2" t="s">
        <v>215</v>
      </c>
      <c r="G2" t="s">
        <v>216</v>
      </c>
      <c r="H2" t="s">
        <v>217</v>
      </c>
      <c r="I2" t="s">
        <v>218</v>
      </c>
      <c r="J2" t="s">
        <v>219</v>
      </c>
      <c r="K2" t="s">
        <v>220</v>
      </c>
      <c r="L2" t="s">
        <v>221</v>
      </c>
      <c r="M2" t="s">
        <v>222</v>
      </c>
    </row>
    <row r="3" spans="1:15" x14ac:dyDescent="0.35">
      <c r="A3" s="11" t="str">
        <f>B3&amp;C3&amp;D3</f>
        <v>DISTRIBUCION VOLUMEN X CRITERIO (Consumiciones)TOTAL BEBIDAST.ESPAÑA</v>
      </c>
      <c r="B3" s="11" t="s">
        <v>119</v>
      </c>
      <c r="C3" s="11" t="s">
        <v>122</v>
      </c>
      <c r="D3" s="11" t="s">
        <v>36</v>
      </c>
      <c r="E3" s="12">
        <v>100</v>
      </c>
      <c r="F3" s="12">
        <v>100</v>
      </c>
      <c r="G3" s="12">
        <v>100</v>
      </c>
      <c r="H3" s="12">
        <v>100</v>
      </c>
      <c r="I3" s="12">
        <v>100</v>
      </c>
      <c r="J3" s="12">
        <v>100</v>
      </c>
      <c r="K3" s="12">
        <v>100</v>
      </c>
      <c r="L3" s="12">
        <v>100</v>
      </c>
      <c r="M3" s="12">
        <v>100</v>
      </c>
      <c r="N3" s="12"/>
      <c r="O3" s="12"/>
    </row>
    <row r="4" spans="1:15" x14ac:dyDescent="0.35">
      <c r="A4" s="11" t="str">
        <f t="shared" ref="A4:A67" si="0">B4&amp;C4&amp;D4</f>
        <v>DISTRIBUCION VOLUMEN X CRITERIO (Consumiciones)TOTAL BEBIDASHiper+Super+Discount+G.A</v>
      </c>
      <c r="B4" s="11" t="s">
        <v>119</v>
      </c>
      <c r="C4" s="11" t="s">
        <v>122</v>
      </c>
      <c r="D4" s="11" t="s">
        <v>23</v>
      </c>
      <c r="E4" s="12">
        <v>4.9719562189972777</v>
      </c>
      <c r="F4" s="12">
        <v>4.1607559793382558</v>
      </c>
      <c r="G4" s="12">
        <v>3.5402220025183402</v>
      </c>
      <c r="H4" s="12">
        <v>3.9544528490973083</v>
      </c>
      <c r="I4" s="12">
        <v>4.716469867821159</v>
      </c>
      <c r="J4" s="12">
        <v>3.9525157009600456</v>
      </c>
      <c r="K4" s="12">
        <v>3.644493079040144</v>
      </c>
      <c r="L4" s="12">
        <v>3.7568358493807836</v>
      </c>
      <c r="M4" s="12">
        <v>4.7094447705792408</v>
      </c>
      <c r="N4" s="12"/>
      <c r="O4" s="12"/>
    </row>
    <row r="5" spans="1:15" x14ac:dyDescent="0.35">
      <c r="A5" s="11" t="str">
        <f t="shared" si="0"/>
        <v>DISTRIBUCION VOLUMEN X CRITERIO (Consumiciones)TOTAL BEBIDASRestaurantes</v>
      </c>
      <c r="B5" s="11" t="s">
        <v>119</v>
      </c>
      <c r="C5" s="11" t="s">
        <v>122</v>
      </c>
      <c r="D5" s="11" t="s">
        <v>24</v>
      </c>
      <c r="E5" s="12">
        <v>11.53476938690862</v>
      </c>
      <c r="F5" s="12">
        <v>11.751833452341824</v>
      </c>
      <c r="G5" s="12">
        <v>11.305180757241814</v>
      </c>
      <c r="H5" s="12">
        <v>11.920751557994604</v>
      </c>
      <c r="I5" s="12">
        <v>12.045513020627858</v>
      </c>
      <c r="J5" s="12">
        <v>12.36101126551339</v>
      </c>
      <c r="K5" s="12">
        <v>11.559635723830386</v>
      </c>
      <c r="L5" s="12">
        <v>12.05312809407088</v>
      </c>
      <c r="M5" s="12">
        <v>11.914583753253323</v>
      </c>
      <c r="N5" s="12"/>
      <c r="O5" s="12"/>
    </row>
    <row r="6" spans="1:15" x14ac:dyDescent="0.35">
      <c r="A6" s="11" t="str">
        <f t="shared" si="0"/>
        <v>DISTRIBUCION VOLUMEN X CRITERIO (Consumiciones)TOTAL BEBIDASRestaurantes Fast Food</v>
      </c>
      <c r="B6" s="11" t="s">
        <v>119</v>
      </c>
      <c r="C6" s="11" t="s">
        <v>122</v>
      </c>
      <c r="D6" s="11" t="s">
        <v>25</v>
      </c>
      <c r="E6" s="12">
        <v>4.850785337079369</v>
      </c>
      <c r="F6" s="12">
        <v>5.0215837296387251</v>
      </c>
      <c r="G6" s="12">
        <v>4.7246049933739602</v>
      </c>
      <c r="H6" s="12">
        <v>4.5517194199489319</v>
      </c>
      <c r="I6" s="12">
        <v>5.0724059087681264</v>
      </c>
      <c r="J6" s="12">
        <v>5.190904713081947</v>
      </c>
      <c r="K6" s="12">
        <v>5.2207954042266378</v>
      </c>
      <c r="L6" s="12">
        <v>5.1248549147287967</v>
      </c>
      <c r="M6" s="12">
        <v>5.6101472369962995</v>
      </c>
      <c r="N6" s="12"/>
      <c r="O6" s="12"/>
    </row>
    <row r="7" spans="1:15" x14ac:dyDescent="0.35">
      <c r="A7" s="11" t="str">
        <f t="shared" si="0"/>
        <v>DISTRIBUCION VOLUMEN X CRITERIO (Consumiciones)TOTAL BEBIDASBares/Cafeterias/Cervecerias</v>
      </c>
      <c r="B7" s="11" t="s">
        <v>119</v>
      </c>
      <c r="C7" s="11" t="s">
        <v>122</v>
      </c>
      <c r="D7" s="11" t="s">
        <v>26</v>
      </c>
      <c r="E7" s="12">
        <v>60.573578421055018</v>
      </c>
      <c r="F7" s="12">
        <v>63.986770239624768</v>
      </c>
      <c r="G7" s="12">
        <v>64.221540251211707</v>
      </c>
      <c r="H7" s="12">
        <v>62.972086617598968</v>
      </c>
      <c r="I7" s="12">
        <v>60.523706770863704</v>
      </c>
      <c r="J7" s="12">
        <v>63.153552658097354</v>
      </c>
      <c r="K7" s="12">
        <v>63.423533745312334</v>
      </c>
      <c r="L7" s="12">
        <v>62.868553671352657</v>
      </c>
      <c r="M7" s="12">
        <v>59.735844046898137</v>
      </c>
      <c r="N7" s="12"/>
      <c r="O7" s="12"/>
    </row>
    <row r="8" spans="1:15" x14ac:dyDescent="0.35">
      <c r="A8" s="11" t="str">
        <f t="shared" si="0"/>
        <v>DISTRIBUCION VOLUMEN X CRITERIO (Consumiciones)TOTAL BEBIDASPanaderias/Pastelerias</v>
      </c>
      <c r="B8" s="11" t="s">
        <v>119</v>
      </c>
      <c r="C8" s="11" t="s">
        <v>122</v>
      </c>
      <c r="D8" s="11" t="s">
        <v>27</v>
      </c>
      <c r="E8" s="12">
        <v>1.3929391538303435</v>
      </c>
      <c r="F8" s="12">
        <v>1.67454216284874</v>
      </c>
      <c r="G8" s="12">
        <v>2.0125523304803576</v>
      </c>
      <c r="H8" s="12">
        <v>1.6821444966859798</v>
      </c>
      <c r="I8" s="12">
        <v>1.4027423764747049</v>
      </c>
      <c r="J8" s="12">
        <v>2.1054379976104025</v>
      </c>
      <c r="K8" s="12">
        <v>2.1572038198839301</v>
      </c>
      <c r="L8" s="12">
        <v>1.8687699859210118</v>
      </c>
      <c r="M8" s="12">
        <v>1.783925969998637</v>
      </c>
      <c r="N8" s="12"/>
      <c r="O8" s="12"/>
    </row>
    <row r="9" spans="1:15" x14ac:dyDescent="0.35">
      <c r="A9" s="11" t="str">
        <f t="shared" si="0"/>
        <v>DISTRIBUCION VOLUMEN X CRITERIO (Consumiciones)TOTAL BEBIDASTda.Alimentacion/Delicatesen</v>
      </c>
      <c r="B9" s="11" t="s">
        <v>119</v>
      </c>
      <c r="C9" s="11" t="s">
        <v>122</v>
      </c>
      <c r="D9" s="11" t="s">
        <v>203</v>
      </c>
      <c r="E9" s="12">
        <v>1.189651088985098</v>
      </c>
      <c r="F9" s="12">
        <v>0.8572318848444973</v>
      </c>
      <c r="G9" s="12">
        <v>0.88859997193378149</v>
      </c>
      <c r="H9" s="12">
        <v>0.91766947410743482</v>
      </c>
      <c r="I9" s="12">
        <v>1.129521456334327</v>
      </c>
      <c r="J9" s="12">
        <v>0.75678344886820603</v>
      </c>
      <c r="K9" s="12">
        <v>0.79178144997276556</v>
      </c>
      <c r="L9" s="12">
        <v>0.82681484832640495</v>
      </c>
      <c r="M9" s="12">
        <v>0.98278125891755697</v>
      </c>
      <c r="N9" s="12"/>
      <c r="O9" s="12"/>
    </row>
    <row r="10" spans="1:15" x14ac:dyDescent="0.35">
      <c r="A10" s="11" t="str">
        <f t="shared" si="0"/>
        <v>DISTRIBUCION VOLUMEN X CRITERIO (Consumiciones)TOTAL BEBIDASCanal Conveniencia/24h</v>
      </c>
      <c r="B10" s="11" t="s">
        <v>119</v>
      </c>
      <c r="C10" s="11" t="s">
        <v>122</v>
      </c>
      <c r="D10" s="11" t="s">
        <v>204</v>
      </c>
      <c r="E10" s="12">
        <v>1.0398210569109374</v>
      </c>
      <c r="F10" s="12">
        <v>1.0748314419011928</v>
      </c>
      <c r="G10" s="12">
        <v>0.96717014414733626</v>
      </c>
      <c r="H10" s="12">
        <v>1.0037103825300573</v>
      </c>
      <c r="I10" s="12">
        <v>1.0704466396111136</v>
      </c>
      <c r="J10" s="12">
        <v>1.020250047559641</v>
      </c>
      <c r="K10" s="12">
        <v>0.89200768574649314</v>
      </c>
      <c r="L10" s="12">
        <v>0.96150651354067385</v>
      </c>
      <c r="M10" s="12">
        <v>1.1061056403285499</v>
      </c>
      <c r="N10" s="12"/>
      <c r="O10" s="12"/>
    </row>
    <row r="11" spans="1:15" x14ac:dyDescent="0.35">
      <c r="A11" s="11" t="str">
        <f t="shared" si="0"/>
        <v>DISTRIBUCION VOLUMEN X CRITERIO (Consumiciones)TOTAL BEBIDASHoteles</v>
      </c>
      <c r="B11" s="11" t="s">
        <v>119</v>
      </c>
      <c r="C11" s="11" t="s">
        <v>122</v>
      </c>
      <c r="D11" s="11" t="s">
        <v>29</v>
      </c>
      <c r="E11" s="12">
        <v>0.69695540550726554</v>
      </c>
      <c r="F11" s="12">
        <v>0.48078013877345438</v>
      </c>
      <c r="G11" s="12">
        <v>0.44565967360638847</v>
      </c>
      <c r="H11" s="12">
        <v>0.50127490015932508</v>
      </c>
      <c r="I11" s="12">
        <v>0.71842913697817146</v>
      </c>
      <c r="J11" s="12">
        <v>0.32878089728561588</v>
      </c>
      <c r="K11" s="12">
        <v>0.38372931124791498</v>
      </c>
      <c r="L11" s="12">
        <v>0.61806572749061495</v>
      </c>
      <c r="M11" s="12">
        <v>0.73465452474907345</v>
      </c>
      <c r="N11" s="12"/>
      <c r="O11" s="12"/>
    </row>
    <row r="12" spans="1:15" x14ac:dyDescent="0.35">
      <c r="A12" s="11" t="str">
        <f t="shared" si="0"/>
        <v>DISTRIBUCION VOLUMEN X CRITERIO (Consumiciones)TOTAL BEBIDASEstaciones de servicio</v>
      </c>
      <c r="B12" s="11" t="s">
        <v>119</v>
      </c>
      <c r="C12" s="11" t="s">
        <v>122</v>
      </c>
      <c r="D12" s="11" t="s">
        <v>30</v>
      </c>
      <c r="E12" s="12">
        <v>1.9347395658063993</v>
      </c>
      <c r="F12" s="12">
        <v>1.5353814989459975</v>
      </c>
      <c r="G12" s="12">
        <v>1.4987087634544816</v>
      </c>
      <c r="H12" s="12">
        <v>1.6633759500241541</v>
      </c>
      <c r="I12" s="12">
        <v>1.8477653439634441</v>
      </c>
      <c r="J12" s="12">
        <v>1.473319826185993</v>
      </c>
      <c r="K12" s="12">
        <v>1.4197437736179306</v>
      </c>
      <c r="L12" s="12">
        <v>1.5091154959104185</v>
      </c>
      <c r="M12" s="12">
        <v>1.8990516019736277</v>
      </c>
      <c r="N12" s="12"/>
      <c r="O12" s="12"/>
    </row>
    <row r="13" spans="1:15" x14ac:dyDescent="0.35">
      <c r="A13" s="11" t="str">
        <f t="shared" si="0"/>
        <v>DISTRIBUCION VOLUMEN X CRITERIO (Consumiciones)TOTAL BEBIDASMaquinas dispensadoras</v>
      </c>
      <c r="B13" s="11" t="s">
        <v>119</v>
      </c>
      <c r="C13" s="11" t="s">
        <v>122</v>
      </c>
      <c r="D13" s="11" t="s">
        <v>31</v>
      </c>
      <c r="E13" s="12">
        <v>3.6348537839230484</v>
      </c>
      <c r="F13" s="12">
        <v>4.3304824142849219</v>
      </c>
      <c r="G13" s="12">
        <v>5.1598479090349727</v>
      </c>
      <c r="H13" s="12">
        <v>4.4372424470641887</v>
      </c>
      <c r="I13" s="12">
        <v>3.6571754963138812</v>
      </c>
      <c r="J13" s="12">
        <v>4.0883328509352141</v>
      </c>
      <c r="K13" s="12">
        <v>5.0442942737008751</v>
      </c>
      <c r="L13" s="12">
        <v>4.4024514002969068</v>
      </c>
      <c r="M13" s="12">
        <v>3.9079211942678875</v>
      </c>
      <c r="N13" s="12"/>
      <c r="O13" s="12"/>
    </row>
    <row r="14" spans="1:15" x14ac:dyDescent="0.35">
      <c r="A14" s="11" t="str">
        <f t="shared" si="0"/>
        <v>DISTRIBUCION VOLUMEN X CRITERIO (Consumiciones)TOTAL BEBIDASServicio en la empresa</v>
      </c>
      <c r="B14" s="11" t="s">
        <v>119</v>
      </c>
      <c r="C14" s="11" t="s">
        <v>122</v>
      </c>
      <c r="D14" s="11" t="s">
        <v>32</v>
      </c>
      <c r="E14" s="12">
        <v>1.3803599209328898</v>
      </c>
      <c r="F14" s="12">
        <v>1.5028156535090633</v>
      </c>
      <c r="G14" s="12">
        <v>1.7980114893700785</v>
      </c>
      <c r="H14" s="12">
        <v>1.5599989198304136</v>
      </c>
      <c r="I14" s="12">
        <v>1.3128788606478925</v>
      </c>
      <c r="J14" s="12">
        <v>1.709544639196553</v>
      </c>
      <c r="K14" s="12">
        <v>1.8662002186597491</v>
      </c>
      <c r="L14" s="12">
        <v>1.6302498000635344</v>
      </c>
      <c r="M14" s="12">
        <v>1.3264821503314299</v>
      </c>
      <c r="N14" s="12"/>
      <c r="O14" s="12"/>
    </row>
    <row r="15" spans="1:15" x14ac:dyDescent="0.35">
      <c r="A15" s="11" t="str">
        <f t="shared" si="0"/>
        <v>DISTRIBUCION VOLUMEN X CRITERIO (Consumiciones)TOTAL BEBIDASResto de canales</v>
      </c>
      <c r="B15" s="11" t="s">
        <v>119</v>
      </c>
      <c r="C15" s="11" t="s">
        <v>122</v>
      </c>
      <c r="D15" s="11" t="s">
        <v>33</v>
      </c>
      <c r="E15" s="12">
        <v>6.7995861292332886</v>
      </c>
      <c r="F15" s="12">
        <v>3.6229878062537688</v>
      </c>
      <c r="G15" s="12">
        <v>3.4379123813297419</v>
      </c>
      <c r="H15" s="12">
        <v>4.8355879873140077</v>
      </c>
      <c r="I15" s="12">
        <v>6.5029682777642472</v>
      </c>
      <c r="J15" s="12">
        <v>3.8595405267787464</v>
      </c>
      <c r="K15" s="12">
        <v>3.5965903969967594</v>
      </c>
      <c r="L15" s="12">
        <v>4.3797062324553426</v>
      </c>
      <c r="M15" s="12">
        <v>6.2890613801367889</v>
      </c>
      <c r="N15" s="12"/>
      <c r="O15" s="12"/>
    </row>
    <row r="16" spans="1:15" x14ac:dyDescent="0.35">
      <c r="A16" s="11" t="str">
        <f t="shared" si="0"/>
        <v>DISTRIBUCION VOLUMEN X CRITERIO (Consumiciones)TOTAL BEBIDASEN LA CALLE</v>
      </c>
      <c r="B16" s="11" t="s">
        <v>119</v>
      </c>
      <c r="C16" s="11" t="s">
        <v>122</v>
      </c>
      <c r="D16" s="11" t="s">
        <v>224</v>
      </c>
      <c r="E16" s="12">
        <v>4.6145807890317654</v>
      </c>
      <c r="F16" s="12">
        <v>2.4435433269164282</v>
      </c>
      <c r="G16" s="12">
        <v>2.5043518513227001</v>
      </c>
      <c r="H16" s="12">
        <v>3.0168278419711894</v>
      </c>
      <c r="I16" s="12">
        <v>4.666979989639759</v>
      </c>
      <c r="J16" s="12">
        <v>2.4154012872181658</v>
      </c>
      <c r="K16" s="12">
        <v>2.383056873740323</v>
      </c>
      <c r="L16" s="12">
        <v>2.7902280202767096</v>
      </c>
      <c r="M16" s="12">
        <v>4.1583145040107228</v>
      </c>
      <c r="N16" s="12"/>
      <c r="O16" s="12"/>
    </row>
    <row r="17" spans="1:15" x14ac:dyDescent="0.35">
      <c r="A17" s="11" t="str">
        <f t="shared" si="0"/>
        <v>DISTRIBUCION VOLUMEN X CRITERIO (Consumiciones)TOTAL BEBIDASEN CASA DE OTROS</v>
      </c>
      <c r="B17" s="11" t="s">
        <v>119</v>
      </c>
      <c r="C17" s="11" t="s">
        <v>122</v>
      </c>
      <c r="D17" s="11" t="s">
        <v>225</v>
      </c>
      <c r="E17" s="12">
        <v>2.4378442143972494</v>
      </c>
      <c r="F17" s="12">
        <v>2.8670737143271792</v>
      </c>
      <c r="G17" s="12">
        <v>2.0443395453653594</v>
      </c>
      <c r="H17" s="12">
        <v>1.9734644339161251</v>
      </c>
      <c r="I17" s="12">
        <v>1.9634445572712087</v>
      </c>
      <c r="J17" s="12">
        <v>2.6338635945545308</v>
      </c>
      <c r="K17" s="12">
        <v>1.9774201807012524</v>
      </c>
      <c r="L17" s="12">
        <v>2.0451324895829086</v>
      </c>
      <c r="M17" s="12">
        <v>2.2149277311265352</v>
      </c>
      <c r="N17" s="12"/>
      <c r="O17" s="12"/>
    </row>
    <row r="18" spans="1:15" x14ac:dyDescent="0.35">
      <c r="A18" s="11" t="str">
        <f t="shared" si="0"/>
        <v>DISTRIBUCION VOLUMEN X CRITERIO (Consumiciones)TOTAL BEBIDASEN EL ESTABLECIMIENTO</v>
      </c>
      <c r="B18" s="11" t="s">
        <v>119</v>
      </c>
      <c r="C18" s="11" t="s">
        <v>122</v>
      </c>
      <c r="D18" s="11" t="s">
        <v>226</v>
      </c>
      <c r="E18" s="12">
        <v>81.773210517622658</v>
      </c>
      <c r="F18" s="12">
        <v>83.032600602827301</v>
      </c>
      <c r="G18" s="12">
        <v>82.534366830555612</v>
      </c>
      <c r="H18" s="12">
        <v>83.564499626441346</v>
      </c>
      <c r="I18" s="12">
        <v>82.627170247582328</v>
      </c>
      <c r="J18" s="12">
        <v>83.367310485033002</v>
      </c>
      <c r="K18" s="12">
        <v>82.697404427794609</v>
      </c>
      <c r="L18" s="12">
        <v>83.581847870290375</v>
      </c>
      <c r="M18" s="12">
        <v>82.758809278184557</v>
      </c>
      <c r="N18" s="12"/>
      <c r="O18" s="12"/>
    </row>
    <row r="19" spans="1:15" x14ac:dyDescent="0.35">
      <c r="A19" s="11" t="str">
        <f t="shared" si="0"/>
        <v>DISTRIBUCION VOLUMEN X CRITERIO (Consumiciones)TOTAL BEBIDASEN EL TRABAJO</v>
      </c>
      <c r="B19" s="11" t="s">
        <v>119</v>
      </c>
      <c r="C19" s="11" t="s">
        <v>122</v>
      </c>
      <c r="D19" s="11" t="s">
        <v>227</v>
      </c>
      <c r="E19" s="12">
        <v>6.9735576616136914</v>
      </c>
      <c r="F19" s="12">
        <v>7.7930093741291602</v>
      </c>
      <c r="G19" s="12">
        <v>8.9235906726177205</v>
      </c>
      <c r="H19" s="12">
        <v>7.4559065773326409</v>
      </c>
      <c r="I19" s="12">
        <v>6.3626461840349364</v>
      </c>
      <c r="J19" s="12">
        <v>7.6213021986680785</v>
      </c>
      <c r="K19" s="12">
        <v>8.5969789948182598</v>
      </c>
      <c r="L19" s="12">
        <v>7.4931304673507144</v>
      </c>
      <c r="M19" s="12">
        <v>6.5246458668626124</v>
      </c>
      <c r="N19" s="12"/>
      <c r="O19" s="12"/>
    </row>
    <row r="20" spans="1:15" x14ac:dyDescent="0.35">
      <c r="A20" s="11" t="str">
        <f t="shared" si="0"/>
        <v>DISTRIBUCION VOLUMEN X CRITERIO (Consumiciones)TOTAL BEBIDASEN COLEGIO/INSTITUTO/UNIV.</v>
      </c>
      <c r="B20" s="11" t="s">
        <v>119</v>
      </c>
      <c r="C20" s="11" t="s">
        <v>122</v>
      </c>
      <c r="D20" s="11" t="s">
        <v>228</v>
      </c>
      <c r="E20" s="12">
        <v>0.15696308320540603</v>
      </c>
      <c r="F20" s="12">
        <v>0.25991552124804645</v>
      </c>
      <c r="G20" s="12">
        <v>0.27348548779659232</v>
      </c>
      <c r="H20" s="12">
        <v>0.20627722552440733</v>
      </c>
      <c r="I20" s="12">
        <v>0.14018058380989301</v>
      </c>
      <c r="J20" s="12">
        <v>0.25797874978731578</v>
      </c>
      <c r="K20" s="12">
        <v>0.21004665786280344</v>
      </c>
      <c r="L20" s="12">
        <v>0.11635832570051927</v>
      </c>
      <c r="M20" s="12">
        <v>0.10704155653185267</v>
      </c>
      <c r="N20" s="12"/>
      <c r="O20" s="12"/>
    </row>
    <row r="21" spans="1:15" x14ac:dyDescent="0.35">
      <c r="A21" s="11" t="str">
        <f t="shared" si="0"/>
        <v>DISTRIBUCION VOLUMEN X CRITERIO (Consumiciones)TOTAL BEBIDASEN MI CASA</v>
      </c>
      <c r="B21" s="11" t="s">
        <v>119</v>
      </c>
      <c r="C21" s="11" t="s">
        <v>122</v>
      </c>
      <c r="D21" s="11" t="s">
        <v>229</v>
      </c>
      <c r="E21" s="12">
        <v>1.7052151094133767</v>
      </c>
      <c r="F21" s="12">
        <v>2.0860806408043224</v>
      </c>
      <c r="G21" s="12">
        <v>2.0103260824702334</v>
      </c>
      <c r="H21" s="12">
        <v>1.9098496463944841</v>
      </c>
      <c r="I21" s="12">
        <v>1.8760887687436321</v>
      </c>
      <c r="J21" s="12">
        <v>1.99046358563906</v>
      </c>
      <c r="K21" s="12">
        <v>2.2621696428688058</v>
      </c>
      <c r="L21" s="12">
        <v>2.1606110948360149</v>
      </c>
      <c r="M21" s="12">
        <v>2.0041648712100799</v>
      </c>
      <c r="N21" s="12"/>
      <c r="O21" s="12"/>
    </row>
    <row r="22" spans="1:15" x14ac:dyDescent="0.35">
      <c r="A22" s="11" t="str">
        <f t="shared" si="0"/>
        <v>DISTRIBUCION VOLUMEN X CRITERIO (Consumiciones)TOTAL BEBIDASEN M.TRANSP.(AVION,TREN,AUTOC,E</v>
      </c>
      <c r="B22" s="11" t="s">
        <v>119</v>
      </c>
      <c r="C22" s="11" t="s">
        <v>122</v>
      </c>
      <c r="D22" s="11" t="s">
        <v>230</v>
      </c>
      <c r="E22" s="12">
        <v>0.29193722246089171</v>
      </c>
      <c r="F22" s="12">
        <v>0.20704398151394654</v>
      </c>
      <c r="G22" s="12">
        <v>0.11117149792964015</v>
      </c>
      <c r="H22" s="12">
        <v>6.5802851047614477E-2</v>
      </c>
      <c r="I22" s="12">
        <v>0.14620363191640451</v>
      </c>
      <c r="J22" s="12">
        <v>9.5625957078915094E-2</v>
      </c>
      <c r="K22" s="12">
        <v>0.12823264404570173</v>
      </c>
      <c r="L22" s="12">
        <v>7.672405801185897E-2</v>
      </c>
      <c r="M22" s="12">
        <v>0.14035091123924215</v>
      </c>
      <c r="N22" s="12"/>
      <c r="O22" s="12"/>
    </row>
    <row r="23" spans="1:15" x14ac:dyDescent="0.35">
      <c r="A23" s="11" t="str">
        <f t="shared" si="0"/>
        <v>DISTRIBUCION VOLUMEN X CRITERIO (Consumiciones)TOTAL BEBIDASEN OTRO LUGAR</v>
      </c>
      <c r="B23" s="11" t="s">
        <v>119</v>
      </c>
      <c r="C23" s="11" t="s">
        <v>122</v>
      </c>
      <c r="D23" s="11" t="s">
        <v>231</v>
      </c>
      <c r="E23" s="12">
        <v>2.0467005051052158</v>
      </c>
      <c r="F23" s="12">
        <v>1.3107042396089124</v>
      </c>
      <c r="G23" s="12">
        <v>1.5983711433555134</v>
      </c>
      <c r="H23" s="12">
        <v>1.8073745578055755</v>
      </c>
      <c r="I23" s="12">
        <v>2.2172786184515214</v>
      </c>
      <c r="J23" s="12">
        <v>1.6180191707733291</v>
      </c>
      <c r="K23" s="12">
        <v>1.7446925374849949</v>
      </c>
      <c r="L23" s="12">
        <v>1.7360127909894476</v>
      </c>
      <c r="M23" s="12">
        <v>2.0917246395156877</v>
      </c>
      <c r="N23" s="12"/>
      <c r="O23" s="12"/>
    </row>
    <row r="24" spans="1:15" x14ac:dyDescent="0.35">
      <c r="A24" s="11" t="str">
        <f t="shared" si="0"/>
        <v>DISTRIBUCION VOLUMEN X CRITERIO (Consumiciones)TOTAL BEBIDASDESAYUNO</v>
      </c>
      <c r="B24" s="11" t="s">
        <v>119</v>
      </c>
      <c r="C24" s="11" t="s">
        <v>122</v>
      </c>
      <c r="D24" s="11" t="s">
        <v>232</v>
      </c>
      <c r="E24" s="12">
        <v>23.683853479533621</v>
      </c>
      <c r="F24" s="12">
        <v>27.047652382192268</v>
      </c>
      <c r="G24" s="12">
        <v>28.428958495650686</v>
      </c>
      <c r="H24" s="12">
        <v>26.353965572594895</v>
      </c>
      <c r="I24" s="12">
        <v>24.002946836867366</v>
      </c>
      <c r="J24" s="12">
        <v>26.691010505814834</v>
      </c>
      <c r="K24" s="12">
        <v>28.187782223249773</v>
      </c>
      <c r="L24" s="12">
        <v>25.496707692269659</v>
      </c>
      <c r="M24" s="12">
        <v>23.45639322947104</v>
      </c>
      <c r="N24" s="12"/>
      <c r="O24" s="12"/>
    </row>
    <row r="25" spans="1:15" x14ac:dyDescent="0.35">
      <c r="A25" s="11" t="str">
        <f t="shared" si="0"/>
        <v>DISTRIBUCION VOLUMEN X CRITERIO (Consumiciones)TOTAL BEBIDASAPERITIVO/ANTES DE COMER</v>
      </c>
      <c r="B25" s="11" t="s">
        <v>119</v>
      </c>
      <c r="C25" s="11" t="s">
        <v>122</v>
      </c>
      <c r="D25" s="11" t="s">
        <v>233</v>
      </c>
      <c r="E25" s="12">
        <v>16.221567494339549</v>
      </c>
      <c r="F25" s="12">
        <v>16.302136847772992</v>
      </c>
      <c r="G25" s="12">
        <v>15.905405413986246</v>
      </c>
      <c r="H25" s="12">
        <v>15.836948400898942</v>
      </c>
      <c r="I25" s="12">
        <v>15.730268371418083</v>
      </c>
      <c r="J25" s="12">
        <v>16.489903857322332</v>
      </c>
      <c r="K25" s="12">
        <v>15.92919290518344</v>
      </c>
      <c r="L25" s="12">
        <v>15.7917607635039</v>
      </c>
      <c r="M25" s="12">
        <v>15.398772194379475</v>
      </c>
      <c r="N25" s="12"/>
      <c r="O25" s="12"/>
    </row>
    <row r="26" spans="1:15" x14ac:dyDescent="0.35">
      <c r="A26" s="11" t="str">
        <f t="shared" si="0"/>
        <v>DISTRIBUCION VOLUMEN X CRITERIO (Consumiciones)TOTAL BEBIDASCOMIDA</v>
      </c>
      <c r="B26" s="11" t="s">
        <v>119</v>
      </c>
      <c r="C26" s="11" t="s">
        <v>122</v>
      </c>
      <c r="D26" s="11" t="s">
        <v>234</v>
      </c>
      <c r="E26" s="12">
        <v>17.803045624226925</v>
      </c>
      <c r="F26" s="12">
        <v>20.161743820959195</v>
      </c>
      <c r="G26" s="12">
        <v>19.715432673777201</v>
      </c>
      <c r="H26" s="12">
        <v>20.636976005232821</v>
      </c>
      <c r="I26" s="12">
        <v>18.871381205424377</v>
      </c>
      <c r="J26" s="12">
        <v>20.79746373695092</v>
      </c>
      <c r="K26" s="12">
        <v>20.078731877952855</v>
      </c>
      <c r="L26" s="12">
        <v>20.826599769841298</v>
      </c>
      <c r="M26" s="12">
        <v>19.622934269308345</v>
      </c>
      <c r="N26" s="12"/>
      <c r="O26" s="12"/>
    </row>
    <row r="27" spans="1:15" x14ac:dyDescent="0.35">
      <c r="A27" s="11" t="str">
        <f t="shared" si="0"/>
        <v>DISTRIBUCION VOLUMEN X CRITERIO (Consumiciones)TOTAL BEBIDASTARDE/MERIENDA</v>
      </c>
      <c r="B27" s="11" t="s">
        <v>119</v>
      </c>
      <c r="C27" s="11" t="s">
        <v>122</v>
      </c>
      <c r="D27" s="11" t="s">
        <v>235</v>
      </c>
      <c r="E27" s="12">
        <v>12.852812677757866</v>
      </c>
      <c r="F27" s="12">
        <v>13.835362168958723</v>
      </c>
      <c r="G27" s="12">
        <v>14.594179625068341</v>
      </c>
      <c r="H27" s="12">
        <v>13.819335635694804</v>
      </c>
      <c r="I27" s="12">
        <v>13.178690149880445</v>
      </c>
      <c r="J27" s="12">
        <v>13.7042964406553</v>
      </c>
      <c r="K27" s="12">
        <v>13.952790916085075</v>
      </c>
      <c r="L27" s="12">
        <v>14.397013870090122</v>
      </c>
      <c r="M27" s="12">
        <v>12.957406991673345</v>
      </c>
      <c r="N27" s="12"/>
      <c r="O27" s="12"/>
    </row>
    <row r="28" spans="1:15" x14ac:dyDescent="0.35">
      <c r="A28" s="11" t="str">
        <f t="shared" si="0"/>
        <v>DISTRIBUCION VOLUMEN X CRITERIO (Consumiciones)TOTAL BEBIDASANTES DE CENAR</v>
      </c>
      <c r="B28" s="11" t="s">
        <v>119</v>
      </c>
      <c r="C28" s="11" t="s">
        <v>122</v>
      </c>
      <c r="D28" s="11" t="s">
        <v>236</v>
      </c>
      <c r="E28" s="12">
        <v>7.4599629048554439</v>
      </c>
      <c r="F28" s="12">
        <v>7.1635225456556606</v>
      </c>
      <c r="G28" s="12">
        <v>6.8293618364196647</v>
      </c>
      <c r="H28" s="12">
        <v>7.140605074996774</v>
      </c>
      <c r="I28" s="12">
        <v>7.7225865268834539</v>
      </c>
      <c r="J28" s="12">
        <v>6.9619026870098448</v>
      </c>
      <c r="K28" s="12">
        <v>6.8661773599643663</v>
      </c>
      <c r="L28" s="12">
        <v>7.1823358759565732</v>
      </c>
      <c r="M28" s="12">
        <v>7.8389465517750878</v>
      </c>
      <c r="N28" s="12"/>
      <c r="O28" s="12"/>
    </row>
    <row r="29" spans="1:15" x14ac:dyDescent="0.35">
      <c r="A29" s="11" t="str">
        <f t="shared" si="0"/>
        <v>DISTRIBUCION VOLUMEN X CRITERIO (Consumiciones)TOTAL BEBIDASCENA</v>
      </c>
      <c r="B29" s="11" t="s">
        <v>119</v>
      </c>
      <c r="C29" s="11" t="s">
        <v>122</v>
      </c>
      <c r="D29" s="11" t="s">
        <v>237</v>
      </c>
      <c r="E29" s="12">
        <v>14.073130074787535</v>
      </c>
      <c r="F29" s="12">
        <v>9.414313581175886</v>
      </c>
      <c r="G29" s="12">
        <v>8.8552284761630808</v>
      </c>
      <c r="H29" s="12">
        <v>10.018896966823791</v>
      </c>
      <c r="I29" s="12">
        <v>13.055679436293094</v>
      </c>
      <c r="J29" s="12">
        <v>9.4717834771214573</v>
      </c>
      <c r="K29" s="12">
        <v>9.2033548727554386</v>
      </c>
      <c r="L29" s="12">
        <v>10.194367910290021</v>
      </c>
      <c r="M29" s="12">
        <v>13.121337875011523</v>
      </c>
      <c r="N29" s="12"/>
      <c r="O29" s="12"/>
    </row>
    <row r="30" spans="1:15" x14ac:dyDescent="0.35">
      <c r="A30" s="11" t="str">
        <f t="shared" si="0"/>
        <v>DISTRIBUCION VOLUMEN X CRITERIO (Consumiciones)TOTAL BEBIDASDESPUES DE LA CENA</v>
      </c>
      <c r="B30" s="11" t="s">
        <v>119</v>
      </c>
      <c r="C30" s="11" t="s">
        <v>122</v>
      </c>
      <c r="D30" s="11" t="s">
        <v>238</v>
      </c>
      <c r="E30" s="12">
        <v>3.4984580760199209</v>
      </c>
      <c r="F30" s="12">
        <v>2.4105835643886753</v>
      </c>
      <c r="G30" s="12">
        <v>2.2868164335964067</v>
      </c>
      <c r="H30" s="12">
        <v>2.4415817283313479</v>
      </c>
      <c r="I30" s="12">
        <v>3.4323153767251346</v>
      </c>
      <c r="J30" s="12">
        <v>2.2838114516081438</v>
      </c>
      <c r="K30" s="12">
        <v>2.2100674919308805</v>
      </c>
      <c r="L30" s="12">
        <v>2.3551773964872984</v>
      </c>
      <c r="M30" s="12">
        <v>3.4637852914726217</v>
      </c>
      <c r="N30" s="12"/>
      <c r="O30" s="12"/>
    </row>
    <row r="31" spans="1:15" x14ac:dyDescent="0.35">
      <c r="A31" s="11" t="str">
        <f t="shared" si="0"/>
        <v>DISTRIBUCION VOLUMEN X CRITERIO (Consumiciones)TOTAL BEBIDASDURANTE EL DIA</v>
      </c>
      <c r="B31" s="11" t="s">
        <v>119</v>
      </c>
      <c r="C31" s="11" t="s">
        <v>122</v>
      </c>
      <c r="D31" s="11" t="s">
        <v>239</v>
      </c>
      <c r="E31" s="12">
        <v>4.4071676090107506</v>
      </c>
      <c r="F31" s="12">
        <v>3.6646838693390422</v>
      </c>
      <c r="G31" s="12">
        <v>3.3846418096488105</v>
      </c>
      <c r="H31" s="12">
        <v>3.751681013919185</v>
      </c>
      <c r="I31" s="12">
        <v>4.0061350982336128</v>
      </c>
      <c r="J31" s="12">
        <v>3.5998253321169784</v>
      </c>
      <c r="K31" s="12">
        <v>3.571908883933995</v>
      </c>
      <c r="L31" s="12">
        <v>3.7560602071428306</v>
      </c>
      <c r="M31" s="12">
        <v>4.1404178632089224</v>
      </c>
      <c r="N31" s="12"/>
      <c r="O31" s="12"/>
    </row>
    <row r="32" spans="1:15" x14ac:dyDescent="0.35">
      <c r="A32" s="11" t="str">
        <f t="shared" si="0"/>
        <v>DISTRIBUCION VOLUMEN X CRITERIO (Consumiciones)TOTAL BEBIDASCON AMIGOS</v>
      </c>
      <c r="B32" s="11" t="s">
        <v>119</v>
      </c>
      <c r="C32" s="11" t="s">
        <v>122</v>
      </c>
      <c r="D32" s="11" t="s">
        <v>240</v>
      </c>
      <c r="E32" s="12">
        <v>28.867139987420764</v>
      </c>
      <c r="F32" s="12">
        <v>30.121833799915731</v>
      </c>
      <c r="G32" s="12">
        <v>30.467639078589858</v>
      </c>
      <c r="H32" s="12">
        <v>29.168029380612758</v>
      </c>
      <c r="I32" s="12">
        <v>28.695111303983889</v>
      </c>
      <c r="J32" s="12">
        <v>31.16914468615974</v>
      </c>
      <c r="K32" s="12">
        <v>29.694784168198201</v>
      </c>
      <c r="L32" s="12">
        <v>29.605003417770178</v>
      </c>
      <c r="M32" s="12">
        <v>28.78816934878845</v>
      </c>
      <c r="N32" s="12"/>
      <c r="O32" s="12"/>
    </row>
    <row r="33" spans="1:15" x14ac:dyDescent="0.35">
      <c r="A33" s="11" t="str">
        <f t="shared" si="0"/>
        <v>DISTRIBUCION VOLUMEN X CRITERIO (Consumiciones)TOTAL BEBIDASCON CLIENTES</v>
      </c>
      <c r="B33" s="11" t="s">
        <v>119</v>
      </c>
      <c r="C33" s="11" t="s">
        <v>122</v>
      </c>
      <c r="D33" s="11" t="s">
        <v>241</v>
      </c>
      <c r="E33" s="12">
        <v>0.53988593016507458</v>
      </c>
      <c r="F33" s="12">
        <v>0.65600488798668732</v>
      </c>
      <c r="G33" s="12">
        <v>0.67826525370401058</v>
      </c>
      <c r="H33" s="12">
        <v>0.59787830689418242</v>
      </c>
      <c r="I33" s="12">
        <v>0.51944603583545745</v>
      </c>
      <c r="J33" s="12">
        <v>0.67896959761718356</v>
      </c>
      <c r="K33" s="12">
        <v>0.69149447537987896</v>
      </c>
      <c r="L33" s="12">
        <v>0.59610349477816638</v>
      </c>
      <c r="M33" s="12">
        <v>0.60017942069345132</v>
      </c>
      <c r="N33" s="12"/>
      <c r="O33" s="12"/>
    </row>
    <row r="34" spans="1:15" x14ac:dyDescent="0.35">
      <c r="A34" s="11" t="str">
        <f t="shared" si="0"/>
        <v>DISTRIBUCION VOLUMEN X CRITERIO (Consumiciones)TOTAL BEBIDASCON COMPAÑEROS DE TRABAJO</v>
      </c>
      <c r="B34" s="11" t="s">
        <v>119</v>
      </c>
      <c r="C34" s="11" t="s">
        <v>122</v>
      </c>
      <c r="D34" s="11" t="s">
        <v>242</v>
      </c>
      <c r="E34" s="12">
        <v>7.9901853974629828</v>
      </c>
      <c r="F34" s="12">
        <v>9.9261009098509163</v>
      </c>
      <c r="G34" s="12">
        <v>10.61884106837045</v>
      </c>
      <c r="H34" s="12">
        <v>9.7026593175128504</v>
      </c>
      <c r="I34" s="12">
        <v>7.4213848074950519</v>
      </c>
      <c r="J34" s="12">
        <v>9.6828352703553691</v>
      </c>
      <c r="K34" s="12">
        <v>10.648971424018349</v>
      </c>
      <c r="L34" s="12">
        <v>9.3520760636187319</v>
      </c>
      <c r="M34" s="12">
        <v>7.5397312306239543</v>
      </c>
      <c r="N34" s="12"/>
      <c r="O34" s="12"/>
    </row>
    <row r="35" spans="1:15" x14ac:dyDescent="0.35">
      <c r="A35" s="11" t="str">
        <f t="shared" si="0"/>
        <v>DISTRIBUCION VOLUMEN X CRITERIO (Consumiciones)TOTAL BEBIDASCON COMPAÑEROS DE CLASE</v>
      </c>
      <c r="B35" s="11" t="s">
        <v>119</v>
      </c>
      <c r="C35" s="11" t="s">
        <v>122</v>
      </c>
      <c r="D35" s="11" t="s">
        <v>243</v>
      </c>
      <c r="E35" s="12">
        <v>0.2430551224951201</v>
      </c>
      <c r="F35" s="12">
        <v>0.44270353958287478</v>
      </c>
      <c r="G35" s="12">
        <v>0.41695891727894835</v>
      </c>
      <c r="H35" s="12">
        <v>0.38307584290733648</v>
      </c>
      <c r="I35" s="12">
        <v>0.33686037516423722</v>
      </c>
      <c r="J35" s="12">
        <v>0.34525951239909664</v>
      </c>
      <c r="K35" s="12">
        <v>0.34695594019120318</v>
      </c>
      <c r="L35" s="12">
        <v>0.34804569058116924</v>
      </c>
      <c r="M35" s="12">
        <v>0.27250955653361686</v>
      </c>
      <c r="N35" s="12"/>
      <c r="O35" s="12"/>
    </row>
    <row r="36" spans="1:15" x14ac:dyDescent="0.35">
      <c r="A36" s="11" t="str">
        <f t="shared" si="0"/>
        <v>DISTRIBUCION VOLUMEN X CRITERIO (Consumiciones)TOTAL BEBIDASCON FAMILIA</v>
      </c>
      <c r="B36" s="11" t="s">
        <v>119</v>
      </c>
      <c r="C36" s="11" t="s">
        <v>122</v>
      </c>
      <c r="D36" s="11" t="s">
        <v>244</v>
      </c>
      <c r="E36" s="12">
        <v>28.324301191484842</v>
      </c>
      <c r="F36" s="12">
        <v>24.69521122431993</v>
      </c>
      <c r="G36" s="12">
        <v>21.633930153214884</v>
      </c>
      <c r="H36" s="12">
        <v>24.23294457229785</v>
      </c>
      <c r="I36" s="12">
        <v>28.268137283489818</v>
      </c>
      <c r="J36" s="12">
        <v>23.510253105189367</v>
      </c>
      <c r="K36" s="12">
        <v>22.133088549361069</v>
      </c>
      <c r="L36" s="12">
        <v>24.37658141400507</v>
      </c>
      <c r="M36" s="12">
        <v>27.334561815236381</v>
      </c>
      <c r="N36" s="12"/>
      <c r="O36" s="12"/>
    </row>
    <row r="37" spans="1:15" x14ac:dyDescent="0.35">
      <c r="A37" s="11" t="str">
        <f t="shared" si="0"/>
        <v>DISTRIBUCION VOLUMEN X CRITERIO (Consumiciones)TOTAL BEBIDASCON LA PAREJA</v>
      </c>
      <c r="B37" s="11" t="s">
        <v>119</v>
      </c>
      <c r="C37" s="11" t="s">
        <v>122</v>
      </c>
      <c r="D37" s="11" t="s">
        <v>245</v>
      </c>
      <c r="E37" s="12">
        <v>16.373008442584698</v>
      </c>
      <c r="F37" s="12">
        <v>15.550230831756545</v>
      </c>
      <c r="G37" s="12">
        <v>16.270901236755062</v>
      </c>
      <c r="H37" s="12">
        <v>17.424881706427907</v>
      </c>
      <c r="I37" s="12">
        <v>17.484519672451707</v>
      </c>
      <c r="J37" s="12">
        <v>16.412615516560486</v>
      </c>
      <c r="K37" s="12">
        <v>16.685005871419182</v>
      </c>
      <c r="L37" s="12">
        <v>17.307835408099066</v>
      </c>
      <c r="M37" s="12">
        <v>18.057047665127243</v>
      </c>
      <c r="N37" s="12"/>
      <c r="O37" s="12"/>
    </row>
    <row r="38" spans="1:15" x14ac:dyDescent="0.35">
      <c r="A38" s="11" t="str">
        <f t="shared" si="0"/>
        <v>DISTRIBUCION VOLUMEN X CRITERIO (Consumiciones)TOTAL BEBIDASESTABA SOLO/A</v>
      </c>
      <c r="B38" s="11" t="s">
        <v>119</v>
      </c>
      <c r="C38" s="11" t="s">
        <v>122</v>
      </c>
      <c r="D38" s="11" t="s">
        <v>246</v>
      </c>
      <c r="E38" s="12">
        <v>17.063770614763669</v>
      </c>
      <c r="F38" s="12">
        <v>18.047787143302283</v>
      </c>
      <c r="G38" s="12">
        <v>19.285416297583193</v>
      </c>
      <c r="H38" s="12">
        <v>17.975228110813397</v>
      </c>
      <c r="I38" s="12">
        <v>16.807120264563515</v>
      </c>
      <c r="J38" s="12">
        <v>17.714481424114588</v>
      </c>
      <c r="K38" s="12">
        <v>19.317628756500032</v>
      </c>
      <c r="L38" s="12">
        <v>17.846693539116472</v>
      </c>
      <c r="M38" s="12">
        <v>16.952878251062828</v>
      </c>
      <c r="N38" s="12"/>
      <c r="O38" s="12"/>
    </row>
    <row r="39" spans="1:15" x14ac:dyDescent="0.35">
      <c r="A39" s="11" t="str">
        <f t="shared" si="0"/>
        <v>DISTRIBUCION VOLUMEN X CRITERIO (Consumiciones)TOTAL BEBIDASOTROS</v>
      </c>
      <c r="B39" s="11" t="s">
        <v>119</v>
      </c>
      <c r="C39" s="11" t="s">
        <v>122</v>
      </c>
      <c r="D39" s="11" t="s">
        <v>247</v>
      </c>
      <c r="E39" s="12">
        <v>0.59865121296509494</v>
      </c>
      <c r="F39" s="12">
        <v>0.56012748035140325</v>
      </c>
      <c r="G39" s="12">
        <v>0.62807891814252426</v>
      </c>
      <c r="H39" s="12">
        <v>0.51529346107338847</v>
      </c>
      <c r="I39" s="12">
        <v>0.46742355891443882</v>
      </c>
      <c r="J39" s="12">
        <v>0.48643297669357838</v>
      </c>
      <c r="K39" s="12">
        <v>0.48208198303754179</v>
      </c>
      <c r="L39" s="12">
        <v>0.56768816586259441</v>
      </c>
      <c r="M39" s="12">
        <v>0.45491525812454214</v>
      </c>
      <c r="N39" s="12"/>
      <c r="O39" s="12"/>
    </row>
    <row r="40" spans="1:15" x14ac:dyDescent="0.35">
      <c r="A40" s="11" t="str">
        <f t="shared" si="0"/>
        <v>DISTRIBUCION VOLUMEN X CRITERIO (Consumiciones)TOTAL BEBIDASESTAR TRABAJANDO</v>
      </c>
      <c r="B40" s="11" t="s">
        <v>119</v>
      </c>
      <c r="C40" s="11" t="s">
        <v>122</v>
      </c>
      <c r="D40" s="11" t="s">
        <v>248</v>
      </c>
      <c r="E40" s="12">
        <v>12.051835995470817</v>
      </c>
      <c r="F40" s="12">
        <v>13.746907659370255</v>
      </c>
      <c r="G40" s="12">
        <v>15.856111736568696</v>
      </c>
      <c r="H40" s="12">
        <v>14.372118422592347</v>
      </c>
      <c r="I40" s="12">
        <v>11.541034446087293</v>
      </c>
      <c r="J40" s="12">
        <v>13.583064875117486</v>
      </c>
      <c r="K40" s="12">
        <v>15.569468881478315</v>
      </c>
      <c r="L40" s="12">
        <v>13.438851579776195</v>
      </c>
      <c r="M40" s="12">
        <v>11.50416112225262</v>
      </c>
      <c r="N40" s="12"/>
      <c r="O40" s="12"/>
    </row>
    <row r="41" spans="1:15" x14ac:dyDescent="0.35">
      <c r="A41" s="11" t="str">
        <f t="shared" si="0"/>
        <v>DISTRIBUCION VOLUMEN X CRITERIO (Consumiciones)TOTAL BEBIDASCOMIDA DE NEGOCIOS</v>
      </c>
      <c r="B41" s="11" t="s">
        <v>119</v>
      </c>
      <c r="C41" s="11" t="s">
        <v>122</v>
      </c>
      <c r="D41" s="11" t="s">
        <v>249</v>
      </c>
      <c r="E41" s="12">
        <v>0.13786167868915664</v>
      </c>
      <c r="F41" s="12">
        <v>0.453794135025754</v>
      </c>
      <c r="G41" s="12">
        <v>0.20847701395754636</v>
      </c>
      <c r="H41" s="12">
        <v>0.20576486508381817</v>
      </c>
      <c r="I41" s="12">
        <v>0.2004614509826792</v>
      </c>
      <c r="J41" s="12">
        <v>0.21707701899309176</v>
      </c>
      <c r="K41" s="12">
        <v>0.19116426519744034</v>
      </c>
      <c r="L41" s="12">
        <v>0.17610478030474397</v>
      </c>
      <c r="M41" s="12">
        <v>0.18202277866552113</v>
      </c>
      <c r="N41" s="12"/>
      <c r="O41" s="12"/>
    </row>
    <row r="42" spans="1:15" x14ac:dyDescent="0.35">
      <c r="A42" s="11" t="str">
        <f t="shared" si="0"/>
        <v>DISTRIBUCION VOLUMEN X CRITERIO (Consumiciones)TOTAL BEBIDASPOR PLACER/RELAX</v>
      </c>
      <c r="B42" s="11" t="s">
        <v>119</v>
      </c>
      <c r="C42" s="11" t="s">
        <v>122</v>
      </c>
      <c r="D42" s="11" t="s">
        <v>250</v>
      </c>
      <c r="E42" s="12">
        <v>18.214877517236719</v>
      </c>
      <c r="F42" s="12">
        <v>14.807459301839884</v>
      </c>
      <c r="G42" s="12">
        <v>14.543971573111547</v>
      </c>
      <c r="H42" s="12">
        <v>15.607832429691463</v>
      </c>
      <c r="I42" s="12">
        <v>17.918157523696479</v>
      </c>
      <c r="J42" s="12">
        <v>14.145894771076456</v>
      </c>
      <c r="K42" s="12">
        <v>14.199194590195841</v>
      </c>
      <c r="L42" s="12">
        <v>15.62579186583058</v>
      </c>
      <c r="M42" s="12">
        <v>17.997373083455763</v>
      </c>
      <c r="N42" s="12"/>
      <c r="O42" s="12"/>
    </row>
    <row r="43" spans="1:15" x14ac:dyDescent="0.35">
      <c r="A43" s="11" t="str">
        <f t="shared" si="0"/>
        <v>DISTRIBUCION VOLUMEN X CRITERIO (Consumiciones)TOTAL BEBIDASTENER HAMBRE/SIN PLANIFICAR</v>
      </c>
      <c r="B43" s="11" t="s">
        <v>119</v>
      </c>
      <c r="C43" s="11" t="s">
        <v>122</v>
      </c>
      <c r="D43" s="11" t="s">
        <v>251</v>
      </c>
      <c r="E43" s="12">
        <v>24.458637842896337</v>
      </c>
      <c r="F43" s="12">
        <v>23.592682410748203</v>
      </c>
      <c r="G43" s="12">
        <v>23.887584000223516</v>
      </c>
      <c r="H43" s="12">
        <v>24.051116025215961</v>
      </c>
      <c r="I43" s="12">
        <v>24.53449668781025</v>
      </c>
      <c r="J43" s="12">
        <v>24.264872354946231</v>
      </c>
      <c r="K43" s="12">
        <v>23.166125242138897</v>
      </c>
      <c r="L43" s="12">
        <v>23.097235252599795</v>
      </c>
      <c r="M43" s="12">
        <v>23.277528263831336</v>
      </c>
      <c r="N43" s="12"/>
      <c r="O43" s="12"/>
    </row>
    <row r="44" spans="1:15" x14ac:dyDescent="0.35">
      <c r="A44" s="11" t="str">
        <f t="shared" si="0"/>
        <v>DISTRIBUCION VOLUMEN X CRITERIO (Consumiciones)TOTAL BEBIDASESTAR DE COMPRAS</v>
      </c>
      <c r="B44" s="11" t="s">
        <v>119</v>
      </c>
      <c r="C44" s="11" t="s">
        <v>122</v>
      </c>
      <c r="D44" s="11" t="s">
        <v>252</v>
      </c>
      <c r="E44" s="12">
        <v>2.4326111052301846</v>
      </c>
      <c r="F44" s="12">
        <v>2.7487132143329722</v>
      </c>
      <c r="G44" s="12">
        <v>3.0692327572138756</v>
      </c>
      <c r="H44" s="12">
        <v>2.4431611763046797</v>
      </c>
      <c r="I44" s="12">
        <v>2.5248024006943424</v>
      </c>
      <c r="J44" s="12">
        <v>3.2313608586979523</v>
      </c>
      <c r="K44" s="12">
        <v>2.810752860929004</v>
      </c>
      <c r="L44" s="12">
        <v>2.5146902313577013</v>
      </c>
      <c r="M44" s="12">
        <v>2.6393251523730679</v>
      </c>
      <c r="N44" s="12"/>
      <c r="O44" s="12"/>
    </row>
    <row r="45" spans="1:15" x14ac:dyDescent="0.35">
      <c r="A45" s="11" t="str">
        <f t="shared" si="0"/>
        <v>DISTRIBUCION VOLUMEN X CRITERIO (Consumiciones)TOTAL BEBIDASNO COCINAR EN CASA</v>
      </c>
      <c r="B45" s="11" t="s">
        <v>119</v>
      </c>
      <c r="C45" s="11" t="s">
        <v>122</v>
      </c>
      <c r="D45" s="11" t="s">
        <v>253</v>
      </c>
      <c r="E45" s="12">
        <v>2.7574634104549323</v>
      </c>
      <c r="F45" s="12">
        <v>2.7795350924638051</v>
      </c>
      <c r="G45" s="12">
        <v>2.5623974900418895</v>
      </c>
      <c r="H45" s="12">
        <v>2.6170924835199125</v>
      </c>
      <c r="I45" s="12">
        <v>2.8020696468941573</v>
      </c>
      <c r="J45" s="12">
        <v>2.9303099005046027</v>
      </c>
      <c r="K45" s="12">
        <v>2.8154565273331218</v>
      </c>
      <c r="L45" s="12">
        <v>3.164725397926099</v>
      </c>
      <c r="M45" s="12">
        <v>2.8117361774835854</v>
      </c>
      <c r="N45" s="12"/>
      <c r="O45" s="12"/>
    </row>
    <row r="46" spans="1:15" x14ac:dyDescent="0.35">
      <c r="A46" s="11" t="str">
        <f t="shared" si="0"/>
        <v>DISTRIBUCION VOLUMEN X CRITERIO (Consumiciones)TOTAL BEBIDASCELEBRACION/FIESTA/SALIR TOMAR</v>
      </c>
      <c r="B46" s="11" t="s">
        <v>119</v>
      </c>
      <c r="C46" s="11" t="s">
        <v>122</v>
      </c>
      <c r="D46" s="11" t="s">
        <v>254</v>
      </c>
      <c r="E46" s="12">
        <v>33.242620615855188</v>
      </c>
      <c r="F46" s="12">
        <v>34.581944816240117</v>
      </c>
      <c r="G46" s="12">
        <v>32.808272803643781</v>
      </c>
      <c r="H46" s="12">
        <v>33.607298345840292</v>
      </c>
      <c r="I46" s="12">
        <v>34.222312941039249</v>
      </c>
      <c r="J46" s="12">
        <v>34.928666816932115</v>
      </c>
      <c r="K46" s="12">
        <v>33.986863434316518</v>
      </c>
      <c r="L46" s="12">
        <v>35.005037039234523</v>
      </c>
      <c r="M46" s="12">
        <v>34.266617915517905</v>
      </c>
      <c r="N46" s="12"/>
      <c r="O46" s="12"/>
    </row>
    <row r="47" spans="1:15" x14ac:dyDescent="0.35">
      <c r="A47" s="11" t="str">
        <f t="shared" si="0"/>
        <v>DISTRIBUCION VOLUMEN X CRITERIO (Consumiciones)TOTAL BEBIDASVIENDO DEPORTES</v>
      </c>
      <c r="B47" s="11" t="s">
        <v>119</v>
      </c>
      <c r="C47" s="11" t="s">
        <v>122</v>
      </c>
      <c r="D47" s="11" t="s">
        <v>255</v>
      </c>
      <c r="E47" s="12">
        <v>1.0970491525081647</v>
      </c>
      <c r="F47" s="12">
        <v>2.0197659791004421</v>
      </c>
      <c r="G47" s="12">
        <v>1.6028458637569236</v>
      </c>
      <c r="H47" s="12">
        <v>1.2597735844527591</v>
      </c>
      <c r="I47" s="12">
        <v>0.71297242872188238</v>
      </c>
      <c r="J47" s="12">
        <v>1.0601442673837553</v>
      </c>
      <c r="K47" s="12">
        <v>1.3769150688438596</v>
      </c>
      <c r="L47" s="12">
        <v>1.3688682545392068</v>
      </c>
      <c r="M47" s="12">
        <v>1.5740919694243849</v>
      </c>
      <c r="N47" s="12"/>
      <c r="O47" s="12"/>
    </row>
    <row r="48" spans="1:15" x14ac:dyDescent="0.35">
      <c r="A48" s="11" t="str">
        <f t="shared" si="0"/>
        <v>DISTRIBUCION VOLUMEN X CRITERIO (Consumiciones)TOTAL BEBIDASOTROS MOTIVOS</v>
      </c>
      <c r="B48" s="11" t="s">
        <v>119</v>
      </c>
      <c r="C48" s="11" t="s">
        <v>122</v>
      </c>
      <c r="D48" s="11" t="s">
        <v>256</v>
      </c>
      <c r="E48" s="12">
        <v>5.6070386039110947</v>
      </c>
      <c r="F48" s="12">
        <v>5.2691947688298164</v>
      </c>
      <c r="G48" s="12">
        <v>5.46113304975023</v>
      </c>
      <c r="H48" s="12">
        <v>5.8358346260362879</v>
      </c>
      <c r="I48" s="12">
        <v>5.543698263115826</v>
      </c>
      <c r="J48" s="12">
        <v>5.6386013510077309</v>
      </c>
      <c r="K48" s="12">
        <v>5.8840704936041375</v>
      </c>
      <c r="L48" s="12">
        <v>5.6087203200961184</v>
      </c>
      <c r="M48" s="12">
        <v>5.7471341425494771</v>
      </c>
      <c r="N48" s="12"/>
      <c r="O48" s="12"/>
    </row>
    <row r="49" spans="1:15" x14ac:dyDescent="0.35">
      <c r="A49" s="11" t="str">
        <f t="shared" si="0"/>
        <v>DISTRIBUCION VOLUMEN X CRITERIO (Consumiciones).Total Bebidas FriasT.ESPAÑA</v>
      </c>
      <c r="B49" s="11" t="s">
        <v>119</v>
      </c>
      <c r="C49" s="11" t="s">
        <v>131</v>
      </c>
      <c r="D49" s="11" t="s">
        <v>36</v>
      </c>
      <c r="E49" s="12">
        <v>100</v>
      </c>
      <c r="F49" s="12">
        <v>100</v>
      </c>
      <c r="G49" s="12">
        <v>100</v>
      </c>
      <c r="H49" s="12">
        <v>100</v>
      </c>
      <c r="I49" s="12">
        <v>100</v>
      </c>
      <c r="J49" s="12">
        <v>100</v>
      </c>
      <c r="K49" s="12">
        <v>100</v>
      </c>
      <c r="L49" s="12">
        <v>100</v>
      </c>
      <c r="M49" s="12">
        <v>100</v>
      </c>
      <c r="N49" s="12"/>
      <c r="O49" s="12"/>
    </row>
    <row r="50" spans="1:15" x14ac:dyDescent="0.35">
      <c r="A50" s="11" t="str">
        <f t="shared" si="0"/>
        <v>DISTRIBUCION VOLUMEN X CRITERIO (Consumiciones).Total Bebidas FriasHiper+Super+Discount+G.A</v>
      </c>
      <c r="B50" s="11" t="s">
        <v>119</v>
      </c>
      <c r="C50" s="11" t="s">
        <v>131</v>
      </c>
      <c r="D50" s="11" t="s">
        <v>23</v>
      </c>
      <c r="E50" s="12">
        <v>6.944406547378362</v>
      </c>
      <c r="F50" s="12">
        <v>6.602066831955625</v>
      </c>
      <c r="G50" s="12">
        <v>5.812932314458755</v>
      </c>
      <c r="H50" s="12">
        <v>5.9337982624675485</v>
      </c>
      <c r="I50" s="12">
        <v>6.5941703381670695</v>
      </c>
      <c r="J50" s="12">
        <v>6.2376410814937184</v>
      </c>
      <c r="K50" s="12">
        <v>5.9052676501194243</v>
      </c>
      <c r="L50" s="12">
        <v>5.6890357036166952</v>
      </c>
      <c r="M50" s="12">
        <v>6.5029550002950982</v>
      </c>
      <c r="N50" s="12"/>
      <c r="O50" s="12"/>
    </row>
    <row r="51" spans="1:15" x14ac:dyDescent="0.35">
      <c r="A51" s="11" t="str">
        <f t="shared" si="0"/>
        <v>DISTRIBUCION VOLUMEN X CRITERIO (Consumiciones).Total Bebidas FriasRestaurantes</v>
      </c>
      <c r="B51" s="11" t="s">
        <v>119</v>
      </c>
      <c r="C51" s="11" t="s">
        <v>131</v>
      </c>
      <c r="D51" s="11" t="s">
        <v>24</v>
      </c>
      <c r="E51" s="12">
        <v>14.249134969457709</v>
      </c>
      <c r="F51" s="12">
        <v>16.072693220065119</v>
      </c>
      <c r="G51" s="12">
        <v>15.856538921836579</v>
      </c>
      <c r="H51" s="12">
        <v>15.776414930068796</v>
      </c>
      <c r="I51" s="12">
        <v>14.970987852439723</v>
      </c>
      <c r="J51" s="12">
        <v>16.93962270402691</v>
      </c>
      <c r="K51" s="12">
        <v>16.567090971859642</v>
      </c>
      <c r="L51" s="12">
        <v>15.973868017127332</v>
      </c>
      <c r="M51" s="12">
        <v>14.867474339920269</v>
      </c>
      <c r="N51" s="12"/>
      <c r="O51" s="12"/>
    </row>
    <row r="52" spans="1:15" x14ac:dyDescent="0.35">
      <c r="A52" s="11" t="str">
        <f t="shared" si="0"/>
        <v>DISTRIBUCION VOLUMEN X CRITERIO (Consumiciones).Total Bebidas FriasRestaurantes Fast Food</v>
      </c>
      <c r="B52" s="11" t="s">
        <v>119</v>
      </c>
      <c r="C52" s="11" t="s">
        <v>131</v>
      </c>
      <c r="D52" s="11" t="s">
        <v>25</v>
      </c>
      <c r="E52" s="12">
        <v>6.6934875006559107</v>
      </c>
      <c r="F52" s="12">
        <v>7.7625959449238033</v>
      </c>
      <c r="G52" s="12">
        <v>7.4745777413435066</v>
      </c>
      <c r="H52" s="12">
        <v>6.6719190082823498</v>
      </c>
      <c r="I52" s="12">
        <v>6.9810573272773846</v>
      </c>
      <c r="J52" s="12">
        <v>7.9134924652902461</v>
      </c>
      <c r="K52" s="12">
        <v>8.0519205607712028</v>
      </c>
      <c r="L52" s="12">
        <v>7.3494743730173413</v>
      </c>
      <c r="M52" s="12">
        <v>7.5830565675317496</v>
      </c>
      <c r="N52" s="12"/>
      <c r="O52" s="12"/>
    </row>
    <row r="53" spans="1:15" x14ac:dyDescent="0.35">
      <c r="A53" s="11" t="str">
        <f t="shared" si="0"/>
        <v>DISTRIBUCION VOLUMEN X CRITERIO (Consumiciones).Total Bebidas FriasBares/Cafeterias/Cervecerias</v>
      </c>
      <c r="B53" s="11" t="s">
        <v>119</v>
      </c>
      <c r="C53" s="11" t="s">
        <v>131</v>
      </c>
      <c r="D53" s="11" t="s">
        <v>26</v>
      </c>
      <c r="E53" s="12">
        <v>54.865826895119099</v>
      </c>
      <c r="F53" s="12">
        <v>57.348958525873918</v>
      </c>
      <c r="G53" s="12">
        <v>58.325127118379825</v>
      </c>
      <c r="H53" s="12">
        <v>57.535639484150991</v>
      </c>
      <c r="I53" s="12">
        <v>55.158462930003203</v>
      </c>
      <c r="J53" s="12">
        <v>56.77238504508734</v>
      </c>
      <c r="K53" s="12">
        <v>57.074427389479887</v>
      </c>
      <c r="L53" s="12">
        <v>57.426053540183588</v>
      </c>
      <c r="M53" s="12">
        <v>54.639933951786411</v>
      </c>
      <c r="N53" s="12"/>
      <c r="O53" s="12"/>
    </row>
    <row r="54" spans="1:15" x14ac:dyDescent="0.35">
      <c r="A54" s="11" t="str">
        <f t="shared" si="0"/>
        <v>DISTRIBUCION VOLUMEN X CRITERIO (Consumiciones).Total Bebidas FriasPanaderias/Pastelerias</v>
      </c>
      <c r="B54" s="11" t="s">
        <v>119</v>
      </c>
      <c r="C54" s="11" t="s">
        <v>131</v>
      </c>
      <c r="D54" s="11" t="s">
        <v>27</v>
      </c>
      <c r="E54" s="12">
        <v>0.64236597042382637</v>
      </c>
      <c r="F54" s="12">
        <v>0.49812481905511152</v>
      </c>
      <c r="G54" s="12">
        <v>0.67223895590867322</v>
      </c>
      <c r="H54" s="12">
        <v>0.62871542421586257</v>
      </c>
      <c r="I54" s="12">
        <v>0.46539174017772333</v>
      </c>
      <c r="J54" s="12">
        <v>0.60906626572774769</v>
      </c>
      <c r="K54" s="12">
        <v>0.68133637802503566</v>
      </c>
      <c r="L54" s="12">
        <v>0.67632819120507071</v>
      </c>
      <c r="M54" s="12">
        <v>0.74422815875179071</v>
      </c>
      <c r="N54" s="12"/>
      <c r="O54" s="12"/>
    </row>
    <row r="55" spans="1:15" x14ac:dyDescent="0.35">
      <c r="A55" s="11" t="str">
        <f t="shared" si="0"/>
        <v>DISTRIBUCION VOLUMEN X CRITERIO (Consumiciones).Total Bebidas FriasTda.Alimentacion/Delicatesen</v>
      </c>
      <c r="B55" s="11" t="s">
        <v>119</v>
      </c>
      <c r="C55" s="11" t="s">
        <v>131</v>
      </c>
      <c r="D55" s="11" t="s">
        <v>203</v>
      </c>
      <c r="E55" s="12">
        <v>1.7313401877293757</v>
      </c>
      <c r="F55" s="12">
        <v>1.2648167124333489</v>
      </c>
      <c r="G55" s="12">
        <v>1.4619262806939368</v>
      </c>
      <c r="H55" s="12">
        <v>1.4178144789124238</v>
      </c>
      <c r="I55" s="12">
        <v>1.6124581384115126</v>
      </c>
      <c r="J55" s="12">
        <v>1.2222895904411526</v>
      </c>
      <c r="K55" s="12">
        <v>1.3107102571614899</v>
      </c>
      <c r="L55" s="12">
        <v>1.260388067769606</v>
      </c>
      <c r="M55" s="12">
        <v>1.4052709800996894</v>
      </c>
      <c r="N55" s="12"/>
      <c r="O55" s="12"/>
    </row>
    <row r="56" spans="1:15" x14ac:dyDescent="0.35">
      <c r="A56" s="11" t="str">
        <f t="shared" si="0"/>
        <v>DISTRIBUCION VOLUMEN X CRITERIO (Consumiciones).Total Bebidas FriasCanal Conveniencia/24h</v>
      </c>
      <c r="B56" s="11" t="s">
        <v>119</v>
      </c>
      <c r="C56" s="11" t="s">
        <v>131</v>
      </c>
      <c r="D56" s="11" t="s">
        <v>204</v>
      </c>
      <c r="E56" s="12">
        <v>1.4665016343752797</v>
      </c>
      <c r="F56" s="12">
        <v>1.6077241504780269</v>
      </c>
      <c r="G56" s="12">
        <v>1.5037312057835248</v>
      </c>
      <c r="H56" s="12">
        <v>1.5126143754199461</v>
      </c>
      <c r="I56" s="12">
        <v>1.5172727479032733</v>
      </c>
      <c r="J56" s="12">
        <v>1.4961033892262439</v>
      </c>
      <c r="K56" s="12">
        <v>1.3598129981688976</v>
      </c>
      <c r="L56" s="12">
        <v>1.3721048855976379</v>
      </c>
      <c r="M56" s="12">
        <v>1.5173376560664025</v>
      </c>
      <c r="N56" s="12"/>
      <c r="O56" s="12"/>
    </row>
    <row r="57" spans="1:15" x14ac:dyDescent="0.35">
      <c r="A57" s="11" t="str">
        <f t="shared" si="0"/>
        <v>DISTRIBUCION VOLUMEN X CRITERIO (Consumiciones).Total Bebidas FriasHoteles</v>
      </c>
      <c r="B57" s="11" t="s">
        <v>119</v>
      </c>
      <c r="C57" s="11" t="s">
        <v>131</v>
      </c>
      <c r="D57" s="11" t="s">
        <v>29</v>
      </c>
      <c r="E57" s="12">
        <v>0.82210712488849524</v>
      </c>
      <c r="F57" s="12">
        <v>0.52970985266465098</v>
      </c>
      <c r="G57" s="12">
        <v>0.49701940068268902</v>
      </c>
      <c r="H57" s="12">
        <v>0.4976622702039058</v>
      </c>
      <c r="I57" s="12">
        <v>0.77470636101628432</v>
      </c>
      <c r="J57" s="12">
        <v>0.37673419673188596</v>
      </c>
      <c r="K57" s="12">
        <v>0.38088514496824011</v>
      </c>
      <c r="L57" s="12">
        <v>0.63770918897168949</v>
      </c>
      <c r="M57" s="12">
        <v>0.739350999844403</v>
      </c>
      <c r="N57" s="12"/>
      <c r="O57" s="12"/>
    </row>
    <row r="58" spans="1:15" x14ac:dyDescent="0.35">
      <c r="A58" s="11" t="str">
        <f t="shared" si="0"/>
        <v>DISTRIBUCION VOLUMEN X CRITERIO (Consumiciones).Total Bebidas FriasEstaciones de servicio</v>
      </c>
      <c r="B58" s="11" t="s">
        <v>119</v>
      </c>
      <c r="C58" s="11" t="s">
        <v>131</v>
      </c>
      <c r="D58" s="11" t="s">
        <v>30</v>
      </c>
      <c r="E58" s="12">
        <v>1.6077573407988839</v>
      </c>
      <c r="F58" s="12">
        <v>1.331545656678855</v>
      </c>
      <c r="G58" s="12">
        <v>1.2831458801399394</v>
      </c>
      <c r="H58" s="12">
        <v>1.3730225017437303</v>
      </c>
      <c r="I58" s="12">
        <v>1.4813701747731451</v>
      </c>
      <c r="J58" s="12">
        <v>1.1735714668387354</v>
      </c>
      <c r="K58" s="12">
        <v>1.2007749882942282</v>
      </c>
      <c r="L58" s="12">
        <v>1.2252311112646546</v>
      </c>
      <c r="M58" s="12">
        <v>1.6006953573095684</v>
      </c>
      <c r="N58" s="12"/>
      <c r="O58" s="12"/>
    </row>
    <row r="59" spans="1:15" x14ac:dyDescent="0.35">
      <c r="A59" s="11" t="str">
        <f t="shared" si="0"/>
        <v>DISTRIBUCION VOLUMEN X CRITERIO (Consumiciones).Total Bebidas FriasMaquinas dispensadoras</v>
      </c>
      <c r="B59" s="11" t="s">
        <v>119</v>
      </c>
      <c r="C59" s="11" t="s">
        <v>131</v>
      </c>
      <c r="D59" s="11" t="s">
        <v>31</v>
      </c>
      <c r="E59" s="12">
        <v>1.3554159708868223</v>
      </c>
      <c r="F59" s="12">
        <v>1.3526951806042862</v>
      </c>
      <c r="G59" s="12">
        <v>1.7187788245071878</v>
      </c>
      <c r="H59" s="12">
        <v>1.5700349926561659</v>
      </c>
      <c r="I59" s="12">
        <v>1.5636552258499563</v>
      </c>
      <c r="J59" s="12">
        <v>1.3663128257350805</v>
      </c>
      <c r="K59" s="12">
        <v>1.7826323947121894</v>
      </c>
      <c r="L59" s="12">
        <v>1.6870502500614739</v>
      </c>
      <c r="M59" s="12">
        <v>1.7237101551140419</v>
      </c>
      <c r="N59" s="12"/>
      <c r="O59" s="12"/>
    </row>
    <row r="60" spans="1:15" x14ac:dyDescent="0.35">
      <c r="A60" s="11" t="str">
        <f t="shared" si="0"/>
        <v>DISTRIBUCION VOLUMEN X CRITERIO (Consumiciones).Total Bebidas FriasServicio en la empresa</v>
      </c>
      <c r="B60" s="11" t="s">
        <v>119</v>
      </c>
      <c r="C60" s="11" t="s">
        <v>131</v>
      </c>
      <c r="D60" s="11" t="s">
        <v>32</v>
      </c>
      <c r="E60" s="12">
        <v>0.80813452806835062</v>
      </c>
      <c r="F60" s="12">
        <v>0.80208045604134737</v>
      </c>
      <c r="G60" s="12">
        <v>0.8298444305737207</v>
      </c>
      <c r="H60" s="12">
        <v>0.73929211932328509</v>
      </c>
      <c r="I60" s="12">
        <v>0.62100150101959106</v>
      </c>
      <c r="J60" s="12">
        <v>0.88570960142709698</v>
      </c>
      <c r="K60" s="12">
        <v>0.96973262810132688</v>
      </c>
      <c r="L60" s="12">
        <v>0.88921921073648735</v>
      </c>
      <c r="M60" s="12">
        <v>0.64493404568111212</v>
      </c>
      <c r="N60" s="12"/>
      <c r="O60" s="12"/>
    </row>
    <row r="61" spans="1:15" x14ac:dyDescent="0.35">
      <c r="A61" s="11" t="str">
        <f t="shared" si="0"/>
        <v>DISTRIBUCION VOLUMEN X CRITERIO (Consumiciones).Total Bebidas FriasResto de canales</v>
      </c>
      <c r="B61" s="11" t="s">
        <v>119</v>
      </c>
      <c r="C61" s="11" t="s">
        <v>131</v>
      </c>
      <c r="D61" s="11" t="s">
        <v>33</v>
      </c>
      <c r="E61" s="12">
        <v>8.8135454060010421</v>
      </c>
      <c r="F61" s="12">
        <v>4.8269928029105698</v>
      </c>
      <c r="G61" s="12">
        <v>4.5641272470714167</v>
      </c>
      <c r="H61" s="12">
        <v>6.343109043884942</v>
      </c>
      <c r="I61" s="12">
        <v>8.2594267596455904</v>
      </c>
      <c r="J61" s="12">
        <v>5.0070646980898523</v>
      </c>
      <c r="K61" s="12">
        <v>4.7154059439901221</v>
      </c>
      <c r="L61" s="12">
        <v>5.8135258769425233</v>
      </c>
      <c r="M61" s="12">
        <v>8.0310684143599875</v>
      </c>
      <c r="N61" s="12"/>
      <c r="O61" s="12"/>
    </row>
    <row r="62" spans="1:15" x14ac:dyDescent="0.35">
      <c r="A62" s="11" t="str">
        <f t="shared" si="0"/>
        <v>DISTRIBUCION VOLUMEN X CRITERIO (Consumiciones).Total Bebidas FriasEN LA CALLE</v>
      </c>
      <c r="B62" s="11" t="s">
        <v>119</v>
      </c>
      <c r="C62" s="11" t="s">
        <v>131</v>
      </c>
      <c r="D62" s="11" t="s">
        <v>224</v>
      </c>
      <c r="E62" s="12">
        <v>6.2378131780959762</v>
      </c>
      <c r="F62" s="12">
        <v>3.5111802653456841</v>
      </c>
      <c r="G62" s="12">
        <v>3.6739907489453807</v>
      </c>
      <c r="H62" s="12">
        <v>4.3185040024633574</v>
      </c>
      <c r="I62" s="12">
        <v>6.2123232735843237</v>
      </c>
      <c r="J62" s="12">
        <v>3.307479285169169</v>
      </c>
      <c r="K62" s="12">
        <v>3.2407469342709043</v>
      </c>
      <c r="L62" s="12">
        <v>3.7940412007015132</v>
      </c>
      <c r="M62" s="12">
        <v>5.558169777711008</v>
      </c>
      <c r="N62" s="12"/>
      <c r="O62" s="12"/>
    </row>
    <row r="63" spans="1:15" x14ac:dyDescent="0.35">
      <c r="A63" s="11" t="str">
        <f t="shared" si="0"/>
        <v>DISTRIBUCION VOLUMEN X CRITERIO (Consumiciones).Total Bebidas FriasEN CASA DE OTROS</v>
      </c>
      <c r="B63" s="11" t="s">
        <v>119</v>
      </c>
      <c r="C63" s="11" t="s">
        <v>131</v>
      </c>
      <c r="D63" s="11" t="s">
        <v>225</v>
      </c>
      <c r="E63" s="12">
        <v>3.3241279473542877</v>
      </c>
      <c r="F63" s="12">
        <v>4.4967115278456786</v>
      </c>
      <c r="G63" s="12">
        <v>3.2780673811034258</v>
      </c>
      <c r="H63" s="12">
        <v>2.9472040798859616</v>
      </c>
      <c r="I63" s="12">
        <v>2.7133415678684547</v>
      </c>
      <c r="J63" s="12">
        <v>4.116619048715326</v>
      </c>
      <c r="K63" s="12">
        <v>3.1234291509979575</v>
      </c>
      <c r="L63" s="12">
        <v>3.0470696778362822</v>
      </c>
      <c r="M63" s="12">
        <v>3.0260631562568743</v>
      </c>
      <c r="N63" s="12"/>
      <c r="O63" s="12"/>
    </row>
    <row r="64" spans="1:15" x14ac:dyDescent="0.35">
      <c r="A64" s="11" t="str">
        <f t="shared" si="0"/>
        <v>DISTRIBUCION VOLUMEN X CRITERIO (Consumiciones).Total Bebidas FriasEN EL ESTABLECIMIENTO</v>
      </c>
      <c r="B64" s="11" t="s">
        <v>119</v>
      </c>
      <c r="C64" s="11" t="s">
        <v>131</v>
      </c>
      <c r="D64" s="11" t="s">
        <v>226</v>
      </c>
      <c r="E64" s="12">
        <v>81.294598073320017</v>
      </c>
      <c r="F64" s="12">
        <v>83.017006015781504</v>
      </c>
      <c r="G64" s="12">
        <v>83.272213330974935</v>
      </c>
      <c r="H64" s="12">
        <v>83.405118942566588</v>
      </c>
      <c r="I64" s="12">
        <v>82.063626372557593</v>
      </c>
      <c r="J64" s="12">
        <v>83.905257955611702</v>
      </c>
      <c r="K64" s="12">
        <v>83.369193547574639</v>
      </c>
      <c r="L64" s="12">
        <v>83.79408590896989</v>
      </c>
      <c r="M64" s="12">
        <v>82.455708529394414</v>
      </c>
      <c r="N64" s="12"/>
      <c r="O64" s="12"/>
    </row>
    <row r="65" spans="1:15" x14ac:dyDescent="0.35">
      <c r="A65" s="11" t="str">
        <f t="shared" si="0"/>
        <v>DISTRIBUCION VOLUMEN X CRITERIO (Consumiciones).Total Bebidas FriasEN EL TRABAJO</v>
      </c>
      <c r="B65" s="11" t="s">
        <v>119</v>
      </c>
      <c r="C65" s="11" t="s">
        <v>131</v>
      </c>
      <c r="D65" s="11" t="s">
        <v>227</v>
      </c>
      <c r="E65" s="12">
        <v>3.6340653811844668</v>
      </c>
      <c r="F65" s="12">
        <v>3.7587191033357827</v>
      </c>
      <c r="G65" s="12">
        <v>4.1388361177771849</v>
      </c>
      <c r="H65" s="12">
        <v>3.9260599370978229</v>
      </c>
      <c r="I65" s="12">
        <v>3.2134936149933382</v>
      </c>
      <c r="J65" s="12">
        <v>3.3124978349771723</v>
      </c>
      <c r="K65" s="12">
        <v>4.2126745190910393</v>
      </c>
      <c r="L65" s="12">
        <v>3.8675913826844877</v>
      </c>
      <c r="M65" s="12">
        <v>3.4645748716325335</v>
      </c>
      <c r="N65" s="12"/>
      <c r="O65" s="12"/>
    </row>
    <row r="66" spans="1:15" x14ac:dyDescent="0.35">
      <c r="A66" s="11" t="str">
        <f t="shared" si="0"/>
        <v>DISTRIBUCION VOLUMEN X CRITERIO (Consumiciones).Total Bebidas FriasEN COLEGIO/INSTITUTO/UNIV.</v>
      </c>
      <c r="B66" s="11" t="s">
        <v>119</v>
      </c>
      <c r="C66" s="11" t="s">
        <v>131</v>
      </c>
      <c r="D66" s="11" t="s">
        <v>228</v>
      </c>
      <c r="E66" s="12">
        <v>0.14600826601888406</v>
      </c>
      <c r="F66" s="12">
        <v>0.15862288323037041</v>
      </c>
      <c r="G66" s="12">
        <v>0.10343163216654848</v>
      </c>
      <c r="H66" s="12">
        <v>0.12659697648497442</v>
      </c>
      <c r="I66" s="12">
        <v>7.3068920465413328E-2</v>
      </c>
      <c r="J66" s="12">
        <v>0.14743359000911621</v>
      </c>
      <c r="K66" s="12">
        <v>0.14692117402830962</v>
      </c>
      <c r="L66" s="12">
        <v>7.7388244570485626E-2</v>
      </c>
      <c r="M66" s="12">
        <v>0.10303306703008386</v>
      </c>
      <c r="N66" s="12"/>
      <c r="O66" s="12"/>
    </row>
    <row r="67" spans="1:15" x14ac:dyDescent="0.35">
      <c r="A67" s="11" t="str">
        <f t="shared" si="0"/>
        <v>DISTRIBUCION VOLUMEN X CRITERIO (Consumiciones).Total Bebidas FriasEN MI CASA</v>
      </c>
      <c r="B67" s="11" t="s">
        <v>119</v>
      </c>
      <c r="C67" s="11" t="s">
        <v>131</v>
      </c>
      <c r="D67" s="11" t="s">
        <v>229</v>
      </c>
      <c r="E67" s="12">
        <v>2.4627087725363221</v>
      </c>
      <c r="F67" s="12">
        <v>3.2725791183471991</v>
      </c>
      <c r="G67" s="12">
        <v>3.3179039484507968</v>
      </c>
      <c r="H67" s="12">
        <v>3.0062744773974202</v>
      </c>
      <c r="I67" s="12">
        <v>2.7398853000580305</v>
      </c>
      <c r="J67" s="12">
        <v>3.1832935758044147</v>
      </c>
      <c r="K67" s="12">
        <v>3.6487731870638016</v>
      </c>
      <c r="L67" s="12">
        <v>3.1882655020840152</v>
      </c>
      <c r="M67" s="12">
        <v>2.6988441562622394</v>
      </c>
      <c r="N67" s="12"/>
      <c r="O67" s="12"/>
    </row>
    <row r="68" spans="1:15" x14ac:dyDescent="0.35">
      <c r="A68" s="11" t="str">
        <f t="shared" ref="A68:A131" si="1">B68&amp;C68&amp;D68</f>
        <v>DISTRIBUCION VOLUMEN X CRITERIO (Consumiciones).Total Bebidas FriasEN M.TRANSP.(AVION,TREN,AUTOC,E</v>
      </c>
      <c r="B68" s="11" t="s">
        <v>119</v>
      </c>
      <c r="C68" s="11" t="s">
        <v>131</v>
      </c>
      <c r="D68" s="11" t="s">
        <v>230</v>
      </c>
      <c r="E68" s="12">
        <v>0.32550613160810798</v>
      </c>
      <c r="F68" s="12">
        <v>0.25954475200633353</v>
      </c>
      <c r="G68" s="12">
        <v>0.1162896910097868</v>
      </c>
      <c r="H68" s="12">
        <v>4.1263050922824319E-2</v>
      </c>
      <c r="I68" s="12">
        <v>0.15020408030941101</v>
      </c>
      <c r="J68" s="12">
        <v>0.1019072102952026</v>
      </c>
      <c r="K68" s="12">
        <v>0.13856096261802564</v>
      </c>
      <c r="L68" s="12">
        <v>7.0874300671233681E-2</v>
      </c>
      <c r="M68" s="12">
        <v>0.14758905241470335</v>
      </c>
      <c r="N68" s="12"/>
      <c r="O68" s="12"/>
    </row>
    <row r="69" spans="1:15" x14ac:dyDescent="0.35">
      <c r="A69" s="11" t="str">
        <f t="shared" si="1"/>
        <v>DISTRIBUCION VOLUMEN X CRITERIO (Consumiciones).Total Bebidas FriasEN OTRO LUGAR</v>
      </c>
      <c r="B69" s="11" t="s">
        <v>119</v>
      </c>
      <c r="C69" s="11" t="s">
        <v>131</v>
      </c>
      <c r="D69" s="11" t="s">
        <v>231</v>
      </c>
      <c r="E69" s="12">
        <v>2.5752081166255629</v>
      </c>
      <c r="F69" s="12">
        <v>1.5256431876871495</v>
      </c>
      <c r="G69" s="12">
        <v>2.0992614690003495</v>
      </c>
      <c r="H69" s="12">
        <v>2.229015473699433</v>
      </c>
      <c r="I69" s="12">
        <v>2.8340138171609008</v>
      </c>
      <c r="J69" s="12">
        <v>1.9255019141491259</v>
      </c>
      <c r="K69" s="12">
        <v>2.1197082559635598</v>
      </c>
      <c r="L69" s="12">
        <v>2.1606713556156629</v>
      </c>
      <c r="M69" s="12">
        <v>2.5460016954699833</v>
      </c>
      <c r="N69" s="12"/>
      <c r="O69" s="12"/>
    </row>
    <row r="70" spans="1:15" x14ac:dyDescent="0.35">
      <c r="A70" s="11" t="str">
        <f t="shared" si="1"/>
        <v>DISTRIBUCION VOLUMEN X CRITERIO (Consumiciones).Total Bebidas FriasDESAYUNO</v>
      </c>
      <c r="B70" s="11" t="s">
        <v>119</v>
      </c>
      <c r="C70" s="11" t="s">
        <v>131</v>
      </c>
      <c r="D70" s="11" t="s">
        <v>232</v>
      </c>
      <c r="E70" s="12">
        <v>5.4247770675078781</v>
      </c>
      <c r="F70" s="12">
        <v>5.6608366933180916</v>
      </c>
      <c r="G70" s="12">
        <v>6.1596580772115539</v>
      </c>
      <c r="H70" s="12">
        <v>5.5005110678908684</v>
      </c>
      <c r="I70" s="12">
        <v>5.2460051157859935</v>
      </c>
      <c r="J70" s="12">
        <v>5.3550346973819849</v>
      </c>
      <c r="K70" s="12">
        <v>5.6951904828119915</v>
      </c>
      <c r="L70" s="12">
        <v>5.1511789773593257</v>
      </c>
      <c r="M70" s="12">
        <v>5.0759058155693513</v>
      </c>
      <c r="N70" s="12"/>
      <c r="O70" s="12"/>
    </row>
    <row r="71" spans="1:15" x14ac:dyDescent="0.35">
      <c r="A71" s="11" t="str">
        <f t="shared" si="1"/>
        <v>DISTRIBUCION VOLUMEN X CRITERIO (Consumiciones).Total Bebidas FriasAPERITIVO/ANTES DE COMER</v>
      </c>
      <c r="B71" s="11" t="s">
        <v>119</v>
      </c>
      <c r="C71" s="11" t="s">
        <v>131</v>
      </c>
      <c r="D71" s="11" t="s">
        <v>233</v>
      </c>
      <c r="E71" s="12">
        <v>19.765878441988168</v>
      </c>
      <c r="F71" s="12">
        <v>21.01797673188921</v>
      </c>
      <c r="G71" s="12">
        <v>20.647777915729115</v>
      </c>
      <c r="H71" s="12">
        <v>20.218190081839726</v>
      </c>
      <c r="I71" s="12">
        <v>19.140787856978445</v>
      </c>
      <c r="J71" s="12">
        <v>21.285945026816158</v>
      </c>
      <c r="K71" s="12">
        <v>20.94233778295197</v>
      </c>
      <c r="L71" s="12">
        <v>19.901021990371465</v>
      </c>
      <c r="M71" s="12">
        <v>18.717183802896251</v>
      </c>
      <c r="N71" s="12"/>
      <c r="O71" s="12"/>
    </row>
    <row r="72" spans="1:15" x14ac:dyDescent="0.35">
      <c r="A72" s="11" t="str">
        <f t="shared" si="1"/>
        <v>DISTRIBUCION VOLUMEN X CRITERIO (Consumiciones).Total Bebidas FriasCOMIDA</v>
      </c>
      <c r="B72" s="11" t="s">
        <v>119</v>
      </c>
      <c r="C72" s="11" t="s">
        <v>131</v>
      </c>
      <c r="D72" s="11" t="s">
        <v>234</v>
      </c>
      <c r="E72" s="12">
        <v>22.055065637375492</v>
      </c>
      <c r="F72" s="12">
        <v>28.050102575242956</v>
      </c>
      <c r="G72" s="12">
        <v>28.174728032713741</v>
      </c>
      <c r="H72" s="12">
        <v>27.233209280087827</v>
      </c>
      <c r="I72" s="12">
        <v>23.501168720437533</v>
      </c>
      <c r="J72" s="12">
        <v>28.79677229252734</v>
      </c>
      <c r="K72" s="12">
        <v>28.618957879955538</v>
      </c>
      <c r="L72" s="12">
        <v>27.544276427159055</v>
      </c>
      <c r="M72" s="12">
        <v>24.409945594729017</v>
      </c>
      <c r="N72" s="12"/>
      <c r="O72" s="12"/>
    </row>
    <row r="73" spans="1:15" x14ac:dyDescent="0.35">
      <c r="A73" s="11" t="str">
        <f t="shared" si="1"/>
        <v>DISTRIBUCION VOLUMEN X CRITERIO (Consumiciones).Total Bebidas FriasTARDE/MERIENDA</v>
      </c>
      <c r="B73" s="11" t="s">
        <v>119</v>
      </c>
      <c r="C73" s="11" t="s">
        <v>131</v>
      </c>
      <c r="D73" s="11" t="s">
        <v>235</v>
      </c>
      <c r="E73" s="12">
        <v>12.759782330227146</v>
      </c>
      <c r="F73" s="12">
        <v>11.704553809115758</v>
      </c>
      <c r="G73" s="12">
        <v>12.157489028616588</v>
      </c>
      <c r="H73" s="12">
        <v>13.261046002012792</v>
      </c>
      <c r="I73" s="12">
        <v>13.734141225519277</v>
      </c>
      <c r="J73" s="12">
        <v>11.487810141537089</v>
      </c>
      <c r="K73" s="12">
        <v>11.494702618332557</v>
      </c>
      <c r="L73" s="12">
        <v>13.796036815226822</v>
      </c>
      <c r="M73" s="12">
        <v>12.801925109588524</v>
      </c>
      <c r="N73" s="12"/>
      <c r="O73" s="12"/>
    </row>
    <row r="74" spans="1:15" x14ac:dyDescent="0.35">
      <c r="A74" s="11" t="str">
        <f t="shared" si="1"/>
        <v>DISTRIBUCION VOLUMEN X CRITERIO (Consumiciones).Total Bebidas FriasANTES DE CENAR</v>
      </c>
      <c r="B74" s="11" t="s">
        <v>119</v>
      </c>
      <c r="C74" s="11" t="s">
        <v>131</v>
      </c>
      <c r="D74" s="11" t="s">
        <v>236</v>
      </c>
      <c r="E74" s="12">
        <v>10.581127672643428</v>
      </c>
      <c r="F74" s="12">
        <v>11.20772120136191</v>
      </c>
      <c r="G74" s="12">
        <v>11.242848971062532</v>
      </c>
      <c r="H74" s="12">
        <v>11.046306981118526</v>
      </c>
      <c r="I74" s="12">
        <v>11.207124493851655</v>
      </c>
      <c r="J74" s="12">
        <v>11.098374979586929</v>
      </c>
      <c r="K74" s="12">
        <v>11.443927038453152</v>
      </c>
      <c r="L74" s="12">
        <v>11.133131062288779</v>
      </c>
      <c r="M74" s="12">
        <v>11.374819588043717</v>
      </c>
      <c r="N74" s="12"/>
      <c r="O74" s="12"/>
    </row>
    <row r="75" spans="1:15" x14ac:dyDescent="0.35">
      <c r="A75" s="11" t="str">
        <f t="shared" si="1"/>
        <v>DISTRIBUCION VOLUMEN X CRITERIO (Consumiciones).Total Bebidas FriasCENA</v>
      </c>
      <c r="B75" s="11" t="s">
        <v>119</v>
      </c>
      <c r="C75" s="11" t="s">
        <v>131</v>
      </c>
      <c r="D75" s="11" t="s">
        <v>237</v>
      </c>
      <c r="E75" s="12">
        <v>19.700824441241199</v>
      </c>
      <c r="F75" s="12">
        <v>14.601499646313751</v>
      </c>
      <c r="G75" s="12">
        <v>14.380157230511587</v>
      </c>
      <c r="H75" s="12">
        <v>15.297811409553772</v>
      </c>
      <c r="I75" s="12">
        <v>18.420071517261725</v>
      </c>
      <c r="J75" s="12">
        <v>14.936817910230676</v>
      </c>
      <c r="K75" s="12">
        <v>15.110209975250655</v>
      </c>
      <c r="L75" s="12">
        <v>15.498832504536871</v>
      </c>
      <c r="M75" s="12">
        <v>18.725050837272438</v>
      </c>
      <c r="N75" s="12"/>
      <c r="O75" s="12"/>
    </row>
    <row r="76" spans="1:15" x14ac:dyDescent="0.35">
      <c r="A76" s="11" t="str">
        <f t="shared" si="1"/>
        <v>DISTRIBUCION VOLUMEN X CRITERIO (Consumiciones).Total Bebidas FriasDESPUES DE LA CENA</v>
      </c>
      <c r="B76" s="11" t="s">
        <v>119</v>
      </c>
      <c r="C76" s="11" t="s">
        <v>131</v>
      </c>
      <c r="D76" s="11" t="s">
        <v>238</v>
      </c>
      <c r="E76" s="12">
        <v>4.6550681066865858</v>
      </c>
      <c r="F76" s="12">
        <v>3.5426693488393148</v>
      </c>
      <c r="G76" s="12">
        <v>3.363857618343824</v>
      </c>
      <c r="H76" s="12">
        <v>3.3427912865629974</v>
      </c>
      <c r="I76" s="12">
        <v>4.4350674486233093</v>
      </c>
      <c r="J76" s="12">
        <v>3.2557156064742623</v>
      </c>
      <c r="K76" s="12">
        <v>3.2907411531365671</v>
      </c>
      <c r="L76" s="12">
        <v>3.2164855643097958</v>
      </c>
      <c r="M76" s="12">
        <v>4.5478829428208112</v>
      </c>
      <c r="N76" s="12"/>
      <c r="O76" s="12"/>
    </row>
    <row r="77" spans="1:15" x14ac:dyDescent="0.35">
      <c r="A77" s="11" t="str">
        <f t="shared" si="1"/>
        <v>DISTRIBUCION VOLUMEN X CRITERIO (Consumiciones).Total Bebidas FriasDURANTE EL DIA</v>
      </c>
      <c r="B77" s="11" t="s">
        <v>119</v>
      </c>
      <c r="C77" s="11" t="s">
        <v>131</v>
      </c>
      <c r="D77" s="11" t="s">
        <v>239</v>
      </c>
      <c r="E77" s="12">
        <v>5.057499760785487</v>
      </c>
      <c r="F77" s="12">
        <v>4.2146493397095153</v>
      </c>
      <c r="G77" s="12">
        <v>3.8734808581178037</v>
      </c>
      <c r="H77" s="12">
        <v>4.1001722579166326</v>
      </c>
      <c r="I77" s="12">
        <v>4.3156024988896347</v>
      </c>
      <c r="J77" s="12">
        <v>3.7835207391436336</v>
      </c>
      <c r="K77" s="12">
        <v>3.4039295547401962</v>
      </c>
      <c r="L77" s="12">
        <v>3.7590224333897608</v>
      </c>
      <c r="M77" s="12">
        <v>4.3472963692261466</v>
      </c>
      <c r="N77" s="12"/>
      <c r="O77" s="12"/>
    </row>
    <row r="78" spans="1:15" x14ac:dyDescent="0.35">
      <c r="A78" s="11" t="str">
        <f t="shared" si="1"/>
        <v>DISTRIBUCION VOLUMEN X CRITERIO (Consumiciones).Total Bebidas FriasCON AMIGOS</v>
      </c>
      <c r="B78" s="11" t="s">
        <v>119</v>
      </c>
      <c r="C78" s="11" t="s">
        <v>131</v>
      </c>
      <c r="D78" s="11" t="s">
        <v>240</v>
      </c>
      <c r="E78" s="12">
        <v>34.297286535772599</v>
      </c>
      <c r="F78" s="12">
        <v>36.795394892878548</v>
      </c>
      <c r="G78" s="12">
        <v>38.003749630791198</v>
      </c>
      <c r="H78" s="12">
        <v>36.032401409150424</v>
      </c>
      <c r="I78" s="12">
        <v>34.372188019723978</v>
      </c>
      <c r="J78" s="12">
        <v>38.8601426451512</v>
      </c>
      <c r="K78" s="12">
        <v>37.698173712133723</v>
      </c>
      <c r="L78" s="12">
        <v>36.79699804299716</v>
      </c>
      <c r="M78" s="12">
        <v>34.730991688977838</v>
      </c>
      <c r="N78" s="12"/>
      <c r="O78" s="12"/>
    </row>
    <row r="79" spans="1:15" x14ac:dyDescent="0.35">
      <c r="A79" s="11" t="str">
        <f t="shared" si="1"/>
        <v>DISTRIBUCION VOLUMEN X CRITERIO (Consumiciones).Total Bebidas FriasCON CLIENTES</v>
      </c>
      <c r="B79" s="11" t="s">
        <v>119</v>
      </c>
      <c r="C79" s="11" t="s">
        <v>131</v>
      </c>
      <c r="D79" s="11" t="s">
        <v>241</v>
      </c>
      <c r="E79" s="12">
        <v>0.2953096053114882</v>
      </c>
      <c r="F79" s="12">
        <v>0.36409392976368443</v>
      </c>
      <c r="G79" s="12">
        <v>0.35817976798096496</v>
      </c>
      <c r="H79" s="12">
        <v>0.27150189031174649</v>
      </c>
      <c r="I79" s="12">
        <v>0.26020372369568534</v>
      </c>
      <c r="J79" s="12">
        <v>0.45997725354402141</v>
      </c>
      <c r="K79" s="12">
        <v>0.4260663205639576</v>
      </c>
      <c r="L79" s="12">
        <v>0.33644902546135885</v>
      </c>
      <c r="M79" s="12">
        <v>0.45630797997628492</v>
      </c>
      <c r="N79" s="12"/>
      <c r="O79" s="12"/>
    </row>
    <row r="80" spans="1:15" x14ac:dyDescent="0.35">
      <c r="A80" s="11" t="str">
        <f t="shared" si="1"/>
        <v>DISTRIBUCION VOLUMEN X CRITERIO (Consumiciones).Total Bebidas FriasCON COMPAÑEROS DE TRABAJO</v>
      </c>
      <c r="B80" s="11" t="s">
        <v>119</v>
      </c>
      <c r="C80" s="11" t="s">
        <v>131</v>
      </c>
      <c r="D80" s="11" t="s">
        <v>242</v>
      </c>
      <c r="E80" s="12">
        <v>3.5386962654756355</v>
      </c>
      <c r="F80" s="12">
        <v>4.8550343281269663</v>
      </c>
      <c r="G80" s="12">
        <v>4.3942441409892927</v>
      </c>
      <c r="H80" s="12">
        <v>4.4336354487313807</v>
      </c>
      <c r="I80" s="12">
        <v>3.0912315168726923</v>
      </c>
      <c r="J80" s="12">
        <v>4.3639996669361159</v>
      </c>
      <c r="K80" s="12">
        <v>4.6735228850332113</v>
      </c>
      <c r="L80" s="12">
        <v>4.3131306152060951</v>
      </c>
      <c r="M80" s="12">
        <v>3.1250603608775669</v>
      </c>
      <c r="N80" s="12"/>
      <c r="O80" s="12"/>
    </row>
    <row r="81" spans="1:15" x14ac:dyDescent="0.35">
      <c r="A81" s="11" t="str">
        <f t="shared" si="1"/>
        <v>DISTRIBUCION VOLUMEN X CRITERIO (Consumiciones).Total Bebidas FriasCON COMPAÑEROS DE CLASE</v>
      </c>
      <c r="B81" s="11" t="s">
        <v>119</v>
      </c>
      <c r="C81" s="11" t="s">
        <v>131</v>
      </c>
      <c r="D81" s="11" t="s">
        <v>243</v>
      </c>
      <c r="E81" s="12">
        <v>0.1877541924272402</v>
      </c>
      <c r="F81" s="12">
        <v>0.36925187154647082</v>
      </c>
      <c r="G81" s="12">
        <v>0.24829358917448593</v>
      </c>
      <c r="H81" s="12">
        <v>0.34783556107777769</v>
      </c>
      <c r="I81" s="12">
        <v>0.27785000826695455</v>
      </c>
      <c r="J81" s="12">
        <v>0.23606214782743587</v>
      </c>
      <c r="K81" s="12">
        <v>0.22099700962479796</v>
      </c>
      <c r="L81" s="12">
        <v>0.29971092040099251</v>
      </c>
      <c r="M81" s="12">
        <v>0.18259205704505335</v>
      </c>
      <c r="N81" s="12"/>
      <c r="O81" s="12"/>
    </row>
    <row r="82" spans="1:15" x14ac:dyDescent="0.35">
      <c r="A82" s="11" t="str">
        <f t="shared" si="1"/>
        <v>DISTRIBUCION VOLUMEN X CRITERIO (Consumiciones).Total Bebidas FriasCON FAMILIA</v>
      </c>
      <c r="B82" s="11" t="s">
        <v>119</v>
      </c>
      <c r="C82" s="11" t="s">
        <v>131</v>
      </c>
      <c r="D82" s="11" t="s">
        <v>244</v>
      </c>
      <c r="E82" s="12">
        <v>33.042567836605684</v>
      </c>
      <c r="F82" s="12">
        <v>29.677267008404151</v>
      </c>
      <c r="G82" s="12">
        <v>26.515524911460751</v>
      </c>
      <c r="H82" s="12">
        <v>29.188026746706097</v>
      </c>
      <c r="I82" s="12">
        <v>32.912710685768189</v>
      </c>
      <c r="J82" s="12">
        <v>27.531635152182009</v>
      </c>
      <c r="K82" s="12">
        <v>27.089622342567175</v>
      </c>
      <c r="L82" s="12">
        <v>29.172073996248571</v>
      </c>
      <c r="M82" s="12">
        <v>31.968938292404186</v>
      </c>
      <c r="N82" s="12"/>
      <c r="O82" s="12"/>
    </row>
    <row r="83" spans="1:15" x14ac:dyDescent="0.35">
      <c r="A83" s="11" t="str">
        <f t="shared" si="1"/>
        <v>DISTRIBUCION VOLUMEN X CRITERIO (Consumiciones).Total Bebidas FriasCON LA PAREJA</v>
      </c>
      <c r="B83" s="11" t="s">
        <v>119</v>
      </c>
      <c r="C83" s="11" t="s">
        <v>131</v>
      </c>
      <c r="D83" s="11" t="s">
        <v>245</v>
      </c>
      <c r="E83" s="12">
        <v>16.601419236550743</v>
      </c>
      <c r="F83" s="12">
        <v>15.856712001365732</v>
      </c>
      <c r="G83" s="12">
        <v>17.100652131886772</v>
      </c>
      <c r="H83" s="12">
        <v>17.830543856904924</v>
      </c>
      <c r="I83" s="12">
        <v>17.716459668608589</v>
      </c>
      <c r="J83" s="12">
        <v>16.570175678289548</v>
      </c>
      <c r="K83" s="12">
        <v>17.550633540864538</v>
      </c>
      <c r="L83" s="12">
        <v>17.605272730598138</v>
      </c>
      <c r="M83" s="12">
        <v>18.125606962157754</v>
      </c>
      <c r="N83" s="12"/>
      <c r="O83" s="12"/>
    </row>
    <row r="84" spans="1:15" x14ac:dyDescent="0.35">
      <c r="A84" s="11" t="str">
        <f t="shared" si="1"/>
        <v>DISTRIBUCION VOLUMEN X CRITERIO (Consumiciones).Total Bebidas FriasESTABA SOLO/A</v>
      </c>
      <c r="B84" s="11" t="s">
        <v>119</v>
      </c>
      <c r="C84" s="11" t="s">
        <v>131</v>
      </c>
      <c r="D84" s="11" t="s">
        <v>246</v>
      </c>
      <c r="E84" s="12">
        <v>11.364448710865277</v>
      </c>
      <c r="F84" s="12">
        <v>11.462279766446619</v>
      </c>
      <c r="G84" s="12">
        <v>12.619565543988429</v>
      </c>
      <c r="H84" s="12">
        <v>11.369160225440456</v>
      </c>
      <c r="I84" s="12">
        <v>10.929452079220118</v>
      </c>
      <c r="J84" s="12">
        <v>11.485056124922194</v>
      </c>
      <c r="K84" s="12">
        <v>11.873091039569786</v>
      </c>
      <c r="L84" s="12">
        <v>10.876464957862456</v>
      </c>
      <c r="M84" s="12">
        <v>10.909926815789332</v>
      </c>
      <c r="N84" s="12"/>
      <c r="O84" s="12"/>
    </row>
    <row r="85" spans="1:15" x14ac:dyDescent="0.35">
      <c r="A85" s="11" t="str">
        <f t="shared" si="1"/>
        <v>DISTRIBUCION VOLUMEN X CRITERIO (Consumiciones).Total Bebidas FriasOTROS</v>
      </c>
      <c r="B85" s="11" t="s">
        <v>119</v>
      </c>
      <c r="C85" s="11" t="s">
        <v>131</v>
      </c>
      <c r="D85" s="11" t="s">
        <v>247</v>
      </c>
      <c r="E85" s="12">
        <v>0.6725434212922522</v>
      </c>
      <c r="F85" s="12">
        <v>0.61997430115293817</v>
      </c>
      <c r="G85" s="12">
        <v>0.75978540818761986</v>
      </c>
      <c r="H85" s="12">
        <v>0.52692604714810343</v>
      </c>
      <c r="I85" s="12">
        <v>0.43987298067477804</v>
      </c>
      <c r="J85" s="12">
        <v>0.4929578934526912</v>
      </c>
      <c r="K85" s="12">
        <v>0.46789924121293941</v>
      </c>
      <c r="L85" s="12">
        <v>0.59990052410283712</v>
      </c>
      <c r="M85" s="12">
        <v>0.50058684186523161</v>
      </c>
      <c r="N85" s="12"/>
      <c r="O85" s="12"/>
    </row>
    <row r="86" spans="1:15" x14ac:dyDescent="0.35">
      <c r="A86" s="11" t="str">
        <f t="shared" si="1"/>
        <v>DISTRIBUCION VOLUMEN X CRITERIO (Consumiciones).Total Bebidas FriasESTAR TRABAJANDO</v>
      </c>
      <c r="B86" s="11" t="s">
        <v>119</v>
      </c>
      <c r="C86" s="11" t="s">
        <v>131</v>
      </c>
      <c r="D86" s="11" t="s">
        <v>248</v>
      </c>
      <c r="E86" s="12">
        <v>5.2888032175123545</v>
      </c>
      <c r="F86" s="12">
        <v>5.7815635382913655</v>
      </c>
      <c r="G86" s="12">
        <v>6.7481505544226534</v>
      </c>
      <c r="H86" s="12">
        <v>6.2487223302728285</v>
      </c>
      <c r="I86" s="12">
        <v>5.0081489478274115</v>
      </c>
      <c r="J86" s="12">
        <v>5.5665442491937505</v>
      </c>
      <c r="K86" s="12">
        <v>6.8789032174853366</v>
      </c>
      <c r="L86" s="12">
        <v>5.9162756386677753</v>
      </c>
      <c r="M86" s="12">
        <v>5.0688757853620849</v>
      </c>
      <c r="N86" s="12"/>
      <c r="O86" s="12"/>
    </row>
    <row r="87" spans="1:15" x14ac:dyDescent="0.35">
      <c r="A87" s="11" t="str">
        <f t="shared" si="1"/>
        <v>DISTRIBUCION VOLUMEN X CRITERIO (Consumiciones).Total Bebidas FriasCOMIDA DE NEGOCIOS</v>
      </c>
      <c r="B87" s="11" t="s">
        <v>119</v>
      </c>
      <c r="C87" s="11" t="s">
        <v>131</v>
      </c>
      <c r="D87" s="11" t="s">
        <v>249</v>
      </c>
      <c r="E87" s="12">
        <v>0.13692916472465638</v>
      </c>
      <c r="F87" s="12">
        <v>0.54958855676487772</v>
      </c>
      <c r="G87" s="12">
        <v>0.23100390213316233</v>
      </c>
      <c r="H87" s="12">
        <v>0.22258477381679667</v>
      </c>
      <c r="I87" s="12">
        <v>0.19330402616896358</v>
      </c>
      <c r="J87" s="12">
        <v>0.25643412510593822</v>
      </c>
      <c r="K87" s="12">
        <v>0.22103039611489028</v>
      </c>
      <c r="L87" s="12">
        <v>0.19081712489254773</v>
      </c>
      <c r="M87" s="12">
        <v>0.19072246605035978</v>
      </c>
      <c r="N87" s="12"/>
      <c r="O87" s="12"/>
    </row>
    <row r="88" spans="1:15" x14ac:dyDescent="0.35">
      <c r="A88" s="11" t="str">
        <f t="shared" si="1"/>
        <v>DISTRIBUCION VOLUMEN X CRITERIO (Consumiciones).Total Bebidas FriasPOR PLACER/RELAX</v>
      </c>
      <c r="B88" s="11" t="s">
        <v>119</v>
      </c>
      <c r="C88" s="11" t="s">
        <v>131</v>
      </c>
      <c r="D88" s="11" t="s">
        <v>250</v>
      </c>
      <c r="E88" s="12">
        <v>18.976050769036075</v>
      </c>
      <c r="F88" s="12">
        <v>14.831104950735224</v>
      </c>
      <c r="G88" s="12">
        <v>15.254103532669239</v>
      </c>
      <c r="H88" s="12">
        <v>16.322298398719525</v>
      </c>
      <c r="I88" s="12">
        <v>19.000444146185693</v>
      </c>
      <c r="J88" s="12">
        <v>14.723650569511271</v>
      </c>
      <c r="K88" s="12">
        <v>14.944542697045016</v>
      </c>
      <c r="L88" s="12">
        <v>16.272722469359593</v>
      </c>
      <c r="M88" s="12">
        <v>19.068504230626839</v>
      </c>
      <c r="N88" s="12"/>
      <c r="O88" s="12"/>
    </row>
    <row r="89" spans="1:15" x14ac:dyDescent="0.35">
      <c r="A89" s="11" t="str">
        <f t="shared" si="1"/>
        <v>DISTRIBUCION VOLUMEN X CRITERIO (Consumiciones).Total Bebidas FriasTENER HAMBRE/SIN PLANIFICAR</v>
      </c>
      <c r="B89" s="11" t="s">
        <v>119</v>
      </c>
      <c r="C89" s="11" t="s">
        <v>131</v>
      </c>
      <c r="D89" s="11" t="s">
        <v>251</v>
      </c>
      <c r="E89" s="12">
        <v>25.084848615796801</v>
      </c>
      <c r="F89" s="12">
        <v>23.366116981882872</v>
      </c>
      <c r="G89" s="12">
        <v>24.133721335648652</v>
      </c>
      <c r="H89" s="12">
        <v>24.440791382972339</v>
      </c>
      <c r="I89" s="12">
        <v>25.056367662267348</v>
      </c>
      <c r="J89" s="12">
        <v>24.174338288339943</v>
      </c>
      <c r="K89" s="12">
        <v>23.467516175168722</v>
      </c>
      <c r="L89" s="12">
        <v>23.429114024374133</v>
      </c>
      <c r="M89" s="12">
        <v>23.52324430327451</v>
      </c>
      <c r="N89" s="12"/>
      <c r="O89" s="12"/>
    </row>
    <row r="90" spans="1:15" x14ac:dyDescent="0.35">
      <c r="A90" s="11" t="str">
        <f t="shared" si="1"/>
        <v>DISTRIBUCION VOLUMEN X CRITERIO (Consumiciones).Total Bebidas FriasESTAR DE COMPRAS</v>
      </c>
      <c r="B90" s="11" t="s">
        <v>119</v>
      </c>
      <c r="C90" s="11" t="s">
        <v>131</v>
      </c>
      <c r="D90" s="11" t="s">
        <v>252</v>
      </c>
      <c r="E90" s="12">
        <v>2.131043253070434</v>
      </c>
      <c r="F90" s="12">
        <v>2.4749906645937005</v>
      </c>
      <c r="G90" s="12">
        <v>2.8663404589924526</v>
      </c>
      <c r="H90" s="12">
        <v>2.1417787917154865</v>
      </c>
      <c r="I90" s="12">
        <v>2.332255711493012</v>
      </c>
      <c r="J90" s="12">
        <v>2.9349167781362064</v>
      </c>
      <c r="K90" s="12">
        <v>2.7226014940512888</v>
      </c>
      <c r="L90" s="12">
        <v>2.170479740041741</v>
      </c>
      <c r="M90" s="12">
        <v>2.4194591397099461</v>
      </c>
      <c r="N90" s="12"/>
      <c r="O90" s="12"/>
    </row>
    <row r="91" spans="1:15" x14ac:dyDescent="0.35">
      <c r="A91" s="11" t="str">
        <f t="shared" si="1"/>
        <v>DISTRIBUCION VOLUMEN X CRITERIO (Consumiciones).Total Bebidas FriasNO COCINAR EN CASA</v>
      </c>
      <c r="B91" s="11" t="s">
        <v>119</v>
      </c>
      <c r="C91" s="11" t="s">
        <v>131</v>
      </c>
      <c r="D91" s="11" t="s">
        <v>253</v>
      </c>
      <c r="E91" s="12">
        <v>2.9910117076212202</v>
      </c>
      <c r="F91" s="12">
        <v>3.4635115416359117</v>
      </c>
      <c r="G91" s="12">
        <v>3.198822840433198</v>
      </c>
      <c r="H91" s="12">
        <v>3.0463099324249212</v>
      </c>
      <c r="I91" s="12">
        <v>3.0841653779943399</v>
      </c>
      <c r="J91" s="12">
        <v>3.5403270868076797</v>
      </c>
      <c r="K91" s="12">
        <v>3.4293337450609958</v>
      </c>
      <c r="L91" s="12">
        <v>3.7764606902550195</v>
      </c>
      <c r="M91" s="12">
        <v>3.0061822952156625</v>
      </c>
      <c r="N91" s="12"/>
      <c r="O91" s="12"/>
    </row>
    <row r="92" spans="1:15" x14ac:dyDescent="0.35">
      <c r="A92" s="11" t="str">
        <f t="shared" si="1"/>
        <v>DISTRIBUCION VOLUMEN X CRITERIO (Consumiciones).Total Bebidas FriasCELEBRACION/FIESTA/SALIR TOMAR</v>
      </c>
      <c r="B92" s="11" t="s">
        <v>119</v>
      </c>
      <c r="C92" s="11" t="s">
        <v>131</v>
      </c>
      <c r="D92" s="11" t="s">
        <v>254</v>
      </c>
      <c r="E92" s="12">
        <v>38.865487364843801</v>
      </c>
      <c r="F92" s="12">
        <v>41.938186110826123</v>
      </c>
      <c r="G92" s="12">
        <v>40.516535168804253</v>
      </c>
      <c r="H92" s="12">
        <v>40.55101874177938</v>
      </c>
      <c r="I92" s="12">
        <v>39.56463299584707</v>
      </c>
      <c r="J92" s="12">
        <v>42.470464785486847</v>
      </c>
      <c r="K92" s="12">
        <v>41.37112106093597</v>
      </c>
      <c r="L92" s="12">
        <v>41.475179798365708</v>
      </c>
      <c r="M92" s="12">
        <v>39.502492233567089</v>
      </c>
      <c r="N92" s="12"/>
      <c r="O92" s="12"/>
    </row>
    <row r="93" spans="1:15" x14ac:dyDescent="0.35">
      <c r="A93" s="11" t="str">
        <f t="shared" si="1"/>
        <v>DISTRIBUCION VOLUMEN X CRITERIO (Consumiciones).Total Bebidas FriasVIENDO DEPORTES</v>
      </c>
      <c r="B93" s="11" t="s">
        <v>119</v>
      </c>
      <c r="C93" s="11" t="s">
        <v>131</v>
      </c>
      <c r="D93" s="11" t="s">
        <v>255</v>
      </c>
      <c r="E93" s="12">
        <v>1.4875420168715681</v>
      </c>
      <c r="F93" s="12">
        <v>3.0120766304977651</v>
      </c>
      <c r="G93" s="12">
        <v>2.3921873432102712</v>
      </c>
      <c r="H93" s="12">
        <v>1.8573112221458161</v>
      </c>
      <c r="I93" s="12">
        <v>0.97813633666929256</v>
      </c>
      <c r="J93" s="12">
        <v>1.5490450554966622</v>
      </c>
      <c r="K93" s="12">
        <v>2.0924320792860027</v>
      </c>
      <c r="L93" s="12">
        <v>1.9743029066471032</v>
      </c>
      <c r="M93" s="12">
        <v>2.2587040385451149</v>
      </c>
      <c r="N93" s="12"/>
      <c r="O93" s="12"/>
    </row>
    <row r="94" spans="1:15" x14ac:dyDescent="0.35">
      <c r="A94" s="11" t="str">
        <f t="shared" si="1"/>
        <v>DISTRIBUCION VOLUMEN X CRITERIO (Consumiciones).Total Bebidas FriasOTROS MOTIVOS</v>
      </c>
      <c r="B94" s="11" t="s">
        <v>119</v>
      </c>
      <c r="C94" s="11" t="s">
        <v>131</v>
      </c>
      <c r="D94" s="11" t="s">
        <v>256</v>
      </c>
      <c r="E94" s="12">
        <v>5.0383058056590437</v>
      </c>
      <c r="F94" s="12">
        <v>4.5828724474050064</v>
      </c>
      <c r="G94" s="12">
        <v>4.6591209173726273</v>
      </c>
      <c r="H94" s="12">
        <v>5.1692269249650025</v>
      </c>
      <c r="I94" s="12">
        <v>4.7825103661126187</v>
      </c>
      <c r="J94" s="12">
        <v>4.7842733602466732</v>
      </c>
      <c r="K94" s="12">
        <v>4.8725145661741909</v>
      </c>
      <c r="L94" s="12">
        <v>4.7946346013546606</v>
      </c>
      <c r="M94" s="12">
        <v>4.9618257689975804</v>
      </c>
      <c r="N94" s="12"/>
      <c r="O94" s="12"/>
    </row>
    <row r="95" spans="1:15" x14ac:dyDescent="0.35">
      <c r="A95" s="11" t="str">
        <f t="shared" si="1"/>
        <v>DISTRIBUCION VOLUMEN X CRITERIO (Consumiciones).Total Bebidas CalienteT.ESPAÑA</v>
      </c>
      <c r="B95" s="11" t="s">
        <v>119</v>
      </c>
      <c r="C95" s="11" t="s">
        <v>123</v>
      </c>
      <c r="D95" s="11" t="s">
        <v>36</v>
      </c>
      <c r="E95" s="12">
        <v>100</v>
      </c>
      <c r="F95" s="12">
        <v>100</v>
      </c>
      <c r="G95" s="12">
        <v>100</v>
      </c>
      <c r="H95" s="12">
        <v>100</v>
      </c>
      <c r="I95" s="12">
        <v>100</v>
      </c>
      <c r="J95" s="12">
        <v>100</v>
      </c>
      <c r="K95" s="12">
        <v>100</v>
      </c>
      <c r="L95" s="12">
        <v>100</v>
      </c>
      <c r="M95" s="12">
        <v>100</v>
      </c>
      <c r="N95" s="12"/>
      <c r="O95" s="12"/>
    </row>
    <row r="96" spans="1:15" x14ac:dyDescent="0.35">
      <c r="A96" s="11" t="str">
        <f t="shared" si="1"/>
        <v>DISTRIBUCION VOLUMEN X CRITERIO (Consumiciones).Total Bebidas CalienteHiper+Super+Discount+G.A</v>
      </c>
      <c r="B96" s="11" t="s">
        <v>119</v>
      </c>
      <c r="C96" s="11" t="s">
        <v>123</v>
      </c>
      <c r="D96" s="11" t="s">
        <v>23</v>
      </c>
      <c r="E96" s="12">
        <v>1.0172077768566257</v>
      </c>
      <c r="F96" s="12">
        <v>0.68779379515273542</v>
      </c>
      <c r="G96" s="12">
        <v>0.64738829422513311</v>
      </c>
      <c r="H96" s="12">
        <v>0.85861790675721317</v>
      </c>
      <c r="I96" s="12">
        <v>1.0493437064554019</v>
      </c>
      <c r="J96" s="12">
        <v>0.74957805923078835</v>
      </c>
      <c r="K96" s="12">
        <v>0.79598572709527216</v>
      </c>
      <c r="L96" s="12">
        <v>0.75680031679094562</v>
      </c>
      <c r="M96" s="12">
        <v>1.264506973524234</v>
      </c>
      <c r="N96" s="12"/>
      <c r="O96" s="12"/>
    </row>
    <row r="97" spans="1:15" x14ac:dyDescent="0.35">
      <c r="A97" s="11" t="str">
        <f t="shared" si="1"/>
        <v>DISTRIBUCION VOLUMEN X CRITERIO (Consumiciones).Total Bebidas CalienteRestaurantes</v>
      </c>
      <c r="B97" s="11" t="s">
        <v>119</v>
      </c>
      <c r="C97" s="11" t="s">
        <v>123</v>
      </c>
      <c r="D97" s="11" t="s">
        <v>24</v>
      </c>
      <c r="E97" s="12">
        <v>6.0924907175835781</v>
      </c>
      <c r="F97" s="12">
        <v>5.6050601347094302</v>
      </c>
      <c r="G97" s="12">
        <v>5.5119477888317387</v>
      </c>
      <c r="H97" s="12">
        <v>5.8902332723757524</v>
      </c>
      <c r="I97" s="12">
        <v>6.3320905104623542</v>
      </c>
      <c r="J97" s="12">
        <v>5.9434140221702672</v>
      </c>
      <c r="K97" s="12">
        <v>5.2503935380789137</v>
      </c>
      <c r="L97" s="12">
        <v>5.9655773822623885</v>
      </c>
      <c r="M97" s="12">
        <v>6.2427437757692417</v>
      </c>
      <c r="N97" s="12"/>
      <c r="O97" s="12"/>
    </row>
    <row r="98" spans="1:15" x14ac:dyDescent="0.35">
      <c r="A98" s="11" t="str">
        <f t="shared" si="1"/>
        <v>DISTRIBUCION VOLUMEN X CRITERIO (Consumiciones).Total Bebidas CalienteRestaurantes Fast Food</v>
      </c>
      <c r="B98" s="11" t="s">
        <v>119</v>
      </c>
      <c r="C98" s="11" t="s">
        <v>123</v>
      </c>
      <c r="D98" s="11" t="s">
        <v>25</v>
      </c>
      <c r="E98" s="12">
        <v>1.1561849646019295</v>
      </c>
      <c r="F98" s="12">
        <v>1.1222704869053837</v>
      </c>
      <c r="G98" s="12">
        <v>1.2242854208992171</v>
      </c>
      <c r="H98" s="12">
        <v>1.2355782494531897</v>
      </c>
      <c r="I98" s="12">
        <v>1.3448433318863842</v>
      </c>
      <c r="J98" s="12">
        <v>1.3748010172116247</v>
      </c>
      <c r="K98" s="12">
        <v>1.6536643505791451</v>
      </c>
      <c r="L98" s="12">
        <v>1.6707929949444393</v>
      </c>
      <c r="M98" s="12">
        <v>1.8206330676421418</v>
      </c>
      <c r="N98" s="12"/>
      <c r="O98" s="12"/>
    </row>
    <row r="99" spans="1:15" x14ac:dyDescent="0.35">
      <c r="A99" s="11" t="str">
        <f t="shared" si="1"/>
        <v>DISTRIBUCION VOLUMEN X CRITERIO (Consumiciones).Total Bebidas CalienteBares/Cafeterias/Cervecerias</v>
      </c>
      <c r="B99" s="11" t="s">
        <v>119</v>
      </c>
      <c r="C99" s="11" t="s">
        <v>123</v>
      </c>
      <c r="D99" s="11" t="s">
        <v>26</v>
      </c>
      <c r="E99" s="12">
        <v>72.01763925233692</v>
      </c>
      <c r="F99" s="12">
        <v>73.429595155246759</v>
      </c>
      <c r="G99" s="12">
        <v>71.726811276589387</v>
      </c>
      <c r="H99" s="12">
        <v>71.475068298391079</v>
      </c>
      <c r="I99" s="12">
        <v>71.001823966237637</v>
      </c>
      <c r="J99" s="12">
        <v>72.097746407302338</v>
      </c>
      <c r="K99" s="12">
        <v>71.423194577181803</v>
      </c>
      <c r="L99" s="12">
        <v>71.318729081424578</v>
      </c>
      <c r="M99" s="12">
        <v>69.523961288457571</v>
      </c>
      <c r="N99" s="12"/>
      <c r="O99" s="12"/>
    </row>
    <row r="100" spans="1:15" x14ac:dyDescent="0.35">
      <c r="A100" s="11" t="str">
        <f t="shared" si="1"/>
        <v>DISTRIBUCION VOLUMEN X CRITERIO (Consumiciones).Total Bebidas CalientePanaderias/Pastelerias</v>
      </c>
      <c r="B100" s="11" t="s">
        <v>119</v>
      </c>
      <c r="C100" s="11" t="s">
        <v>123</v>
      </c>
      <c r="D100" s="11" t="s">
        <v>27</v>
      </c>
      <c r="E100" s="12">
        <v>2.8978331415251954</v>
      </c>
      <c r="F100" s="12">
        <v>3.3480929212919635</v>
      </c>
      <c r="G100" s="12">
        <v>3.7185750949748582</v>
      </c>
      <c r="H100" s="12">
        <v>3.3297856380658417</v>
      </c>
      <c r="I100" s="12">
        <v>3.2333701739732525</v>
      </c>
      <c r="J100" s="12">
        <v>4.202822588853345</v>
      </c>
      <c r="K100" s="12">
        <v>4.0167511060763168</v>
      </c>
      <c r="L100" s="12">
        <v>3.7202142756286318</v>
      </c>
      <c r="M100" s="12">
        <v>3.7809543292325838</v>
      </c>
      <c r="N100" s="12"/>
      <c r="O100" s="12"/>
    </row>
    <row r="101" spans="1:15" x14ac:dyDescent="0.35">
      <c r="A101" s="11" t="str">
        <f t="shared" si="1"/>
        <v>DISTRIBUCION VOLUMEN X CRITERIO (Consumiciones).Total Bebidas CalienteTda.Alimentacion/Delicatesen</v>
      </c>
      <c r="B101" s="11" t="s">
        <v>119</v>
      </c>
      <c r="C101" s="11" t="s">
        <v>123</v>
      </c>
      <c r="D101" s="11" t="s">
        <v>203</v>
      </c>
      <c r="E101" s="12">
        <v>0.10356901763454894</v>
      </c>
      <c r="F101" s="12">
        <v>0.27740924766430036</v>
      </c>
      <c r="G101" s="12">
        <v>0.15883716107184664</v>
      </c>
      <c r="H101" s="12">
        <v>0.13540728613621519</v>
      </c>
      <c r="I101" s="12">
        <v>0.18635467102000791</v>
      </c>
      <c r="J101" s="12">
        <v>0.10430858334508218</v>
      </c>
      <c r="K101" s="12">
        <v>0.13794731423637377</v>
      </c>
      <c r="L101" s="12">
        <v>0.15362680669836154</v>
      </c>
      <c r="M101" s="12">
        <v>0.17127239861253496</v>
      </c>
      <c r="N101" s="12"/>
      <c r="O101" s="12"/>
    </row>
    <row r="102" spans="1:15" x14ac:dyDescent="0.35">
      <c r="A102" s="11" t="str">
        <f t="shared" si="1"/>
        <v>DISTRIBUCION VOLUMEN X CRITERIO (Consumiciones).Total Bebidas CalienteCanal Conveniencia/24h</v>
      </c>
      <c r="B102" s="11" t="s">
        <v>119</v>
      </c>
      <c r="C102" s="11" t="s">
        <v>123</v>
      </c>
      <c r="D102" s="11" t="s">
        <v>204</v>
      </c>
      <c r="E102" s="12">
        <v>0.18432939476837834</v>
      </c>
      <c r="F102" s="12">
        <v>0.31674812409103636</v>
      </c>
      <c r="G102" s="12">
        <v>0.28420455137503736</v>
      </c>
      <c r="H102" s="12">
        <v>0.20774928047231481</v>
      </c>
      <c r="I102" s="12">
        <v>0.19780245245202147</v>
      </c>
      <c r="J102" s="12">
        <v>0.35327325461729786</v>
      </c>
      <c r="K102" s="12">
        <v>0.30258602303295534</v>
      </c>
      <c r="L102" s="12">
        <v>0.32398942031832129</v>
      </c>
      <c r="M102" s="12">
        <v>0.31622091230232574</v>
      </c>
      <c r="N102" s="12"/>
      <c r="O102" s="12"/>
    </row>
    <row r="103" spans="1:15" x14ac:dyDescent="0.35">
      <c r="A103" s="11" t="str">
        <f t="shared" si="1"/>
        <v>DISTRIBUCION VOLUMEN X CRITERIO (Consumiciones).Total Bebidas CalienteHoteles</v>
      </c>
      <c r="B103" s="11" t="s">
        <v>119</v>
      </c>
      <c r="C103" s="11" t="s">
        <v>123</v>
      </c>
      <c r="D103" s="11" t="s">
        <v>29</v>
      </c>
      <c r="E103" s="12">
        <v>0.44602806150171781</v>
      </c>
      <c r="F103" s="12">
        <v>0.41117368859948134</v>
      </c>
      <c r="G103" s="12">
        <v>0.38028592833621422</v>
      </c>
      <c r="H103" s="12">
        <v>0.50692585306633042</v>
      </c>
      <c r="I103" s="12">
        <v>0.60852029282737052</v>
      </c>
      <c r="J103" s="12">
        <v>0.26156723872883231</v>
      </c>
      <c r="K103" s="12">
        <v>0.3873127603753464</v>
      </c>
      <c r="L103" s="12">
        <v>0.58756532432814057</v>
      </c>
      <c r="M103" s="12">
        <v>0.72563401706067754</v>
      </c>
      <c r="N103" s="12"/>
      <c r="O103" s="12"/>
    </row>
    <row r="104" spans="1:15" x14ac:dyDescent="0.35">
      <c r="A104" s="11" t="str">
        <f t="shared" si="1"/>
        <v>DISTRIBUCION VOLUMEN X CRITERIO (Consumiciones).Total Bebidas CalienteEstaciones de servicio</v>
      </c>
      <c r="B104" s="11" t="s">
        <v>119</v>
      </c>
      <c r="C104" s="11" t="s">
        <v>123</v>
      </c>
      <c r="D104" s="11" t="s">
        <v>30</v>
      </c>
      <c r="E104" s="12">
        <v>2.590338167360501</v>
      </c>
      <c r="F104" s="12">
        <v>1.8253548882210129</v>
      </c>
      <c r="G104" s="12">
        <v>1.7730882029701807</v>
      </c>
      <c r="H104" s="12">
        <v>2.1175124691205105</v>
      </c>
      <c r="I104" s="12">
        <v>2.5633272365619884</v>
      </c>
      <c r="J104" s="12">
        <v>1.8934611809214767</v>
      </c>
      <c r="K104" s="12">
        <v>1.6956373176680701</v>
      </c>
      <c r="L104" s="12">
        <v>1.9498877111775299</v>
      </c>
      <c r="M104" s="12">
        <v>2.4721274163474671</v>
      </c>
      <c r="N104" s="12"/>
      <c r="O104" s="12"/>
    </row>
    <row r="105" spans="1:15" x14ac:dyDescent="0.35">
      <c r="A105" s="11" t="str">
        <f t="shared" si="1"/>
        <v>DISTRIBUCION VOLUMEN X CRITERIO (Consumiciones).Total Bebidas CalienteMaquinas dispensadoras</v>
      </c>
      <c r="B105" s="11" t="s">
        <v>119</v>
      </c>
      <c r="C105" s="11" t="s">
        <v>123</v>
      </c>
      <c r="D105" s="11" t="s">
        <v>31</v>
      </c>
      <c r="E105" s="12">
        <v>8.2051139870091969</v>
      </c>
      <c r="F105" s="12">
        <v>8.566629021691039</v>
      </c>
      <c r="G105" s="12">
        <v>9.5398285365190816</v>
      </c>
      <c r="H105" s="12">
        <v>8.9217647796487327</v>
      </c>
      <c r="I105" s="12">
        <v>7.7457808434412936</v>
      </c>
      <c r="J105" s="12">
        <v>7.9036423444119333</v>
      </c>
      <c r="K105" s="12">
        <v>9.1538883333394825</v>
      </c>
      <c r="L105" s="12">
        <v>8.6185185448125878</v>
      </c>
      <c r="M105" s="12">
        <v>8.1033065271815818</v>
      </c>
      <c r="N105" s="12"/>
      <c r="O105" s="12"/>
    </row>
    <row r="106" spans="1:15" x14ac:dyDescent="0.35">
      <c r="A106" s="11" t="str">
        <f t="shared" si="1"/>
        <v>DISTRIBUCION VOLUMEN X CRITERIO (Consumiciones).Total Bebidas CalienteServicio en la empresa</v>
      </c>
      <c r="B106" s="11" t="s">
        <v>119</v>
      </c>
      <c r="C106" s="11" t="s">
        <v>123</v>
      </c>
      <c r="D106" s="11" t="s">
        <v>32</v>
      </c>
      <c r="E106" s="12">
        <v>2.5276702527238277</v>
      </c>
      <c r="F106" s="12">
        <v>2.4996687291386146</v>
      </c>
      <c r="G106" s="12">
        <v>3.0303470704533551</v>
      </c>
      <c r="H106" s="12">
        <v>2.8436441913478188</v>
      </c>
      <c r="I106" s="12">
        <v>2.6641012445619112</v>
      </c>
      <c r="J106" s="12">
        <v>2.8642694992577491</v>
      </c>
      <c r="K106" s="12">
        <v>2.9957218185776546</v>
      </c>
      <c r="L106" s="12">
        <v>2.7808107986586865</v>
      </c>
      <c r="M106" s="12">
        <v>2.6355858556476748</v>
      </c>
      <c r="N106" s="12"/>
      <c r="O106" s="12"/>
    </row>
    <row r="107" spans="1:15" x14ac:dyDescent="0.35">
      <c r="A107" s="11" t="str">
        <f t="shared" si="1"/>
        <v>DISTRIBUCION VOLUMEN X CRITERIO (Consumiciones).Total Bebidas CalienteResto de canales</v>
      </c>
      <c r="B107" s="11" t="s">
        <v>119</v>
      </c>
      <c r="C107" s="11" t="s">
        <v>123</v>
      </c>
      <c r="D107" s="11" t="s">
        <v>33</v>
      </c>
      <c r="E107" s="12">
        <v>2.7616089307255351</v>
      </c>
      <c r="F107" s="12">
        <v>1.9101927279952315</v>
      </c>
      <c r="G107" s="12">
        <v>2.0044021169763506</v>
      </c>
      <c r="H107" s="12">
        <v>2.4777202224015644</v>
      </c>
      <c r="I107" s="12">
        <v>3.0726359984379026</v>
      </c>
      <c r="J107" s="12">
        <v>2.2511182768622051</v>
      </c>
      <c r="K107" s="12">
        <v>2.1869160119998674</v>
      </c>
      <c r="L107" s="12">
        <v>2.1534811112609873</v>
      </c>
      <c r="M107" s="12">
        <v>2.9430557570189344</v>
      </c>
      <c r="N107" s="12"/>
      <c r="O107" s="12"/>
    </row>
    <row r="108" spans="1:15" x14ac:dyDescent="0.35">
      <c r="A108" s="11" t="str">
        <f t="shared" si="1"/>
        <v>DISTRIBUCION VOLUMEN X CRITERIO (Consumiciones).Total Bebidas CalienteEN LA CALLE</v>
      </c>
      <c r="B108" s="11" t="s">
        <v>119</v>
      </c>
      <c r="C108" s="11" t="s">
        <v>123</v>
      </c>
      <c r="D108" s="11" t="s">
        <v>224</v>
      </c>
      <c r="E108" s="12">
        <v>1.360006753098739</v>
      </c>
      <c r="F108" s="12">
        <v>0.92474323738419362</v>
      </c>
      <c r="G108" s="12">
        <v>1.0155700605821467</v>
      </c>
      <c r="H108" s="12">
        <v>0.98091491763033245</v>
      </c>
      <c r="I108" s="12">
        <v>1.6489470279885874</v>
      </c>
      <c r="J108" s="12">
        <v>1.1650241146707823</v>
      </c>
      <c r="K108" s="12">
        <v>1.3023929624395301</v>
      </c>
      <c r="L108" s="12">
        <v>1.2316544833097081</v>
      </c>
      <c r="M108" s="12">
        <v>1.4695066604866434</v>
      </c>
      <c r="N108" s="12"/>
      <c r="O108" s="12"/>
    </row>
    <row r="109" spans="1:15" x14ac:dyDescent="0.35">
      <c r="A109" s="11" t="str">
        <f t="shared" si="1"/>
        <v>DISTRIBUCION VOLUMEN X CRITERIO (Consumiciones).Total Bebidas CalienteEN CASA DE OTROS</v>
      </c>
      <c r="B109" s="11" t="s">
        <v>119</v>
      </c>
      <c r="C109" s="11" t="s">
        <v>123</v>
      </c>
      <c r="D109" s="11" t="s">
        <v>225</v>
      </c>
      <c r="E109" s="12">
        <v>0.66085222719820425</v>
      </c>
      <c r="F109" s="12">
        <v>0.54878101925064093</v>
      </c>
      <c r="G109" s="12">
        <v>0.47398137001927709</v>
      </c>
      <c r="H109" s="12">
        <v>0.45046702943735667</v>
      </c>
      <c r="I109" s="12">
        <v>0.49890845675032131</v>
      </c>
      <c r="J109" s="12">
        <v>0.55556507191426829</v>
      </c>
      <c r="K109" s="12">
        <v>0.53348280277340099</v>
      </c>
      <c r="L109" s="12">
        <v>0.48947245946046142</v>
      </c>
      <c r="M109" s="12">
        <v>0.65691840127709034</v>
      </c>
      <c r="N109" s="12"/>
      <c r="O109" s="12"/>
    </row>
    <row r="110" spans="1:15" x14ac:dyDescent="0.35">
      <c r="A110" s="11" t="str">
        <f t="shared" si="1"/>
        <v>DISTRIBUCION VOLUMEN X CRITERIO (Consumiciones).Total Bebidas CalienteEN EL ESTABLECIMIENTO</v>
      </c>
      <c r="B110" s="11" t="s">
        <v>119</v>
      </c>
      <c r="C110" s="11" t="s">
        <v>123</v>
      </c>
      <c r="D110" s="11" t="s">
        <v>226</v>
      </c>
      <c r="E110" s="12">
        <v>82.732861227039038</v>
      </c>
      <c r="F110" s="12">
        <v>83.054856534234659</v>
      </c>
      <c r="G110" s="12">
        <v>81.595190836576847</v>
      </c>
      <c r="H110" s="12">
        <v>83.813831395487497</v>
      </c>
      <c r="I110" s="12">
        <v>83.727724033553685</v>
      </c>
      <c r="J110" s="12">
        <v>82.613371371961534</v>
      </c>
      <c r="K110" s="12">
        <v>81.850975819455869</v>
      </c>
      <c r="L110" s="12">
        <v>83.252202982851799</v>
      </c>
      <c r="M110" s="12">
        <v>83.341028304008717</v>
      </c>
      <c r="N110" s="12"/>
      <c r="O110" s="12"/>
    </row>
    <row r="111" spans="1:15" x14ac:dyDescent="0.35">
      <c r="A111" s="11" t="str">
        <f t="shared" si="1"/>
        <v>DISTRIBUCION VOLUMEN X CRITERIO (Consumiciones).Total Bebidas CalienteEN EL TRABAJO</v>
      </c>
      <c r="B111" s="11" t="s">
        <v>119</v>
      </c>
      <c r="C111" s="11" t="s">
        <v>123</v>
      </c>
      <c r="D111" s="11" t="s">
        <v>227</v>
      </c>
      <c r="E111" s="12">
        <v>13.669232332589122</v>
      </c>
      <c r="F111" s="12">
        <v>13.532125887359042</v>
      </c>
      <c r="G111" s="12">
        <v>15.013885964359044</v>
      </c>
      <c r="H111" s="12">
        <v>12.976849711227247</v>
      </c>
      <c r="I111" s="12">
        <v>12.512874385405434</v>
      </c>
      <c r="J111" s="12">
        <v>13.660719361324999</v>
      </c>
      <c r="K111" s="12">
        <v>14.121061390464313</v>
      </c>
      <c r="L111" s="12">
        <v>13.122317117517923</v>
      </c>
      <c r="M111" s="12">
        <v>12.402367697818502</v>
      </c>
      <c r="N111" s="12"/>
      <c r="O111" s="12"/>
    </row>
    <row r="112" spans="1:15" x14ac:dyDescent="0.35">
      <c r="A112" s="11" t="str">
        <f t="shared" si="1"/>
        <v>DISTRIBUCION VOLUMEN X CRITERIO (Consumiciones).Total Bebidas CalienteEN COLEGIO/INSTITUTO/UNIV.</v>
      </c>
      <c r="B112" s="11" t="s">
        <v>119</v>
      </c>
      <c r="C112" s="11" t="s">
        <v>123</v>
      </c>
      <c r="D112" s="11" t="s">
        <v>228</v>
      </c>
      <c r="E112" s="12">
        <v>0.17892753464614433</v>
      </c>
      <c r="F112" s="12">
        <v>0.4040127722089969</v>
      </c>
      <c r="G112" s="12">
        <v>0.48993922446134969</v>
      </c>
      <c r="H112" s="12">
        <v>0.33090303128685628</v>
      </c>
      <c r="I112" s="12">
        <v>0.27124837091602005</v>
      </c>
      <c r="J112" s="12">
        <v>0.41292398582297113</v>
      </c>
      <c r="K112" s="12">
        <v>0.28958291974627587</v>
      </c>
      <c r="L112" s="12">
        <v>0.17686511063624022</v>
      </c>
      <c r="M112" s="12">
        <v>0.11474106896024885</v>
      </c>
      <c r="N112" s="12"/>
      <c r="O112" s="12"/>
    </row>
    <row r="113" spans="1:15" x14ac:dyDescent="0.35">
      <c r="A113" s="11" t="str">
        <f t="shared" si="1"/>
        <v>DISTRIBUCION VOLUMEN X CRITERIO (Consumiciones).Total Bebidas CalienteEN MI CASA</v>
      </c>
      <c r="B113" s="11" t="s">
        <v>119</v>
      </c>
      <c r="C113" s="11" t="s">
        <v>123</v>
      </c>
      <c r="D113" s="11" t="s">
        <v>229</v>
      </c>
      <c r="E113" s="12">
        <v>0.18644679323115723</v>
      </c>
      <c r="F113" s="12">
        <v>0.39818934807223993</v>
      </c>
      <c r="G113" s="12">
        <v>0.3459678314385507</v>
      </c>
      <c r="H113" s="12">
        <v>0.19496511415890463</v>
      </c>
      <c r="I113" s="12">
        <v>0.1891083484570745</v>
      </c>
      <c r="J113" s="12">
        <v>0.31853893066118</v>
      </c>
      <c r="K113" s="12">
        <v>0.51509141965218097</v>
      </c>
      <c r="L113" s="12">
        <v>0.56501984281931328</v>
      </c>
      <c r="M113" s="12">
        <v>0.66984079912957517</v>
      </c>
      <c r="N113" s="12"/>
      <c r="O113" s="12"/>
    </row>
    <row r="114" spans="1:15" x14ac:dyDescent="0.35">
      <c r="A114" s="11" t="str">
        <f t="shared" si="1"/>
        <v>DISTRIBUCION VOLUMEN X CRITERIO (Consumiciones).Total Bebidas CalienteEN M.TRANSP.(AVION,TREN,AUTOC,E</v>
      </c>
      <c r="B114" s="11" t="s">
        <v>119</v>
      </c>
      <c r="C114" s="11" t="s">
        <v>123</v>
      </c>
      <c r="D114" s="11" t="s">
        <v>230</v>
      </c>
      <c r="E114" s="12">
        <v>0.2246320019150283</v>
      </c>
      <c r="F114" s="12">
        <v>0.13235731163170655</v>
      </c>
      <c r="G114" s="12">
        <v>0.10465670140839745</v>
      </c>
      <c r="H114" s="12">
        <v>0.10418496227528465</v>
      </c>
      <c r="I114" s="12">
        <v>0.13839071575352702</v>
      </c>
      <c r="J114" s="12">
        <v>8.6821922373152005E-2</v>
      </c>
      <c r="K114" s="12">
        <v>0.11521928539536463</v>
      </c>
      <c r="L114" s="12">
        <v>8.5806550851809521E-2</v>
      </c>
      <c r="M114" s="12">
        <v>0.12644815955796515</v>
      </c>
      <c r="N114" s="12"/>
      <c r="O114" s="12"/>
    </row>
    <row r="115" spans="1:15" x14ac:dyDescent="0.35">
      <c r="A115" s="11" t="str">
        <f t="shared" si="1"/>
        <v>DISTRIBUCION VOLUMEN X CRITERIO (Consumiciones).Total Bebidas CalienteEN OTRO LUGAR</v>
      </c>
      <c r="B115" s="11" t="s">
        <v>119</v>
      </c>
      <c r="C115" s="11" t="s">
        <v>123</v>
      </c>
      <c r="D115" s="11" t="s">
        <v>231</v>
      </c>
      <c r="E115" s="12">
        <v>0.98704818538939365</v>
      </c>
      <c r="F115" s="12">
        <v>1.0049357511797599</v>
      </c>
      <c r="G115" s="12">
        <v>0.96080828536663399</v>
      </c>
      <c r="H115" s="12">
        <v>1.1478982713640675</v>
      </c>
      <c r="I115" s="12">
        <v>1.0128035997120959</v>
      </c>
      <c r="J115" s="12">
        <v>1.1870380157587885</v>
      </c>
      <c r="K115" s="12">
        <v>1.2721831123640697</v>
      </c>
      <c r="L115" s="12">
        <v>1.0766648287112304</v>
      </c>
      <c r="M115" s="12">
        <v>1.2191603223952245</v>
      </c>
      <c r="N115" s="12"/>
      <c r="O115" s="12"/>
    </row>
    <row r="116" spans="1:15" x14ac:dyDescent="0.35">
      <c r="A116" s="11" t="str">
        <f t="shared" si="1"/>
        <v>DISTRIBUCION VOLUMEN X CRITERIO (Consumiciones).Total Bebidas CalienteDESAYUNO</v>
      </c>
      <c r="B116" s="11" t="s">
        <v>119</v>
      </c>
      <c r="C116" s="11" t="s">
        <v>123</v>
      </c>
      <c r="D116" s="11" t="s">
        <v>232</v>
      </c>
      <c r="E116" s="12">
        <v>60.29319043565161</v>
      </c>
      <c r="F116" s="12">
        <v>57.472148503889201</v>
      </c>
      <c r="G116" s="12">
        <v>56.774536476652479</v>
      </c>
      <c r="H116" s="12">
        <v>58.970296450791693</v>
      </c>
      <c r="I116" s="12">
        <v>60.634898283871152</v>
      </c>
      <c r="J116" s="12">
        <v>56.596502788435508</v>
      </c>
      <c r="K116" s="12">
        <v>56.527743235314745</v>
      </c>
      <c r="L116" s="12">
        <v>57.086201687605943</v>
      </c>
      <c r="M116" s="12">
        <v>58.761239402131707</v>
      </c>
      <c r="N116" s="12"/>
      <c r="O116" s="12"/>
    </row>
    <row r="117" spans="1:15" x14ac:dyDescent="0.35">
      <c r="A117" s="11" t="str">
        <f t="shared" si="1"/>
        <v>DISTRIBUCION VOLUMEN X CRITERIO (Consumiciones).Total Bebidas CalienteAPERITIVO/ANTES DE COMER</v>
      </c>
      <c r="B117" s="11" t="s">
        <v>119</v>
      </c>
      <c r="C117" s="11" t="s">
        <v>123</v>
      </c>
      <c r="D117" s="11" t="s">
        <v>233</v>
      </c>
      <c r="E117" s="12">
        <v>9.1152549480434697</v>
      </c>
      <c r="F117" s="12">
        <v>9.5934785804027971</v>
      </c>
      <c r="G117" s="12">
        <v>9.8690391126260444</v>
      </c>
      <c r="H117" s="12">
        <v>8.984392346271882</v>
      </c>
      <c r="I117" s="12">
        <v>9.0695720795899657</v>
      </c>
      <c r="J117" s="12">
        <v>9.7675476921615445</v>
      </c>
      <c r="K117" s="12">
        <v>9.6127747663309986</v>
      </c>
      <c r="L117" s="12">
        <v>9.411502445742844</v>
      </c>
      <c r="M117" s="12">
        <v>9.024855699976527</v>
      </c>
      <c r="N117" s="12"/>
      <c r="O117" s="12"/>
    </row>
    <row r="118" spans="1:15" x14ac:dyDescent="0.35">
      <c r="A118" s="11" t="str">
        <f t="shared" si="1"/>
        <v>DISTRIBUCION VOLUMEN X CRITERIO (Consumiciones).Total Bebidas CalienteCOMIDA</v>
      </c>
      <c r="B118" s="11" t="s">
        <v>119</v>
      </c>
      <c r="C118" s="11" t="s">
        <v>123</v>
      </c>
      <c r="D118" s="11" t="s">
        <v>234</v>
      </c>
      <c r="E118" s="12">
        <v>9.277781092165192</v>
      </c>
      <c r="F118" s="12">
        <v>8.9399081305022534</v>
      </c>
      <c r="G118" s="12">
        <v>8.9479659151278419</v>
      </c>
      <c r="H118" s="12">
        <v>10.320008062710656</v>
      </c>
      <c r="I118" s="12">
        <v>9.8294773913787861</v>
      </c>
      <c r="J118" s="12">
        <v>9.5852517885267403</v>
      </c>
      <c r="K118" s="12">
        <v>9.3183027494160573</v>
      </c>
      <c r="L118" s="12">
        <v>10.396381515374536</v>
      </c>
      <c r="M118" s="12">
        <v>10.428152977734653</v>
      </c>
      <c r="N118" s="12"/>
      <c r="O118" s="12"/>
    </row>
    <row r="119" spans="1:15" x14ac:dyDescent="0.35">
      <c r="A119" s="11" t="str">
        <f t="shared" si="1"/>
        <v>DISTRIBUCION VOLUMEN X CRITERIO (Consumiciones).Total Bebidas CalienteTARDE/MERIENDA</v>
      </c>
      <c r="B119" s="11" t="s">
        <v>119</v>
      </c>
      <c r="C119" s="11" t="s">
        <v>123</v>
      </c>
      <c r="D119" s="11" t="s">
        <v>235</v>
      </c>
      <c r="E119" s="12">
        <v>13.039347444702196</v>
      </c>
      <c r="F119" s="12">
        <v>16.866613436818856</v>
      </c>
      <c r="G119" s="12">
        <v>17.695725131943</v>
      </c>
      <c r="H119" s="12">
        <v>14.692556071613488</v>
      </c>
      <c r="I119" s="12">
        <v>12.093895259460592</v>
      </c>
      <c r="J119" s="12">
        <v>16.811027985382673</v>
      </c>
      <c r="K119" s="12">
        <v>17.049892436615092</v>
      </c>
      <c r="L119" s="12">
        <v>15.330099162823133</v>
      </c>
      <c r="M119" s="12">
        <v>13.256046971612514</v>
      </c>
      <c r="N119" s="12"/>
      <c r="O119" s="12"/>
    </row>
    <row r="120" spans="1:15" x14ac:dyDescent="0.35">
      <c r="A120" s="11" t="str">
        <f t="shared" si="1"/>
        <v>DISTRIBUCION VOLUMEN X CRITERIO (Consumiciones).Total Bebidas CalienteANTES DE CENAR</v>
      </c>
      <c r="B120" s="11" t="s">
        <v>119</v>
      </c>
      <c r="C120" s="11" t="s">
        <v>123</v>
      </c>
      <c r="D120" s="11" t="s">
        <v>236</v>
      </c>
      <c r="E120" s="12">
        <v>1.2020545461251744</v>
      </c>
      <c r="F120" s="12">
        <v>1.41031452635653</v>
      </c>
      <c r="G120" s="12">
        <v>1.2116257626167586</v>
      </c>
      <c r="H120" s="12">
        <v>1.0318212417036015</v>
      </c>
      <c r="I120" s="12">
        <v>0.91734016489141057</v>
      </c>
      <c r="J120" s="12">
        <v>1.1640293703647018</v>
      </c>
      <c r="K120" s="12">
        <v>1.0983550735600711</v>
      </c>
      <c r="L120" s="12">
        <v>1.0481173577931282</v>
      </c>
      <c r="M120" s="12">
        <v>1.0473223949668709</v>
      </c>
      <c r="N120" s="12"/>
      <c r="O120" s="12"/>
    </row>
    <row r="121" spans="1:15" x14ac:dyDescent="0.35">
      <c r="A121" s="11" t="str">
        <f t="shared" si="1"/>
        <v>DISTRIBUCION VOLUMEN X CRITERIO (Consumiciones).Total Bebidas CalienteCENA</v>
      </c>
      <c r="B121" s="11" t="s">
        <v>119</v>
      </c>
      <c r="C121" s="11" t="s">
        <v>123</v>
      </c>
      <c r="D121" s="11" t="s">
        <v>237</v>
      </c>
      <c r="E121" s="12">
        <v>2.7896436973017558</v>
      </c>
      <c r="F121" s="12">
        <v>2.0351139726873266</v>
      </c>
      <c r="G121" s="12">
        <v>1.8227942257826197</v>
      </c>
      <c r="H121" s="12">
        <v>1.7622962107567948</v>
      </c>
      <c r="I121" s="12">
        <v>2.5791128260637231</v>
      </c>
      <c r="J121" s="12">
        <v>1.8117404557246803</v>
      </c>
      <c r="K121" s="12">
        <v>1.7609044918321937</v>
      </c>
      <c r="L121" s="12">
        <v>1.9583770143557728</v>
      </c>
      <c r="M121" s="12">
        <v>2.3578583900386545</v>
      </c>
      <c r="N121" s="12"/>
      <c r="O121" s="12"/>
    </row>
    <row r="122" spans="1:15" x14ac:dyDescent="0.35">
      <c r="A122" s="11" t="str">
        <f t="shared" si="1"/>
        <v>DISTRIBUCION VOLUMEN X CRITERIO (Consumiciones).Total Bebidas CalienteDESPUES DE LA CENA</v>
      </c>
      <c r="B122" s="11" t="s">
        <v>119</v>
      </c>
      <c r="C122" s="11" t="s">
        <v>123</v>
      </c>
      <c r="D122" s="11" t="s">
        <v>238</v>
      </c>
      <c r="E122" s="12">
        <v>1.1794658269191685</v>
      </c>
      <c r="F122" s="12">
        <v>0.80009941818939223</v>
      </c>
      <c r="G122" s="12">
        <v>0.91589765763560615</v>
      </c>
      <c r="H122" s="12">
        <v>1.0320272716571872</v>
      </c>
      <c r="I122" s="12">
        <v>1.4739556767593476</v>
      </c>
      <c r="J122" s="12">
        <v>0.92154638483501228</v>
      </c>
      <c r="K122" s="12">
        <v>0.8484520097563496</v>
      </c>
      <c r="L122" s="12">
        <v>1.0178639802542058</v>
      </c>
      <c r="M122" s="12">
        <v>1.381474821858423</v>
      </c>
      <c r="N122" s="12"/>
      <c r="O122" s="12"/>
    </row>
    <row r="123" spans="1:15" x14ac:dyDescent="0.35">
      <c r="A123" s="11" t="str">
        <f t="shared" si="1"/>
        <v>DISTRIBUCION VOLUMEN X CRITERIO (Consumiciones).Total Bebidas CalienteDURANTE EL DIA</v>
      </c>
      <c r="B123" s="11" t="s">
        <v>119</v>
      </c>
      <c r="C123" s="11" t="s">
        <v>123</v>
      </c>
      <c r="D123" s="11" t="s">
        <v>239</v>
      </c>
      <c r="E123" s="12">
        <v>3.1032592860677481</v>
      </c>
      <c r="F123" s="12">
        <v>2.8823150108909448</v>
      </c>
      <c r="G123" s="12">
        <v>2.7624186040604486</v>
      </c>
      <c r="H123" s="12">
        <v>3.2066185006897161</v>
      </c>
      <c r="I123" s="12">
        <v>3.4017476848392998</v>
      </c>
      <c r="J123" s="12">
        <v>3.3423484077984211</v>
      </c>
      <c r="K123" s="12">
        <v>3.783556639594396</v>
      </c>
      <c r="L123" s="12">
        <v>3.7514579404013371</v>
      </c>
      <c r="M123" s="12">
        <v>3.7430523045878945</v>
      </c>
      <c r="N123" s="12"/>
      <c r="O123" s="12"/>
    </row>
    <row r="124" spans="1:15" x14ac:dyDescent="0.35">
      <c r="A124" s="11" t="str">
        <f t="shared" si="1"/>
        <v>DISTRIBUCION VOLUMEN X CRITERIO (Consumiciones).Total Bebidas CalienteCON AMIGOS</v>
      </c>
      <c r="B124" s="11" t="s">
        <v>119</v>
      </c>
      <c r="C124" s="11" t="s">
        <v>123</v>
      </c>
      <c r="D124" s="11" t="s">
        <v>240</v>
      </c>
      <c r="E124" s="12">
        <v>17.979754071353618</v>
      </c>
      <c r="F124" s="12">
        <v>20.628151597227813</v>
      </c>
      <c r="G124" s="12">
        <v>20.875230681060984</v>
      </c>
      <c r="H124" s="12">
        <v>18.431679682661557</v>
      </c>
      <c r="I124" s="12">
        <v>17.607871571705783</v>
      </c>
      <c r="J124" s="12">
        <v>20.389106818529658</v>
      </c>
      <c r="K124" s="12">
        <v>19.610749696497823</v>
      </c>
      <c r="L124" s="12">
        <v>18.438321607493179</v>
      </c>
      <c r="M124" s="12">
        <v>17.37334151267493</v>
      </c>
      <c r="N124" s="12"/>
      <c r="O124" s="12"/>
    </row>
    <row r="125" spans="1:15" x14ac:dyDescent="0.35">
      <c r="A125" s="11" t="str">
        <f t="shared" si="1"/>
        <v>DISTRIBUCION VOLUMEN X CRITERIO (Consumiciones).Total Bebidas CalienteCON CLIENTES</v>
      </c>
      <c r="B125" s="11" t="s">
        <v>119</v>
      </c>
      <c r="C125" s="11" t="s">
        <v>123</v>
      </c>
      <c r="D125" s="11" t="s">
        <v>241</v>
      </c>
      <c r="E125" s="12">
        <v>1.0302607146649925</v>
      </c>
      <c r="F125" s="12">
        <v>1.0712716147774133</v>
      </c>
      <c r="G125" s="12">
        <v>1.0856867119193863</v>
      </c>
      <c r="H125" s="12">
        <v>1.1083549839168925</v>
      </c>
      <c r="I125" s="12">
        <v>1.0257407931745877</v>
      </c>
      <c r="J125" s="12">
        <v>0.98591947501867871</v>
      </c>
      <c r="K125" s="12">
        <v>1.0259260598591158</v>
      </c>
      <c r="L125" s="12">
        <v>0.99925582525382317</v>
      </c>
      <c r="M125" s="12">
        <v>0.87652470562228391</v>
      </c>
      <c r="N125" s="12"/>
      <c r="O125" s="12"/>
    </row>
    <row r="126" spans="1:15" x14ac:dyDescent="0.35">
      <c r="A126" s="11" t="str">
        <f t="shared" si="1"/>
        <v>DISTRIBUCION VOLUMEN X CRITERIO (Consumiciones).Total Bebidas CalienteCON COMPAÑEROS DE TRABAJO</v>
      </c>
      <c r="B126" s="11" t="s">
        <v>119</v>
      </c>
      <c r="C126" s="11" t="s">
        <v>123</v>
      </c>
      <c r="D126" s="11" t="s">
        <v>242</v>
      </c>
      <c r="E126" s="12">
        <v>16.915385999747006</v>
      </c>
      <c r="F126" s="12">
        <v>17.140109478187458</v>
      </c>
      <c r="G126" s="12">
        <v>18.541843130672675</v>
      </c>
      <c r="H126" s="12">
        <v>17.943808753734196</v>
      </c>
      <c r="I126" s="12">
        <v>15.878092093833212</v>
      </c>
      <c r="J126" s="12">
        <v>17.137965169624486</v>
      </c>
      <c r="K126" s="12">
        <v>18.17785042970004</v>
      </c>
      <c r="L126" s="12">
        <v>17.175796098959307</v>
      </c>
      <c r="M126" s="12">
        <v>16.019344434874398</v>
      </c>
      <c r="N126" s="12"/>
      <c r="O126" s="12"/>
    </row>
    <row r="127" spans="1:15" x14ac:dyDescent="0.35">
      <c r="A127" s="11" t="str">
        <f t="shared" si="1"/>
        <v>DISTRIBUCION VOLUMEN X CRITERIO (Consumiciones).Total Bebidas CalienteCON COMPAÑEROS DE CLASE</v>
      </c>
      <c r="B127" s="11" t="s">
        <v>119</v>
      </c>
      <c r="C127" s="11" t="s">
        <v>123</v>
      </c>
      <c r="D127" s="11" t="s">
        <v>243</v>
      </c>
      <c r="E127" s="12">
        <v>0.35393329631671439</v>
      </c>
      <c r="F127" s="12">
        <v>0.54719461221366494</v>
      </c>
      <c r="G127" s="12">
        <v>0.63164519127675978</v>
      </c>
      <c r="H127" s="12">
        <v>0.43819432209759729</v>
      </c>
      <c r="I127" s="12">
        <v>0.45210632391026756</v>
      </c>
      <c r="J127" s="12">
        <v>0.49831562963906784</v>
      </c>
      <c r="K127" s="12">
        <v>0.50566023254355108</v>
      </c>
      <c r="L127" s="12">
        <v>0.42309245073608936</v>
      </c>
      <c r="M127" s="12">
        <v>0.44522138456397475</v>
      </c>
      <c r="N127" s="12"/>
      <c r="O127" s="12"/>
    </row>
    <row r="128" spans="1:15" x14ac:dyDescent="0.35">
      <c r="A128" s="11" t="str">
        <f t="shared" si="1"/>
        <v>DISTRIBUCION VOLUMEN X CRITERIO (Consumiciones).Total Bebidas CalienteCON FAMILIA</v>
      </c>
      <c r="B128" s="11" t="s">
        <v>119</v>
      </c>
      <c r="C128" s="11" t="s">
        <v>123</v>
      </c>
      <c r="D128" s="11" t="s">
        <v>244</v>
      </c>
      <c r="E128" s="12">
        <v>18.864241673798098</v>
      </c>
      <c r="F128" s="12">
        <v>17.607832912443303</v>
      </c>
      <c r="G128" s="12">
        <v>15.420355122191145</v>
      </c>
      <c r="H128" s="12">
        <v>16.482873279269064</v>
      </c>
      <c r="I128" s="12">
        <v>19.197333291461295</v>
      </c>
      <c r="J128" s="12">
        <v>17.873702003436446</v>
      </c>
      <c r="K128" s="12">
        <v>15.888001239838673</v>
      </c>
      <c r="L128" s="12">
        <v>16.930835291584138</v>
      </c>
      <c r="M128" s="12">
        <v>18.432967315526177</v>
      </c>
      <c r="N128" s="12"/>
      <c r="O128" s="12"/>
    </row>
    <row r="129" spans="1:15" x14ac:dyDescent="0.35">
      <c r="A129" s="11" t="str">
        <f t="shared" si="1"/>
        <v>DISTRIBUCION VOLUMEN X CRITERIO (Consumiciones).Total Bebidas CalienteCON LA PAREJA</v>
      </c>
      <c r="B129" s="11" t="s">
        <v>119</v>
      </c>
      <c r="C129" s="11" t="s">
        <v>123</v>
      </c>
      <c r="D129" s="11" t="s">
        <v>245</v>
      </c>
      <c r="E129" s="12">
        <v>15.915046116881582</v>
      </c>
      <c r="F129" s="12">
        <v>15.114238590359392</v>
      </c>
      <c r="G129" s="12">
        <v>15.214739226308675</v>
      </c>
      <c r="H129" s="12">
        <v>16.790410298112572</v>
      </c>
      <c r="I129" s="12">
        <v>17.031531670709512</v>
      </c>
      <c r="J129" s="12">
        <v>16.191774397962561</v>
      </c>
      <c r="K129" s="12">
        <v>15.594336594059847</v>
      </c>
      <c r="L129" s="12">
        <v>16.846005365567759</v>
      </c>
      <c r="M129" s="12">
        <v>17.925369777264091</v>
      </c>
      <c r="N129" s="12"/>
      <c r="O129" s="12"/>
    </row>
    <row r="130" spans="1:15" x14ac:dyDescent="0.35">
      <c r="A130" s="11" t="str">
        <f t="shared" si="1"/>
        <v>DISTRIBUCION VOLUMEN X CRITERIO (Consumiciones).Total Bebidas CalienteESTABA SOLO/A</v>
      </c>
      <c r="B130" s="11" t="s">
        <v>119</v>
      </c>
      <c r="C130" s="11" t="s">
        <v>123</v>
      </c>
      <c r="D130" s="11" t="s">
        <v>246</v>
      </c>
      <c r="E130" s="12">
        <v>28.490885420856927</v>
      </c>
      <c r="F130" s="12">
        <v>27.416212846514121</v>
      </c>
      <c r="G130" s="12">
        <v>27.770066961189873</v>
      </c>
      <c r="H130" s="12">
        <v>28.307607798364533</v>
      </c>
      <c r="I130" s="12">
        <v>28.286089686866379</v>
      </c>
      <c r="J130" s="12">
        <v>26.445934056157743</v>
      </c>
      <c r="K130" s="12">
        <v>28.697512573661545</v>
      </c>
      <c r="L130" s="12">
        <v>28.668996847078159</v>
      </c>
      <c r="M130" s="12">
        <v>28.560055424400392</v>
      </c>
      <c r="N130" s="12"/>
      <c r="O130" s="12"/>
    </row>
    <row r="131" spans="1:15" x14ac:dyDescent="0.35">
      <c r="A131" s="11" t="str">
        <f t="shared" si="1"/>
        <v>DISTRIBUCION VOLUMEN X CRITERIO (Consumiciones).Total Bebidas CalienteOTROS</v>
      </c>
      <c r="B131" s="11" t="s">
        <v>119</v>
      </c>
      <c r="C131" s="11" t="s">
        <v>123</v>
      </c>
      <c r="D131" s="11" t="s">
        <v>247</v>
      </c>
      <c r="E131" s="12">
        <v>0.45049864752364516</v>
      </c>
      <c r="F131" s="12">
        <v>0.4749907118593491</v>
      </c>
      <c r="G131" s="12">
        <v>0.46043542885858857</v>
      </c>
      <c r="H131" s="12">
        <v>0.49709965525757205</v>
      </c>
      <c r="I131" s="12">
        <v>0.52122937654392587</v>
      </c>
      <c r="J131" s="12">
        <v>0.47728742561470355</v>
      </c>
      <c r="K131" s="12">
        <v>0.49995166105172267</v>
      </c>
      <c r="L131" s="12">
        <v>0.51767316419410381</v>
      </c>
      <c r="M131" s="12">
        <v>0.36719077489814683</v>
      </c>
      <c r="N131" s="12"/>
      <c r="O131" s="12"/>
    </row>
    <row r="132" spans="1:15" x14ac:dyDescent="0.35">
      <c r="A132" s="11" t="str">
        <f t="shared" ref="A132:A195" si="2">B132&amp;C132&amp;D132</f>
        <v>DISTRIBUCION VOLUMEN X CRITERIO (Consumiciones).Total Bebidas CalienteESTAR TRABAJANDO</v>
      </c>
      <c r="B132" s="11" t="s">
        <v>119</v>
      </c>
      <c r="C132" s="11" t="s">
        <v>123</v>
      </c>
      <c r="D132" s="11" t="s">
        <v>248</v>
      </c>
      <c r="E132" s="12">
        <v>25.611671572647669</v>
      </c>
      <c r="F132" s="12">
        <v>25.078275205206975</v>
      </c>
      <c r="G132" s="12">
        <v>27.449209756356634</v>
      </c>
      <c r="H132" s="12">
        <v>27.077705912628836</v>
      </c>
      <c r="I132" s="12">
        <v>24.299626849228755</v>
      </c>
      <c r="J132" s="12">
        <v>24.819390653143049</v>
      </c>
      <c r="K132" s="12">
        <v>26.519322664324747</v>
      </c>
      <c r="L132" s="12">
        <v>25.118776884042365</v>
      </c>
      <c r="M132" s="12">
        <v>23.864929561389246</v>
      </c>
      <c r="N132" s="12"/>
      <c r="O132" s="12"/>
    </row>
    <row r="133" spans="1:15" x14ac:dyDescent="0.35">
      <c r="A133" s="11" t="str">
        <f t="shared" si="2"/>
        <v>DISTRIBUCION VOLUMEN X CRITERIO (Consumiciones).Total Bebidas CalienteCOMIDA DE NEGOCIOS</v>
      </c>
      <c r="B133" s="11" t="s">
        <v>119</v>
      </c>
      <c r="C133" s="11" t="s">
        <v>123</v>
      </c>
      <c r="D133" s="11" t="s">
        <v>249</v>
      </c>
      <c r="E133" s="12">
        <v>0.13973146530607899</v>
      </c>
      <c r="F133" s="12">
        <v>0.31751879971371111</v>
      </c>
      <c r="G133" s="12">
        <v>0.17980343022214512</v>
      </c>
      <c r="H133" s="12">
        <v>0.17945747497136122</v>
      </c>
      <c r="I133" s="12">
        <v>0.21443962296931168</v>
      </c>
      <c r="J133" s="12">
        <v>0.16191231563416267</v>
      </c>
      <c r="K133" s="12">
        <v>0.15353365091899351</v>
      </c>
      <c r="L133" s="12">
        <v>0.15326145586579928</v>
      </c>
      <c r="M133" s="12">
        <v>0.16531283276346753</v>
      </c>
      <c r="N133" s="12"/>
      <c r="O133" s="12"/>
    </row>
    <row r="134" spans="1:15" x14ac:dyDescent="0.35">
      <c r="A134" s="11" t="str">
        <f t="shared" si="2"/>
        <v>DISTRIBUCION VOLUMEN X CRITERIO (Consumiciones).Total Bebidas CalientePOR PLACER/RELAX</v>
      </c>
      <c r="B134" s="11" t="s">
        <v>119</v>
      </c>
      <c r="C134" s="11" t="s">
        <v>123</v>
      </c>
      <c r="D134" s="11" t="s">
        <v>250</v>
      </c>
      <c r="E134" s="12">
        <v>16.688743787483347</v>
      </c>
      <c r="F134" s="12">
        <v>14.773823619132315</v>
      </c>
      <c r="G134" s="12">
        <v>13.640062352980738</v>
      </c>
      <c r="H134" s="12">
        <v>14.490374369812228</v>
      </c>
      <c r="I134" s="12">
        <v>15.80445724468145</v>
      </c>
      <c r="J134" s="12">
        <v>13.336084700283706</v>
      </c>
      <c r="K134" s="12">
        <v>13.260067231728062</v>
      </c>
      <c r="L134" s="12">
        <v>14.621318863181177</v>
      </c>
      <c r="M134" s="12">
        <v>15.939977167579201</v>
      </c>
      <c r="N134" s="12"/>
      <c r="O134" s="12"/>
    </row>
    <row r="135" spans="1:15" x14ac:dyDescent="0.35">
      <c r="A135" s="11" t="str">
        <f t="shared" si="2"/>
        <v>DISTRIBUCION VOLUMEN X CRITERIO (Consumiciones).Total Bebidas CalienteTENER HAMBRE/SIN PLANIFICAR</v>
      </c>
      <c r="B135" s="11" t="s">
        <v>119</v>
      </c>
      <c r="C135" s="11" t="s">
        <v>123</v>
      </c>
      <c r="D135" s="11" t="s">
        <v>251</v>
      </c>
      <c r="E135" s="12">
        <v>23.203107613648484</v>
      </c>
      <c r="F135" s="12">
        <v>23.914993754971832</v>
      </c>
      <c r="G135" s="12">
        <v>23.57427305969933</v>
      </c>
      <c r="H135" s="12">
        <v>23.441669596579811</v>
      </c>
      <c r="I135" s="12">
        <v>23.515273247971781</v>
      </c>
      <c r="J135" s="12">
        <v>24.391772739301448</v>
      </c>
      <c r="K135" s="12">
        <v>22.786360298594481</v>
      </c>
      <c r="L135" s="12">
        <v>22.581925088722762</v>
      </c>
      <c r="M135" s="12">
        <v>22.80557428485081</v>
      </c>
      <c r="N135" s="12"/>
      <c r="O135" s="12"/>
    </row>
    <row r="136" spans="1:15" x14ac:dyDescent="0.35">
      <c r="A136" s="11" t="str">
        <f t="shared" si="2"/>
        <v>DISTRIBUCION VOLUMEN X CRITERIO (Consumiciones).Total Bebidas CalienteESTAR DE COMPRAS</v>
      </c>
      <c r="B136" s="11" t="s">
        <v>119</v>
      </c>
      <c r="C136" s="11" t="s">
        <v>123</v>
      </c>
      <c r="D136" s="11" t="s">
        <v>252</v>
      </c>
      <c r="E136" s="12">
        <v>3.0372544296787796</v>
      </c>
      <c r="F136" s="12">
        <v>3.1381063420089124</v>
      </c>
      <c r="G136" s="12">
        <v>3.3274834718562247</v>
      </c>
      <c r="H136" s="12">
        <v>2.9145452685044213</v>
      </c>
      <c r="I136" s="12">
        <v>2.9008407668863767</v>
      </c>
      <c r="J136" s="12">
        <v>3.6468695410258518</v>
      </c>
      <c r="K136" s="12">
        <v>2.9218200536525423</v>
      </c>
      <c r="L136" s="12">
        <v>3.0491270500499721</v>
      </c>
      <c r="M136" s="12">
        <v>3.061639033906737</v>
      </c>
      <c r="N136" s="12"/>
      <c r="O136" s="12"/>
    </row>
    <row r="137" spans="1:15" x14ac:dyDescent="0.35">
      <c r="A137" s="11" t="str">
        <f t="shared" si="2"/>
        <v>DISTRIBUCION VOLUMEN X CRITERIO (Consumiciones).Total Bebidas CalienteNO COCINAR EN CASA</v>
      </c>
      <c r="B137" s="11" t="s">
        <v>119</v>
      </c>
      <c r="C137" s="11" t="s">
        <v>123</v>
      </c>
      <c r="D137" s="11" t="s">
        <v>253</v>
      </c>
      <c r="E137" s="12">
        <v>2.2892026912385721</v>
      </c>
      <c r="F137" s="12">
        <v>1.8065230445601779</v>
      </c>
      <c r="G137" s="12">
        <v>1.7523202325781768</v>
      </c>
      <c r="H137" s="12">
        <v>1.9457690387294768</v>
      </c>
      <c r="I137" s="12">
        <v>2.2511395356965029</v>
      </c>
      <c r="J137" s="12">
        <v>2.0752821043282759</v>
      </c>
      <c r="K137" s="12">
        <v>2.0419892030715525</v>
      </c>
      <c r="L137" s="12">
        <v>2.2149098415808628</v>
      </c>
      <c r="M137" s="12">
        <v>2.4382497926609048</v>
      </c>
      <c r="N137" s="12"/>
      <c r="O137" s="12"/>
    </row>
    <row r="138" spans="1:15" x14ac:dyDescent="0.35">
      <c r="A138" s="11" t="str">
        <f t="shared" si="2"/>
        <v>DISTRIBUCION VOLUMEN X CRITERIO (Consumiciones).Total Bebidas CalienteCELEBRACION/FIESTA/SALIR TOMAR</v>
      </c>
      <c r="B138" s="11" t="s">
        <v>119</v>
      </c>
      <c r="C138" s="11" t="s">
        <v>123</v>
      </c>
      <c r="D138" s="11" t="s">
        <v>254</v>
      </c>
      <c r="E138" s="12">
        <v>21.968835241471549</v>
      </c>
      <c r="F138" s="12">
        <v>24.117094832100701</v>
      </c>
      <c r="G138" s="12">
        <v>22.996738750333925</v>
      </c>
      <c r="H138" s="12">
        <v>22.746860889775515</v>
      </c>
      <c r="I138" s="12">
        <v>23.788817531957399</v>
      </c>
      <c r="J138" s="12">
        <v>24.35774002899641</v>
      </c>
      <c r="K138" s="12">
        <v>24.682914949281002</v>
      </c>
      <c r="L138" s="12">
        <v>24.959135072370483</v>
      </c>
      <c r="M138" s="12">
        <v>24.209683141547355</v>
      </c>
      <c r="N138" s="12"/>
      <c r="O138" s="12"/>
    </row>
    <row r="139" spans="1:15" x14ac:dyDescent="0.35">
      <c r="A139" s="11" t="str">
        <f t="shared" si="2"/>
        <v>DISTRIBUCION VOLUMEN X CRITERIO (Consumiciones).Total Bebidas CalienteVIENDO DEPORTES</v>
      </c>
      <c r="B139" s="11" t="s">
        <v>119</v>
      </c>
      <c r="C139" s="11" t="s">
        <v>123</v>
      </c>
      <c r="D139" s="11" t="s">
        <v>255</v>
      </c>
      <c r="E139" s="12">
        <v>0.31411427342177883</v>
      </c>
      <c r="F139" s="12">
        <v>0.60812274674878153</v>
      </c>
      <c r="G139" s="12">
        <v>0.59812808281325613</v>
      </c>
      <c r="H139" s="12">
        <v>0.32518235343446089</v>
      </c>
      <c r="I139" s="12">
        <v>0.1951113298137184</v>
      </c>
      <c r="J139" s="12">
        <v>0.37487776798497557</v>
      </c>
      <c r="K139" s="12">
        <v>0.47538558613742282</v>
      </c>
      <c r="L139" s="12">
        <v>0.42883870402843549</v>
      </c>
      <c r="M139" s="12">
        <v>0.25910572245597702</v>
      </c>
      <c r="N139" s="12"/>
      <c r="O139" s="12"/>
    </row>
    <row r="140" spans="1:15" x14ac:dyDescent="0.35">
      <c r="A140" s="11" t="str">
        <f t="shared" si="2"/>
        <v>DISTRIBUCION VOLUMEN X CRITERIO (Consumiciones).Total Bebidas CalienteOTROS MOTIVOS</v>
      </c>
      <c r="B140" s="11" t="s">
        <v>119</v>
      </c>
      <c r="C140" s="11" t="s">
        <v>123</v>
      </c>
      <c r="D140" s="11" t="s">
        <v>256</v>
      </c>
      <c r="E140" s="12">
        <v>6.7473482081390186</v>
      </c>
      <c r="F140" s="12">
        <v>6.2455452009303647</v>
      </c>
      <c r="G140" s="12">
        <v>6.4819750902699536</v>
      </c>
      <c r="H140" s="12">
        <v>6.878461560950015</v>
      </c>
      <c r="I140" s="12">
        <v>7.0302831073171896</v>
      </c>
      <c r="J140" s="12">
        <v>6.8360677367041349</v>
      </c>
      <c r="K140" s="12">
        <v>7.1585982442998786</v>
      </c>
      <c r="L140" s="12">
        <v>6.8727085704729696</v>
      </c>
      <c r="M140" s="12">
        <v>7.2555363209915802</v>
      </c>
      <c r="N140" s="12"/>
      <c r="O140" s="12"/>
    </row>
    <row r="141" spans="1:15" x14ac:dyDescent="0.35">
      <c r="A141" s="11" t="str">
        <f t="shared" si="2"/>
        <v>DISTRIBUCION VOLUMEN X CRITERIO (kg ó litros)TOTAL BEBIDAST.ESPAÑA</v>
      </c>
      <c r="B141" s="11" t="s">
        <v>120</v>
      </c>
      <c r="C141" s="11" t="s">
        <v>122</v>
      </c>
      <c r="D141" s="11" t="s">
        <v>36</v>
      </c>
      <c r="E141" s="12">
        <v>100</v>
      </c>
      <c r="F141" s="12">
        <v>100</v>
      </c>
      <c r="G141" s="12">
        <v>100</v>
      </c>
      <c r="H141" s="12">
        <v>100</v>
      </c>
      <c r="I141" s="12">
        <v>100</v>
      </c>
      <c r="J141" s="12">
        <v>100</v>
      </c>
      <c r="K141" s="12">
        <v>100</v>
      </c>
      <c r="L141" s="12">
        <v>100</v>
      </c>
      <c r="M141" s="12">
        <v>100</v>
      </c>
      <c r="N141" s="12"/>
      <c r="O141" s="12"/>
    </row>
    <row r="142" spans="1:15" x14ac:dyDescent="0.35">
      <c r="A142" s="11" t="str">
        <f t="shared" si="2"/>
        <v>DISTRIBUCION VOLUMEN X CRITERIO (kg ó litros)TOTAL BEBIDASHiper+Super+Discount+G.A</v>
      </c>
      <c r="B142" s="11" t="s">
        <v>120</v>
      </c>
      <c r="C142" s="11" t="s">
        <v>122</v>
      </c>
      <c r="D142" s="11" t="s">
        <v>23</v>
      </c>
      <c r="E142" s="12">
        <v>10.972801473906442</v>
      </c>
      <c r="F142" s="12">
        <v>10.109316811008414</v>
      </c>
      <c r="G142" s="12">
        <v>9.3893915121566511</v>
      </c>
      <c r="H142" s="12">
        <v>9.4039585188433321</v>
      </c>
      <c r="I142" s="12">
        <v>10.167155868635323</v>
      </c>
      <c r="J142" s="12">
        <v>9.544959335351562</v>
      </c>
      <c r="K142" s="12">
        <v>10.033997913534398</v>
      </c>
      <c r="L142" s="12">
        <v>9.8147517683584908</v>
      </c>
      <c r="M142" s="12">
        <v>12.211426873086948</v>
      </c>
      <c r="N142" s="12"/>
      <c r="O142" s="12"/>
    </row>
    <row r="143" spans="1:15" x14ac:dyDescent="0.35">
      <c r="A143" s="11" t="str">
        <f t="shared" si="2"/>
        <v>DISTRIBUCION VOLUMEN X CRITERIO (kg ó litros)TOTAL BEBIDASRestaurantes</v>
      </c>
      <c r="B143" s="11" t="s">
        <v>120</v>
      </c>
      <c r="C143" s="11" t="s">
        <v>122</v>
      </c>
      <c r="D143" s="11" t="s">
        <v>24</v>
      </c>
      <c r="E143" s="12">
        <v>16.016375910265428</v>
      </c>
      <c r="F143" s="12">
        <v>17.390835257741006</v>
      </c>
      <c r="G143" s="12">
        <v>17.17471650294911</v>
      </c>
      <c r="H143" s="12">
        <v>17.258623440621122</v>
      </c>
      <c r="I143" s="12">
        <v>16.936261988891861</v>
      </c>
      <c r="J143" s="12">
        <v>18.820554804012009</v>
      </c>
      <c r="K143" s="12">
        <v>17.7323690888907</v>
      </c>
      <c r="L143" s="12">
        <v>17.411082437227304</v>
      </c>
      <c r="M143" s="12">
        <v>16.565807926194065</v>
      </c>
      <c r="N143" s="12"/>
      <c r="O143" s="12"/>
    </row>
    <row r="144" spans="1:15" x14ac:dyDescent="0.35">
      <c r="A144" s="11" t="str">
        <f t="shared" si="2"/>
        <v>DISTRIBUCION VOLUMEN X CRITERIO (kg ó litros)TOTAL BEBIDASRestaurantes Fast Food</v>
      </c>
      <c r="B144" s="11" t="s">
        <v>120</v>
      </c>
      <c r="C144" s="11" t="s">
        <v>122</v>
      </c>
      <c r="D144" s="11" t="s">
        <v>25</v>
      </c>
      <c r="E144" s="12">
        <v>4.9835477437500453</v>
      </c>
      <c r="F144" s="12">
        <v>5.6218790748076009</v>
      </c>
      <c r="G144" s="12">
        <v>5.5547135598788069</v>
      </c>
      <c r="H144" s="12">
        <v>4.9318285585262807</v>
      </c>
      <c r="I144" s="12">
        <v>5.2592466250775534</v>
      </c>
      <c r="J144" s="12">
        <v>5.7844389406734971</v>
      </c>
      <c r="K144" s="12">
        <v>5.7972791094511598</v>
      </c>
      <c r="L144" s="12">
        <v>5.5477338662588149</v>
      </c>
      <c r="M144" s="12">
        <v>5.5137826911959138</v>
      </c>
      <c r="N144" s="12"/>
      <c r="O144" s="12"/>
    </row>
    <row r="145" spans="1:15" x14ac:dyDescent="0.35">
      <c r="A145" s="11" t="str">
        <f t="shared" si="2"/>
        <v>DISTRIBUCION VOLUMEN X CRITERIO (kg ó litros)TOTAL BEBIDASBares/Cafeterias/Cervecerias</v>
      </c>
      <c r="B145" s="11" t="s">
        <v>120</v>
      </c>
      <c r="C145" s="11" t="s">
        <v>122</v>
      </c>
      <c r="D145" s="11" t="s">
        <v>26</v>
      </c>
      <c r="E145" s="12">
        <v>48.70672997721838</v>
      </c>
      <c r="F145" s="12">
        <v>51.802354185390243</v>
      </c>
      <c r="G145" s="12">
        <v>52.953879231315327</v>
      </c>
      <c r="H145" s="12">
        <v>51.896877542289623</v>
      </c>
      <c r="I145" s="12">
        <v>49.238848070166483</v>
      </c>
      <c r="J145" s="12">
        <v>51.322335673862497</v>
      </c>
      <c r="K145" s="12">
        <v>51.708068543214559</v>
      </c>
      <c r="L145" s="12">
        <v>51.580292541672804</v>
      </c>
      <c r="M145" s="12">
        <v>48.344317356318051</v>
      </c>
      <c r="N145" s="12"/>
      <c r="O145" s="12"/>
    </row>
    <row r="146" spans="1:15" x14ac:dyDescent="0.35">
      <c r="A146" s="11" t="str">
        <f t="shared" si="2"/>
        <v>DISTRIBUCION VOLUMEN X CRITERIO (kg ó litros)TOTAL BEBIDASPanaderias/Pastelerias</v>
      </c>
      <c r="B146" s="11" t="s">
        <v>120</v>
      </c>
      <c r="C146" s="11" t="s">
        <v>122</v>
      </c>
      <c r="D146" s="11" t="s">
        <v>27</v>
      </c>
      <c r="E146" s="12">
        <v>0.8795469167899691</v>
      </c>
      <c r="F146" s="12">
        <v>0.89070449566382959</v>
      </c>
      <c r="G146" s="12">
        <v>1.1435628253718797</v>
      </c>
      <c r="H146" s="12">
        <v>1.0108895013146904</v>
      </c>
      <c r="I146" s="12">
        <v>0.71878785508404597</v>
      </c>
      <c r="J146" s="12">
        <v>1.1135950731718625</v>
      </c>
      <c r="K146" s="12">
        <v>1.1715362331446768</v>
      </c>
      <c r="L146" s="12">
        <v>1.0624553134054573</v>
      </c>
      <c r="M146" s="12">
        <v>1.021441953951411</v>
      </c>
      <c r="N146" s="12"/>
      <c r="O146" s="12"/>
    </row>
    <row r="147" spans="1:15" x14ac:dyDescent="0.35">
      <c r="A147" s="11" t="str">
        <f t="shared" si="2"/>
        <v>DISTRIBUCION VOLUMEN X CRITERIO (kg ó litros)TOTAL BEBIDASTda.Alimentacion/Delicatesen</v>
      </c>
      <c r="B147" s="11" t="s">
        <v>120</v>
      </c>
      <c r="C147" s="11" t="s">
        <v>122</v>
      </c>
      <c r="D147" s="11" t="s">
        <v>203</v>
      </c>
      <c r="E147" s="12">
        <v>2.5573042007675477</v>
      </c>
      <c r="F147" s="12">
        <v>1.9378993962890536</v>
      </c>
      <c r="G147" s="12">
        <v>1.8657932967161344</v>
      </c>
      <c r="H147" s="12">
        <v>2.067022789098417</v>
      </c>
      <c r="I147" s="12">
        <v>2.0868557678225357</v>
      </c>
      <c r="J147" s="12">
        <v>1.5654729961000808</v>
      </c>
      <c r="K147" s="12">
        <v>1.6347282092962785</v>
      </c>
      <c r="L147" s="12">
        <v>1.4218080015613694</v>
      </c>
      <c r="M147" s="12">
        <v>1.5730729949155222</v>
      </c>
      <c r="N147" s="12"/>
      <c r="O147" s="12"/>
    </row>
    <row r="148" spans="1:15" x14ac:dyDescent="0.35">
      <c r="A148" s="11" t="str">
        <f t="shared" si="2"/>
        <v>DISTRIBUCION VOLUMEN X CRITERIO (kg ó litros)TOTAL BEBIDASCanal Conveniencia/24h</v>
      </c>
      <c r="B148" s="11" t="s">
        <v>120</v>
      </c>
      <c r="C148" s="11" t="s">
        <v>122</v>
      </c>
      <c r="D148" s="11" t="s">
        <v>204</v>
      </c>
      <c r="E148" s="12">
        <v>1.5196513738977093</v>
      </c>
      <c r="F148" s="12">
        <v>1.6847500652783811</v>
      </c>
      <c r="G148" s="12">
        <v>1.5483251911086788</v>
      </c>
      <c r="H148" s="12">
        <v>1.4551652738592629</v>
      </c>
      <c r="I148" s="12">
        <v>1.8255311696066072</v>
      </c>
      <c r="J148" s="12">
        <v>1.701449803496615</v>
      </c>
      <c r="K148" s="12">
        <v>1.3173589357616122</v>
      </c>
      <c r="L148" s="12">
        <v>1.488017391937744</v>
      </c>
      <c r="M148" s="12">
        <v>1.4733194534087553</v>
      </c>
      <c r="N148" s="12"/>
      <c r="O148" s="12"/>
    </row>
    <row r="149" spans="1:15" x14ac:dyDescent="0.35">
      <c r="A149" s="11" t="str">
        <f t="shared" si="2"/>
        <v>DISTRIBUCION VOLUMEN X CRITERIO (kg ó litros)TOTAL BEBIDASHoteles</v>
      </c>
      <c r="B149" s="11" t="s">
        <v>120</v>
      </c>
      <c r="C149" s="11" t="s">
        <v>122</v>
      </c>
      <c r="D149" s="11" t="s">
        <v>29</v>
      </c>
      <c r="E149" s="12">
        <v>1.0837945410393681</v>
      </c>
      <c r="F149" s="12">
        <v>0.5610926591451767</v>
      </c>
      <c r="G149" s="12">
        <v>0.55475636397170769</v>
      </c>
      <c r="H149" s="12">
        <v>0.64252840200926431</v>
      </c>
      <c r="I149" s="12">
        <v>0.9508615548229481</v>
      </c>
      <c r="J149" s="12">
        <v>0.41095723873372464</v>
      </c>
      <c r="K149" s="12">
        <v>0.37042641534269333</v>
      </c>
      <c r="L149" s="12">
        <v>0.65062328509118117</v>
      </c>
      <c r="M149" s="12">
        <v>0.82238119606661186</v>
      </c>
      <c r="N149" s="12"/>
      <c r="O149" s="12"/>
    </row>
    <row r="150" spans="1:15" x14ac:dyDescent="0.35">
      <c r="A150" s="11" t="str">
        <f t="shared" si="2"/>
        <v>DISTRIBUCION VOLUMEN X CRITERIO (kg ó litros)TOTAL BEBIDASEstaciones de servicio</v>
      </c>
      <c r="B150" s="11" t="s">
        <v>120</v>
      </c>
      <c r="C150" s="11" t="s">
        <v>122</v>
      </c>
      <c r="D150" s="11" t="s">
        <v>30</v>
      </c>
      <c r="E150" s="12">
        <v>2.1061609425174646</v>
      </c>
      <c r="F150" s="12">
        <v>1.7661671826696239</v>
      </c>
      <c r="G150" s="12">
        <v>1.7695655744691994</v>
      </c>
      <c r="H150" s="12">
        <v>1.8786709837139184</v>
      </c>
      <c r="I150" s="12">
        <v>2.1297329048562399</v>
      </c>
      <c r="J150" s="12">
        <v>1.7420064795519885</v>
      </c>
      <c r="K150" s="12">
        <v>1.6190838596186974</v>
      </c>
      <c r="L150" s="12">
        <v>1.7921739120380662</v>
      </c>
      <c r="M150" s="12">
        <v>2.0820563739839333</v>
      </c>
      <c r="N150" s="12"/>
      <c r="O150" s="12"/>
    </row>
    <row r="151" spans="1:15" x14ac:dyDescent="0.35">
      <c r="A151" s="11" t="str">
        <f t="shared" si="2"/>
        <v>DISTRIBUCION VOLUMEN X CRITERIO (kg ó litros)TOTAL BEBIDASMaquinas dispensadoras</v>
      </c>
      <c r="B151" s="11" t="s">
        <v>120</v>
      </c>
      <c r="C151" s="11" t="s">
        <v>122</v>
      </c>
      <c r="D151" s="11" t="s">
        <v>31</v>
      </c>
      <c r="E151" s="12">
        <v>2.1688670971388508</v>
      </c>
      <c r="F151" s="12">
        <v>2.4764234389250919</v>
      </c>
      <c r="G151" s="12">
        <v>2.9455680114950464</v>
      </c>
      <c r="H151" s="12">
        <v>2.592999920720771</v>
      </c>
      <c r="I151" s="12">
        <v>2.296195829934804</v>
      </c>
      <c r="J151" s="12">
        <v>2.2177782702172899</v>
      </c>
      <c r="K151" s="12">
        <v>2.8799332581274228</v>
      </c>
      <c r="L151" s="12">
        <v>2.6550042965720717</v>
      </c>
      <c r="M151" s="12">
        <v>2.3735361439232521</v>
      </c>
      <c r="N151" s="12"/>
      <c r="O151" s="12"/>
    </row>
    <row r="152" spans="1:15" x14ac:dyDescent="0.35">
      <c r="A152" s="11" t="str">
        <f t="shared" si="2"/>
        <v>DISTRIBUCION VOLUMEN X CRITERIO (kg ó litros)TOTAL BEBIDASServicio en la empresa</v>
      </c>
      <c r="B152" s="11" t="s">
        <v>120</v>
      </c>
      <c r="C152" s="11" t="s">
        <v>122</v>
      </c>
      <c r="D152" s="11" t="s">
        <v>32</v>
      </c>
      <c r="E152" s="12">
        <v>1.1968579489551741</v>
      </c>
      <c r="F152" s="12">
        <v>1.5296110365828419</v>
      </c>
      <c r="G152" s="12">
        <v>1.4225609264746639</v>
      </c>
      <c r="H152" s="12">
        <v>1.4530702217743723</v>
      </c>
      <c r="I152" s="12">
        <v>1.1805974554645751</v>
      </c>
      <c r="J152" s="12">
        <v>1.6853700660507474</v>
      </c>
      <c r="K152" s="12">
        <v>1.723465309920805</v>
      </c>
      <c r="L152" s="12">
        <v>1.4629721842900207</v>
      </c>
      <c r="M152" s="12">
        <v>1.0572235822115001</v>
      </c>
      <c r="N152" s="12"/>
      <c r="O152" s="12"/>
    </row>
    <row r="153" spans="1:15" x14ac:dyDescent="0.35">
      <c r="A153" s="11" t="str">
        <f t="shared" si="2"/>
        <v>DISTRIBUCION VOLUMEN X CRITERIO (kg ó litros)TOTAL BEBIDASResto de canales</v>
      </c>
      <c r="B153" s="11" t="s">
        <v>120</v>
      </c>
      <c r="C153" s="11" t="s">
        <v>122</v>
      </c>
      <c r="D153" s="11" t="s">
        <v>33</v>
      </c>
      <c r="E153" s="12">
        <v>7.8083625252485591</v>
      </c>
      <c r="F153" s="12">
        <v>4.2289692114555049</v>
      </c>
      <c r="G153" s="12">
        <v>3.6771690240230588</v>
      </c>
      <c r="H153" s="12">
        <v>5.4083674525688341</v>
      </c>
      <c r="I153" s="12">
        <v>7.2099302372978595</v>
      </c>
      <c r="J153" s="12">
        <v>4.0910827638591973</v>
      </c>
      <c r="K153" s="12">
        <v>4.011753063841458</v>
      </c>
      <c r="L153" s="12">
        <v>5.1130870659167087</v>
      </c>
      <c r="M153" s="12">
        <v>6.9616327620016873</v>
      </c>
      <c r="N153" s="12"/>
      <c r="O153" s="12"/>
    </row>
    <row r="154" spans="1:15" x14ac:dyDescent="0.35">
      <c r="A154" s="11" t="str">
        <f t="shared" si="2"/>
        <v>DISTRIBUCION VOLUMEN X CRITERIO (kg ó litros)TOTAL BEBIDASEN LA CALLE</v>
      </c>
      <c r="B154" s="11" t="s">
        <v>120</v>
      </c>
      <c r="C154" s="11" t="s">
        <v>122</v>
      </c>
      <c r="D154" s="11" t="s">
        <v>224</v>
      </c>
      <c r="E154" s="12">
        <v>6.8764994262379062</v>
      </c>
      <c r="F154" s="12">
        <v>3.7934550846257196</v>
      </c>
      <c r="G154" s="12">
        <v>3.9989579610193213</v>
      </c>
      <c r="H154" s="12">
        <v>4.6429487245104655</v>
      </c>
      <c r="I154" s="12">
        <v>6.6851140500479485</v>
      </c>
      <c r="J154" s="12">
        <v>3.7886458194212782</v>
      </c>
      <c r="K154" s="12">
        <v>3.4526013345830795</v>
      </c>
      <c r="L154" s="12">
        <v>4.1675876567745656</v>
      </c>
      <c r="M154" s="12">
        <v>6.2855223504852242</v>
      </c>
      <c r="N154" s="12"/>
      <c r="O154" s="12"/>
    </row>
    <row r="155" spans="1:15" x14ac:dyDescent="0.35">
      <c r="A155" s="11" t="str">
        <f t="shared" si="2"/>
        <v>DISTRIBUCION VOLUMEN X CRITERIO (kg ó litros)TOTAL BEBIDASEN CASA DE OTROS</v>
      </c>
      <c r="B155" s="11" t="s">
        <v>120</v>
      </c>
      <c r="C155" s="11" t="s">
        <v>122</v>
      </c>
      <c r="D155" s="11" t="s">
        <v>225</v>
      </c>
      <c r="E155" s="12">
        <v>4.4366496320787387</v>
      </c>
      <c r="F155" s="12">
        <v>5.6138179700450745</v>
      </c>
      <c r="G155" s="12">
        <v>3.8269645631219875</v>
      </c>
      <c r="H155" s="12">
        <v>3.9566244182675696</v>
      </c>
      <c r="I155" s="12">
        <v>3.5568158255121967</v>
      </c>
      <c r="J155" s="12">
        <v>5.2092268874454275</v>
      </c>
      <c r="K155" s="12">
        <v>4.2533402203621415</v>
      </c>
      <c r="L155" s="12">
        <v>4.4489722314931228</v>
      </c>
      <c r="M155" s="12">
        <v>5.6932241702062525</v>
      </c>
      <c r="N155" s="12"/>
      <c r="O155" s="12"/>
    </row>
    <row r="156" spans="1:15" x14ac:dyDescent="0.35">
      <c r="A156" s="11" t="str">
        <f t="shared" si="2"/>
        <v>DISTRIBUCION VOLUMEN X CRITERIO (kg ó litros)TOTAL BEBIDASEN EL ESTABLECIMIENTO</v>
      </c>
      <c r="B156" s="11" t="s">
        <v>120</v>
      </c>
      <c r="C156" s="11" t="s">
        <v>122</v>
      </c>
      <c r="D156" s="11" t="s">
        <v>226</v>
      </c>
      <c r="E156" s="12">
        <v>75.251289584502089</v>
      </c>
      <c r="F156" s="12">
        <v>77.355883298740949</v>
      </c>
      <c r="G156" s="12">
        <v>78.134497678259976</v>
      </c>
      <c r="H156" s="12">
        <v>78.281741231822096</v>
      </c>
      <c r="I156" s="12">
        <v>77.051861396878877</v>
      </c>
      <c r="J156" s="12">
        <v>78.352846642805858</v>
      </c>
      <c r="K156" s="12">
        <v>77.46114507761483</v>
      </c>
      <c r="L156" s="12">
        <v>78.05181815654943</v>
      </c>
      <c r="M156" s="12">
        <v>75.932700131990515</v>
      </c>
      <c r="N156" s="12"/>
      <c r="O156" s="12"/>
    </row>
    <row r="157" spans="1:15" x14ac:dyDescent="0.35">
      <c r="A157" s="11" t="str">
        <f t="shared" si="2"/>
        <v>DISTRIBUCION VOLUMEN X CRITERIO (kg ó litros)TOTAL BEBIDASEN EL TRABAJO</v>
      </c>
      <c r="B157" s="11" t="s">
        <v>120</v>
      </c>
      <c r="C157" s="11" t="s">
        <v>122</v>
      </c>
      <c r="D157" s="11" t="s">
        <v>227</v>
      </c>
      <c r="E157" s="12">
        <v>7.3183543254526171</v>
      </c>
      <c r="F157" s="12">
        <v>8.0801806723261862</v>
      </c>
      <c r="G157" s="12">
        <v>8.9080426774706343</v>
      </c>
      <c r="H157" s="12">
        <v>7.8854375042380447</v>
      </c>
      <c r="I157" s="12">
        <v>6.4067881334992887</v>
      </c>
      <c r="J157" s="12">
        <v>7.4980033197787286</v>
      </c>
      <c r="K157" s="12">
        <v>9.1254383322963868</v>
      </c>
      <c r="L157" s="12">
        <v>8.0595111697589683</v>
      </c>
      <c r="M157" s="12">
        <v>6.2231853374385775</v>
      </c>
      <c r="N157" s="12"/>
      <c r="O157" s="12"/>
    </row>
    <row r="158" spans="1:15" x14ac:dyDescent="0.35">
      <c r="A158" s="11" t="str">
        <f t="shared" si="2"/>
        <v>DISTRIBUCION VOLUMEN X CRITERIO (kg ó litros)TOTAL BEBIDASEN COLEGIO/INSTITUTO/UNIV.</v>
      </c>
      <c r="B158" s="11" t="s">
        <v>120</v>
      </c>
      <c r="C158" s="11" t="s">
        <v>122</v>
      </c>
      <c r="D158" s="11" t="s">
        <v>228</v>
      </c>
      <c r="E158" s="12">
        <v>0.21020133107112149</v>
      </c>
      <c r="F158" s="12">
        <v>0.24034313987834521</v>
      </c>
      <c r="G158" s="12">
        <v>0.18716475163054971</v>
      </c>
      <c r="H158" s="12">
        <v>0.16056988259772192</v>
      </c>
      <c r="I158" s="12">
        <v>9.6250359609675804E-2</v>
      </c>
      <c r="J158" s="12">
        <v>0.19582781870322777</v>
      </c>
      <c r="K158" s="12">
        <v>0.18944124816196611</v>
      </c>
      <c r="L158" s="12">
        <v>0.11143953245401335</v>
      </c>
      <c r="M158" s="12">
        <v>0.11833799538470768</v>
      </c>
      <c r="N158" s="12"/>
      <c r="O158" s="12"/>
    </row>
    <row r="159" spans="1:15" x14ac:dyDescent="0.35">
      <c r="A159" s="11" t="str">
        <f t="shared" si="2"/>
        <v>DISTRIBUCION VOLUMEN X CRITERIO (kg ó litros)TOTAL BEBIDASEN MI CASA</v>
      </c>
      <c r="B159" s="11" t="s">
        <v>120</v>
      </c>
      <c r="C159" s="11" t="s">
        <v>122</v>
      </c>
      <c r="D159" s="11" t="s">
        <v>229</v>
      </c>
      <c r="E159" s="12">
        <v>1.9342556755711466</v>
      </c>
      <c r="F159" s="12">
        <v>2.5570910891787566</v>
      </c>
      <c r="G159" s="12">
        <v>2.4957786647343663</v>
      </c>
      <c r="H159" s="12">
        <v>2.3192495398708721</v>
      </c>
      <c r="I159" s="12">
        <v>2.2948296959224228</v>
      </c>
      <c r="J159" s="12">
        <v>2.3351396322827891</v>
      </c>
      <c r="K159" s="12">
        <v>2.8838671456226752</v>
      </c>
      <c r="L159" s="12">
        <v>2.5287951366572958</v>
      </c>
      <c r="M159" s="12">
        <v>2.3348677951448016</v>
      </c>
      <c r="N159" s="12"/>
      <c r="O159" s="12"/>
    </row>
    <row r="160" spans="1:15" x14ac:dyDescent="0.35">
      <c r="A160" s="11" t="str">
        <f t="shared" si="2"/>
        <v>DISTRIBUCION VOLUMEN X CRITERIO (kg ó litros)TOTAL BEBIDASEN M.TRANSP.(AVION,TREN,AUTOC,E</v>
      </c>
      <c r="B160" s="11" t="s">
        <v>120</v>
      </c>
      <c r="C160" s="11" t="s">
        <v>122</v>
      </c>
      <c r="D160" s="11" t="s">
        <v>230</v>
      </c>
      <c r="E160" s="12">
        <v>0.37880257732018729</v>
      </c>
      <c r="F160" s="12">
        <v>0.30735812045503913</v>
      </c>
      <c r="G160" s="12">
        <v>0.15878089134515017</v>
      </c>
      <c r="H160" s="12">
        <v>5.4481950301293817E-2</v>
      </c>
      <c r="I160" s="12">
        <v>0.14917166726296846</v>
      </c>
      <c r="J160" s="12">
        <v>9.7467998549320589E-2</v>
      </c>
      <c r="K160" s="12">
        <v>0.13425788470090697</v>
      </c>
      <c r="L160" s="12">
        <v>8.0794917210059172E-2</v>
      </c>
      <c r="M160" s="12">
        <v>0.14783835067267451</v>
      </c>
      <c r="N160" s="12"/>
      <c r="O160" s="12"/>
    </row>
    <row r="161" spans="1:15" x14ac:dyDescent="0.35">
      <c r="A161" s="11" t="str">
        <f t="shared" si="2"/>
        <v>DISTRIBUCION VOLUMEN X CRITERIO (kg ó litros)TOTAL BEBIDASEN OTRO LUGAR</v>
      </c>
      <c r="B161" s="11" t="s">
        <v>120</v>
      </c>
      <c r="C161" s="11" t="s">
        <v>122</v>
      </c>
      <c r="D161" s="11" t="s">
        <v>231</v>
      </c>
      <c r="E161" s="12">
        <v>3.5939488672414264</v>
      </c>
      <c r="F161" s="12">
        <v>2.0518720346103083</v>
      </c>
      <c r="G161" s="12">
        <v>2.2898131460906419</v>
      </c>
      <c r="H161" s="12">
        <v>2.698952072966335</v>
      </c>
      <c r="I161" s="12">
        <v>3.7591706537321254</v>
      </c>
      <c r="J161" s="12">
        <v>2.5228421008513435</v>
      </c>
      <c r="K161" s="12">
        <v>2.499911626435567</v>
      </c>
      <c r="L161" s="12">
        <v>2.5510792966829556</v>
      </c>
      <c r="M161" s="12">
        <v>3.2643192606279814</v>
      </c>
      <c r="N161" s="12"/>
      <c r="O161" s="12"/>
    </row>
    <row r="162" spans="1:15" x14ac:dyDescent="0.35">
      <c r="A162" s="11" t="str">
        <f t="shared" si="2"/>
        <v>DISTRIBUCION VOLUMEN X CRITERIO (kg ó litros)TOTAL BEBIDASDESAYUNO</v>
      </c>
      <c r="B162" s="11" t="s">
        <v>120</v>
      </c>
      <c r="C162" s="11" t="s">
        <v>122</v>
      </c>
      <c r="D162" s="11" t="s">
        <v>232</v>
      </c>
      <c r="E162" s="12">
        <v>11.119134229273564</v>
      </c>
      <c r="F162" s="12">
        <v>13.165010444231617</v>
      </c>
      <c r="G162" s="12">
        <v>14.646327353931405</v>
      </c>
      <c r="H162" s="12">
        <v>12.556835393837467</v>
      </c>
      <c r="I162" s="12">
        <v>11.527254311995936</v>
      </c>
      <c r="J162" s="12">
        <v>13.3784959804993</v>
      </c>
      <c r="K162" s="12">
        <v>14.334461212533952</v>
      </c>
      <c r="L162" s="12">
        <v>12.304691812748814</v>
      </c>
      <c r="M162" s="12">
        <v>10.70989859771764</v>
      </c>
      <c r="N162" s="12"/>
      <c r="O162" s="12"/>
    </row>
    <row r="163" spans="1:15" x14ac:dyDescent="0.35">
      <c r="A163" s="11" t="str">
        <f t="shared" si="2"/>
        <v>DISTRIBUCION VOLUMEN X CRITERIO (kg ó litros)TOTAL BEBIDASAPERITIVO/ANTES DE COMER</v>
      </c>
      <c r="B163" s="11" t="s">
        <v>120</v>
      </c>
      <c r="C163" s="11" t="s">
        <v>122</v>
      </c>
      <c r="D163" s="11" t="s">
        <v>233</v>
      </c>
      <c r="E163" s="12">
        <v>15.584983257439298</v>
      </c>
      <c r="F163" s="12">
        <v>16.254174369059861</v>
      </c>
      <c r="G163" s="12">
        <v>15.953490477548865</v>
      </c>
      <c r="H163" s="12">
        <v>15.681432003531015</v>
      </c>
      <c r="I163" s="12">
        <v>15.182285866357153</v>
      </c>
      <c r="J163" s="12">
        <v>16.483822369145045</v>
      </c>
      <c r="K163" s="12">
        <v>15.799912159675655</v>
      </c>
      <c r="L163" s="12">
        <v>15.419531921479059</v>
      </c>
      <c r="M163" s="12">
        <v>15.086621896963862</v>
      </c>
      <c r="N163" s="12"/>
      <c r="O163" s="12"/>
    </row>
    <row r="164" spans="1:15" x14ac:dyDescent="0.35">
      <c r="A164" s="11" t="str">
        <f t="shared" si="2"/>
        <v>DISTRIBUCION VOLUMEN X CRITERIO (kg ó litros)TOTAL BEBIDASCOMIDA</v>
      </c>
      <c r="B164" s="11" t="s">
        <v>120</v>
      </c>
      <c r="C164" s="11" t="s">
        <v>122</v>
      </c>
      <c r="D164" s="11" t="s">
        <v>234</v>
      </c>
      <c r="E164" s="12">
        <v>24.762994538994981</v>
      </c>
      <c r="F164" s="12">
        <v>29.32388069689776</v>
      </c>
      <c r="G164" s="12">
        <v>29.218004717469054</v>
      </c>
      <c r="H164" s="12">
        <v>28.934340506425073</v>
      </c>
      <c r="I164" s="12">
        <v>26.569193952891684</v>
      </c>
      <c r="J164" s="12">
        <v>30.412654694045294</v>
      </c>
      <c r="K164" s="12">
        <v>29.345485444477003</v>
      </c>
      <c r="L164" s="12">
        <v>29.147364988171333</v>
      </c>
      <c r="M164" s="12">
        <v>27.305469359273044</v>
      </c>
      <c r="N164" s="12"/>
      <c r="O164" s="12"/>
    </row>
    <row r="165" spans="1:15" x14ac:dyDescent="0.35">
      <c r="A165" s="11" t="str">
        <f t="shared" si="2"/>
        <v>DISTRIBUCION VOLUMEN X CRITERIO (kg ó litros)TOTAL BEBIDASTARDE/MERIENDA</v>
      </c>
      <c r="B165" s="11" t="s">
        <v>120</v>
      </c>
      <c r="C165" s="11" t="s">
        <v>122</v>
      </c>
      <c r="D165" s="11" t="s">
        <v>235</v>
      </c>
      <c r="E165" s="12">
        <v>12.178856649272161</v>
      </c>
      <c r="F165" s="12">
        <v>11.82408117578496</v>
      </c>
      <c r="G165" s="12">
        <v>12.109541949771033</v>
      </c>
      <c r="H165" s="12">
        <v>12.532818635574355</v>
      </c>
      <c r="I165" s="12">
        <v>12.662167036745108</v>
      </c>
      <c r="J165" s="12">
        <v>11.375118626857946</v>
      </c>
      <c r="K165" s="12">
        <v>11.333132597932366</v>
      </c>
      <c r="L165" s="12">
        <v>13.094955860953524</v>
      </c>
      <c r="M165" s="12">
        <v>11.763210044746032</v>
      </c>
      <c r="N165" s="12"/>
      <c r="O165" s="12"/>
    </row>
    <row r="166" spans="1:15" x14ac:dyDescent="0.35">
      <c r="A166" s="11" t="str">
        <f t="shared" si="2"/>
        <v>DISTRIBUCION VOLUMEN X CRITERIO (kg ó litros)TOTAL BEBIDASANTES DE CENAR</v>
      </c>
      <c r="B166" s="11" t="s">
        <v>120</v>
      </c>
      <c r="C166" s="11" t="s">
        <v>122</v>
      </c>
      <c r="D166" s="11" t="s">
        <v>236</v>
      </c>
      <c r="E166" s="12">
        <v>8.045642670636024</v>
      </c>
      <c r="F166" s="12">
        <v>8.081916232334029</v>
      </c>
      <c r="G166" s="12">
        <v>7.9959897882274937</v>
      </c>
      <c r="H166" s="12">
        <v>8.3092661318554253</v>
      </c>
      <c r="I166" s="12">
        <v>8.4014248663916735</v>
      </c>
      <c r="J166" s="12">
        <v>8.0553910985711461</v>
      </c>
      <c r="K166" s="12">
        <v>8.0838619469101509</v>
      </c>
      <c r="L166" s="12">
        <v>8.1189314838733857</v>
      </c>
      <c r="M166" s="12">
        <v>8.6837730000478714</v>
      </c>
      <c r="N166" s="12"/>
      <c r="O166" s="12"/>
    </row>
    <row r="167" spans="1:15" x14ac:dyDescent="0.35">
      <c r="A167" s="11" t="str">
        <f t="shared" si="2"/>
        <v>DISTRIBUCION VOLUMEN X CRITERIO (kg ó litros)TOTAL BEBIDASCENA</v>
      </c>
      <c r="B167" s="11" t="s">
        <v>120</v>
      </c>
      <c r="C167" s="11" t="s">
        <v>122</v>
      </c>
      <c r="D167" s="11" t="s">
        <v>237</v>
      </c>
      <c r="E167" s="12">
        <v>17.665467685501294</v>
      </c>
      <c r="F167" s="12">
        <v>12.653021527788452</v>
      </c>
      <c r="G167" s="12">
        <v>12.207103555613577</v>
      </c>
      <c r="H167" s="12">
        <v>13.079796173901906</v>
      </c>
      <c r="I167" s="12">
        <v>16.281885644000194</v>
      </c>
      <c r="J167" s="12">
        <v>12.723060830290628</v>
      </c>
      <c r="K167" s="12">
        <v>12.524457686363002</v>
      </c>
      <c r="L167" s="12">
        <v>13.29407639274773</v>
      </c>
      <c r="M167" s="12">
        <v>16.384272208153003</v>
      </c>
      <c r="N167" s="12"/>
      <c r="O167" s="12"/>
    </row>
    <row r="168" spans="1:15" x14ac:dyDescent="0.35">
      <c r="A168" s="11" t="str">
        <f t="shared" si="2"/>
        <v>DISTRIBUCION VOLUMEN X CRITERIO (kg ó litros)TOTAL BEBIDASDESPUES DE LA CENA</v>
      </c>
      <c r="B168" s="11" t="s">
        <v>120</v>
      </c>
      <c r="C168" s="11" t="s">
        <v>122</v>
      </c>
      <c r="D168" s="11" t="s">
        <v>238</v>
      </c>
      <c r="E168" s="12">
        <v>3.0927238549560681</v>
      </c>
      <c r="F168" s="12">
        <v>2.2147545978391632</v>
      </c>
      <c r="G168" s="12">
        <v>1.8382294838374384</v>
      </c>
      <c r="H168" s="12">
        <v>2.0631452444505607</v>
      </c>
      <c r="I168" s="12">
        <v>2.9313371121709322</v>
      </c>
      <c r="J168" s="12">
        <v>1.8210762917522434</v>
      </c>
      <c r="K168" s="12">
        <v>1.8479676261689824</v>
      </c>
      <c r="L168" s="12">
        <v>2.0322404292810483</v>
      </c>
      <c r="M168" s="12">
        <v>3.0816056049220135</v>
      </c>
      <c r="N168" s="12"/>
      <c r="O168" s="12"/>
    </row>
    <row r="169" spans="1:15" x14ac:dyDescent="0.35">
      <c r="A169" s="11" t="str">
        <f t="shared" si="2"/>
        <v>DISTRIBUCION VOLUMEN X CRITERIO (kg ó litros)TOTAL BEBIDASDURANTE EL DIA</v>
      </c>
      <c r="B169" s="11" t="s">
        <v>120</v>
      </c>
      <c r="C169" s="11" t="s">
        <v>122</v>
      </c>
      <c r="D169" s="11" t="s">
        <v>239</v>
      </c>
      <c r="E169" s="12">
        <v>7.5501994981128471</v>
      </c>
      <c r="F169" s="12">
        <v>6.4831637488583826</v>
      </c>
      <c r="G169" s="12">
        <v>6.0313116267664562</v>
      </c>
      <c r="H169" s="12">
        <v>6.8423720837925766</v>
      </c>
      <c r="I169" s="12">
        <v>6.4444583630881969</v>
      </c>
      <c r="J169" s="12">
        <v>5.7503816380212802</v>
      </c>
      <c r="K169" s="12">
        <v>6.7307256722081483</v>
      </c>
      <c r="L169" s="12">
        <v>6.5882095718442173</v>
      </c>
      <c r="M169" s="12">
        <v>6.9851514491070672</v>
      </c>
      <c r="N169" s="12"/>
      <c r="O169" s="12"/>
    </row>
    <row r="170" spans="1:15" x14ac:dyDescent="0.35">
      <c r="A170" s="11" t="str">
        <f t="shared" si="2"/>
        <v>DISTRIBUCION VOLUMEN X CRITERIO (kg ó litros)TOTAL BEBIDASCON AMIGOS</v>
      </c>
      <c r="B170" s="11" t="s">
        <v>120</v>
      </c>
      <c r="C170" s="11" t="s">
        <v>122</v>
      </c>
      <c r="D170" s="11" t="s">
        <v>240</v>
      </c>
      <c r="E170" s="12">
        <v>28.877051370940222</v>
      </c>
      <c r="F170" s="12">
        <v>30.534820739476054</v>
      </c>
      <c r="G170" s="12">
        <v>31.428790341994361</v>
      </c>
      <c r="H170" s="12">
        <v>29.731992433612309</v>
      </c>
      <c r="I170" s="12">
        <v>28.77178266883023</v>
      </c>
      <c r="J170" s="12">
        <v>32.401566259347561</v>
      </c>
      <c r="K170" s="12">
        <v>30.738666331067549</v>
      </c>
      <c r="L170" s="12">
        <v>30.405891005575249</v>
      </c>
      <c r="M170" s="12">
        <v>29.072578962102352</v>
      </c>
      <c r="N170" s="12"/>
      <c r="O170" s="12"/>
    </row>
    <row r="171" spans="1:15" x14ac:dyDescent="0.35">
      <c r="A171" s="11" t="str">
        <f t="shared" si="2"/>
        <v>DISTRIBUCION VOLUMEN X CRITERIO (kg ó litros)TOTAL BEBIDASCON CLIENTES</v>
      </c>
      <c r="B171" s="11" t="s">
        <v>120</v>
      </c>
      <c r="C171" s="11" t="s">
        <v>122</v>
      </c>
      <c r="D171" s="11" t="s">
        <v>241</v>
      </c>
      <c r="E171" s="12">
        <v>0.37501602226680159</v>
      </c>
      <c r="F171" s="12">
        <v>0.48464612969845938</v>
      </c>
      <c r="G171" s="12">
        <v>0.45599175659828373</v>
      </c>
      <c r="H171" s="12">
        <v>0.39639493868017889</v>
      </c>
      <c r="I171" s="12">
        <v>0.34381866987594339</v>
      </c>
      <c r="J171" s="12">
        <v>0.75480670135231842</v>
      </c>
      <c r="K171" s="12">
        <v>0.54269867301048047</v>
      </c>
      <c r="L171" s="12">
        <v>0.41384191411261834</v>
      </c>
      <c r="M171" s="12">
        <v>0.43359912106381915</v>
      </c>
      <c r="N171" s="12"/>
      <c r="O171" s="12"/>
    </row>
    <row r="172" spans="1:15" x14ac:dyDescent="0.35">
      <c r="A172" s="11" t="str">
        <f t="shared" si="2"/>
        <v>DISTRIBUCION VOLUMEN X CRITERIO (kg ó litros)TOTAL BEBIDASCON COMPAÑEROS DE TRABAJO</v>
      </c>
      <c r="B172" s="11" t="s">
        <v>120</v>
      </c>
      <c r="C172" s="11" t="s">
        <v>122</v>
      </c>
      <c r="D172" s="11" t="s">
        <v>242</v>
      </c>
      <c r="E172" s="12">
        <v>5.9262321541614602</v>
      </c>
      <c r="F172" s="12">
        <v>7.9575908536928512</v>
      </c>
      <c r="G172" s="12">
        <v>8.5111531878680378</v>
      </c>
      <c r="H172" s="12">
        <v>7.549381908298658</v>
      </c>
      <c r="I172" s="12">
        <v>5.3598464811774216</v>
      </c>
      <c r="J172" s="12">
        <v>7.7961655975452304</v>
      </c>
      <c r="K172" s="12">
        <v>9.315693002160188</v>
      </c>
      <c r="L172" s="12">
        <v>8.2310770369748241</v>
      </c>
      <c r="M172" s="12">
        <v>5.7431043984185752</v>
      </c>
      <c r="N172" s="12"/>
      <c r="O172" s="12"/>
    </row>
    <row r="173" spans="1:15" x14ac:dyDescent="0.35">
      <c r="A173" s="11" t="str">
        <f t="shared" si="2"/>
        <v>DISTRIBUCION VOLUMEN X CRITERIO (kg ó litros)TOTAL BEBIDASCON COMPAÑEROS DE CLASE</v>
      </c>
      <c r="B173" s="11" t="s">
        <v>120</v>
      </c>
      <c r="C173" s="11" t="s">
        <v>122</v>
      </c>
      <c r="D173" s="11" t="s">
        <v>243</v>
      </c>
      <c r="E173" s="12">
        <v>0.1997563638039111</v>
      </c>
      <c r="F173" s="12">
        <v>0.4336036433484361</v>
      </c>
      <c r="G173" s="12">
        <v>0.28036684678850649</v>
      </c>
      <c r="H173" s="12">
        <v>0.32478271428589273</v>
      </c>
      <c r="I173" s="12">
        <v>0.30352044289923907</v>
      </c>
      <c r="J173" s="12">
        <v>0.27212271954488387</v>
      </c>
      <c r="K173" s="12">
        <v>0.28012494736917321</v>
      </c>
      <c r="L173" s="12">
        <v>0.34275038021860549</v>
      </c>
      <c r="M173" s="12">
        <v>0.29470486149953329</v>
      </c>
      <c r="N173" s="12"/>
      <c r="O173" s="12"/>
    </row>
    <row r="174" spans="1:15" x14ac:dyDescent="0.35">
      <c r="A174" s="11" t="str">
        <f t="shared" si="2"/>
        <v>DISTRIBUCION VOLUMEN X CRITERIO (kg ó litros)TOTAL BEBIDASCON FAMILIA</v>
      </c>
      <c r="B174" s="11" t="s">
        <v>120</v>
      </c>
      <c r="C174" s="11" t="s">
        <v>122</v>
      </c>
      <c r="D174" s="11" t="s">
        <v>244</v>
      </c>
      <c r="E174" s="12">
        <v>32.969483480634956</v>
      </c>
      <c r="F174" s="12">
        <v>28.609786472545739</v>
      </c>
      <c r="G174" s="12">
        <v>25.478451780130001</v>
      </c>
      <c r="H174" s="12">
        <v>27.989456123464322</v>
      </c>
      <c r="I174" s="12">
        <v>33.074350886835198</v>
      </c>
      <c r="J174" s="12">
        <v>26.902092522337494</v>
      </c>
      <c r="K174" s="12">
        <v>25.98866045206945</v>
      </c>
      <c r="L174" s="12">
        <v>28.273798230503367</v>
      </c>
      <c r="M174" s="12">
        <v>32.73613194477219</v>
      </c>
      <c r="N174" s="12"/>
      <c r="O174" s="12"/>
    </row>
    <row r="175" spans="1:15" x14ac:dyDescent="0.35">
      <c r="A175" s="11" t="str">
        <f t="shared" si="2"/>
        <v>DISTRIBUCION VOLUMEN X CRITERIO (kg ó litros)TOTAL BEBIDASCON LA PAREJA</v>
      </c>
      <c r="B175" s="11" t="s">
        <v>120</v>
      </c>
      <c r="C175" s="11" t="s">
        <v>122</v>
      </c>
      <c r="D175" s="11" t="s">
        <v>245</v>
      </c>
      <c r="E175" s="12">
        <v>15.419752231312255</v>
      </c>
      <c r="F175" s="12">
        <v>15.006392807418282</v>
      </c>
      <c r="G175" s="12">
        <v>16.121965712773502</v>
      </c>
      <c r="H175" s="12">
        <v>17.082200389929138</v>
      </c>
      <c r="I175" s="12">
        <v>16.843045877132596</v>
      </c>
      <c r="J175" s="12">
        <v>15.672407233848729</v>
      </c>
      <c r="K175" s="12">
        <v>16.290246120833384</v>
      </c>
      <c r="L175" s="12">
        <v>16.591265300494655</v>
      </c>
      <c r="M175" s="12">
        <v>17.219745372085054</v>
      </c>
      <c r="N175" s="12"/>
      <c r="O175" s="12"/>
    </row>
    <row r="176" spans="1:15" x14ac:dyDescent="0.35">
      <c r="A176" s="11" t="str">
        <f t="shared" si="2"/>
        <v>DISTRIBUCION VOLUMEN X CRITERIO (kg ó litros)TOTAL BEBIDASESTABA SOLO/A</v>
      </c>
      <c r="B176" s="11" t="s">
        <v>120</v>
      </c>
      <c r="C176" s="11" t="s">
        <v>122</v>
      </c>
      <c r="D176" s="11" t="s">
        <v>246</v>
      </c>
      <c r="E176" s="12">
        <v>15.524107488794115</v>
      </c>
      <c r="F176" s="12">
        <v>16.248959432327265</v>
      </c>
      <c r="G176" s="12">
        <v>16.994940716431124</v>
      </c>
      <c r="H176" s="12">
        <v>16.336868324463154</v>
      </c>
      <c r="I176" s="12">
        <v>14.826476505473021</v>
      </c>
      <c r="J176" s="12">
        <v>15.685428899964466</v>
      </c>
      <c r="K176" s="12">
        <v>16.402506261532139</v>
      </c>
      <c r="L176" s="12">
        <v>15.121528041572448</v>
      </c>
      <c r="M176" s="12">
        <v>14.009810032552474</v>
      </c>
      <c r="N176" s="12"/>
      <c r="O176" s="12"/>
    </row>
    <row r="177" spans="1:15" x14ac:dyDescent="0.35">
      <c r="A177" s="11" t="str">
        <f t="shared" si="2"/>
        <v>DISTRIBUCION VOLUMEN X CRITERIO (kg ó litros)TOTAL BEBIDASOTROS</v>
      </c>
      <c r="B177" s="11" t="s">
        <v>120</v>
      </c>
      <c r="C177" s="11" t="s">
        <v>122</v>
      </c>
      <c r="D177" s="11" t="s">
        <v>247</v>
      </c>
      <c r="E177" s="12">
        <v>0.70859904959806186</v>
      </c>
      <c r="F177" s="12">
        <v>0.7242018732771055</v>
      </c>
      <c r="G177" s="12">
        <v>0.72834251872551914</v>
      </c>
      <c r="H177" s="12">
        <v>0.58892889791861103</v>
      </c>
      <c r="I177" s="12">
        <v>0.47716485943243953</v>
      </c>
      <c r="J177" s="12">
        <v>0.51541200435478596</v>
      </c>
      <c r="K177" s="12">
        <v>0.44140767423429966</v>
      </c>
      <c r="L177" s="12">
        <v>0.61985252972359384</v>
      </c>
      <c r="M177" s="12">
        <v>0.49032653507908952</v>
      </c>
      <c r="N177" s="12"/>
      <c r="O177" s="12"/>
    </row>
    <row r="178" spans="1:15" x14ac:dyDescent="0.35">
      <c r="A178" s="11" t="str">
        <f t="shared" si="2"/>
        <v>DISTRIBUCION VOLUMEN X CRITERIO (kg ó litros)TOTAL BEBIDASESTAR TRABAJANDO</v>
      </c>
      <c r="B178" s="11" t="s">
        <v>120</v>
      </c>
      <c r="C178" s="11" t="s">
        <v>122</v>
      </c>
      <c r="D178" s="11" t="s">
        <v>248</v>
      </c>
      <c r="E178" s="12">
        <v>10.603362984062089</v>
      </c>
      <c r="F178" s="12">
        <v>12.044370384935267</v>
      </c>
      <c r="G178" s="12">
        <v>14.36656084404798</v>
      </c>
      <c r="H178" s="12">
        <v>13.050501444672852</v>
      </c>
      <c r="I178" s="12">
        <v>10.051027769605602</v>
      </c>
      <c r="J178" s="12">
        <v>11.616984656355159</v>
      </c>
      <c r="K178" s="12">
        <v>14.417239175883983</v>
      </c>
      <c r="L178" s="12">
        <v>12.028927009838029</v>
      </c>
      <c r="M178" s="12">
        <v>9.2660782693082329</v>
      </c>
      <c r="N178" s="12"/>
      <c r="O178" s="12"/>
    </row>
    <row r="179" spans="1:15" x14ac:dyDescent="0.35">
      <c r="A179" s="11" t="str">
        <f t="shared" si="2"/>
        <v>DISTRIBUCION VOLUMEN X CRITERIO (kg ó litros)TOTAL BEBIDASCOMIDA DE NEGOCIOS</v>
      </c>
      <c r="B179" s="11" t="s">
        <v>120</v>
      </c>
      <c r="C179" s="11" t="s">
        <v>122</v>
      </c>
      <c r="D179" s="11" t="s">
        <v>249</v>
      </c>
      <c r="E179" s="12">
        <v>0.15510629282834851</v>
      </c>
      <c r="F179" s="12">
        <v>0.65388128549753854</v>
      </c>
      <c r="G179" s="12">
        <v>0.25757414005099888</v>
      </c>
      <c r="H179" s="12">
        <v>0.25354077409987769</v>
      </c>
      <c r="I179" s="12">
        <v>0.22042536096578219</v>
      </c>
      <c r="J179" s="12">
        <v>0.20917276529619722</v>
      </c>
      <c r="K179" s="12">
        <v>0.24442466778939703</v>
      </c>
      <c r="L179" s="12">
        <v>0.20788199647478189</v>
      </c>
      <c r="M179" s="12">
        <v>0.25882819573547755</v>
      </c>
      <c r="N179" s="12"/>
      <c r="O179" s="12"/>
    </row>
    <row r="180" spans="1:15" x14ac:dyDescent="0.35">
      <c r="A180" s="11" t="str">
        <f t="shared" si="2"/>
        <v>DISTRIBUCION VOLUMEN X CRITERIO (kg ó litros)TOTAL BEBIDASPOR PLACER/RELAX</v>
      </c>
      <c r="B180" s="11" t="s">
        <v>120</v>
      </c>
      <c r="C180" s="11" t="s">
        <v>122</v>
      </c>
      <c r="D180" s="11" t="s">
        <v>250</v>
      </c>
      <c r="E180" s="12">
        <v>19.601678842896327</v>
      </c>
      <c r="F180" s="12">
        <v>15.034553889823785</v>
      </c>
      <c r="G180" s="12">
        <v>15.326155996280294</v>
      </c>
      <c r="H180" s="12">
        <v>16.373636284800618</v>
      </c>
      <c r="I180" s="12">
        <v>19.797080002962176</v>
      </c>
      <c r="J180" s="12">
        <v>14.88813612148514</v>
      </c>
      <c r="K180" s="12">
        <v>14.715915775355592</v>
      </c>
      <c r="L180" s="12">
        <v>16.212083489305769</v>
      </c>
      <c r="M180" s="12">
        <v>20.229246199179489</v>
      </c>
      <c r="N180" s="12"/>
      <c r="O180" s="12"/>
    </row>
    <row r="181" spans="1:15" x14ac:dyDescent="0.35">
      <c r="A181" s="11" t="str">
        <f t="shared" si="2"/>
        <v>DISTRIBUCION VOLUMEN X CRITERIO (kg ó litros)TOTAL BEBIDASTENER HAMBRE/SIN PLANIFICAR</v>
      </c>
      <c r="B181" s="11" t="s">
        <v>120</v>
      </c>
      <c r="C181" s="11" t="s">
        <v>122</v>
      </c>
      <c r="D181" s="11" t="s">
        <v>251</v>
      </c>
      <c r="E181" s="12">
        <v>23.927039664727371</v>
      </c>
      <c r="F181" s="12">
        <v>22.035534626112732</v>
      </c>
      <c r="G181" s="12">
        <v>22.207874373664026</v>
      </c>
      <c r="H181" s="12">
        <v>22.463724857463042</v>
      </c>
      <c r="I181" s="12">
        <v>23.544156718606853</v>
      </c>
      <c r="J181" s="12">
        <v>22.968522864802001</v>
      </c>
      <c r="K181" s="12">
        <v>21.701461977624639</v>
      </c>
      <c r="L181" s="12">
        <v>22.373467447454022</v>
      </c>
      <c r="M181" s="12">
        <v>22.796153614858166</v>
      </c>
      <c r="N181" s="12"/>
      <c r="O181" s="12"/>
    </row>
    <row r="182" spans="1:15" x14ac:dyDescent="0.35">
      <c r="A182" s="11" t="str">
        <f t="shared" si="2"/>
        <v>DISTRIBUCION VOLUMEN X CRITERIO (kg ó litros)TOTAL BEBIDASESTAR DE COMPRAS</v>
      </c>
      <c r="B182" s="11" t="s">
        <v>120</v>
      </c>
      <c r="C182" s="11" t="s">
        <v>122</v>
      </c>
      <c r="D182" s="11" t="s">
        <v>252</v>
      </c>
      <c r="E182" s="12">
        <v>2.2845762293946579</v>
      </c>
      <c r="F182" s="12">
        <v>2.642176428959218</v>
      </c>
      <c r="G182" s="12">
        <v>2.9169236213500627</v>
      </c>
      <c r="H182" s="12">
        <v>2.1870587870861868</v>
      </c>
      <c r="I182" s="12">
        <v>2.3007392832627374</v>
      </c>
      <c r="J182" s="12">
        <v>3.0252447939260843</v>
      </c>
      <c r="K182" s="12">
        <v>2.6669276835311146</v>
      </c>
      <c r="L182" s="12">
        <v>2.1740238492191031</v>
      </c>
      <c r="M182" s="12">
        <v>2.352916029008417</v>
      </c>
      <c r="N182" s="12"/>
      <c r="O182" s="12"/>
    </row>
    <row r="183" spans="1:15" x14ac:dyDescent="0.35">
      <c r="A183" s="11" t="str">
        <f t="shared" si="2"/>
        <v>DISTRIBUCION VOLUMEN X CRITERIO (kg ó litros)TOTAL BEBIDASNO COCINAR EN CASA</v>
      </c>
      <c r="B183" s="11" t="s">
        <v>120</v>
      </c>
      <c r="C183" s="11" t="s">
        <v>122</v>
      </c>
      <c r="D183" s="11" t="s">
        <v>253</v>
      </c>
      <c r="E183" s="12">
        <v>2.9339382350944461</v>
      </c>
      <c r="F183" s="12">
        <v>3.1498388231573387</v>
      </c>
      <c r="G183" s="12">
        <v>2.9636310516619995</v>
      </c>
      <c r="H183" s="12">
        <v>2.8042988519033614</v>
      </c>
      <c r="I183" s="12">
        <v>2.9615485676563971</v>
      </c>
      <c r="J183" s="12">
        <v>3.4422586193783142</v>
      </c>
      <c r="K183" s="12">
        <v>3.184880853789116</v>
      </c>
      <c r="L183" s="12">
        <v>3.5011615340543041</v>
      </c>
      <c r="M183" s="12">
        <v>2.8306414418603296</v>
      </c>
      <c r="N183" s="12"/>
      <c r="O183" s="12"/>
    </row>
    <row r="184" spans="1:15" x14ac:dyDescent="0.35">
      <c r="A184" s="11" t="str">
        <f t="shared" si="2"/>
        <v>DISTRIBUCION VOLUMEN X CRITERIO (kg ó litros)TOTAL BEBIDASCELEBRACION/FIESTA/SALIR TOMAR</v>
      </c>
      <c r="B184" s="11" t="s">
        <v>120</v>
      </c>
      <c r="C184" s="11" t="s">
        <v>122</v>
      </c>
      <c r="D184" s="11" t="s">
        <v>254</v>
      </c>
      <c r="E184" s="12">
        <v>33.17632599086415</v>
      </c>
      <c r="F184" s="12">
        <v>36.511952672521765</v>
      </c>
      <c r="G184" s="12">
        <v>34.414749670965797</v>
      </c>
      <c r="H184" s="12">
        <v>35.362745927714464</v>
      </c>
      <c r="I184" s="12">
        <v>34.351968630830967</v>
      </c>
      <c r="J184" s="12">
        <v>36.690724218657664</v>
      </c>
      <c r="K184" s="12">
        <v>35.242767455286518</v>
      </c>
      <c r="L184" s="12">
        <v>35.930054046787532</v>
      </c>
      <c r="M184" s="12">
        <v>34.063565578951916</v>
      </c>
      <c r="N184" s="12"/>
      <c r="O184" s="12"/>
    </row>
    <row r="185" spans="1:15" x14ac:dyDescent="0.35">
      <c r="A185" s="11" t="str">
        <f t="shared" si="2"/>
        <v>DISTRIBUCION VOLUMEN X CRITERIO (kg ó litros)TOTAL BEBIDASVIENDO DEPORTES</v>
      </c>
      <c r="B185" s="11" t="s">
        <v>120</v>
      </c>
      <c r="C185" s="11" t="s">
        <v>122</v>
      </c>
      <c r="D185" s="11" t="s">
        <v>255</v>
      </c>
      <c r="E185" s="12">
        <v>1.226871914957735</v>
      </c>
      <c r="F185" s="12">
        <v>2.4805915532144183</v>
      </c>
      <c r="G185" s="12">
        <v>1.8999410410761621</v>
      </c>
      <c r="H185" s="12">
        <v>1.605452341053178</v>
      </c>
      <c r="I185" s="12">
        <v>0.74558843077465087</v>
      </c>
      <c r="J185" s="12">
        <v>1.2634285318698197</v>
      </c>
      <c r="K185" s="12">
        <v>1.6564520441479806</v>
      </c>
      <c r="L185" s="12">
        <v>1.6787735305305165</v>
      </c>
      <c r="M185" s="12">
        <v>1.7474031852041387</v>
      </c>
      <c r="N185" s="12"/>
      <c r="O185" s="12"/>
    </row>
    <row r="186" spans="1:15" x14ac:dyDescent="0.35">
      <c r="A186" s="11" t="str">
        <f t="shared" si="2"/>
        <v>DISTRIBUCION VOLUMEN X CRITERIO (kg ó litros)TOTAL BEBIDASOTROS MOTIVOS</v>
      </c>
      <c r="B186" s="11" t="s">
        <v>120</v>
      </c>
      <c r="C186" s="11" t="s">
        <v>122</v>
      </c>
      <c r="D186" s="11" t="s">
        <v>256</v>
      </c>
      <c r="E186" s="12">
        <v>6.091100266681134</v>
      </c>
      <c r="F186" s="12">
        <v>5.4471026574800829</v>
      </c>
      <c r="G186" s="12">
        <v>5.6465871056067218</v>
      </c>
      <c r="H186" s="12">
        <v>5.8990464647140728</v>
      </c>
      <c r="I186" s="12">
        <v>6.0274705107282065</v>
      </c>
      <c r="J186" s="12">
        <v>5.8955261722882009</v>
      </c>
      <c r="K186" s="12">
        <v>6.1699311234680945</v>
      </c>
      <c r="L186" s="12">
        <v>5.8936275402289962</v>
      </c>
      <c r="M186" s="12">
        <v>6.4551684095164585</v>
      </c>
      <c r="N186" s="12"/>
      <c r="O186" s="12"/>
    </row>
    <row r="187" spans="1:15" x14ac:dyDescent="0.35">
      <c r="A187" s="11" t="str">
        <f t="shared" si="2"/>
        <v>DISTRIBUCION VOLUMEN X CRITERIO (kg ó litros).Total Bebidas FriasT.ESPAÑA</v>
      </c>
      <c r="B187" s="11" t="s">
        <v>120</v>
      </c>
      <c r="C187" s="11" t="s">
        <v>131</v>
      </c>
      <c r="D187" s="11" t="s">
        <v>36</v>
      </c>
      <c r="E187" s="12">
        <v>100</v>
      </c>
      <c r="F187" s="12">
        <v>100</v>
      </c>
      <c r="G187" s="12">
        <v>100</v>
      </c>
      <c r="H187" s="12">
        <v>100</v>
      </c>
      <c r="I187" s="12">
        <v>100</v>
      </c>
      <c r="J187" s="12">
        <v>100</v>
      </c>
      <c r="K187" s="12">
        <v>100</v>
      </c>
      <c r="L187" s="12">
        <v>100</v>
      </c>
      <c r="M187" s="12">
        <v>100</v>
      </c>
      <c r="N187" s="12"/>
      <c r="O187" s="12"/>
    </row>
    <row r="188" spans="1:15" x14ac:dyDescent="0.35">
      <c r="A188" s="11" t="str">
        <f t="shared" si="2"/>
        <v>DISTRIBUCION VOLUMEN X CRITERIO (kg ó litros).Total Bebidas FriasHiper+Super+Discount+G.A</v>
      </c>
      <c r="B188" s="11" t="s">
        <v>120</v>
      </c>
      <c r="C188" s="11" t="s">
        <v>131</v>
      </c>
      <c r="D188" s="11" t="s">
        <v>23</v>
      </c>
      <c r="E188" s="12">
        <v>11.940378766916108</v>
      </c>
      <c r="F188" s="12">
        <v>11.535015976766578</v>
      </c>
      <c r="G188" s="12">
        <v>10.89001613106789</v>
      </c>
      <c r="H188" s="12">
        <v>10.538861386881608</v>
      </c>
      <c r="I188" s="12">
        <v>11.087679227860766</v>
      </c>
      <c r="J188" s="12">
        <v>10.862876030067033</v>
      </c>
      <c r="K188" s="12">
        <v>11.622771290558948</v>
      </c>
      <c r="L188" s="12">
        <v>11.0496841149142</v>
      </c>
      <c r="M188" s="12">
        <v>13.325733099974682</v>
      </c>
      <c r="N188" s="12"/>
      <c r="O188" s="12"/>
    </row>
    <row r="189" spans="1:15" x14ac:dyDescent="0.35">
      <c r="A189" s="11" t="str">
        <f t="shared" si="2"/>
        <v>DISTRIBUCION VOLUMEN X CRITERIO (kg ó litros).Total Bebidas FriasRestaurantes</v>
      </c>
      <c r="B189" s="11" t="s">
        <v>120</v>
      </c>
      <c r="C189" s="11" t="s">
        <v>131</v>
      </c>
      <c r="D189" s="11" t="s">
        <v>24</v>
      </c>
      <c r="E189" s="12">
        <v>17.250653284321878</v>
      </c>
      <c r="F189" s="12">
        <v>19.532251759815193</v>
      </c>
      <c r="G189" s="12">
        <v>19.548077964471471</v>
      </c>
      <c r="H189" s="12">
        <v>19.139521647550353</v>
      </c>
      <c r="I189" s="12">
        <v>18.348814813199933</v>
      </c>
      <c r="J189" s="12">
        <v>21.177637289738957</v>
      </c>
      <c r="K189" s="12">
        <v>20.274611895753679</v>
      </c>
      <c r="L189" s="12">
        <v>19.326420502696344</v>
      </c>
      <c r="M189" s="12">
        <v>17.933625592169125</v>
      </c>
      <c r="N189" s="12"/>
      <c r="O189" s="12"/>
    </row>
    <row r="190" spans="1:15" x14ac:dyDescent="0.35">
      <c r="A190" s="11" t="str">
        <f t="shared" si="2"/>
        <v>DISTRIBUCION VOLUMEN X CRITERIO (kg ó litros).Total Bebidas FriasRestaurantes Fast Food</v>
      </c>
      <c r="B190" s="11" t="s">
        <v>120</v>
      </c>
      <c r="C190" s="11" t="s">
        <v>131</v>
      </c>
      <c r="D190" s="11" t="s">
        <v>25</v>
      </c>
      <c r="E190" s="12">
        <v>5.3934415787858025</v>
      </c>
      <c r="F190" s="12">
        <v>6.3501637613692079</v>
      </c>
      <c r="G190" s="12">
        <v>6.3336399922959377</v>
      </c>
      <c r="H190" s="12">
        <v>5.4600624856701376</v>
      </c>
      <c r="I190" s="12">
        <v>5.7017888600716304</v>
      </c>
      <c r="J190" s="12">
        <v>6.4932196220813854</v>
      </c>
      <c r="K190" s="12">
        <v>6.5437493669294922</v>
      </c>
      <c r="L190" s="12">
        <v>6.1024581250674208</v>
      </c>
      <c r="M190" s="12">
        <v>5.9362895505152995</v>
      </c>
      <c r="N190" s="12"/>
      <c r="O190" s="12"/>
    </row>
    <row r="191" spans="1:15" x14ac:dyDescent="0.35">
      <c r="A191" s="11" t="str">
        <f t="shared" si="2"/>
        <v>DISTRIBUCION VOLUMEN X CRITERIO (kg ó litros).Total Bebidas FriasBares/Cafeterias/Cervecerias</v>
      </c>
      <c r="B191" s="11" t="s">
        <v>120</v>
      </c>
      <c r="C191" s="11" t="s">
        <v>131</v>
      </c>
      <c r="D191" s="11" t="s">
        <v>26</v>
      </c>
      <c r="E191" s="12">
        <v>46.118146158560428</v>
      </c>
      <c r="F191" s="12">
        <v>48.146854606465773</v>
      </c>
      <c r="G191" s="12">
        <v>49.331675034826766</v>
      </c>
      <c r="H191" s="12">
        <v>48.959623693633517</v>
      </c>
      <c r="I191" s="12">
        <v>46.709909520374538</v>
      </c>
      <c r="J191" s="12">
        <v>47.80203277539438</v>
      </c>
      <c r="K191" s="12">
        <v>47.902612877948016</v>
      </c>
      <c r="L191" s="12">
        <v>48.516285726008121</v>
      </c>
      <c r="M191" s="12">
        <v>45.837827862174692</v>
      </c>
      <c r="N191" s="12"/>
      <c r="O191" s="12"/>
    </row>
    <row r="192" spans="1:15" x14ac:dyDescent="0.35">
      <c r="A192" s="11" t="str">
        <f t="shared" si="2"/>
        <v>DISTRIBUCION VOLUMEN X CRITERIO (kg ó litros).Total Bebidas FriasPanaderias/Pastelerias</v>
      </c>
      <c r="B192" s="11" t="s">
        <v>120</v>
      </c>
      <c r="C192" s="11" t="s">
        <v>131</v>
      </c>
      <c r="D192" s="11" t="s">
        <v>27</v>
      </c>
      <c r="E192" s="12">
        <v>0.65507503877680207</v>
      </c>
      <c r="F192" s="12">
        <v>0.46260971847204402</v>
      </c>
      <c r="G192" s="12">
        <v>0.6130564478688959</v>
      </c>
      <c r="H192" s="12">
        <v>0.64333905704227723</v>
      </c>
      <c r="I192" s="12">
        <v>0.41349005764953034</v>
      </c>
      <c r="J192" s="12">
        <v>0.55840384963287837</v>
      </c>
      <c r="K192" s="12">
        <v>0.6131925443857893</v>
      </c>
      <c r="L192" s="12">
        <v>0.65661851222313605</v>
      </c>
      <c r="M192" s="12">
        <v>0.68324043899138376</v>
      </c>
      <c r="N192" s="12"/>
      <c r="O192" s="12"/>
    </row>
    <row r="193" spans="1:15" x14ac:dyDescent="0.35">
      <c r="A193" s="11" t="str">
        <f t="shared" si="2"/>
        <v>DISTRIBUCION VOLUMEN X CRITERIO (kg ó litros).Total Bebidas FriasTda.Alimentacion/Delicatesen</v>
      </c>
      <c r="B193" s="11" t="s">
        <v>120</v>
      </c>
      <c r="C193" s="11" t="s">
        <v>131</v>
      </c>
      <c r="D193" s="11" t="s">
        <v>203</v>
      </c>
      <c r="E193" s="12">
        <v>2.8138987903164607</v>
      </c>
      <c r="F193" s="12">
        <v>2.191264077459981</v>
      </c>
      <c r="G193" s="12">
        <v>2.1647391048348825</v>
      </c>
      <c r="H193" s="12">
        <v>2.3374284317089735</v>
      </c>
      <c r="I193" s="12">
        <v>2.2923506595899683</v>
      </c>
      <c r="J193" s="12">
        <v>1.7982205810183363</v>
      </c>
      <c r="K193" s="12">
        <v>1.9015447077072714</v>
      </c>
      <c r="L193" s="12">
        <v>1.6045871342338318</v>
      </c>
      <c r="M193" s="12">
        <v>1.7267748536331715</v>
      </c>
      <c r="N193" s="12"/>
      <c r="O193" s="12"/>
    </row>
    <row r="194" spans="1:15" x14ac:dyDescent="0.35">
      <c r="A194" s="11" t="str">
        <f t="shared" si="2"/>
        <v>DISTRIBUCION VOLUMEN X CRITERIO (kg ó litros).Total Bebidas FriasCanal Conveniencia/24h</v>
      </c>
      <c r="B194" s="11" t="s">
        <v>120</v>
      </c>
      <c r="C194" s="11" t="s">
        <v>131</v>
      </c>
      <c r="D194" s="11" t="s">
        <v>204</v>
      </c>
      <c r="E194" s="12">
        <v>1.6560472046296455</v>
      </c>
      <c r="F194" s="12">
        <v>1.8901543185975109</v>
      </c>
      <c r="G194" s="12">
        <v>1.7680561797403085</v>
      </c>
      <c r="H194" s="12">
        <v>1.6257307956549543</v>
      </c>
      <c r="I194" s="12">
        <v>1.9997584620841082</v>
      </c>
      <c r="J194" s="12">
        <v>1.9101008922722034</v>
      </c>
      <c r="K194" s="12">
        <v>1.494907303566174</v>
      </c>
      <c r="L194" s="12">
        <v>1.6532902199056103</v>
      </c>
      <c r="M194" s="12">
        <v>1.6017736335159394</v>
      </c>
      <c r="N194" s="12"/>
      <c r="O194" s="12"/>
    </row>
    <row r="195" spans="1:15" x14ac:dyDescent="0.35">
      <c r="A195" s="11" t="str">
        <f t="shared" si="2"/>
        <v>DISTRIBUCION VOLUMEN X CRITERIO (kg ó litros).Total Bebidas FriasHoteles</v>
      </c>
      <c r="B195" s="11" t="s">
        <v>120</v>
      </c>
      <c r="C195" s="11" t="s">
        <v>131</v>
      </c>
      <c r="D195" s="11" t="s">
        <v>29</v>
      </c>
      <c r="E195" s="12">
        <v>1.1441209525410911</v>
      </c>
      <c r="F195" s="12">
        <v>0.57733641492959997</v>
      </c>
      <c r="G195" s="12">
        <v>0.57871508626950097</v>
      </c>
      <c r="H195" s="12">
        <v>0.6445974363495971</v>
      </c>
      <c r="I195" s="12">
        <v>0.98107497391635057</v>
      </c>
      <c r="J195" s="12">
        <v>0.43468220367573907</v>
      </c>
      <c r="K195" s="12">
        <v>0.36610144052438393</v>
      </c>
      <c r="L195" s="12">
        <v>0.66045280942550733</v>
      </c>
      <c r="M195" s="12">
        <v>0.83162156446682267</v>
      </c>
      <c r="N195" s="12"/>
      <c r="O195" s="12"/>
    </row>
    <row r="196" spans="1:15" x14ac:dyDescent="0.35">
      <c r="A196" s="11" t="str">
        <f t="shared" ref="A196:A259" si="3">B196&amp;C196&amp;D196</f>
        <v>DISTRIBUCION VOLUMEN X CRITERIO (kg ó litros).Total Bebidas FriasEstaciones de servicio</v>
      </c>
      <c r="B196" s="11" t="s">
        <v>120</v>
      </c>
      <c r="C196" s="11" t="s">
        <v>131</v>
      </c>
      <c r="D196" s="11" t="s">
        <v>30</v>
      </c>
      <c r="E196" s="12">
        <v>2.0204410815259113</v>
      </c>
      <c r="F196" s="12">
        <v>1.7351151967913463</v>
      </c>
      <c r="G196" s="12">
        <v>1.7457173165883502</v>
      </c>
      <c r="H196" s="12">
        <v>1.8219674922043139</v>
      </c>
      <c r="I196" s="12">
        <v>2.0501902952200441</v>
      </c>
      <c r="J196" s="12">
        <v>1.6851882207037558</v>
      </c>
      <c r="K196" s="12">
        <v>1.5660708701025539</v>
      </c>
      <c r="L196" s="12">
        <v>1.734609546208228</v>
      </c>
      <c r="M196" s="12">
        <v>2.0107598736889578</v>
      </c>
      <c r="N196" s="12"/>
      <c r="O196" s="12"/>
    </row>
    <row r="197" spans="1:15" x14ac:dyDescent="0.35">
      <c r="A197" s="11" t="str">
        <f t="shared" si="3"/>
        <v>DISTRIBUCION VOLUMEN X CRITERIO (kg ó litros).Total Bebidas FriasMaquinas dispensadoras</v>
      </c>
      <c r="B197" s="11" t="s">
        <v>120</v>
      </c>
      <c r="C197" s="11" t="s">
        <v>131</v>
      </c>
      <c r="D197" s="11" t="s">
        <v>31</v>
      </c>
      <c r="E197" s="12">
        <v>1.6104245489370266</v>
      </c>
      <c r="F197" s="12">
        <v>1.6389389295430423</v>
      </c>
      <c r="G197" s="12">
        <v>1.9723747903529147</v>
      </c>
      <c r="H197" s="12">
        <v>1.811313979606173</v>
      </c>
      <c r="I197" s="12">
        <v>1.7687096893100207</v>
      </c>
      <c r="J197" s="12">
        <v>1.4562528740431493</v>
      </c>
      <c r="K197" s="12">
        <v>1.9339490683322147</v>
      </c>
      <c r="L197" s="12">
        <v>1.9146952707755021</v>
      </c>
      <c r="M197" s="12">
        <v>1.8176150888135991</v>
      </c>
      <c r="N197" s="12"/>
      <c r="O197" s="12"/>
    </row>
    <row r="198" spans="1:15" x14ac:dyDescent="0.35">
      <c r="A198" s="11" t="str">
        <f t="shared" si="3"/>
        <v>DISTRIBUCION VOLUMEN X CRITERIO (kg ó litros).Total Bebidas FriasServicio en la empresa</v>
      </c>
      <c r="B198" s="11" t="s">
        <v>120</v>
      </c>
      <c r="C198" s="11" t="s">
        <v>131</v>
      </c>
      <c r="D198" s="11" t="s">
        <v>32</v>
      </c>
      <c r="E198" s="12">
        <v>1.0580354111808061</v>
      </c>
      <c r="F198" s="12">
        <v>1.3677191225809042</v>
      </c>
      <c r="G198" s="12">
        <v>1.112940562074648</v>
      </c>
      <c r="H198" s="12">
        <v>1.2259867421009896</v>
      </c>
      <c r="I198" s="12">
        <v>0.98627599057292348</v>
      </c>
      <c r="J198" s="12">
        <v>1.4761928842893921</v>
      </c>
      <c r="K198" s="12">
        <v>1.4871646089540849</v>
      </c>
      <c r="L198" s="12">
        <v>1.2649018190023313</v>
      </c>
      <c r="M198" s="12">
        <v>0.88517297656055405</v>
      </c>
      <c r="N198" s="12"/>
      <c r="O198" s="12"/>
    </row>
    <row r="199" spans="1:15" x14ac:dyDescent="0.35">
      <c r="A199" s="11" t="str">
        <f t="shared" si="3"/>
        <v>DISTRIBUCION VOLUMEN X CRITERIO (kg ó litros).Total Bebidas FriasResto de canales</v>
      </c>
      <c r="B199" s="11" t="s">
        <v>120</v>
      </c>
      <c r="C199" s="11" t="s">
        <v>131</v>
      </c>
      <c r="D199" s="11" t="s">
        <v>33</v>
      </c>
      <c r="E199" s="12">
        <v>8.3393383442884943</v>
      </c>
      <c r="F199" s="12">
        <v>4.5725803793522433</v>
      </c>
      <c r="G199" s="12">
        <v>3.9409952353397051</v>
      </c>
      <c r="H199" s="12">
        <v>5.7915678185370387</v>
      </c>
      <c r="I199" s="12">
        <v>7.6599632239589948</v>
      </c>
      <c r="J199" s="12">
        <v>4.3451953016104872</v>
      </c>
      <c r="K199" s="12">
        <v>4.2933240358848401</v>
      </c>
      <c r="L199" s="12">
        <v>5.515998829584599</v>
      </c>
      <c r="M199" s="12">
        <v>7.4095663116402131</v>
      </c>
      <c r="N199" s="12"/>
      <c r="O199" s="12"/>
    </row>
    <row r="200" spans="1:15" x14ac:dyDescent="0.35">
      <c r="A200" s="11" t="str">
        <f t="shared" si="3"/>
        <v>DISTRIBUCION VOLUMEN X CRITERIO (kg ó litros).Total Bebidas FriasEN LA CALLE</v>
      </c>
      <c r="B200" s="11" t="s">
        <v>120</v>
      </c>
      <c r="C200" s="11" t="s">
        <v>131</v>
      </c>
      <c r="D200" s="11" t="s">
        <v>224</v>
      </c>
      <c r="E200" s="12">
        <v>7.4219181797170366</v>
      </c>
      <c r="F200" s="12">
        <v>4.2244030716652547</v>
      </c>
      <c r="G200" s="12">
        <v>4.5074419071888618</v>
      </c>
      <c r="H200" s="12">
        <v>5.1440554476029723</v>
      </c>
      <c r="I200" s="12">
        <v>7.2019181895116882</v>
      </c>
      <c r="J200" s="12">
        <v>4.177414923889839</v>
      </c>
      <c r="K200" s="12">
        <v>3.8015493000762075</v>
      </c>
      <c r="L200" s="12">
        <v>4.5576642647566157</v>
      </c>
      <c r="M200" s="12">
        <v>6.7792142418322765</v>
      </c>
      <c r="N200" s="12"/>
      <c r="O200" s="12"/>
    </row>
    <row r="201" spans="1:15" x14ac:dyDescent="0.35">
      <c r="A201" s="11" t="str">
        <f t="shared" si="3"/>
        <v>DISTRIBUCION VOLUMEN X CRITERIO (kg ó litros).Total Bebidas FriasEN CASA DE OTROS</v>
      </c>
      <c r="B201" s="11" t="s">
        <v>120</v>
      </c>
      <c r="C201" s="11" t="s">
        <v>131</v>
      </c>
      <c r="D201" s="11" t="s">
        <v>225</v>
      </c>
      <c r="E201" s="12">
        <v>4.8160645708347616</v>
      </c>
      <c r="F201" s="12">
        <v>6.3931326525358836</v>
      </c>
      <c r="G201" s="12">
        <v>4.40342577232202</v>
      </c>
      <c r="H201" s="12">
        <v>4.4275061801706501</v>
      </c>
      <c r="I201" s="12">
        <v>3.8777066230837951</v>
      </c>
      <c r="J201" s="12">
        <v>5.9224841367064753</v>
      </c>
      <c r="K201" s="12">
        <v>4.8988868169235573</v>
      </c>
      <c r="L201" s="12">
        <v>5.0020730817339345</v>
      </c>
      <c r="M201" s="12">
        <v>6.2196386633111693</v>
      </c>
      <c r="N201" s="12"/>
      <c r="O201" s="12"/>
    </row>
    <row r="202" spans="1:15" x14ac:dyDescent="0.35">
      <c r="A202" s="11" t="str">
        <f t="shared" si="3"/>
        <v>DISTRIBUCION VOLUMEN X CRITERIO (kg ó litros).Total Bebidas FriasEN EL ESTABLECIMIENTO</v>
      </c>
      <c r="B202" s="11" t="s">
        <v>120</v>
      </c>
      <c r="C202" s="11" t="s">
        <v>131</v>
      </c>
      <c r="D202" s="11" t="s">
        <v>226</v>
      </c>
      <c r="E202" s="12">
        <v>74.437294174034236</v>
      </c>
      <c r="F202" s="12">
        <v>76.386677154116185</v>
      </c>
      <c r="G202" s="12">
        <v>77.389251959368139</v>
      </c>
      <c r="H202" s="12">
        <v>77.562889433534451</v>
      </c>
      <c r="I202" s="12">
        <v>76.433572367354927</v>
      </c>
      <c r="J202" s="12">
        <v>77.636161012237054</v>
      </c>
      <c r="K202" s="12">
        <v>76.626837586730062</v>
      </c>
      <c r="L202" s="12">
        <v>77.354270834126353</v>
      </c>
      <c r="M202" s="12">
        <v>75.204799534168913</v>
      </c>
      <c r="N202" s="12"/>
      <c r="O202" s="12"/>
    </row>
    <row r="203" spans="1:15" x14ac:dyDescent="0.35">
      <c r="A203" s="11" t="str">
        <f t="shared" si="3"/>
        <v>DISTRIBUCION VOLUMEN X CRITERIO (kg ó litros).Total Bebidas FriasEN EL TRABAJO</v>
      </c>
      <c r="B203" s="11" t="s">
        <v>120</v>
      </c>
      <c r="C203" s="11" t="s">
        <v>131</v>
      </c>
      <c r="D203" s="11" t="s">
        <v>227</v>
      </c>
      <c r="E203" s="12">
        <v>6.7430596442186683</v>
      </c>
      <c r="F203" s="12">
        <v>7.3602895442176521</v>
      </c>
      <c r="G203" s="12">
        <v>8.0156225684503557</v>
      </c>
      <c r="H203" s="12">
        <v>7.1645922084316567</v>
      </c>
      <c r="I203" s="12">
        <v>5.6837684555495471</v>
      </c>
      <c r="J203" s="12">
        <v>6.6328738642964558</v>
      </c>
      <c r="K203" s="12">
        <v>8.3809725904246797</v>
      </c>
      <c r="L203" s="12">
        <v>7.3525149378810548</v>
      </c>
      <c r="M203" s="12">
        <v>5.5441399452459068</v>
      </c>
      <c r="N203" s="12"/>
      <c r="O203" s="12"/>
    </row>
    <row r="204" spans="1:15" x14ac:dyDescent="0.35">
      <c r="A204" s="11" t="str">
        <f t="shared" si="3"/>
        <v>DISTRIBUCION VOLUMEN X CRITERIO (kg ó litros).Total Bebidas FriasEN COLEGIO/INSTITUTO/UNIV.</v>
      </c>
      <c r="B204" s="11" t="s">
        <v>120</v>
      </c>
      <c r="C204" s="11" t="s">
        <v>131</v>
      </c>
      <c r="D204" s="11" t="s">
        <v>228</v>
      </c>
      <c r="E204" s="12">
        <v>0.21357993608047748</v>
      </c>
      <c r="F204" s="12">
        <v>0.21849549508830912</v>
      </c>
      <c r="G204" s="12">
        <v>0.12991663372433801</v>
      </c>
      <c r="H204" s="12">
        <v>0.12905143434234373</v>
      </c>
      <c r="I204" s="12">
        <v>7.2211532189402197E-2</v>
      </c>
      <c r="J204" s="12">
        <v>0.15281571600592947</v>
      </c>
      <c r="K204" s="12">
        <v>0.15977175182290429</v>
      </c>
      <c r="L204" s="12">
        <v>9.8313564362926431E-2</v>
      </c>
      <c r="M204" s="12">
        <v>0.11871015254715356</v>
      </c>
      <c r="N204" s="12"/>
      <c r="O204" s="12"/>
    </row>
    <row r="205" spans="1:15" x14ac:dyDescent="0.35">
      <c r="A205" s="11" t="str">
        <f t="shared" si="3"/>
        <v>DISTRIBUCION VOLUMEN X CRITERIO (kg ó litros).Total Bebidas FriasEN MI CASA</v>
      </c>
      <c r="B205" s="11" t="s">
        <v>120</v>
      </c>
      <c r="C205" s="11" t="s">
        <v>131</v>
      </c>
      <c r="D205" s="11" t="s">
        <v>229</v>
      </c>
      <c r="E205" s="12">
        <v>2.1180914466152241</v>
      </c>
      <c r="F205" s="12">
        <v>2.8987874339407562</v>
      </c>
      <c r="G205" s="12">
        <v>2.8788001301084618</v>
      </c>
      <c r="H205" s="12">
        <v>2.6266526909275738</v>
      </c>
      <c r="I205" s="12">
        <v>2.5258668566517692</v>
      </c>
      <c r="J205" s="12">
        <v>2.6567674753714057</v>
      </c>
      <c r="K205" s="12">
        <v>3.2959759932506882</v>
      </c>
      <c r="L205" s="12">
        <v>2.8010012102090625</v>
      </c>
      <c r="M205" s="12">
        <v>2.5131941053117708</v>
      </c>
      <c r="N205" s="12"/>
      <c r="O205" s="12"/>
    </row>
    <row r="206" spans="1:15" x14ac:dyDescent="0.35">
      <c r="A206" s="11" t="str">
        <f t="shared" si="3"/>
        <v>DISTRIBUCION VOLUMEN X CRITERIO (kg ó litros).Total Bebidas FriasEN M.TRANSP.(AVION,TREN,AUTOC,E</v>
      </c>
      <c r="B206" s="11" t="s">
        <v>120</v>
      </c>
      <c r="C206" s="11" t="s">
        <v>131</v>
      </c>
      <c r="D206" s="11" t="s">
        <v>230</v>
      </c>
      <c r="E206" s="12">
        <v>0.38670903138255985</v>
      </c>
      <c r="F206" s="12">
        <v>0.33015737964021274</v>
      </c>
      <c r="G206" s="12">
        <v>0.16646319998248627</v>
      </c>
      <c r="H206" s="12">
        <v>4.5435959470581072E-2</v>
      </c>
      <c r="I206" s="12">
        <v>0.14931633213306042</v>
      </c>
      <c r="J206" s="12">
        <v>9.9324763442666511E-2</v>
      </c>
      <c r="K206" s="12">
        <v>0.13735334238628477</v>
      </c>
      <c r="L206" s="12">
        <v>7.9117546171855652E-2</v>
      </c>
      <c r="M206" s="12">
        <v>0.14868508975306455</v>
      </c>
      <c r="N206" s="12"/>
      <c r="O206" s="12"/>
    </row>
    <row r="207" spans="1:15" x14ac:dyDescent="0.35">
      <c r="A207" s="11" t="str">
        <f t="shared" si="3"/>
        <v>DISTRIBUCION VOLUMEN X CRITERIO (kg ó litros).Total Bebidas FriasEN OTRO LUGAR</v>
      </c>
      <c r="B207" s="11" t="s">
        <v>120</v>
      </c>
      <c r="C207" s="11" t="s">
        <v>131</v>
      </c>
      <c r="D207" s="11" t="s">
        <v>231</v>
      </c>
      <c r="E207" s="12">
        <v>3.8632851257464198</v>
      </c>
      <c r="F207" s="12">
        <v>2.1880592190977644</v>
      </c>
      <c r="G207" s="12">
        <v>2.5090824193632191</v>
      </c>
      <c r="H207" s="12">
        <v>2.8998197367239467</v>
      </c>
      <c r="I207" s="12">
        <v>4.055641822184608</v>
      </c>
      <c r="J207" s="12">
        <v>2.7221576418717306</v>
      </c>
      <c r="K207" s="12">
        <v>2.6986528030677346</v>
      </c>
      <c r="L207" s="12">
        <v>2.7550411542700255</v>
      </c>
      <c r="M207" s="12">
        <v>3.4716148403534617</v>
      </c>
      <c r="N207" s="12"/>
      <c r="O207" s="12"/>
    </row>
    <row r="208" spans="1:15" x14ac:dyDescent="0.35">
      <c r="A208" s="11" t="str">
        <f t="shared" si="3"/>
        <v>DISTRIBUCION VOLUMEN X CRITERIO (kg ó litros).Total Bebidas FriasDESAYUNO</v>
      </c>
      <c r="B208" s="11" t="s">
        <v>120</v>
      </c>
      <c r="C208" s="11" t="s">
        <v>131</v>
      </c>
      <c r="D208" s="11" t="s">
        <v>232</v>
      </c>
      <c r="E208" s="12">
        <v>5.4938242465489706</v>
      </c>
      <c r="F208" s="12">
        <v>5.6107102154070008</v>
      </c>
      <c r="G208" s="12">
        <v>6.6604352265153324</v>
      </c>
      <c r="H208" s="12">
        <v>5.4107829004381056</v>
      </c>
      <c r="I208" s="12">
        <v>5.5437751745789754</v>
      </c>
      <c r="J208" s="12">
        <v>5.9292904743332882</v>
      </c>
      <c r="K208" s="12">
        <v>6.2021956136497938</v>
      </c>
      <c r="L208" s="12">
        <v>5.340135873521028</v>
      </c>
      <c r="M208" s="12">
        <v>4.9114691547082909</v>
      </c>
      <c r="N208" s="12"/>
      <c r="O208" s="12"/>
    </row>
    <row r="209" spans="1:15" x14ac:dyDescent="0.35">
      <c r="A209" s="11" t="str">
        <f t="shared" si="3"/>
        <v>DISTRIBUCION VOLUMEN X CRITERIO (kg ó litros).Total Bebidas FriasAPERITIVO/ANTES DE COMER</v>
      </c>
      <c r="B209" s="11" t="s">
        <v>120</v>
      </c>
      <c r="C209" s="11" t="s">
        <v>131</v>
      </c>
      <c r="D209" s="11" t="s">
        <v>233</v>
      </c>
      <c r="E209" s="12">
        <v>16.261471254234483</v>
      </c>
      <c r="F209" s="12">
        <v>17.290905948348932</v>
      </c>
      <c r="G209" s="12">
        <v>17.000833070820224</v>
      </c>
      <c r="H209" s="12">
        <v>16.664182983847684</v>
      </c>
      <c r="I209" s="12">
        <v>15.899454419925755</v>
      </c>
      <c r="J209" s="12">
        <v>17.587552811767381</v>
      </c>
      <c r="K209" s="12">
        <v>16.905576810999897</v>
      </c>
      <c r="L209" s="12">
        <v>16.312941939339684</v>
      </c>
      <c r="M209" s="12">
        <v>15.783909218091885</v>
      </c>
      <c r="N209" s="12"/>
      <c r="O209" s="12"/>
    </row>
    <row r="210" spans="1:15" x14ac:dyDescent="0.35">
      <c r="A210" s="11" t="str">
        <f t="shared" si="3"/>
        <v>DISTRIBUCION VOLUMEN X CRITERIO (kg ó litros).Total Bebidas FriasCOMIDA</v>
      </c>
      <c r="B210" s="11" t="s">
        <v>120</v>
      </c>
      <c r="C210" s="11" t="s">
        <v>131</v>
      </c>
      <c r="D210" s="11" t="s">
        <v>234</v>
      </c>
      <c r="E210" s="12">
        <v>26.655685085061599</v>
      </c>
      <c r="F210" s="12">
        <v>32.955701305670949</v>
      </c>
      <c r="G210" s="12">
        <v>33.276874591196162</v>
      </c>
      <c r="H210" s="12">
        <v>32.015321119705035</v>
      </c>
      <c r="I210" s="12">
        <v>28.766028384498604</v>
      </c>
      <c r="J210" s="12">
        <v>34.176754446395243</v>
      </c>
      <c r="K210" s="12">
        <v>33.38994693600781</v>
      </c>
      <c r="L210" s="12">
        <v>32.210295016524945</v>
      </c>
      <c r="M210" s="12">
        <v>29.494370815569699</v>
      </c>
      <c r="N210" s="12"/>
      <c r="O210" s="12"/>
    </row>
    <row r="211" spans="1:15" x14ac:dyDescent="0.35">
      <c r="A211" s="11" t="str">
        <f t="shared" si="3"/>
        <v>DISTRIBUCION VOLUMEN X CRITERIO (kg ó litros).Total Bebidas FriasTARDE/MERIENDA</v>
      </c>
      <c r="B211" s="11" t="s">
        <v>120</v>
      </c>
      <c r="C211" s="11" t="s">
        <v>131</v>
      </c>
      <c r="D211" s="11" t="s">
        <v>235</v>
      </c>
      <c r="E211" s="12">
        <v>12.127875167108765</v>
      </c>
      <c r="F211" s="12">
        <v>10.977250477296444</v>
      </c>
      <c r="G211" s="12">
        <v>10.995295741804453</v>
      </c>
      <c r="H211" s="12">
        <v>12.205691906036835</v>
      </c>
      <c r="I211" s="12">
        <v>12.740949869313464</v>
      </c>
      <c r="J211" s="12">
        <v>10.438421580209257</v>
      </c>
      <c r="K211" s="12">
        <v>10.186247475894358</v>
      </c>
      <c r="L211" s="12">
        <v>12.732565790173322</v>
      </c>
      <c r="M211" s="12">
        <v>11.598054173416903</v>
      </c>
      <c r="N211" s="12"/>
      <c r="O211" s="12"/>
    </row>
    <row r="212" spans="1:15" x14ac:dyDescent="0.35">
      <c r="A212" s="11" t="str">
        <f t="shared" si="3"/>
        <v>DISTRIBUCION VOLUMEN X CRITERIO (kg ó litros).Total Bebidas FriasANTES DE CENAR</v>
      </c>
      <c r="B212" s="11" t="s">
        <v>120</v>
      </c>
      <c r="C212" s="11" t="s">
        <v>131</v>
      </c>
      <c r="D212" s="11" t="s">
        <v>236</v>
      </c>
      <c r="E212" s="12">
        <v>8.765531200540682</v>
      </c>
      <c r="F212" s="12">
        <v>9.1402563837230772</v>
      </c>
      <c r="G212" s="12">
        <v>9.2093261355776903</v>
      </c>
      <c r="H212" s="12">
        <v>9.353561495584465</v>
      </c>
      <c r="I212" s="12">
        <v>9.2367849727805016</v>
      </c>
      <c r="J212" s="12">
        <v>9.1533813311161332</v>
      </c>
      <c r="K212" s="12">
        <v>9.3564922801468029</v>
      </c>
      <c r="L212" s="12">
        <v>9.1481611685420603</v>
      </c>
      <c r="M212" s="12">
        <v>9.5404800329320203</v>
      </c>
      <c r="N212" s="12"/>
      <c r="O212" s="12"/>
    </row>
    <row r="213" spans="1:15" x14ac:dyDescent="0.35">
      <c r="A213" s="11" t="str">
        <f t="shared" si="3"/>
        <v>DISTRIBUCION VOLUMEN X CRITERIO (kg ó litros).Total Bebidas FriasCENA</v>
      </c>
      <c r="B213" s="11" t="s">
        <v>120</v>
      </c>
      <c r="C213" s="11" t="s">
        <v>131</v>
      </c>
      <c r="D213" s="11" t="s">
        <v>237</v>
      </c>
      <c r="E213" s="12">
        <v>19.316393841227157</v>
      </c>
      <c r="F213" s="12">
        <v>14.432488386265666</v>
      </c>
      <c r="G213" s="12">
        <v>14.169837037332714</v>
      </c>
      <c r="H213" s="12">
        <v>14.777121828410239</v>
      </c>
      <c r="I213" s="12">
        <v>17.906490708735102</v>
      </c>
      <c r="J213" s="12">
        <v>14.557585059894137</v>
      </c>
      <c r="K213" s="12">
        <v>14.579185777045833</v>
      </c>
      <c r="L213" s="12">
        <v>15.024562135081121</v>
      </c>
      <c r="M213" s="12">
        <v>18.04260456095033</v>
      </c>
      <c r="N213" s="12"/>
      <c r="O213" s="12"/>
    </row>
    <row r="214" spans="1:15" x14ac:dyDescent="0.35">
      <c r="A214" s="11" t="str">
        <f t="shared" si="3"/>
        <v>DISTRIBUCION VOLUMEN X CRITERIO (kg ó litros).Total Bebidas FriasDESPUES DE LA CENA</v>
      </c>
      <c r="B214" s="11" t="s">
        <v>120</v>
      </c>
      <c r="C214" s="11" t="s">
        <v>131</v>
      </c>
      <c r="D214" s="11" t="s">
        <v>238</v>
      </c>
      <c r="E214" s="12">
        <v>3.300534844084424</v>
      </c>
      <c r="F214" s="12">
        <v>2.4529529443911708</v>
      </c>
      <c r="G214" s="12">
        <v>2.0036848952855806</v>
      </c>
      <c r="H214" s="12">
        <v>2.2172449278995843</v>
      </c>
      <c r="I214" s="12">
        <v>3.0935373694018962</v>
      </c>
      <c r="J214" s="12">
        <v>1.9702766042021507</v>
      </c>
      <c r="K214" s="12">
        <v>2.031131820623556</v>
      </c>
      <c r="L214" s="12">
        <v>2.1786002783641178</v>
      </c>
      <c r="M214" s="12">
        <v>3.2740168018566598</v>
      </c>
      <c r="N214" s="12"/>
      <c r="O214" s="12"/>
    </row>
    <row r="215" spans="1:15" x14ac:dyDescent="0.35">
      <c r="A215" s="11" t="str">
        <f t="shared" si="3"/>
        <v>DISTRIBUCION VOLUMEN X CRITERIO (kg ó litros).Total Bebidas FriasDURANTE EL DIA</v>
      </c>
      <c r="B215" s="11" t="s">
        <v>120</v>
      </c>
      <c r="C215" s="11" t="s">
        <v>131</v>
      </c>
      <c r="D215" s="11" t="s">
        <v>239</v>
      </c>
      <c r="E215" s="12">
        <v>8.0786869239688279</v>
      </c>
      <c r="F215" s="12">
        <v>7.1397381227505612</v>
      </c>
      <c r="G215" s="12">
        <v>6.6837156318271775</v>
      </c>
      <c r="H215" s="12">
        <v>7.3560972619221552</v>
      </c>
      <c r="I215" s="12">
        <v>6.8129870882535304</v>
      </c>
      <c r="J215" s="12">
        <v>6.1867393351543178</v>
      </c>
      <c r="K215" s="12">
        <v>7.3492262690552508</v>
      </c>
      <c r="L215" s="12">
        <v>7.0527401504539258</v>
      </c>
      <c r="M215" s="12">
        <v>7.3550991832266046</v>
      </c>
      <c r="N215" s="12"/>
      <c r="O215" s="12"/>
    </row>
    <row r="216" spans="1:15" x14ac:dyDescent="0.35">
      <c r="A216" s="11" t="str">
        <f t="shared" si="3"/>
        <v>DISTRIBUCION VOLUMEN X CRITERIO (kg ó litros).Total Bebidas FriasCON AMIGOS</v>
      </c>
      <c r="B216" s="11" t="s">
        <v>120</v>
      </c>
      <c r="C216" s="11" t="s">
        <v>131</v>
      </c>
      <c r="D216" s="11" t="s">
        <v>240</v>
      </c>
      <c r="E216" s="12">
        <v>30.041074933091899</v>
      </c>
      <c r="F216" s="12">
        <v>32.107992830590263</v>
      </c>
      <c r="G216" s="12">
        <v>33.333938077191277</v>
      </c>
      <c r="H216" s="12">
        <v>31.445166105415485</v>
      </c>
      <c r="I216" s="12">
        <v>30.084478025416566</v>
      </c>
      <c r="J216" s="12">
        <v>34.43667156473839</v>
      </c>
      <c r="K216" s="12">
        <v>32.848537756860743</v>
      </c>
      <c r="L216" s="12">
        <v>32.224465489642405</v>
      </c>
      <c r="M216" s="12">
        <v>30.483746453402311</v>
      </c>
      <c r="N216" s="12"/>
      <c r="O216" s="12"/>
    </row>
    <row r="217" spans="1:15" x14ac:dyDescent="0.35">
      <c r="A217" s="11" t="str">
        <f t="shared" si="3"/>
        <v>DISTRIBUCION VOLUMEN X CRITERIO (kg ó litros).Total Bebidas FriasCON CLIENTES</v>
      </c>
      <c r="B217" s="11" t="s">
        <v>120</v>
      </c>
      <c r="C217" s="11" t="s">
        <v>131</v>
      </c>
      <c r="D217" s="11" t="s">
        <v>241</v>
      </c>
      <c r="E217" s="12">
        <v>0.314181900325052</v>
      </c>
      <c r="F217" s="12">
        <v>0.41205579199373704</v>
      </c>
      <c r="G217" s="12">
        <v>0.36807038628526378</v>
      </c>
      <c r="H217" s="12">
        <v>0.31785495082782883</v>
      </c>
      <c r="I217" s="12">
        <v>0.27918845345736942</v>
      </c>
      <c r="J217" s="12">
        <v>0.7392370788778011</v>
      </c>
      <c r="K217" s="12">
        <v>0.4766384350182436</v>
      </c>
      <c r="L217" s="12">
        <v>0.34548536472667452</v>
      </c>
      <c r="M217" s="12">
        <v>0.39708740575521168</v>
      </c>
      <c r="N217" s="12"/>
      <c r="O217" s="12"/>
    </row>
    <row r="218" spans="1:15" x14ac:dyDescent="0.35">
      <c r="A218" s="11" t="str">
        <f t="shared" si="3"/>
        <v>DISTRIBUCION VOLUMEN X CRITERIO (kg ó litros).Total Bebidas FriasCON COMPAÑEROS DE TRABAJO</v>
      </c>
      <c r="B218" s="11" t="s">
        <v>120</v>
      </c>
      <c r="C218" s="11" t="s">
        <v>131</v>
      </c>
      <c r="D218" s="11" t="s">
        <v>242</v>
      </c>
      <c r="E218" s="12">
        <v>4.8049324914474774</v>
      </c>
      <c r="F218" s="12">
        <v>6.5378792125762777</v>
      </c>
      <c r="G218" s="12">
        <v>6.7969551753674367</v>
      </c>
      <c r="H218" s="12">
        <v>5.9727623726141479</v>
      </c>
      <c r="I218" s="12">
        <v>4.1335070230195834</v>
      </c>
      <c r="J218" s="12">
        <v>6.3591515412274839</v>
      </c>
      <c r="K218" s="12">
        <v>7.7449641649320586</v>
      </c>
      <c r="L218" s="12">
        <v>6.923511951106236</v>
      </c>
      <c r="M218" s="12">
        <v>4.5669538293015117</v>
      </c>
      <c r="N218" s="12"/>
      <c r="O218" s="12"/>
    </row>
    <row r="219" spans="1:15" x14ac:dyDescent="0.35">
      <c r="A219" s="11" t="str">
        <f t="shared" si="3"/>
        <v>DISTRIBUCION VOLUMEN X CRITERIO (kg ó litros).Total Bebidas FriasCON COMPAÑEROS DE CLASE</v>
      </c>
      <c r="B219" s="11" t="s">
        <v>120</v>
      </c>
      <c r="C219" s="11" t="s">
        <v>131</v>
      </c>
      <c r="D219" s="11" t="s">
        <v>243</v>
      </c>
      <c r="E219" s="12">
        <v>0.17831544460362447</v>
      </c>
      <c r="F219" s="12">
        <v>0.41909991982315015</v>
      </c>
      <c r="G219" s="12">
        <v>0.21819175974656918</v>
      </c>
      <c r="H219" s="12">
        <v>0.30266720216763465</v>
      </c>
      <c r="I219" s="12">
        <v>0.28340330675190134</v>
      </c>
      <c r="J219" s="12">
        <v>0.23044979795958168</v>
      </c>
      <c r="K219" s="12">
        <v>0.22824660614858827</v>
      </c>
      <c r="L219" s="12">
        <v>0.32779773306029264</v>
      </c>
      <c r="M219" s="12">
        <v>0.26541012566772593</v>
      </c>
      <c r="N219" s="12"/>
      <c r="O219" s="12"/>
    </row>
    <row r="220" spans="1:15" x14ac:dyDescent="0.35">
      <c r="A220" s="11" t="str">
        <f t="shared" si="3"/>
        <v>DISTRIBUCION VOLUMEN X CRITERIO (kg ó litros).Total Bebidas FriasCON FAMILIA</v>
      </c>
      <c r="B220" s="11" t="s">
        <v>120</v>
      </c>
      <c r="C220" s="11" t="s">
        <v>131</v>
      </c>
      <c r="D220" s="11" t="s">
        <v>244</v>
      </c>
      <c r="E220" s="12">
        <v>34.351168815662675</v>
      </c>
      <c r="F220" s="12">
        <v>30.24133645410771</v>
      </c>
      <c r="G220" s="12">
        <v>27.140210821145981</v>
      </c>
      <c r="H220" s="12">
        <v>29.579240878649067</v>
      </c>
      <c r="I220" s="12">
        <v>34.611522824898742</v>
      </c>
      <c r="J220" s="12">
        <v>28.231826145363186</v>
      </c>
      <c r="K220" s="12">
        <v>27.687424245787735</v>
      </c>
      <c r="L220" s="12">
        <v>29.85515313799738</v>
      </c>
      <c r="M220" s="12">
        <v>34.289924718047892</v>
      </c>
      <c r="N220" s="12"/>
      <c r="O220" s="12"/>
    </row>
    <row r="221" spans="1:15" x14ac:dyDescent="0.35">
      <c r="A221" s="11" t="str">
        <f t="shared" si="3"/>
        <v>DISTRIBUCION VOLUMEN X CRITERIO (kg ó litros).Total Bebidas FriasCON LA PAREJA</v>
      </c>
      <c r="B221" s="11" t="s">
        <v>120</v>
      </c>
      <c r="C221" s="11" t="s">
        <v>131</v>
      </c>
      <c r="D221" s="11" t="s">
        <v>245</v>
      </c>
      <c r="E221" s="12">
        <v>15.371822850835832</v>
      </c>
      <c r="F221" s="12">
        <v>14.963999128196805</v>
      </c>
      <c r="G221" s="12">
        <v>16.207487196952211</v>
      </c>
      <c r="H221" s="12">
        <v>17.091949638610195</v>
      </c>
      <c r="I221" s="12">
        <v>16.823363750851705</v>
      </c>
      <c r="J221" s="12">
        <v>15.534395680762735</v>
      </c>
      <c r="K221" s="12">
        <v>16.358680876087959</v>
      </c>
      <c r="L221" s="12">
        <v>16.483432926242592</v>
      </c>
      <c r="M221" s="12">
        <v>17.087771176592074</v>
      </c>
      <c r="N221" s="12"/>
      <c r="O221" s="12"/>
    </row>
    <row r="222" spans="1:15" x14ac:dyDescent="0.35">
      <c r="A222" s="11" t="str">
        <f t="shared" si="3"/>
        <v>DISTRIBUCION VOLUMEN X CRITERIO (kg ó litros).Total Bebidas FriasESTABA SOLO/A</v>
      </c>
      <c r="B222" s="11" t="s">
        <v>120</v>
      </c>
      <c r="C222" s="11" t="s">
        <v>131</v>
      </c>
      <c r="D222" s="11" t="s">
        <v>246</v>
      </c>
      <c r="E222" s="12">
        <v>14.197856504332027</v>
      </c>
      <c r="F222" s="12">
        <v>14.552150912596588</v>
      </c>
      <c r="G222" s="12">
        <v>15.153951457484371</v>
      </c>
      <c r="H222" s="12">
        <v>14.6775516810848</v>
      </c>
      <c r="I222" s="12">
        <v>13.306739008986979</v>
      </c>
      <c r="J222" s="12">
        <v>13.942046331486877</v>
      </c>
      <c r="K222" s="12">
        <v>14.228733956464879</v>
      </c>
      <c r="L222" s="12">
        <v>13.199937462969816</v>
      </c>
      <c r="M222" s="12">
        <v>12.404081437167152</v>
      </c>
      <c r="N222" s="12"/>
      <c r="O222" s="12"/>
    </row>
    <row r="223" spans="1:15" x14ac:dyDescent="0.35">
      <c r="A223" s="11" t="str">
        <f t="shared" si="3"/>
        <v>DISTRIBUCION VOLUMEN X CRITERIO (kg ó litros).Total Bebidas FriasOTROS</v>
      </c>
      <c r="B223" s="11" t="s">
        <v>120</v>
      </c>
      <c r="C223" s="11" t="s">
        <v>131</v>
      </c>
      <c r="D223" s="11" t="s">
        <v>247</v>
      </c>
      <c r="E223" s="12">
        <v>0.7406460886289109</v>
      </c>
      <c r="F223" s="12">
        <v>0.76548849549713727</v>
      </c>
      <c r="G223" s="12">
        <v>0.78120134359548499</v>
      </c>
      <c r="H223" s="12">
        <v>0.61281153482029027</v>
      </c>
      <c r="I223" s="12">
        <v>0.47780460629770805</v>
      </c>
      <c r="J223" s="12">
        <v>0.52622487742845125</v>
      </c>
      <c r="K223" s="12">
        <v>0.42677714536625388</v>
      </c>
      <c r="L223" s="12">
        <v>0.64022107746222179</v>
      </c>
      <c r="M223" s="12">
        <v>0.50502794838192078</v>
      </c>
      <c r="N223" s="12"/>
      <c r="O223" s="12"/>
    </row>
    <row r="224" spans="1:15" x14ac:dyDescent="0.35">
      <c r="A224" s="11" t="str">
        <f t="shared" si="3"/>
        <v>DISTRIBUCION VOLUMEN X CRITERIO (kg ó litros).Total Bebidas FriasESTAR TRABAJANDO</v>
      </c>
      <c r="B224" s="11" t="s">
        <v>120</v>
      </c>
      <c r="C224" s="11" t="s">
        <v>131</v>
      </c>
      <c r="D224" s="11" t="s">
        <v>248</v>
      </c>
      <c r="E224" s="12">
        <v>9.0212892346459803</v>
      </c>
      <c r="F224" s="12">
        <v>10.000326586005604</v>
      </c>
      <c r="G224" s="12">
        <v>12.123081403439558</v>
      </c>
      <c r="H224" s="12">
        <v>10.926613654832341</v>
      </c>
      <c r="I224" s="12">
        <v>8.3549195629659874</v>
      </c>
      <c r="J224" s="12">
        <v>9.5172551209263627</v>
      </c>
      <c r="K224" s="12">
        <v>12.253118685529378</v>
      </c>
      <c r="L224" s="12">
        <v>10.06073301871082</v>
      </c>
      <c r="M224" s="12">
        <v>7.5718378580761412</v>
      </c>
      <c r="N224" s="12"/>
      <c r="O224" s="12"/>
    </row>
    <row r="225" spans="1:15" x14ac:dyDescent="0.35">
      <c r="A225" s="11" t="str">
        <f t="shared" si="3"/>
        <v>DISTRIBUCION VOLUMEN X CRITERIO (kg ó litros).Total Bebidas FriasCOMIDA DE NEGOCIOS</v>
      </c>
      <c r="B225" s="11" t="s">
        <v>120</v>
      </c>
      <c r="C225" s="11" t="s">
        <v>131</v>
      </c>
      <c r="D225" s="11" t="s">
        <v>249</v>
      </c>
      <c r="E225" s="12">
        <v>0.15761397163693774</v>
      </c>
      <c r="F225" s="12">
        <v>0.71233592963850689</v>
      </c>
      <c r="G225" s="12">
        <v>0.26850473071284581</v>
      </c>
      <c r="H225" s="12">
        <v>0.26448723467590457</v>
      </c>
      <c r="I225" s="12">
        <v>0.21841793799577203</v>
      </c>
      <c r="J225" s="12">
        <v>0.21923708600274694</v>
      </c>
      <c r="K225" s="12">
        <v>0.2616883406005886</v>
      </c>
      <c r="L225" s="12">
        <v>0.21646934976506388</v>
      </c>
      <c r="M225" s="12">
        <v>0.26934155012261507</v>
      </c>
      <c r="N225" s="12"/>
      <c r="O225" s="12"/>
    </row>
    <row r="226" spans="1:15" x14ac:dyDescent="0.35">
      <c r="A226" s="11" t="str">
        <f t="shared" si="3"/>
        <v>DISTRIBUCION VOLUMEN X CRITERIO (kg ó litros).Total Bebidas FriasPOR PLACER/RELAX</v>
      </c>
      <c r="B226" s="11" t="s">
        <v>120</v>
      </c>
      <c r="C226" s="11" t="s">
        <v>131</v>
      </c>
      <c r="D226" s="11" t="s">
        <v>250</v>
      </c>
      <c r="E226" s="12">
        <v>19.903810059850542</v>
      </c>
      <c r="F226" s="12">
        <v>15.084157232352243</v>
      </c>
      <c r="G226" s="12">
        <v>15.63386967841166</v>
      </c>
      <c r="H226" s="12">
        <v>16.644730295863862</v>
      </c>
      <c r="I226" s="12">
        <v>20.294752289506913</v>
      </c>
      <c r="J226" s="12">
        <v>15.201626192821195</v>
      </c>
      <c r="K226" s="12">
        <v>14.997674990260105</v>
      </c>
      <c r="L226" s="12">
        <v>16.463864286989434</v>
      </c>
      <c r="M226" s="12">
        <v>20.734001863930619</v>
      </c>
      <c r="N226" s="12"/>
      <c r="O226" s="12"/>
    </row>
    <row r="227" spans="1:15" x14ac:dyDescent="0.35">
      <c r="A227" s="11" t="str">
        <f t="shared" si="3"/>
        <v>DISTRIBUCION VOLUMEN X CRITERIO (kg ó litros).Total Bebidas FriasTENER HAMBRE/SIN PLANIFICAR</v>
      </c>
      <c r="B227" s="11" t="s">
        <v>120</v>
      </c>
      <c r="C227" s="11" t="s">
        <v>131</v>
      </c>
      <c r="D227" s="11" t="s">
        <v>251</v>
      </c>
      <c r="E227" s="12">
        <v>24.018299578581992</v>
      </c>
      <c r="F227" s="12">
        <v>21.694148478197832</v>
      </c>
      <c r="G227" s="12">
        <v>21.905787609172066</v>
      </c>
      <c r="H227" s="12">
        <v>22.345735850777938</v>
      </c>
      <c r="I227" s="12">
        <v>23.53973485403646</v>
      </c>
      <c r="J227" s="12">
        <v>22.64337227653612</v>
      </c>
      <c r="K227" s="12">
        <v>21.464897316409076</v>
      </c>
      <c r="L227" s="12">
        <v>22.34873343071115</v>
      </c>
      <c r="M227" s="12">
        <v>22.813708885954561</v>
      </c>
      <c r="N227" s="12"/>
      <c r="O227" s="12"/>
    </row>
    <row r="228" spans="1:15" x14ac:dyDescent="0.35">
      <c r="A228" s="11" t="str">
        <f t="shared" si="3"/>
        <v>DISTRIBUCION VOLUMEN X CRITERIO (kg ó litros).Total Bebidas FriasESTAR DE COMPRAS</v>
      </c>
      <c r="B228" s="11" t="s">
        <v>120</v>
      </c>
      <c r="C228" s="11" t="s">
        <v>131</v>
      </c>
      <c r="D228" s="11" t="s">
        <v>252</v>
      </c>
      <c r="E228" s="12">
        <v>2.2073022424440967</v>
      </c>
      <c r="F228" s="12">
        <v>2.5587083899930407</v>
      </c>
      <c r="G228" s="12">
        <v>2.8419265336168684</v>
      </c>
      <c r="H228" s="12">
        <v>2.0833526481777946</v>
      </c>
      <c r="I228" s="12">
        <v>2.23307780101878</v>
      </c>
      <c r="J228" s="12">
        <v>2.9158076538461613</v>
      </c>
      <c r="K228" s="12">
        <v>2.6065356193904932</v>
      </c>
      <c r="L228" s="12">
        <v>2.0257493542557592</v>
      </c>
      <c r="M228" s="12">
        <v>2.2608733172500104</v>
      </c>
      <c r="N228" s="12"/>
      <c r="O228" s="12"/>
    </row>
    <row r="229" spans="1:15" x14ac:dyDescent="0.35">
      <c r="A229" s="11" t="str">
        <f t="shared" si="3"/>
        <v>DISTRIBUCION VOLUMEN X CRITERIO (kg ó litros).Total Bebidas FriasNO COCINAR EN CASA</v>
      </c>
      <c r="B229" s="11" t="s">
        <v>120</v>
      </c>
      <c r="C229" s="11" t="s">
        <v>131</v>
      </c>
      <c r="D229" s="11" t="s">
        <v>253</v>
      </c>
      <c r="E229" s="12">
        <v>3.0075646467383517</v>
      </c>
      <c r="F229" s="12">
        <v>3.3692542439113913</v>
      </c>
      <c r="G229" s="12">
        <v>3.1900689261600488</v>
      </c>
      <c r="H229" s="12">
        <v>2.9345786398554141</v>
      </c>
      <c r="I229" s="12">
        <v>3.0307308631116348</v>
      </c>
      <c r="J229" s="12">
        <v>3.6727160696250247</v>
      </c>
      <c r="K229" s="12">
        <v>3.3889280411479512</v>
      </c>
      <c r="L229" s="12">
        <v>3.6935429191706759</v>
      </c>
      <c r="M229" s="12">
        <v>2.8640465959973884</v>
      </c>
      <c r="N229" s="12"/>
      <c r="O229" s="12"/>
    </row>
    <row r="230" spans="1:15" x14ac:dyDescent="0.35">
      <c r="A230" s="11" t="str">
        <f t="shared" si="3"/>
        <v>DISTRIBUCION VOLUMEN X CRITERIO (kg ó litros).Total Bebidas FriasCELEBRACION/FIESTA/SALIR TOMAR</v>
      </c>
      <c r="B230" s="11" t="s">
        <v>120</v>
      </c>
      <c r="C230" s="11" t="s">
        <v>131</v>
      </c>
      <c r="D230" s="11" t="s">
        <v>254</v>
      </c>
      <c r="E230" s="12">
        <v>34.366766144689045</v>
      </c>
      <c r="F230" s="12">
        <v>38.492637773545859</v>
      </c>
      <c r="G230" s="12">
        <v>36.43303744879541</v>
      </c>
      <c r="H230" s="12">
        <v>37.26185445350005</v>
      </c>
      <c r="I230" s="12">
        <v>35.615131403605361</v>
      </c>
      <c r="J230" s="12">
        <v>38.708252367017224</v>
      </c>
      <c r="K230" s="12">
        <v>37.171173414497254</v>
      </c>
      <c r="L230" s="12">
        <v>37.583115221803745</v>
      </c>
      <c r="M230" s="12">
        <v>35.22445811599664</v>
      </c>
      <c r="N230" s="12"/>
      <c r="O230" s="12"/>
    </row>
    <row r="231" spans="1:15" x14ac:dyDescent="0.35">
      <c r="A231" s="11" t="str">
        <f t="shared" si="3"/>
        <v>DISTRIBUCION VOLUMEN X CRITERIO (kg ó litros).Total Bebidas FriasVIENDO DEPORTES</v>
      </c>
      <c r="B231" s="11" t="s">
        <v>120</v>
      </c>
      <c r="C231" s="11" t="s">
        <v>131</v>
      </c>
      <c r="D231" s="11" t="s">
        <v>255</v>
      </c>
      <c r="E231" s="12">
        <v>1.3222372911071529</v>
      </c>
      <c r="F231" s="12">
        <v>2.7795156852241902</v>
      </c>
      <c r="G231" s="12">
        <v>2.13628052595248</v>
      </c>
      <c r="H231" s="12">
        <v>1.788511728266498</v>
      </c>
      <c r="I231" s="12">
        <v>0.80959973837408905</v>
      </c>
      <c r="J231" s="12">
        <v>1.4054988331813374</v>
      </c>
      <c r="K231" s="12">
        <v>1.8782758221562557</v>
      </c>
      <c r="L231" s="12">
        <v>1.8602298402766886</v>
      </c>
      <c r="M231" s="12">
        <v>1.9173564366387275</v>
      </c>
      <c r="N231" s="12"/>
      <c r="O231" s="12"/>
    </row>
    <row r="232" spans="1:15" x14ac:dyDescent="0.35">
      <c r="A232" s="11" t="str">
        <f t="shared" si="3"/>
        <v>DISTRIBUCION VOLUMEN X CRITERIO (kg ó litros).Total Bebidas FriasOTROS MOTIVOS</v>
      </c>
      <c r="B232" s="11" t="s">
        <v>120</v>
      </c>
      <c r="C232" s="11" t="s">
        <v>131</v>
      </c>
      <c r="D232" s="11" t="s">
        <v>256</v>
      </c>
      <c r="E232" s="12">
        <v>5.9951176651756715</v>
      </c>
      <c r="F232" s="12">
        <v>5.3089187771687172</v>
      </c>
      <c r="G232" s="12">
        <v>5.4674433184761266</v>
      </c>
      <c r="H232" s="12">
        <v>5.7501402551761416</v>
      </c>
      <c r="I232" s="12">
        <v>5.9036421310208533</v>
      </c>
      <c r="J232" s="12">
        <v>5.7162342794297158</v>
      </c>
      <c r="K232" s="12">
        <v>5.9777077079740533</v>
      </c>
      <c r="L232" s="12">
        <v>5.7475632330682886</v>
      </c>
      <c r="M232" s="12">
        <v>6.3443778010685143</v>
      </c>
      <c r="N232" s="12"/>
      <c r="O232" s="12"/>
    </row>
    <row r="233" spans="1:15" x14ac:dyDescent="0.35">
      <c r="A233" s="11" t="str">
        <f t="shared" si="3"/>
        <v>DISTRIBUCION VOLUMEN X CRITERIO (kg ó litros).Total Bebidas CalienteT.ESPAÑA</v>
      </c>
      <c r="B233" s="11" t="s">
        <v>120</v>
      </c>
      <c r="C233" s="11" t="s">
        <v>123</v>
      </c>
      <c r="D233" s="11" t="s">
        <v>36</v>
      </c>
      <c r="E233" s="12">
        <v>100</v>
      </c>
      <c r="F233" s="12">
        <v>100</v>
      </c>
      <c r="G233" s="12">
        <v>100</v>
      </c>
      <c r="H233" s="12">
        <v>100</v>
      </c>
      <c r="I233" s="12">
        <v>100</v>
      </c>
      <c r="J233" s="12">
        <v>100</v>
      </c>
      <c r="K233" s="12">
        <v>100</v>
      </c>
      <c r="L233" s="12">
        <v>100</v>
      </c>
      <c r="M233" s="12">
        <v>100</v>
      </c>
      <c r="N233" s="12"/>
      <c r="O233" s="12"/>
    </row>
    <row r="234" spans="1:15" x14ac:dyDescent="0.35">
      <c r="A234" s="11" t="str">
        <f t="shared" si="3"/>
        <v>DISTRIBUCION VOLUMEN X CRITERIO (kg ó litros).Total Bebidas CalienteHiper+Super+Discount+G.A</v>
      </c>
      <c r="B234" s="11" t="s">
        <v>120</v>
      </c>
      <c r="C234" s="11" t="s">
        <v>123</v>
      </c>
      <c r="D234" s="11" t="s">
        <v>23</v>
      </c>
      <c r="E234" s="12">
        <v>1.9344241407467333</v>
      </c>
      <c r="F234" s="12">
        <v>1.3086361576786392</v>
      </c>
      <c r="G234" s="12">
        <v>1.1794473107751591</v>
      </c>
      <c r="H234" s="12">
        <v>1.5906706344361612</v>
      </c>
      <c r="I234" s="12">
        <v>2.0381162587628112</v>
      </c>
      <c r="J234" s="12">
        <v>1.4406569438127226</v>
      </c>
      <c r="K234" s="12">
        <v>1.3916196598139192</v>
      </c>
      <c r="L234" s="12">
        <v>1.4248547979733124</v>
      </c>
      <c r="M234" s="12">
        <v>2.4318871314434753</v>
      </c>
      <c r="N234" s="12"/>
      <c r="O234" s="12"/>
    </row>
    <row r="235" spans="1:15" x14ac:dyDescent="0.35">
      <c r="A235" s="11" t="str">
        <f t="shared" si="3"/>
        <v>DISTRIBUCION VOLUMEN X CRITERIO (kg ó litros).Total Bebidas CalienteRestaurantes</v>
      </c>
      <c r="B235" s="11" t="s">
        <v>120</v>
      </c>
      <c r="C235" s="11" t="s">
        <v>123</v>
      </c>
      <c r="D235" s="11" t="s">
        <v>24</v>
      </c>
      <c r="E235" s="12">
        <v>4.4866875627813707</v>
      </c>
      <c r="F235" s="12">
        <v>4.1721119582127733</v>
      </c>
      <c r="G235" s="12">
        <v>4.1900133844936489</v>
      </c>
      <c r="H235" s="12">
        <v>4.3094983781336351</v>
      </c>
      <c r="I235" s="12">
        <v>4.4621647867312317</v>
      </c>
      <c r="J235" s="12">
        <v>4.3260808340504351</v>
      </c>
      <c r="K235" s="12">
        <v>3.9034465581914457</v>
      </c>
      <c r="L235" s="12">
        <v>4.3986376036615402</v>
      </c>
      <c r="M235" s="12">
        <v>4.5613634557667728</v>
      </c>
      <c r="N235" s="12"/>
      <c r="O235" s="12"/>
    </row>
    <row r="236" spans="1:15" x14ac:dyDescent="0.35">
      <c r="A236" s="11" t="str">
        <f t="shared" si="3"/>
        <v>DISTRIBUCION VOLUMEN X CRITERIO (kg ó litros).Total Bebidas CalienteRestaurantes Fast Food</v>
      </c>
      <c r="B236" s="11" t="s">
        <v>120</v>
      </c>
      <c r="C236" s="11" t="s">
        <v>123</v>
      </c>
      <c r="D236" s="11" t="s">
        <v>25</v>
      </c>
      <c r="E236" s="12">
        <v>1.1546286751086901</v>
      </c>
      <c r="F236" s="12">
        <v>1.1262595885391495</v>
      </c>
      <c r="G236" s="12">
        <v>1.2931930793168012</v>
      </c>
      <c r="H236" s="12">
        <v>1.2951792387302847</v>
      </c>
      <c r="I236" s="12">
        <v>1.3512052687611154</v>
      </c>
      <c r="J236" s="12">
        <v>1.4259138575303536</v>
      </c>
      <c r="K236" s="12">
        <v>1.7367388124065291</v>
      </c>
      <c r="L236" s="12">
        <v>1.7790420902615702</v>
      </c>
      <c r="M236" s="12">
        <v>1.8057152658065887</v>
      </c>
      <c r="N236" s="12"/>
      <c r="O236" s="12"/>
    </row>
    <row r="237" spans="1:15" x14ac:dyDescent="0.35">
      <c r="A237" s="11" t="str">
        <f t="shared" si="3"/>
        <v>DISTRIBUCION VOLUMEN X CRITERIO (kg ó litros).Total Bebidas CalienteBares/Cafeterias/Cervecerias</v>
      </c>
      <c r="B237" s="11" t="s">
        <v>120</v>
      </c>
      <c r="C237" s="11" t="s">
        <v>123</v>
      </c>
      <c r="D237" s="11" t="s">
        <v>26</v>
      </c>
      <c r="E237" s="12">
        <v>72.887327724367381</v>
      </c>
      <c r="F237" s="12">
        <v>74.367342084073414</v>
      </c>
      <c r="G237" s="12">
        <v>72.771023348780986</v>
      </c>
      <c r="H237" s="12">
        <v>72.118528712140417</v>
      </c>
      <c r="I237" s="12">
        <v>71.571623698467945</v>
      </c>
      <c r="J237" s="12">
        <v>72.969833814976425</v>
      </c>
      <c r="K237" s="12">
        <v>72.40843258669436</v>
      </c>
      <c r="L237" s="12">
        <v>72.396575775067646</v>
      </c>
      <c r="M237" s="12">
        <v>70.342142575737256</v>
      </c>
      <c r="N237" s="12"/>
      <c r="O237" s="12"/>
    </row>
    <row r="238" spans="1:15" x14ac:dyDescent="0.35">
      <c r="A238" s="11" t="str">
        <f t="shared" si="3"/>
        <v>DISTRIBUCION VOLUMEN X CRITERIO (kg ó litros).Total Bebidas CalientePanaderias/Pastelerias</v>
      </c>
      <c r="B238" s="11" t="s">
        <v>120</v>
      </c>
      <c r="C238" s="11" t="s">
        <v>123</v>
      </c>
      <c r="D238" s="11" t="s">
        <v>27</v>
      </c>
      <c r="E238" s="12">
        <v>2.9763939065071305</v>
      </c>
      <c r="F238" s="12">
        <v>3.5332854229099784</v>
      </c>
      <c r="G238" s="12">
        <v>4.0459727304796367</v>
      </c>
      <c r="H238" s="12">
        <v>3.5413064330351158</v>
      </c>
      <c r="I238" s="12">
        <v>3.4148388170501218</v>
      </c>
      <c r="J238" s="12">
        <v>4.5276481606925074</v>
      </c>
      <c r="K238" s="12">
        <v>4.2087329936221929</v>
      </c>
      <c r="L238" s="12">
        <v>3.8196338408016284</v>
      </c>
      <c r="M238" s="12">
        <v>3.9896162999508635</v>
      </c>
      <c r="N238" s="12"/>
      <c r="O238" s="12"/>
    </row>
    <row r="239" spans="1:15" x14ac:dyDescent="0.35">
      <c r="A239" s="11" t="str">
        <f t="shared" si="3"/>
        <v>DISTRIBUCION VOLUMEN X CRITERIO (kg ó litros).Total Bebidas CalienteTda.Alimentacion/Delicatesen</v>
      </c>
      <c r="B239" s="11" t="s">
        <v>120</v>
      </c>
      <c r="C239" s="11" t="s">
        <v>123</v>
      </c>
      <c r="D239" s="11" t="s">
        <v>203</v>
      </c>
      <c r="E239" s="12">
        <v>0.16039106654506394</v>
      </c>
      <c r="F239" s="12">
        <v>0.37390770619622593</v>
      </c>
      <c r="G239" s="12">
        <v>0.23025541938040545</v>
      </c>
      <c r="H239" s="12">
        <v>0.20540344634675012</v>
      </c>
      <c r="I239" s="12">
        <v>0.27215318796675664</v>
      </c>
      <c r="J239" s="12">
        <v>0.13423169181936159</v>
      </c>
      <c r="K239" s="12">
        <v>0.1833386423842589</v>
      </c>
      <c r="L239" s="12">
        <v>0.18004111794598066</v>
      </c>
      <c r="M239" s="12">
        <v>0.22413192340057062</v>
      </c>
      <c r="N239" s="12"/>
      <c r="O239" s="12"/>
    </row>
    <row r="240" spans="1:15" x14ac:dyDescent="0.35">
      <c r="A240" s="11" t="str">
        <f t="shared" si="3"/>
        <v>DISTRIBUCION VOLUMEN X CRITERIO (kg ó litros).Total Bebidas CalienteCanal Conveniencia/24h</v>
      </c>
      <c r="B240" s="11" t="s">
        <v>120</v>
      </c>
      <c r="C240" s="11" t="s">
        <v>123</v>
      </c>
      <c r="D240" s="11" t="s">
        <v>204</v>
      </c>
      <c r="E240" s="12">
        <v>0.24554439171504219</v>
      </c>
      <c r="F240" s="12">
        <v>0.41681270393748909</v>
      </c>
      <c r="G240" s="12">
        <v>0.34617301177889542</v>
      </c>
      <c r="H240" s="12">
        <v>0.28089956136930422</v>
      </c>
      <c r="I240" s="12">
        <v>0.2869492884665546</v>
      </c>
      <c r="J240" s="12">
        <v>0.41838576421281937</v>
      </c>
      <c r="K240" s="12">
        <v>0.35155715742906951</v>
      </c>
      <c r="L240" s="12">
        <v>0.3651850339369575</v>
      </c>
      <c r="M240" s="12">
        <v>0.34596080726075806</v>
      </c>
      <c r="N240" s="12"/>
      <c r="O240" s="12"/>
    </row>
    <row r="241" spans="1:15" x14ac:dyDescent="0.35">
      <c r="A241" s="11" t="str">
        <f t="shared" si="3"/>
        <v>DISTRIBUCION VOLUMEN X CRITERIO (kg ó litros).Total Bebidas CalienteHoteles</v>
      </c>
      <c r="B241" s="11" t="s">
        <v>120</v>
      </c>
      <c r="C241" s="11" t="s">
        <v>123</v>
      </c>
      <c r="D241" s="11" t="s">
        <v>29</v>
      </c>
      <c r="E241" s="12">
        <v>0.52027070243003326</v>
      </c>
      <c r="F241" s="12">
        <v>0.46082178103649329</v>
      </c>
      <c r="G241" s="12">
        <v>0.42367776461886619</v>
      </c>
      <c r="H241" s="12">
        <v>0.62828404559866935</v>
      </c>
      <c r="I241" s="12">
        <v>0.68405020441180098</v>
      </c>
      <c r="J241" s="12">
        <v>0.26506464105306965</v>
      </c>
      <c r="K241" s="12">
        <v>0.39395278408613754</v>
      </c>
      <c r="L241" s="12">
        <v>0.58384335446348234</v>
      </c>
      <c r="M241" s="12">
        <v>0.74128450305998306</v>
      </c>
      <c r="N241" s="12"/>
      <c r="O241" s="12"/>
    </row>
    <row r="242" spans="1:15" x14ac:dyDescent="0.35">
      <c r="A242" s="11" t="str">
        <f t="shared" si="3"/>
        <v>DISTRIBUCION VOLUMEN X CRITERIO (kg ó litros).Total Bebidas CalienteEstaciones de servicio</v>
      </c>
      <c r="B242" s="11" t="s">
        <v>120</v>
      </c>
      <c r="C242" s="11" t="s">
        <v>123</v>
      </c>
      <c r="D242" s="11" t="s">
        <v>30</v>
      </c>
      <c r="E242" s="12">
        <v>2.9068912347484073</v>
      </c>
      <c r="F242" s="12">
        <v>1.957847600200838</v>
      </c>
      <c r="G242" s="12">
        <v>1.9000398210159359</v>
      </c>
      <c r="H242" s="12">
        <v>2.26904862368005</v>
      </c>
      <c r="I242" s="12">
        <v>2.8321648615524087</v>
      </c>
      <c r="J242" s="12">
        <v>2.0914006050784226</v>
      </c>
      <c r="K242" s="12">
        <v>1.907456206729063</v>
      </c>
      <c r="L242" s="12">
        <v>2.1832553342916015</v>
      </c>
      <c r="M242" s="12">
        <v>2.7077793047641245</v>
      </c>
      <c r="N242" s="12"/>
      <c r="O242" s="12"/>
    </row>
    <row r="243" spans="1:15" x14ac:dyDescent="0.35">
      <c r="A243" s="11" t="str">
        <f t="shared" si="3"/>
        <v>DISTRIBUCION VOLUMEN X CRITERIO (kg ó litros).Total Bebidas CalienteMaquinas dispensadoras</v>
      </c>
      <c r="B243" s="11" t="s">
        <v>120</v>
      </c>
      <c r="C243" s="11" t="s">
        <v>123</v>
      </c>
      <c r="D243" s="11" t="s">
        <v>31</v>
      </c>
      <c r="E243" s="12">
        <v>7.3854162100673246</v>
      </c>
      <c r="F243" s="12">
        <v>7.6461211537038691</v>
      </c>
      <c r="G243" s="12">
        <v>8.2699255770377142</v>
      </c>
      <c r="H243" s="12">
        <v>7.974550593580763</v>
      </c>
      <c r="I243" s="12">
        <v>6.9543673883465784</v>
      </c>
      <c r="J243" s="12">
        <v>6.900647919094494</v>
      </c>
      <c r="K243" s="12">
        <v>8.0257604154030897</v>
      </c>
      <c r="L243" s="12">
        <v>7.6845239054822807</v>
      </c>
      <c r="M243" s="12">
        <v>7.2524930414772077</v>
      </c>
      <c r="N243" s="12"/>
      <c r="O243" s="12"/>
    </row>
    <row r="244" spans="1:15" x14ac:dyDescent="0.35">
      <c r="A244" s="11" t="str">
        <f t="shared" si="3"/>
        <v>DISTRIBUCION VOLUMEN X CRITERIO (kg ó litros).Total Bebidas CalienteServicio en la empresa</v>
      </c>
      <c r="B244" s="11" t="s">
        <v>120</v>
      </c>
      <c r="C244" s="11" t="s">
        <v>123</v>
      </c>
      <c r="D244" s="11" t="s">
        <v>32</v>
      </c>
      <c r="E244" s="12">
        <v>2.4936333981275016</v>
      </c>
      <c r="F244" s="12">
        <v>2.5289516195800399</v>
      </c>
      <c r="G244" s="12">
        <v>3.1164994926564149</v>
      </c>
      <c r="H244" s="12">
        <v>3.0164362599164369</v>
      </c>
      <c r="I244" s="12">
        <v>2.8966287427985997</v>
      </c>
      <c r="J244" s="12">
        <v>2.9716692238058533</v>
      </c>
      <c r="K244" s="12">
        <v>3.0088594818689249</v>
      </c>
      <c r="L244" s="12">
        <v>2.8086248123753483</v>
      </c>
      <c r="M244" s="12">
        <v>2.567199650672237</v>
      </c>
      <c r="N244" s="12"/>
      <c r="O244" s="12"/>
    </row>
    <row r="245" spans="1:15" x14ac:dyDescent="0.35">
      <c r="A245" s="11" t="str">
        <f t="shared" si="3"/>
        <v>DISTRIBUCION VOLUMEN X CRITERIO (kg ó litros).Total Bebidas CalienteResto de canales</v>
      </c>
      <c r="B245" s="11" t="s">
        <v>120</v>
      </c>
      <c r="C245" s="11" t="s">
        <v>123</v>
      </c>
      <c r="D245" s="11" t="s">
        <v>33</v>
      </c>
      <c r="E245" s="12">
        <v>2.8483868809891</v>
      </c>
      <c r="F245" s="12">
        <v>2.1078961055673129</v>
      </c>
      <c r="G245" s="12">
        <v>2.2337710906057922</v>
      </c>
      <c r="H245" s="12">
        <v>2.7702079580077492</v>
      </c>
      <c r="I245" s="12">
        <v>3.2357388844615733</v>
      </c>
      <c r="J245" s="12">
        <v>2.5284613510828819</v>
      </c>
      <c r="K245" s="12">
        <v>2.4801042580035801</v>
      </c>
      <c r="L245" s="12">
        <v>2.3757806905854131</v>
      </c>
      <c r="M245" s="12">
        <v>3.0304118421111212</v>
      </c>
      <c r="N245" s="12"/>
      <c r="O245" s="12"/>
    </row>
    <row r="246" spans="1:15" x14ac:dyDescent="0.35">
      <c r="A246" s="11" t="str">
        <f t="shared" si="3"/>
        <v>DISTRIBUCION VOLUMEN X CRITERIO (kg ó litros).Total Bebidas CalienteEN LA CALLE</v>
      </c>
      <c r="B246" s="11" t="s">
        <v>120</v>
      </c>
      <c r="C246" s="11" t="s">
        <v>123</v>
      </c>
      <c r="D246" s="11" t="s">
        <v>224</v>
      </c>
      <c r="E246" s="12">
        <v>1.7816087811793824</v>
      </c>
      <c r="F246" s="12">
        <v>1.1332616137868756</v>
      </c>
      <c r="G246" s="12">
        <v>1.217033172674153</v>
      </c>
      <c r="H246" s="12">
        <v>1.1930578143734596</v>
      </c>
      <c r="I246" s="12">
        <v>2.1212740582178955</v>
      </c>
      <c r="J246" s="12">
        <v>1.3979769738603109</v>
      </c>
      <c r="K246" s="12">
        <v>1.5544449629640673</v>
      </c>
      <c r="L246" s="12">
        <v>1.5174809034334058</v>
      </c>
      <c r="M246" s="12">
        <v>1.952710278672172</v>
      </c>
      <c r="N246" s="12"/>
      <c r="O246" s="12"/>
    </row>
    <row r="247" spans="1:15" x14ac:dyDescent="0.35">
      <c r="A247" s="11" t="str">
        <f t="shared" si="3"/>
        <v>DISTRIBUCION VOLUMEN X CRITERIO (kg ó litros).Total Bebidas CalienteEN CASA DE OTROS</v>
      </c>
      <c r="B247" s="11" t="s">
        <v>120</v>
      </c>
      <c r="C247" s="11" t="s">
        <v>123</v>
      </c>
      <c r="D247" s="11" t="s">
        <v>225</v>
      </c>
      <c r="E247" s="12">
        <v>0.89244142557181305</v>
      </c>
      <c r="F247" s="12">
        <v>0.80319605640633629</v>
      </c>
      <c r="G247" s="12">
        <v>0.67313494967279108</v>
      </c>
      <c r="H247" s="12">
        <v>0.71481856079787187</v>
      </c>
      <c r="I247" s="12">
        <v>0.7230648101137408</v>
      </c>
      <c r="J247" s="12">
        <v>0.82317391903934911</v>
      </c>
      <c r="K247" s="12">
        <v>0.74178976982897993</v>
      </c>
      <c r="L247" s="12">
        <v>0.69130958649452912</v>
      </c>
      <c r="M247" s="12">
        <v>1.0732271427506066</v>
      </c>
      <c r="N247" s="12"/>
      <c r="O247" s="12"/>
    </row>
    <row r="248" spans="1:15" x14ac:dyDescent="0.35">
      <c r="A248" s="11" t="str">
        <f t="shared" si="3"/>
        <v>DISTRIBUCION VOLUMEN X CRITERIO (kg ó litros).Total Bebidas CalienteEN EL ESTABLECIMIENTO</v>
      </c>
      <c r="B248" s="11" t="s">
        <v>120</v>
      </c>
      <c r="C248" s="11" t="s">
        <v>123</v>
      </c>
      <c r="D248" s="11" t="s">
        <v>226</v>
      </c>
      <c r="E248" s="12">
        <v>82.855020801037696</v>
      </c>
      <c r="F248" s="12">
        <v>83.338683857897806</v>
      </c>
      <c r="G248" s="12">
        <v>82.211750371115073</v>
      </c>
      <c r="H248" s="12">
        <v>83.230707530544777</v>
      </c>
      <c r="I248" s="12">
        <v>82.51190318829947</v>
      </c>
      <c r="J248" s="12">
        <v>82.759981853316361</v>
      </c>
      <c r="K248" s="12">
        <v>81.999489576842578</v>
      </c>
      <c r="L248" s="12">
        <v>82.790822834352312</v>
      </c>
      <c r="M248" s="12">
        <v>82.321009424889866</v>
      </c>
      <c r="N248" s="12"/>
      <c r="O248" s="12"/>
    </row>
    <row r="249" spans="1:15" x14ac:dyDescent="0.35">
      <c r="A249" s="11" t="str">
        <f t="shared" si="3"/>
        <v>DISTRIBUCION VOLUMEN X CRITERIO (kg ó litros).Total Bebidas CalienteEN EL TRABAJO</v>
      </c>
      <c r="B249" s="11" t="s">
        <v>120</v>
      </c>
      <c r="C249" s="11" t="s">
        <v>123</v>
      </c>
      <c r="D249" s="11" t="s">
        <v>227</v>
      </c>
      <c r="E249" s="12">
        <v>12.692323355439258</v>
      </c>
      <c r="F249" s="12">
        <v>12.523987665984205</v>
      </c>
      <c r="G249" s="12">
        <v>13.790489098057229</v>
      </c>
      <c r="H249" s="12">
        <v>12.848128122855831</v>
      </c>
      <c r="I249" s="12">
        <v>12.791694656367058</v>
      </c>
      <c r="J249" s="12">
        <v>12.817968339699334</v>
      </c>
      <c r="K249" s="12">
        <v>13.175074756996205</v>
      </c>
      <c r="L249" s="12">
        <v>12.862709952631468</v>
      </c>
      <c r="M249" s="12">
        <v>12.18272432150742</v>
      </c>
      <c r="N249" s="12"/>
      <c r="O249" s="12"/>
    </row>
    <row r="250" spans="1:15" x14ac:dyDescent="0.35">
      <c r="A250" s="11" t="str">
        <f t="shared" si="3"/>
        <v>DISTRIBUCION VOLUMEN X CRITERIO (kg ó litros).Total Bebidas CalienteEN COLEGIO/INSTITUTO/UNIV.</v>
      </c>
      <c r="B250" s="11" t="s">
        <v>120</v>
      </c>
      <c r="C250" s="11" t="s">
        <v>123</v>
      </c>
      <c r="D250" s="11" t="s">
        <v>228</v>
      </c>
      <c r="E250" s="12">
        <v>0.17864095118738471</v>
      </c>
      <c r="F250" s="12">
        <v>0.37520619475166683</v>
      </c>
      <c r="G250" s="12">
        <v>0.50037023134946412</v>
      </c>
      <c r="H250" s="12">
        <v>0.37756000291941627</v>
      </c>
      <c r="I250" s="12">
        <v>0.30853457631735265</v>
      </c>
      <c r="J250" s="12">
        <v>0.46032335787695738</v>
      </c>
      <c r="K250" s="12">
        <v>0.35083305750847016</v>
      </c>
      <c r="L250" s="12">
        <v>0.200614878964232</v>
      </c>
      <c r="M250" s="12">
        <v>0.11507181444408618</v>
      </c>
      <c r="N250" s="12"/>
      <c r="O250" s="12"/>
    </row>
    <row r="251" spans="1:15" x14ac:dyDescent="0.35">
      <c r="A251" s="11" t="str">
        <f t="shared" si="3"/>
        <v>DISTRIBUCION VOLUMEN X CRITERIO (kg ó litros).Total Bebidas CalienteEN MI CASA</v>
      </c>
      <c r="B251" s="11" t="s">
        <v>120</v>
      </c>
      <c r="C251" s="11" t="s">
        <v>123</v>
      </c>
      <c r="D251" s="11" t="s">
        <v>229</v>
      </c>
      <c r="E251" s="12">
        <v>0.21700054977095265</v>
      </c>
      <c r="F251" s="12">
        <v>0.44783797121030383</v>
      </c>
      <c r="G251" s="12">
        <v>0.40026135879131219</v>
      </c>
      <c r="H251" s="12">
        <v>0.20291924992140881</v>
      </c>
      <c r="I251" s="12">
        <v>0.25456617398243175</v>
      </c>
      <c r="J251" s="12">
        <v>0.35734444357301243</v>
      </c>
      <c r="K251" s="12">
        <v>0.64213739711927276</v>
      </c>
      <c r="L251" s="12">
        <v>0.67947851766841627</v>
      </c>
      <c r="M251" s="12">
        <v>0.76981395700070765</v>
      </c>
      <c r="N251" s="12"/>
      <c r="O251" s="12"/>
    </row>
    <row r="252" spans="1:15" x14ac:dyDescent="0.35">
      <c r="A252" s="11" t="str">
        <f t="shared" si="3"/>
        <v>DISTRIBUCION VOLUMEN X CRITERIO (kg ó litros).Total Bebidas CalienteEN M.TRANSP.(AVION,TREN,AUTOC,E</v>
      </c>
      <c r="B252" s="11" t="s">
        <v>120</v>
      </c>
      <c r="C252" s="11" t="s">
        <v>123</v>
      </c>
      <c r="D252" s="11" t="s">
        <v>230</v>
      </c>
      <c r="E252" s="12">
        <v>0.30494644644641106</v>
      </c>
      <c r="F252" s="12">
        <v>0.16662085691423703</v>
      </c>
      <c r="G252" s="12">
        <v>0.11675084302028574</v>
      </c>
      <c r="H252" s="12">
        <v>0.11675946545308623</v>
      </c>
      <c r="I252" s="12">
        <v>0.14789414785257113</v>
      </c>
      <c r="J252" s="12">
        <v>8.6050141695388424E-2</v>
      </c>
      <c r="K252" s="12">
        <v>0.11741966436546664</v>
      </c>
      <c r="L252" s="12">
        <v>9.2190659034205091E-2</v>
      </c>
      <c r="M252" s="12">
        <v>0.1404070734459423</v>
      </c>
      <c r="N252" s="12"/>
      <c r="O252" s="12"/>
    </row>
    <row r="253" spans="1:15" x14ac:dyDescent="0.35">
      <c r="A253" s="11" t="str">
        <f t="shared" si="3"/>
        <v>DISTRIBUCION VOLUMEN X CRITERIO (kg ó litros).Total Bebidas CalienteEN OTRO LUGAR</v>
      </c>
      <c r="B253" s="11" t="s">
        <v>120</v>
      </c>
      <c r="C253" s="11" t="s">
        <v>123</v>
      </c>
      <c r="D253" s="11" t="s">
        <v>231</v>
      </c>
      <c r="E253" s="12">
        <v>1.0780126712839484</v>
      </c>
      <c r="F253" s="12">
        <v>1.2112038568234169</v>
      </c>
      <c r="G253" s="12">
        <v>1.0901870197703663</v>
      </c>
      <c r="H253" s="12">
        <v>1.3160699534424432</v>
      </c>
      <c r="I253" s="12">
        <v>1.1410666725759218</v>
      </c>
      <c r="J253" s="12">
        <v>1.2971854093173509</v>
      </c>
      <c r="K253" s="12">
        <v>1.4188282901441602</v>
      </c>
      <c r="L253" s="12">
        <v>1.1654009833595032</v>
      </c>
      <c r="M253" s="12">
        <v>1.445021018120171</v>
      </c>
      <c r="N253" s="12"/>
      <c r="O253" s="12"/>
    </row>
    <row r="254" spans="1:15" x14ac:dyDescent="0.35">
      <c r="A254" s="11" t="str">
        <f t="shared" si="3"/>
        <v>DISTRIBUCION VOLUMEN X CRITERIO (kg ó litros).Total Bebidas CalienteDESAYUNO</v>
      </c>
      <c r="B254" s="11" t="s">
        <v>120</v>
      </c>
      <c r="C254" s="11" t="s">
        <v>123</v>
      </c>
      <c r="D254" s="11" t="s">
        <v>232</v>
      </c>
      <c r="E254" s="12">
        <v>63.666537529432446</v>
      </c>
      <c r="F254" s="12">
        <v>59.796856397446419</v>
      </c>
      <c r="G254" s="12">
        <v>58.337286397310827</v>
      </c>
      <c r="H254" s="12">
        <v>61.754142881945704</v>
      </c>
      <c r="I254" s="12">
        <v>64.366694425536579</v>
      </c>
      <c r="J254" s="12">
        <v>59.186106006806014</v>
      </c>
      <c r="K254" s="12">
        <v>58.571176392706327</v>
      </c>
      <c r="L254" s="12">
        <v>59.620568619745484</v>
      </c>
      <c r="M254" s="12">
        <v>61.598935927613773</v>
      </c>
      <c r="N254" s="12"/>
      <c r="O254" s="12"/>
    </row>
    <row r="255" spans="1:15" x14ac:dyDescent="0.35">
      <c r="A255" s="11" t="str">
        <f t="shared" si="3"/>
        <v>DISTRIBUCION VOLUMEN X CRITERIO (kg ó litros).Total Bebidas CalienteAPERITIVO/ANTES DE COMER</v>
      </c>
      <c r="B255" s="11" t="s">
        <v>120</v>
      </c>
      <c r="C255" s="11" t="s">
        <v>123</v>
      </c>
      <c r="D255" s="11" t="s">
        <v>233</v>
      </c>
      <c r="E255" s="12">
        <v>9.2657425925727122</v>
      </c>
      <c r="F255" s="12">
        <v>9.8545468938670435</v>
      </c>
      <c r="G255" s="12">
        <v>10.223460367336029</v>
      </c>
      <c r="H255" s="12">
        <v>8.9156403713624197</v>
      </c>
      <c r="I255" s="12">
        <v>8.849049973441204</v>
      </c>
      <c r="J255" s="12">
        <v>9.6966215531712034</v>
      </c>
      <c r="K255" s="12">
        <v>9.7854784608886689</v>
      </c>
      <c r="L255" s="12">
        <v>9.3498731073211143</v>
      </c>
      <c r="M255" s="12">
        <v>8.9669853879213264</v>
      </c>
      <c r="N255" s="12"/>
      <c r="O255" s="12"/>
    </row>
    <row r="256" spans="1:15" x14ac:dyDescent="0.35">
      <c r="A256" s="11" t="str">
        <f t="shared" si="3"/>
        <v>DISTRIBUCION VOLUMEN X CRITERIO (kg ó litros).Total Bebidas CalienteCOMIDA</v>
      </c>
      <c r="B256" s="11" t="s">
        <v>120</v>
      </c>
      <c r="C256" s="11" t="s">
        <v>123</v>
      </c>
      <c r="D256" s="11" t="s">
        <v>234</v>
      </c>
      <c r="E256" s="12">
        <v>7.0829069079148486</v>
      </c>
      <c r="F256" s="12">
        <v>6.9050604186397395</v>
      </c>
      <c r="G256" s="12">
        <v>7.0118548489262338</v>
      </c>
      <c r="H256" s="12">
        <v>7.7231962087247865</v>
      </c>
      <c r="I256" s="12">
        <v>7.1691929296794399</v>
      </c>
      <c r="J256" s="12">
        <v>7.2659696666230111</v>
      </c>
      <c r="K256" s="12">
        <v>7.3450122820445776</v>
      </c>
      <c r="L256" s="12">
        <v>8.3383972442638079</v>
      </c>
      <c r="M256" s="12">
        <v>8.0949074276729149</v>
      </c>
      <c r="N256" s="12"/>
      <c r="O256" s="12"/>
    </row>
    <row r="257" spans="1:15" x14ac:dyDescent="0.35">
      <c r="A257" s="11" t="str">
        <f t="shared" si="3"/>
        <v>DISTRIBUCION VOLUMEN X CRITERIO (kg ó litros).Total Bebidas CalienteTARDE/MERIENDA</v>
      </c>
      <c r="B257" s="11" t="s">
        <v>120</v>
      </c>
      <c r="C257" s="11" t="s">
        <v>123</v>
      </c>
      <c r="D257" s="11" t="s">
        <v>235</v>
      </c>
      <c r="E257" s="12">
        <v>12.655087205864957</v>
      </c>
      <c r="F257" s="12">
        <v>17.051471865089603</v>
      </c>
      <c r="G257" s="12">
        <v>18.20560293579145</v>
      </c>
      <c r="H257" s="12">
        <v>14.784936754704049</v>
      </c>
      <c r="I257" s="12">
        <v>11.966444587001956</v>
      </c>
      <c r="J257" s="12">
        <v>17.135176258528826</v>
      </c>
      <c r="K257" s="12">
        <v>17.571791415831026</v>
      </c>
      <c r="L257" s="12">
        <v>15.556965513074456</v>
      </c>
      <c r="M257" s="12">
        <v>13.212675522238767</v>
      </c>
      <c r="N257" s="12"/>
      <c r="O257" s="12"/>
    </row>
    <row r="258" spans="1:15" x14ac:dyDescent="0.35">
      <c r="A258" s="11" t="str">
        <f t="shared" si="3"/>
        <v>DISTRIBUCION VOLUMEN X CRITERIO (kg ó litros).Total Bebidas CalienteANTES DE CENAR</v>
      </c>
      <c r="B258" s="11" t="s">
        <v>120</v>
      </c>
      <c r="C258" s="11" t="s">
        <v>123</v>
      </c>
      <c r="D258" s="11" t="s">
        <v>236</v>
      </c>
      <c r="E258" s="12">
        <v>1.3209869577544828</v>
      </c>
      <c r="F258" s="12">
        <v>1.5489014711037954</v>
      </c>
      <c r="G258" s="12">
        <v>1.3578048726151222</v>
      </c>
      <c r="H258" s="12">
        <v>1.1197695300268491</v>
      </c>
      <c r="I258" s="12">
        <v>1.0244524894430105</v>
      </c>
      <c r="J258" s="12">
        <v>1.3034887187156892</v>
      </c>
      <c r="K258" s="12">
        <v>1.1611926247519857</v>
      </c>
      <c r="L258" s="12">
        <v>1.1265395222278607</v>
      </c>
      <c r="M258" s="12">
        <v>1.1650135487645457</v>
      </c>
      <c r="N258" s="12"/>
      <c r="O258" s="12"/>
    </row>
    <row r="259" spans="1:15" x14ac:dyDescent="0.35">
      <c r="A259" s="11" t="str">
        <f t="shared" si="3"/>
        <v>DISTRIBUCION VOLUMEN X CRITERIO (kg ó litros).Total Bebidas CalienteCENA</v>
      </c>
      <c r="B259" s="11" t="s">
        <v>120</v>
      </c>
      <c r="C259" s="11" t="s">
        <v>123</v>
      </c>
      <c r="D259" s="11" t="s">
        <v>237</v>
      </c>
      <c r="E259" s="12">
        <v>2.2437606524446059</v>
      </c>
      <c r="F259" s="12">
        <v>1.6685726827798759</v>
      </c>
      <c r="G259" s="12">
        <v>1.4689534786218856</v>
      </c>
      <c r="H259" s="12">
        <v>1.3944842888532769</v>
      </c>
      <c r="I259" s="12">
        <v>1.9351786438194634</v>
      </c>
      <c r="J259" s="12">
        <v>1.4419691187075612</v>
      </c>
      <c r="K259" s="12">
        <v>1.3474467765486984</v>
      </c>
      <c r="L259" s="12">
        <v>1.5374833069882199</v>
      </c>
      <c r="M259" s="12">
        <v>1.8301696125578815</v>
      </c>
      <c r="N259" s="12"/>
      <c r="O259" s="12"/>
    </row>
    <row r="260" spans="1:15" x14ac:dyDescent="0.35">
      <c r="A260" s="11" t="str">
        <f t="shared" ref="A260:A323" si="4">B260&amp;C260&amp;D260</f>
        <v>DISTRIBUCION VOLUMEN X CRITERIO (kg ó litros).Total Bebidas CalienteDESPUES DE LA CENA</v>
      </c>
      <c r="B260" s="11" t="s">
        <v>120</v>
      </c>
      <c r="C260" s="11" t="s">
        <v>123</v>
      </c>
      <c r="D260" s="11" t="s">
        <v>238</v>
      </c>
      <c r="E260" s="12">
        <v>1.1515103237074999</v>
      </c>
      <c r="F260" s="12">
        <v>0.74438298613901299</v>
      </c>
      <c r="G260" s="12">
        <v>0.93301996062474779</v>
      </c>
      <c r="H260" s="12">
        <v>1.0022393082760948</v>
      </c>
      <c r="I260" s="12">
        <v>1.4989646443266891</v>
      </c>
      <c r="J260" s="12">
        <v>0.90359459214666027</v>
      </c>
      <c r="K260" s="12">
        <v>0.85161769111466512</v>
      </c>
      <c r="L260" s="12">
        <v>1.0378992754252316</v>
      </c>
      <c r="M260" s="12">
        <v>1.3929378924430598</v>
      </c>
      <c r="N260" s="12"/>
      <c r="O260" s="12"/>
    </row>
    <row r="261" spans="1:15" x14ac:dyDescent="0.35">
      <c r="A261" s="11" t="str">
        <f t="shared" si="4"/>
        <v>DISTRIBUCION VOLUMEN X CRITERIO (kg ó litros).Total Bebidas CalienteDURANTE EL DIA</v>
      </c>
      <c r="B261" s="11" t="s">
        <v>120</v>
      </c>
      <c r="C261" s="11" t="s">
        <v>123</v>
      </c>
      <c r="D261" s="11" t="s">
        <v>239</v>
      </c>
      <c r="E261" s="12">
        <v>2.6134685462540013</v>
      </c>
      <c r="F261" s="12">
        <v>2.4302039600292975</v>
      </c>
      <c r="G261" s="12">
        <v>2.4619976152500582</v>
      </c>
      <c r="H261" s="12">
        <v>3.3056088741507512</v>
      </c>
      <c r="I261" s="12">
        <v>3.1900220967825152</v>
      </c>
      <c r="J261" s="12">
        <v>3.0670749141428524</v>
      </c>
      <c r="K261" s="12">
        <v>3.3662961157944991</v>
      </c>
      <c r="L261" s="12">
        <v>3.4322766132503046</v>
      </c>
      <c r="M261" s="12">
        <v>3.7383612213813882</v>
      </c>
      <c r="N261" s="12"/>
      <c r="O261" s="12"/>
    </row>
    <row r="262" spans="1:15" x14ac:dyDescent="0.35">
      <c r="A262" s="11" t="str">
        <f t="shared" si="4"/>
        <v>DISTRIBUCION VOLUMEN X CRITERIO (kg ó litros).Total Bebidas CalienteCON AMIGOS</v>
      </c>
      <c r="B262" s="11" t="s">
        <v>120</v>
      </c>
      <c r="C262" s="11" t="s">
        <v>123</v>
      </c>
      <c r="D262" s="11" t="s">
        <v>240</v>
      </c>
      <c r="E262" s="12">
        <v>18.003621149474274</v>
      </c>
      <c r="F262" s="12">
        <v>20.82380629887723</v>
      </c>
      <c r="G262" s="12">
        <v>21.005692916934603</v>
      </c>
      <c r="H262" s="12">
        <v>17.937574188002852</v>
      </c>
      <c r="I262" s="12">
        <v>17.179515680228359</v>
      </c>
      <c r="J262" s="12">
        <v>19.887035667508449</v>
      </c>
      <c r="K262" s="12">
        <v>19.261694730139531</v>
      </c>
      <c r="L262" s="12">
        <v>18.050839656528325</v>
      </c>
      <c r="M262" s="12">
        <v>16.687681318814096</v>
      </c>
      <c r="N262" s="12"/>
      <c r="O262" s="12"/>
    </row>
    <row r="263" spans="1:15" x14ac:dyDescent="0.35">
      <c r="A263" s="11" t="str">
        <f t="shared" si="4"/>
        <v>DISTRIBUCION VOLUMEN X CRITERIO (kg ó litros).Total Bebidas CalienteCON CLIENTES</v>
      </c>
      <c r="B263" s="11" t="s">
        <v>120</v>
      </c>
      <c r="C263" s="11" t="s">
        <v>123</v>
      </c>
      <c r="D263" s="11" t="s">
        <v>241</v>
      </c>
      <c r="E263" s="12">
        <v>0.9432825088961958</v>
      </c>
      <c r="F263" s="12">
        <v>0.93273812273606405</v>
      </c>
      <c r="G263" s="12">
        <v>0.93701115031088922</v>
      </c>
      <c r="H263" s="12">
        <v>0.93710688223970318</v>
      </c>
      <c r="I263" s="12">
        <v>0.91456093730008636</v>
      </c>
      <c r="J263" s="12">
        <v>0.8505494210261364</v>
      </c>
      <c r="K263" s="12">
        <v>0.90204354403854403</v>
      </c>
      <c r="L263" s="12">
        <v>0.8782433918119017</v>
      </c>
      <c r="M263" s="12">
        <v>0.75403865759355182</v>
      </c>
      <c r="N263" s="12"/>
      <c r="O263" s="12"/>
    </row>
    <row r="264" spans="1:15" x14ac:dyDescent="0.35">
      <c r="A264" s="11" t="str">
        <f t="shared" si="4"/>
        <v>DISTRIBUCION VOLUMEN X CRITERIO (kg ó litros).Total Bebidas CalienteCON COMPAÑEROS DE TRABAJO</v>
      </c>
      <c r="B264" s="11" t="s">
        <v>120</v>
      </c>
      <c r="C264" s="11" t="s">
        <v>123</v>
      </c>
      <c r="D264" s="11" t="s">
        <v>242</v>
      </c>
      <c r="E264" s="12">
        <v>16.400567929063143</v>
      </c>
      <c r="F264" s="12">
        <v>16.721311190610745</v>
      </c>
      <c r="G264" s="12">
        <v>17.889561255676405</v>
      </c>
      <c r="H264" s="12">
        <v>18.403687297249352</v>
      </c>
      <c r="I264" s="12">
        <v>16.189514116013768</v>
      </c>
      <c r="J264" s="12">
        <v>16.632836761958316</v>
      </c>
      <c r="K264" s="12">
        <v>17.859915193732245</v>
      </c>
      <c r="L264" s="12">
        <v>17.114427111257953</v>
      </c>
      <c r="M264" s="12">
        <v>16.065411637930911</v>
      </c>
      <c r="N264" s="12"/>
      <c r="O264" s="12"/>
    </row>
    <row r="265" spans="1:15" x14ac:dyDescent="0.35">
      <c r="A265" s="11" t="str">
        <f t="shared" si="4"/>
        <v>DISTRIBUCION VOLUMEN X CRITERIO (kg ó litros).Total Bebidas CalienteCON COMPAÑEROS DE CLASE</v>
      </c>
      <c r="B265" s="11" t="s">
        <v>120</v>
      </c>
      <c r="C265" s="11" t="s">
        <v>123</v>
      </c>
      <c r="D265" s="11" t="s">
        <v>243</v>
      </c>
      <c r="E265" s="12">
        <v>0.4000412604235794</v>
      </c>
      <c r="F265" s="12">
        <v>0.52313349796004982</v>
      </c>
      <c r="G265" s="12">
        <v>0.62052786300633844</v>
      </c>
      <c r="H265" s="12">
        <v>0.47703791405442375</v>
      </c>
      <c r="I265" s="12">
        <v>0.48117263927207982</v>
      </c>
      <c r="J265" s="12">
        <v>0.52838319444469395</v>
      </c>
      <c r="K265" s="12">
        <v>0.56232519976989492</v>
      </c>
      <c r="L265" s="12">
        <v>0.44433583908415231</v>
      </c>
      <c r="M265" s="12">
        <v>0.55180567129063884</v>
      </c>
      <c r="N265" s="12"/>
      <c r="O265" s="12"/>
    </row>
    <row r="266" spans="1:15" x14ac:dyDescent="0.35">
      <c r="A266" s="11" t="str">
        <f t="shared" si="4"/>
        <v>DISTRIBUCION VOLUMEN X CRITERIO (kg ó litros).Total Bebidas CalienteCON FAMILIA</v>
      </c>
      <c r="B266" s="11" t="s">
        <v>120</v>
      </c>
      <c r="C266" s="11" t="s">
        <v>123</v>
      </c>
      <c r="D266" s="11" t="s">
        <v>244</v>
      </c>
      <c r="E266" s="12">
        <v>20.062821135522562</v>
      </c>
      <c r="F266" s="12">
        <v>18.538411877865965</v>
      </c>
      <c r="G266" s="12">
        <v>16.386938265723614</v>
      </c>
      <c r="H266" s="12">
        <v>17.04451421141227</v>
      </c>
      <c r="I266" s="12">
        <v>19.499756123463495</v>
      </c>
      <c r="J266" s="12">
        <v>18.725123959447163</v>
      </c>
      <c r="K266" s="12">
        <v>16.747972332953442</v>
      </c>
      <c r="L266" s="12">
        <v>17.530371852134333</v>
      </c>
      <c r="M266" s="12">
        <v>19.099505127233023</v>
      </c>
      <c r="N266" s="12"/>
      <c r="O266" s="12"/>
    </row>
    <row r="267" spans="1:15" x14ac:dyDescent="0.35">
      <c r="A267" s="11" t="str">
        <f t="shared" si="4"/>
        <v>DISTRIBUCION VOLUMEN X CRITERIO (kg ó litros).Total Bebidas CalienteCON LA PAREJA</v>
      </c>
      <c r="B267" s="11" t="s">
        <v>120</v>
      </c>
      <c r="C267" s="11" t="s">
        <v>123</v>
      </c>
      <c r="D267" s="11" t="s">
        <v>245</v>
      </c>
      <c r="E267" s="12">
        <v>15.867472355813137</v>
      </c>
      <c r="F267" s="12">
        <v>15.268084222766406</v>
      </c>
      <c r="G267" s="12">
        <v>15.654076139139864</v>
      </c>
      <c r="H267" s="12">
        <v>17.015081265687769</v>
      </c>
      <c r="I267" s="12">
        <v>17.016856549659646</v>
      </c>
      <c r="J267" s="12">
        <v>16.521085579164193</v>
      </c>
      <c r="K267" s="12">
        <v>15.917984696288093</v>
      </c>
      <c r="L267" s="12">
        <v>17.323858071726253</v>
      </c>
      <c r="M267" s="12">
        <v>18.377996899853898</v>
      </c>
      <c r="N267" s="12"/>
      <c r="O267" s="12"/>
    </row>
    <row r="268" spans="1:15" x14ac:dyDescent="0.35">
      <c r="A268" s="11" t="str">
        <f t="shared" si="4"/>
        <v>DISTRIBUCION VOLUMEN X CRITERIO (kg ó litros).Total Bebidas CalienteESTABA SOLO/A</v>
      </c>
      <c r="B268" s="11" t="s">
        <v>120</v>
      </c>
      <c r="C268" s="11" t="s">
        <v>123</v>
      </c>
      <c r="D268" s="11" t="s">
        <v>246</v>
      </c>
      <c r="E268" s="12">
        <v>27.912943939013601</v>
      </c>
      <c r="F268" s="12">
        <v>26.723167645851582</v>
      </c>
      <c r="G268" s="12">
        <v>27.06702596734592</v>
      </c>
      <c r="H268" s="12">
        <v>27.760505528335379</v>
      </c>
      <c r="I268" s="12">
        <v>28.24710965044666</v>
      </c>
      <c r="J268" s="12">
        <v>26.406060617988476</v>
      </c>
      <c r="K268" s="12">
        <v>28.227076568114573</v>
      </c>
      <c r="L268" s="12">
        <v>28.17645126769402</v>
      </c>
      <c r="M268" s="12">
        <v>28.102243722637432</v>
      </c>
      <c r="N268" s="12"/>
      <c r="O268" s="12"/>
    </row>
    <row r="269" spans="1:15" x14ac:dyDescent="0.35">
      <c r="A269" s="11" t="str">
        <f t="shared" si="4"/>
        <v>DISTRIBUCION VOLUMEN X CRITERIO (kg ó litros).Total Bebidas CalienteOTROS</v>
      </c>
      <c r="B269" s="11" t="s">
        <v>120</v>
      </c>
      <c r="C269" s="11" t="s">
        <v>123</v>
      </c>
      <c r="D269" s="11" t="s">
        <v>247</v>
      </c>
      <c r="E269" s="12">
        <v>0.40923978056195442</v>
      </c>
      <c r="F269" s="12">
        <v>0.46934419632816449</v>
      </c>
      <c r="G269" s="12">
        <v>0.43915093992290199</v>
      </c>
      <c r="H269" s="12">
        <v>0.42450785114292189</v>
      </c>
      <c r="I269" s="12">
        <v>0.47151532587531586</v>
      </c>
      <c r="J269" s="12">
        <v>0.44892009825655621</v>
      </c>
      <c r="K269" s="12">
        <v>0.52099269646473845</v>
      </c>
      <c r="L269" s="12">
        <v>0.4814724658763071</v>
      </c>
      <c r="M269" s="12">
        <v>0.361301809035043</v>
      </c>
      <c r="N269" s="12"/>
      <c r="O269" s="12"/>
    </row>
    <row r="270" spans="1:15" x14ac:dyDescent="0.35">
      <c r="A270" s="11" t="str">
        <f t="shared" si="4"/>
        <v>DISTRIBUCION VOLUMEN X CRITERIO (kg ó litros).Total Bebidas CalienteESTAR TRABAJANDO</v>
      </c>
      <c r="B270" s="11" t="s">
        <v>120</v>
      </c>
      <c r="C270" s="11" t="s">
        <v>123</v>
      </c>
      <c r="D270" s="11" t="s">
        <v>248</v>
      </c>
      <c r="E270" s="12">
        <v>25.381902765241826</v>
      </c>
      <c r="F270" s="12">
        <v>24.662022935943618</v>
      </c>
      <c r="G270" s="12">
        <v>26.640677096855647</v>
      </c>
      <c r="H270" s="12">
        <v>27.672498801050626</v>
      </c>
      <c r="I270" s="12">
        <v>25.029171079303445</v>
      </c>
      <c r="J270" s="12">
        <v>24.528910853051617</v>
      </c>
      <c r="K270" s="12">
        <v>26.189306945107795</v>
      </c>
      <c r="L270" s="12">
        <v>25.400465012987706</v>
      </c>
      <c r="M270" s="12">
        <v>24.135322498356182</v>
      </c>
      <c r="N270" s="12"/>
      <c r="O270" s="12"/>
    </row>
    <row r="271" spans="1:15" x14ac:dyDescent="0.35">
      <c r="A271" s="11" t="str">
        <f t="shared" si="4"/>
        <v>DISTRIBUCION VOLUMEN X CRITERIO (kg ó litros).Total Bebidas CalienteCOMIDA DE NEGOCIOS</v>
      </c>
      <c r="B271" s="11" t="s">
        <v>120</v>
      </c>
      <c r="C271" s="11" t="s">
        <v>123</v>
      </c>
      <c r="D271" s="11" t="s">
        <v>249</v>
      </c>
      <c r="E271" s="12">
        <v>0.13168144866742704</v>
      </c>
      <c r="F271" s="12">
        <v>0.29304733949804934</v>
      </c>
      <c r="G271" s="12">
        <v>0.19777268251725943</v>
      </c>
      <c r="H271" s="12">
        <v>0.17817939278303466</v>
      </c>
      <c r="I271" s="12">
        <v>0.23815269039576115</v>
      </c>
      <c r="J271" s="12">
        <v>0.14728395343247486</v>
      </c>
      <c r="K271" s="12">
        <v>0.15051625225299908</v>
      </c>
      <c r="L271" s="12">
        <v>0.14954114116015124</v>
      </c>
      <c r="M271" s="12">
        <v>0.1665593341190813</v>
      </c>
      <c r="N271" s="12"/>
      <c r="O271" s="12"/>
    </row>
    <row r="272" spans="1:15" x14ac:dyDescent="0.35">
      <c r="A272" s="11" t="str">
        <f t="shared" si="4"/>
        <v>DISTRIBUCION VOLUMEN X CRITERIO (kg ó litros).Total Bebidas CalientePOR PLACER/RELAX</v>
      </c>
      <c r="B272" s="11" t="s">
        <v>120</v>
      </c>
      <c r="C272" s="11" t="s">
        <v>123</v>
      </c>
      <c r="D272" s="11" t="s">
        <v>250</v>
      </c>
      <c r="E272" s="12">
        <v>16.779396878770445</v>
      </c>
      <c r="F272" s="12">
        <v>14.728358033492093</v>
      </c>
      <c r="G272" s="12">
        <v>13.642648922983645</v>
      </c>
      <c r="H272" s="12">
        <v>14.507277839661548</v>
      </c>
      <c r="I272" s="12">
        <v>15.402191280679101</v>
      </c>
      <c r="J272" s="12">
        <v>12.960382762688097</v>
      </c>
      <c r="K272" s="12">
        <v>13.183242993390643</v>
      </c>
      <c r="L272" s="12">
        <v>14.50153233435465</v>
      </c>
      <c r="M272" s="12">
        <v>15.799334596656713</v>
      </c>
      <c r="N272" s="12"/>
      <c r="O272" s="12"/>
    </row>
    <row r="273" spans="1:15" x14ac:dyDescent="0.35">
      <c r="A273" s="11" t="str">
        <f t="shared" si="4"/>
        <v>DISTRIBUCION VOLUMEN X CRITERIO (kg ó litros).Total Bebidas CalienteTENER HAMBRE/SIN PLANIFICAR</v>
      </c>
      <c r="B273" s="11" t="s">
        <v>120</v>
      </c>
      <c r="C273" s="11" t="s">
        <v>123</v>
      </c>
      <c r="D273" s="11" t="s">
        <v>251</v>
      </c>
      <c r="E273" s="12">
        <v>23.074558376907945</v>
      </c>
      <c r="F273" s="12">
        <v>24.142872933820655</v>
      </c>
      <c r="G273" s="12">
        <v>23.860596479645668</v>
      </c>
      <c r="H273" s="12">
        <v>23.276025277515288</v>
      </c>
      <c r="I273" s="12">
        <v>23.583205713813683</v>
      </c>
      <c r="J273" s="12">
        <v>24.967980570026938</v>
      </c>
      <c r="K273" s="12">
        <v>22.988292002128834</v>
      </c>
      <c r="L273" s="12">
        <v>22.541505682678231</v>
      </c>
      <c r="M273" s="12">
        <v>22.642082438354045</v>
      </c>
      <c r="N273" s="12"/>
      <c r="O273" s="12"/>
    </row>
    <row r="274" spans="1:15" x14ac:dyDescent="0.35">
      <c r="A274" s="11" t="str">
        <f t="shared" si="4"/>
        <v>DISTRIBUCION VOLUMEN X CRITERIO (kg ó litros).Total Bebidas CalienteESTAR DE COMPRAS</v>
      </c>
      <c r="B274" s="11" t="s">
        <v>120</v>
      </c>
      <c r="C274" s="11" t="s">
        <v>123</v>
      </c>
      <c r="D274" s="11" t="s">
        <v>252</v>
      </c>
      <c r="E274" s="12">
        <v>3.006411536137283</v>
      </c>
      <c r="F274" s="12">
        <v>3.1574152488615765</v>
      </c>
      <c r="G274" s="12">
        <v>3.3272340332919716</v>
      </c>
      <c r="H274" s="12">
        <v>2.9010281861345852</v>
      </c>
      <c r="I274" s="12">
        <v>2.8982503227290466</v>
      </c>
      <c r="J274" s="12">
        <v>3.6982096934748876</v>
      </c>
      <c r="K274" s="12">
        <v>2.9954396471465126</v>
      </c>
      <c r="L274" s="12">
        <v>3.1813727453330976</v>
      </c>
      <c r="M274" s="12">
        <v>3.1607149408784991</v>
      </c>
      <c r="N274" s="12"/>
      <c r="O274" s="12"/>
    </row>
    <row r="275" spans="1:15" x14ac:dyDescent="0.35">
      <c r="A275" s="11" t="str">
        <f t="shared" si="4"/>
        <v>DISTRIBUCION VOLUMEN X CRITERIO (kg ó litros).Total Bebidas CalienteNO COCINAR EN CASA</v>
      </c>
      <c r="B275" s="11" t="s">
        <v>120</v>
      </c>
      <c r="C275" s="11" t="s">
        <v>123</v>
      </c>
      <c r="D275" s="11" t="s">
        <v>253</v>
      </c>
      <c r="E275" s="12">
        <v>2.2461758258979425</v>
      </c>
      <c r="F275" s="12">
        <v>1.7954121005706536</v>
      </c>
      <c r="G275" s="12">
        <v>1.724785379479691</v>
      </c>
      <c r="H275" s="12">
        <v>1.9073820165900288</v>
      </c>
      <c r="I275" s="12">
        <v>2.3506073955271622</v>
      </c>
      <c r="J275" s="12">
        <v>2.0251001049810275</v>
      </c>
      <c r="K275" s="12">
        <v>2.0749346523582939</v>
      </c>
      <c r="L275" s="12">
        <v>2.1941587620821812</v>
      </c>
      <c r="M275" s="12">
        <v>2.5374661686936952</v>
      </c>
      <c r="N275" s="12"/>
      <c r="O275" s="12"/>
    </row>
    <row r="276" spans="1:15" x14ac:dyDescent="0.35">
      <c r="A276" s="11" t="str">
        <f t="shared" si="4"/>
        <v>DISTRIBUCION VOLUMEN X CRITERIO (kg ó litros).Total Bebidas CalienteCELEBRACION/FIESTA/SALIR TOMAR</v>
      </c>
      <c r="B276" s="11" t="s">
        <v>120</v>
      </c>
      <c r="C276" s="11" t="s">
        <v>123</v>
      </c>
      <c r="D276" s="11" t="s">
        <v>254</v>
      </c>
      <c r="E276" s="12">
        <v>22.056131893144045</v>
      </c>
      <c r="F276" s="12">
        <v>24.285406240019942</v>
      </c>
      <c r="G276" s="12">
        <v>23.37266104367572</v>
      </c>
      <c r="H276" s="12">
        <v>22.288251137386357</v>
      </c>
      <c r="I276" s="12">
        <v>23.197118391897938</v>
      </c>
      <c r="J276" s="12">
        <v>24.284281335500104</v>
      </c>
      <c r="K276" s="12">
        <v>24.752905296694781</v>
      </c>
      <c r="L276" s="12">
        <v>24.699468838770812</v>
      </c>
      <c r="M276" s="12">
        <v>23.875168145765819</v>
      </c>
      <c r="N276" s="12"/>
      <c r="O276" s="12"/>
    </row>
    <row r="277" spans="1:15" x14ac:dyDescent="0.35">
      <c r="A277" s="11" t="str">
        <f t="shared" si="4"/>
        <v>DISTRIBUCION VOLUMEN X CRITERIO (kg ó litros).Total Bebidas CalienteVIENDO DEPORTES</v>
      </c>
      <c r="B277" s="11" t="s">
        <v>120</v>
      </c>
      <c r="C277" s="11" t="s">
        <v>123</v>
      </c>
      <c r="D277" s="11" t="s">
        <v>255</v>
      </c>
      <c r="E277" s="12">
        <v>0.33604049468324526</v>
      </c>
      <c r="F277" s="12">
        <v>0.63536649551943725</v>
      </c>
      <c r="G277" s="12">
        <v>0.60692348094469695</v>
      </c>
      <c r="H277" s="12">
        <v>0.34517207168249797</v>
      </c>
      <c r="I277" s="12">
        <v>0.18031167843519594</v>
      </c>
      <c r="J277" s="12">
        <v>0.38979161134036799</v>
      </c>
      <c r="K277" s="12">
        <v>0.44980733135253742</v>
      </c>
      <c r="L277" s="12">
        <v>0.44599365587362927</v>
      </c>
      <c r="M277" s="12">
        <v>0.25583422819646701</v>
      </c>
      <c r="N277" s="12"/>
      <c r="O277" s="12"/>
    </row>
    <row r="278" spans="1:15" x14ac:dyDescent="0.35">
      <c r="A278" s="11" t="str">
        <f t="shared" si="4"/>
        <v>DISTRIBUCION VOLUMEN X CRITERIO (kg ó litros).Total Bebidas CalienteOTROS MOTIVOS</v>
      </c>
      <c r="B278" s="11" t="s">
        <v>120</v>
      </c>
      <c r="C278" s="11" t="s">
        <v>123</v>
      </c>
      <c r="D278" s="11" t="s">
        <v>256</v>
      </c>
      <c r="E278" s="12">
        <v>6.987697340725961</v>
      </c>
      <c r="F278" s="12">
        <v>6.3000962140917007</v>
      </c>
      <c r="G278" s="12">
        <v>6.6266859776573899</v>
      </c>
      <c r="H278" s="12">
        <v>6.9241977051077059</v>
      </c>
      <c r="I278" s="12">
        <v>7.1209851873295555</v>
      </c>
      <c r="J278" s="12">
        <v>6.9980508780627417</v>
      </c>
      <c r="K278" s="12">
        <v>7.2155600910385402</v>
      </c>
      <c r="L278" s="12">
        <v>6.8859608381193054</v>
      </c>
      <c r="M278" s="12">
        <v>7.4275053956820063</v>
      </c>
      <c r="N278" s="12"/>
      <c r="O278" s="12"/>
    </row>
    <row r="279" spans="1:15" x14ac:dyDescent="0.35">
      <c r="A279" s="11" t="str">
        <f t="shared" si="4"/>
        <v>CONSUMO PER CAPITA (kg ó litros por individuo)TOTAL BEBIDAST.ESPAÑA</v>
      </c>
      <c r="B279" s="11" t="s">
        <v>121</v>
      </c>
      <c r="C279" s="11" t="s">
        <v>122</v>
      </c>
      <c r="D279" s="11" t="s">
        <v>36</v>
      </c>
      <c r="E279" s="12">
        <v>23.928590966172194</v>
      </c>
      <c r="F279" s="12">
        <v>14.214766772578095</v>
      </c>
      <c r="G279" s="12">
        <v>12.990275218206342</v>
      </c>
      <c r="H279" s="12">
        <v>14.772501378177138</v>
      </c>
      <c r="I279" s="12">
        <v>22.408627340445179</v>
      </c>
      <c r="J279" s="12">
        <v>13.679239480030544</v>
      </c>
      <c r="K279" s="12">
        <v>12.50561425568435</v>
      </c>
      <c r="L279" s="12">
        <v>14.059937332349724</v>
      </c>
      <c r="M279" s="12">
        <v>21.610219946852936</v>
      </c>
      <c r="N279" s="12"/>
      <c r="O279" s="12"/>
    </row>
    <row r="280" spans="1:15" x14ac:dyDescent="0.35">
      <c r="A280" s="11" t="str">
        <f t="shared" si="4"/>
        <v>CONSUMO PER CAPITA (kg ó litros por individuo)TOTAL BEBIDASHiper+Super+Discount+G.A</v>
      </c>
      <c r="B280" s="11" t="s">
        <v>121</v>
      </c>
      <c r="C280" s="11" t="s">
        <v>122</v>
      </c>
      <c r="D280" s="11" t="s">
        <v>23</v>
      </c>
      <c r="E280" s="12">
        <v>2.625637080895681</v>
      </c>
      <c r="F280" s="12">
        <v>1.4370159071724669</v>
      </c>
      <c r="G280" s="12">
        <v>1.2197077157814571</v>
      </c>
      <c r="H280" s="12">
        <v>1.3891994838190154</v>
      </c>
      <c r="I280" s="12">
        <v>2.2783199832883412</v>
      </c>
      <c r="J280" s="12">
        <v>1.3056775448799451</v>
      </c>
      <c r="K280" s="12">
        <v>1.2548125442889586</v>
      </c>
      <c r="L280" s="12">
        <v>1.3799480885575575</v>
      </c>
      <c r="M280" s="12">
        <v>2.6389153714203153</v>
      </c>
      <c r="N280" s="12"/>
      <c r="O280" s="12"/>
    </row>
    <row r="281" spans="1:15" x14ac:dyDescent="0.35">
      <c r="A281" s="11" t="str">
        <f t="shared" si="4"/>
        <v>CONSUMO PER CAPITA (kg ó litros por individuo)TOTAL BEBIDASRestaurantes</v>
      </c>
      <c r="B281" s="11" t="s">
        <v>121</v>
      </c>
      <c r="C281" s="11" t="s">
        <v>122</v>
      </c>
      <c r="D281" s="11" t="s">
        <v>24</v>
      </c>
      <c r="E281" s="12">
        <v>3.8324930276485034</v>
      </c>
      <c r="F281" s="12">
        <v>2.4720660984965086</v>
      </c>
      <c r="G281" s="12">
        <v>2.2310435159839219</v>
      </c>
      <c r="H281" s="12">
        <v>2.5495299889021052</v>
      </c>
      <c r="I281" s="12">
        <v>3.7951845996318889</v>
      </c>
      <c r="J281" s="12">
        <v>2.5745080493339554</v>
      </c>
      <c r="K281" s="12">
        <v>2.2175417925731877</v>
      </c>
      <c r="L281" s="12">
        <v>2.4479869930358475</v>
      </c>
      <c r="M281" s="12">
        <v>3.5799082189518248</v>
      </c>
      <c r="N281" s="12"/>
      <c r="O281" s="12"/>
    </row>
    <row r="282" spans="1:15" x14ac:dyDescent="0.35">
      <c r="A282" s="11" t="str">
        <f t="shared" si="4"/>
        <v>CONSUMO PER CAPITA (kg ó litros por individuo)TOTAL BEBIDASRestaurantes Fast Food</v>
      </c>
      <c r="B282" s="11" t="s">
        <v>121</v>
      </c>
      <c r="C282" s="11" t="s">
        <v>122</v>
      </c>
      <c r="D282" s="11" t="s">
        <v>25</v>
      </c>
      <c r="E282" s="12">
        <v>1.1924929652673608</v>
      </c>
      <c r="F282" s="12">
        <v>0.79913678874788352</v>
      </c>
      <c r="G282" s="12">
        <v>0.72157235298259692</v>
      </c>
      <c r="H282" s="12">
        <v>0.72855433407319403</v>
      </c>
      <c r="I282" s="12">
        <v>1.1785253230776465</v>
      </c>
      <c r="J282" s="12">
        <v>0.791267178045716</v>
      </c>
      <c r="K282" s="12">
        <v>0.72498541334813182</v>
      </c>
      <c r="L282" s="12">
        <v>0.78000822593668162</v>
      </c>
      <c r="M282" s="12">
        <v>1.1915409306375919</v>
      </c>
      <c r="N282" s="12"/>
      <c r="O282" s="12"/>
    </row>
    <row r="283" spans="1:15" x14ac:dyDescent="0.35">
      <c r="A283" s="11" t="str">
        <f t="shared" si="4"/>
        <v>CONSUMO PER CAPITA (kg ó litros por individuo)TOTAL BEBIDASBares/Cafeterias/Cervecerias</v>
      </c>
      <c r="B283" s="11" t="s">
        <v>121</v>
      </c>
      <c r="C283" s="11" t="s">
        <v>122</v>
      </c>
      <c r="D283" s="11" t="s">
        <v>26</v>
      </c>
      <c r="E283" s="12">
        <v>11.654835529336065</v>
      </c>
      <c r="F283" s="12">
        <v>7.3635830560337414</v>
      </c>
      <c r="G283" s="12">
        <v>6.8788555035958856</v>
      </c>
      <c r="H283" s="12">
        <v>7.6664650449371461</v>
      </c>
      <c r="I283" s="12">
        <v>11.033752480976407</v>
      </c>
      <c r="J283" s="12">
        <v>7.0205043275229713</v>
      </c>
      <c r="K283" s="12">
        <v>6.4664110257543044</v>
      </c>
      <c r="L283" s="12">
        <v>7.2521562320854516</v>
      </c>
      <c r="M283" s="12">
        <v>10.447313658782525</v>
      </c>
      <c r="N283" s="12"/>
      <c r="O283" s="12"/>
    </row>
    <row r="284" spans="1:15" x14ac:dyDescent="0.35">
      <c r="A284" s="11" t="str">
        <f t="shared" si="4"/>
        <v>CONSUMO PER CAPITA (kg ó litros por individuo)TOTAL BEBIDASPanaderias/Pastelerias</v>
      </c>
      <c r="B284" s="11" t="s">
        <v>121</v>
      </c>
      <c r="C284" s="11" t="s">
        <v>122</v>
      </c>
      <c r="D284" s="11" t="s">
        <v>27</v>
      </c>
      <c r="E284" s="12">
        <v>0.21046316333840764</v>
      </c>
      <c r="F284" s="12">
        <v>0.12661159326777344</v>
      </c>
      <c r="G284" s="12">
        <v>0.14855192312490076</v>
      </c>
      <c r="H284" s="12">
        <v>0.14933359825968248</v>
      </c>
      <c r="I284" s="12">
        <v>0.16107051707299516</v>
      </c>
      <c r="J284" s="12">
        <v>0.15233131069356337</v>
      </c>
      <c r="K284" s="12">
        <v>0.14650778687543356</v>
      </c>
      <c r="L284" s="12">
        <v>0.14938051056589904</v>
      </c>
      <c r="M284" s="12">
        <v>0.2207358655779588</v>
      </c>
      <c r="N284" s="12"/>
      <c r="O284" s="12"/>
    </row>
    <row r="285" spans="1:15" x14ac:dyDescent="0.35">
      <c r="A285" s="11" t="str">
        <f t="shared" si="4"/>
        <v>CONSUMO PER CAPITA (kg ó litros por individuo)TOTAL BEBIDASTda.Alimentacion/Delicatesen</v>
      </c>
      <c r="B285" s="11" t="s">
        <v>121</v>
      </c>
      <c r="C285" s="11" t="s">
        <v>122</v>
      </c>
      <c r="D285" s="11" t="s">
        <v>203</v>
      </c>
      <c r="E285" s="12">
        <v>0.6119270630717264</v>
      </c>
      <c r="F285" s="12">
        <v>0.27546789693784585</v>
      </c>
      <c r="G285" s="12">
        <v>0.24237168198025882</v>
      </c>
      <c r="H285" s="12">
        <v>0.30535093189418594</v>
      </c>
      <c r="I285" s="12">
        <v>0.4676357327570681</v>
      </c>
      <c r="J285" s="12">
        <v>0.21414482824823208</v>
      </c>
      <c r="K285" s="12">
        <v>0.20443276093415791</v>
      </c>
      <c r="L285" s="12">
        <v>0.19990525231419387</v>
      </c>
      <c r="M285" s="12">
        <v>0.33994454593655854</v>
      </c>
      <c r="N285" s="12"/>
      <c r="O285" s="12"/>
    </row>
    <row r="286" spans="1:15" x14ac:dyDescent="0.35">
      <c r="A286" s="11" t="str">
        <f t="shared" si="4"/>
        <v>CONSUMO PER CAPITA (kg ó litros por individuo)TOTAL BEBIDASCanal Conveniencia/24h</v>
      </c>
      <c r="B286" s="11" t="s">
        <v>121</v>
      </c>
      <c r="C286" s="11" t="s">
        <v>122</v>
      </c>
      <c r="D286" s="11" t="s">
        <v>204</v>
      </c>
      <c r="E286" s="12">
        <v>0.36363114518034589</v>
      </c>
      <c r="F286" s="12">
        <v>0.23948330415697386</v>
      </c>
      <c r="G286" s="12">
        <v>0.20113180589537175</v>
      </c>
      <c r="H286" s="12">
        <v>0.21496437239503188</v>
      </c>
      <c r="I286" s="12">
        <v>0.40907641937603723</v>
      </c>
      <c r="J286" s="12">
        <v>0.23274539063635777</v>
      </c>
      <c r="K286" s="12">
        <v>0.16474380659067842</v>
      </c>
      <c r="L286" s="12">
        <v>0.20921430982746475</v>
      </c>
      <c r="M286" s="12">
        <v>0.31838760715991204</v>
      </c>
      <c r="N286" s="12"/>
      <c r="O286" s="12"/>
    </row>
    <row r="287" spans="1:15" x14ac:dyDescent="0.35">
      <c r="A287" s="11" t="str">
        <f t="shared" si="4"/>
        <v>CONSUMO PER CAPITA (kg ó litros por individuo)TOTAL BEBIDASHoteles</v>
      </c>
      <c r="B287" s="11" t="s">
        <v>121</v>
      </c>
      <c r="C287" s="11" t="s">
        <v>122</v>
      </c>
      <c r="D287" s="11" t="s">
        <v>29</v>
      </c>
      <c r="E287" s="12">
        <v>0.25933672470288249</v>
      </c>
      <c r="F287" s="12">
        <v>7.9758018318672422E-2</v>
      </c>
      <c r="G287" s="12">
        <v>7.2064350218602552E-2</v>
      </c>
      <c r="H287" s="12">
        <v>9.4917482403758607E-2</v>
      </c>
      <c r="I287" s="12">
        <v>0.21307499067433777</v>
      </c>
      <c r="J287" s="12">
        <v>5.6215820703728887E-2</v>
      </c>
      <c r="K287" s="12">
        <v>4.6324095392326348E-2</v>
      </c>
      <c r="L287" s="12">
        <v>9.1477166494217041E-2</v>
      </c>
      <c r="M287" s="12">
        <v>0.17771837244375857</v>
      </c>
      <c r="N287" s="12"/>
      <c r="O287" s="12"/>
    </row>
    <row r="288" spans="1:15" x14ac:dyDescent="0.35">
      <c r="A288" s="11" t="str">
        <f t="shared" si="4"/>
        <v>CONSUMO PER CAPITA (kg ó litros por individuo)TOTAL BEBIDASEstaciones de servicio</v>
      </c>
      <c r="B288" s="11" t="s">
        <v>121</v>
      </c>
      <c r="C288" s="11" t="s">
        <v>122</v>
      </c>
      <c r="D288" s="11" t="s">
        <v>30</v>
      </c>
      <c r="E288" s="12">
        <v>0.50397457383872546</v>
      </c>
      <c r="F288" s="12">
        <v>0.2510565920283564</v>
      </c>
      <c r="G288" s="12">
        <v>0.22987144139224258</v>
      </c>
      <c r="H288" s="12">
        <v>0.27752668919106815</v>
      </c>
      <c r="I288" s="12">
        <v>0.47724393176873975</v>
      </c>
      <c r="J288" s="12">
        <v>0.23829319704061233</v>
      </c>
      <c r="K288" s="12">
        <v>0.20247634980880425</v>
      </c>
      <c r="L288" s="12">
        <v>0.25197842024521611</v>
      </c>
      <c r="M288" s="12">
        <v>0.44993703553792319</v>
      </c>
      <c r="N288" s="12"/>
      <c r="O288" s="12"/>
    </row>
    <row r="289" spans="1:15" x14ac:dyDescent="0.35">
      <c r="A289" s="11" t="str">
        <f t="shared" si="4"/>
        <v>CONSUMO PER CAPITA (kg ó litros por individuo)TOTAL BEBIDASMaquinas dispensadoras</v>
      </c>
      <c r="B289" s="11" t="s">
        <v>121</v>
      </c>
      <c r="C289" s="11" t="s">
        <v>122</v>
      </c>
      <c r="D289" s="11" t="s">
        <v>31</v>
      </c>
      <c r="E289" s="12">
        <v>0.51897925347905949</v>
      </c>
      <c r="F289" s="12">
        <v>0.35201770040047226</v>
      </c>
      <c r="G289" s="12">
        <v>0.38263750264171814</v>
      </c>
      <c r="H289" s="12">
        <v>0.38305099674145077</v>
      </c>
      <c r="I289" s="12">
        <v>0.51454603763663387</v>
      </c>
      <c r="J289" s="12">
        <v>0.30337514099405755</v>
      </c>
      <c r="K289" s="12">
        <v>0.36015313430811535</v>
      </c>
      <c r="L289" s="12">
        <v>0.37329183497551632</v>
      </c>
      <c r="M289" s="12">
        <v>0.51292639605640877</v>
      </c>
      <c r="N289" s="12"/>
      <c r="O289" s="12"/>
    </row>
    <row r="290" spans="1:15" x14ac:dyDescent="0.35">
      <c r="A290" s="11" t="str">
        <f t="shared" si="4"/>
        <v>CONSUMO PER CAPITA (kg ó litros por individuo)TOTAL BEBIDASServicio en la empresa</v>
      </c>
      <c r="B290" s="11" t="s">
        <v>121</v>
      </c>
      <c r="C290" s="11" t="s">
        <v>122</v>
      </c>
      <c r="D290" s="11" t="s">
        <v>32</v>
      </c>
      <c r="E290" s="12">
        <v>0.28639123638279301</v>
      </c>
      <c r="F290" s="12">
        <v>0.21743058878274443</v>
      </c>
      <c r="G290" s="12">
        <v>0.18479463286016379</v>
      </c>
      <c r="H290" s="12">
        <v>0.21465477054356119</v>
      </c>
      <c r="I290" s="12">
        <v>0.26455566210087522</v>
      </c>
      <c r="J290" s="12">
        <v>0.23054580702780295</v>
      </c>
      <c r="K290" s="12">
        <v>0.21552988152590144</v>
      </c>
      <c r="L290" s="12">
        <v>0.20569291621141589</v>
      </c>
      <c r="M290" s="12">
        <v>0.22846830284921216</v>
      </c>
      <c r="N290" s="12"/>
      <c r="O290" s="12"/>
    </row>
    <row r="291" spans="1:15" x14ac:dyDescent="0.35">
      <c r="A291" s="11" t="str">
        <f t="shared" si="4"/>
        <v>CONSUMO PER CAPITA (kg ó litros por individuo)TOTAL BEBIDASResto de canales</v>
      </c>
      <c r="B291" s="11" t="s">
        <v>121</v>
      </c>
      <c r="C291" s="11" t="s">
        <v>122</v>
      </c>
      <c r="D291" s="11" t="s">
        <v>33</v>
      </c>
      <c r="E291" s="12">
        <v>1.8684307500540378</v>
      </c>
      <c r="F291" s="12">
        <v>0.60113804027087214</v>
      </c>
      <c r="G291" s="12">
        <v>0.47767436502217508</v>
      </c>
      <c r="H291" s="12">
        <v>0.79895111584423861</v>
      </c>
      <c r="I291" s="12">
        <v>1.6156463378460002</v>
      </c>
      <c r="J291" s="12">
        <v>0.55962905089217707</v>
      </c>
      <c r="K291" s="12">
        <v>0.501694292042556</v>
      </c>
      <c r="L291" s="12">
        <v>0.71889690284876273</v>
      </c>
      <c r="M291" s="12">
        <v>1.5044238582960892</v>
      </c>
      <c r="N291" s="12"/>
      <c r="O291" s="12"/>
    </row>
    <row r="292" spans="1:15" x14ac:dyDescent="0.35">
      <c r="A292" s="11" t="str">
        <f t="shared" si="4"/>
        <v>CONSUMO PER CAPITA (kg ó litros por individuo)TOTAL BEBIDASEN LA CALLE</v>
      </c>
      <c r="B292" s="11" t="s">
        <v>121</v>
      </c>
      <c r="C292" s="11" t="s">
        <v>122</v>
      </c>
      <c r="D292" s="11" t="s">
        <v>224</v>
      </c>
      <c r="E292" s="12">
        <v>1.6454490441149257</v>
      </c>
      <c r="F292" s="12">
        <v>0.53923064609196969</v>
      </c>
      <c r="G292" s="12">
        <v>0.51947577235495446</v>
      </c>
      <c r="H292" s="12">
        <v>0.68587946568807079</v>
      </c>
      <c r="I292" s="12">
        <v>1.4980429450292028</v>
      </c>
      <c r="J292" s="12">
        <v>0.51825795628348836</v>
      </c>
      <c r="K292" s="12">
        <v>0.43176891405469947</v>
      </c>
      <c r="L292" s="12">
        <v>0.58596026957277125</v>
      </c>
      <c r="M292" s="12">
        <v>1.3583155578596879</v>
      </c>
      <c r="N292" s="12"/>
      <c r="O292" s="12"/>
    </row>
    <row r="293" spans="1:15" x14ac:dyDescent="0.35">
      <c r="A293" s="11" t="str">
        <f t="shared" si="4"/>
        <v>CONSUMO PER CAPITA (kg ó litros por individuo)TOTAL BEBIDASEN CASA DE OTROS</v>
      </c>
      <c r="B293" s="11" t="s">
        <v>121</v>
      </c>
      <c r="C293" s="11" t="s">
        <v>122</v>
      </c>
      <c r="D293" s="11" t="s">
        <v>225</v>
      </c>
      <c r="E293" s="12">
        <v>1.0616280629827277</v>
      </c>
      <c r="F293" s="12">
        <v>0.79799111426937241</v>
      </c>
      <c r="G293" s="12">
        <v>0.49713327123182138</v>
      </c>
      <c r="H293" s="12">
        <v>0.58449222321473593</v>
      </c>
      <c r="I293" s="12">
        <v>0.7970336134750543</v>
      </c>
      <c r="J293" s="12">
        <v>0.71258263168957969</v>
      </c>
      <c r="K293" s="12">
        <v>0.53190625644824507</v>
      </c>
      <c r="L293" s="12">
        <v>0.62552270209692418</v>
      </c>
      <c r="M293" s="12">
        <v>1.230318191268484</v>
      </c>
      <c r="N293" s="12"/>
      <c r="O293" s="12"/>
    </row>
    <row r="294" spans="1:15" x14ac:dyDescent="0.35">
      <c r="A294" s="11" t="str">
        <f t="shared" si="4"/>
        <v>CONSUMO PER CAPITA (kg ó litros por individuo)TOTAL BEBIDASEN EL ESTABLECIMIENTO</v>
      </c>
      <c r="B294" s="11" t="s">
        <v>121</v>
      </c>
      <c r="C294" s="11" t="s">
        <v>122</v>
      </c>
      <c r="D294" s="11" t="s">
        <v>226</v>
      </c>
      <c r="E294" s="12">
        <v>18.00657628025289</v>
      </c>
      <c r="F294" s="12">
        <v>10.995957729171492</v>
      </c>
      <c r="G294" s="12">
        <v>10.149888620683392</v>
      </c>
      <c r="H294" s="12">
        <v>11.56416937057155</v>
      </c>
      <c r="I294" s="12">
        <v>17.266262087113791</v>
      </c>
      <c r="J294" s="12">
        <v>10.718072914945296</v>
      </c>
      <c r="K294" s="12">
        <v>9.6869920550156365</v>
      </c>
      <c r="L294" s="12">
        <v>10.974036187126963</v>
      </c>
      <c r="M294" s="12">
        <v>16.409219540371538</v>
      </c>
      <c r="N294" s="12"/>
      <c r="O294" s="12"/>
    </row>
    <row r="295" spans="1:15" x14ac:dyDescent="0.35">
      <c r="A295" s="11" t="str">
        <f t="shared" si="4"/>
        <v>CONSUMO PER CAPITA (kg ó litros por individuo)TOTAL BEBIDASEN EL TRABAJO</v>
      </c>
      <c r="B295" s="11" t="s">
        <v>121</v>
      </c>
      <c r="C295" s="11" t="s">
        <v>122</v>
      </c>
      <c r="D295" s="11" t="s">
        <v>227</v>
      </c>
      <c r="E295" s="12">
        <v>1.7511787307171185</v>
      </c>
      <c r="F295" s="12">
        <v>1.1485789081729643</v>
      </c>
      <c r="G295" s="12">
        <v>1.157179318173527</v>
      </c>
      <c r="H295" s="12">
        <v>1.1648762146005902</v>
      </c>
      <c r="I295" s="12">
        <v>1.4356731444790678</v>
      </c>
      <c r="J295" s="12">
        <v>1.0256700549906996</v>
      </c>
      <c r="K295" s="12">
        <v>1.1411919748919819</v>
      </c>
      <c r="L295" s="12">
        <v>1.1331621314943281</v>
      </c>
      <c r="M295" s="12">
        <v>1.3448438831705043</v>
      </c>
      <c r="N295" s="12"/>
      <c r="O295" s="12"/>
    </row>
    <row r="296" spans="1:15" x14ac:dyDescent="0.35">
      <c r="A296" s="11" t="str">
        <f t="shared" si="4"/>
        <v>CONSUMO PER CAPITA (kg ó litros por individuo)TOTAL BEBIDASEN COLEGIO/INSTITUTO/UNIV.</v>
      </c>
      <c r="B296" s="11" t="s">
        <v>121</v>
      </c>
      <c r="C296" s="11" t="s">
        <v>122</v>
      </c>
      <c r="D296" s="11" t="s">
        <v>228</v>
      </c>
      <c r="E296" s="12">
        <v>5.0298223049337142E-2</v>
      </c>
      <c r="F296" s="12">
        <v>3.4164218861420716E-2</v>
      </c>
      <c r="G296" s="12">
        <v>2.4313217936788624E-2</v>
      </c>
      <c r="H296" s="12">
        <v>2.372018813701908E-2</v>
      </c>
      <c r="I296" s="12">
        <v>2.1568388980486339E-2</v>
      </c>
      <c r="J296" s="12">
        <v>2.6787758158396308E-2</v>
      </c>
      <c r="K296" s="12">
        <v>2.36907912641472E-2</v>
      </c>
      <c r="L296" s="12">
        <v>1.566832419818465E-2</v>
      </c>
      <c r="M296" s="12">
        <v>2.5573095024603344E-2</v>
      </c>
      <c r="N296" s="12"/>
      <c r="O296" s="12"/>
    </row>
    <row r="297" spans="1:15" x14ac:dyDescent="0.35">
      <c r="A297" s="11" t="str">
        <f t="shared" si="4"/>
        <v>CONSUMO PER CAPITA (kg ó litros por individuo)TOTAL BEBIDASEN MI CASA</v>
      </c>
      <c r="B297" s="11" t="s">
        <v>121</v>
      </c>
      <c r="C297" s="11" t="s">
        <v>122</v>
      </c>
      <c r="D297" s="11" t="s">
        <v>229</v>
      </c>
      <c r="E297" s="12">
        <v>0.46284021337705439</v>
      </c>
      <c r="F297" s="12">
        <v>0.3634844975624224</v>
      </c>
      <c r="G297" s="12">
        <v>0.32420858915304562</v>
      </c>
      <c r="H297" s="12">
        <v>0.34261112616397937</v>
      </c>
      <c r="I297" s="12">
        <v>0.51423973376296017</v>
      </c>
      <c r="J297" s="12">
        <v>0.31942939326347392</v>
      </c>
      <c r="K297" s="12">
        <v>0.36064526130899638</v>
      </c>
      <c r="L297" s="12">
        <v>0.35554690726915206</v>
      </c>
      <c r="M297" s="12">
        <v>0.50457006617935451</v>
      </c>
      <c r="N297" s="12"/>
      <c r="O297" s="12"/>
    </row>
    <row r="298" spans="1:15" x14ac:dyDescent="0.35">
      <c r="A298" s="11" t="str">
        <f t="shared" si="4"/>
        <v>CONSUMO PER CAPITA (kg ó litros por individuo)TOTAL BEBIDASEN M.TRANSP.(AVION,TREN,AUTOC,E</v>
      </c>
      <c r="B298" s="11" t="s">
        <v>121</v>
      </c>
      <c r="C298" s="11" t="s">
        <v>122</v>
      </c>
      <c r="D298" s="11" t="s">
        <v>230</v>
      </c>
      <c r="E298" s="12">
        <v>9.0642120956110503E-2</v>
      </c>
      <c r="F298" s="12">
        <v>4.3690215515660331E-2</v>
      </c>
      <c r="G298" s="12">
        <v>2.0626079077953934E-2</v>
      </c>
      <c r="H298" s="12">
        <v>8.0483454134741891E-3</v>
      </c>
      <c r="I298" s="12">
        <v>3.3427319305046534E-2</v>
      </c>
      <c r="J298" s="12">
        <v>1.3332881808633769E-2</v>
      </c>
      <c r="K298" s="12">
        <v>1.6789770816637906E-2</v>
      </c>
      <c r="L298" s="12">
        <v>1.1359716623419471E-2</v>
      </c>
      <c r="M298" s="12">
        <v>3.1948179705884053E-2</v>
      </c>
      <c r="N298" s="12"/>
      <c r="O298" s="12"/>
    </row>
    <row r="299" spans="1:15" x14ac:dyDescent="0.35">
      <c r="A299" s="11" t="str">
        <f t="shared" si="4"/>
        <v>CONSUMO PER CAPITA (kg ó litros por individuo)TOTAL BEBIDASEN OTRO LUGAR</v>
      </c>
      <c r="B299" s="11" t="s">
        <v>121</v>
      </c>
      <c r="C299" s="11" t="s">
        <v>122</v>
      </c>
      <c r="D299" s="11" t="s">
        <v>231</v>
      </c>
      <c r="E299" s="12">
        <v>0.85998138961698301</v>
      </c>
      <c r="F299" s="12">
        <v>0.29166873822154571</v>
      </c>
      <c r="G299" s="12">
        <v>0.29745312009390701</v>
      </c>
      <c r="H299" s="12">
        <v>0.39870276435337337</v>
      </c>
      <c r="I299" s="12">
        <v>0.84237857635555002</v>
      </c>
      <c r="J299" s="12">
        <v>0.34510569192843282</v>
      </c>
      <c r="K299" s="12">
        <v>0.31262936834909127</v>
      </c>
      <c r="L299" s="12">
        <v>0.35868012330516569</v>
      </c>
      <c r="M299" s="12">
        <v>0.70542667027472905</v>
      </c>
      <c r="N299" s="12"/>
      <c r="O299" s="12"/>
    </row>
    <row r="300" spans="1:15" x14ac:dyDescent="0.35">
      <c r="A300" s="11" t="str">
        <f t="shared" si="4"/>
        <v>CONSUMO PER CAPITA (kg ó litros por individuo)TOTAL BEBIDASDESAYUNO</v>
      </c>
      <c r="B300" s="11" t="s">
        <v>121</v>
      </c>
      <c r="C300" s="11" t="s">
        <v>122</v>
      </c>
      <c r="D300" s="11" t="s">
        <v>232</v>
      </c>
      <c r="E300" s="12">
        <v>2.6606520539285716</v>
      </c>
      <c r="F300" s="12">
        <v>1.8713753939694915</v>
      </c>
      <c r="G300" s="12">
        <v>1.9025987609956414</v>
      </c>
      <c r="H300" s="12">
        <v>1.8549587305330948</v>
      </c>
      <c r="I300" s="12">
        <v>2.5830992085682896</v>
      </c>
      <c r="J300" s="12">
        <v>1.8300769134742194</v>
      </c>
      <c r="K300" s="12">
        <v>1.7926121334968463</v>
      </c>
      <c r="L300" s="12">
        <v>1.7300315101557671</v>
      </c>
      <c r="M300" s="12">
        <v>2.3144324373497565</v>
      </c>
      <c r="N300" s="12"/>
      <c r="O300" s="12"/>
    </row>
    <row r="301" spans="1:15" x14ac:dyDescent="0.35">
      <c r="A301" s="11" t="str">
        <f t="shared" si="4"/>
        <v>CONSUMO PER CAPITA (kg ó litros por individuo)TOTAL BEBIDASAPERITIVO/ANTES DE COMER</v>
      </c>
      <c r="B301" s="11" t="s">
        <v>121</v>
      </c>
      <c r="C301" s="11" t="s">
        <v>122</v>
      </c>
      <c r="D301" s="11" t="s">
        <v>233</v>
      </c>
      <c r="E301" s="12">
        <v>3.7292664175607877</v>
      </c>
      <c r="F301" s="12">
        <v>2.3104926384398059</v>
      </c>
      <c r="G301" s="12">
        <v>2.0724025860641908</v>
      </c>
      <c r="H301" s="12">
        <v>2.3165391954419707</v>
      </c>
      <c r="I301" s="12">
        <v>3.4021427847142993</v>
      </c>
      <c r="J301" s="12">
        <v>2.2548619047865897</v>
      </c>
      <c r="K301" s="12">
        <v>1.9758751486842669</v>
      </c>
      <c r="L301" s="12">
        <v>2.1679762332328667</v>
      </c>
      <c r="M301" s="12">
        <v>3.260252475948092</v>
      </c>
      <c r="N301" s="12"/>
      <c r="O301" s="12"/>
    </row>
    <row r="302" spans="1:15" x14ac:dyDescent="0.35">
      <c r="A302" s="11" t="str">
        <f t="shared" si="4"/>
        <v>CONSUMO PER CAPITA (kg ó litros por individuo)TOTAL BEBIDASCOMIDA</v>
      </c>
      <c r="B302" s="11" t="s">
        <v>121</v>
      </c>
      <c r="C302" s="11" t="s">
        <v>122</v>
      </c>
      <c r="D302" s="11" t="s">
        <v>234</v>
      </c>
      <c r="E302" s="12">
        <v>5.9254357319073785</v>
      </c>
      <c r="F302" s="12">
        <v>4.1683213292744057</v>
      </c>
      <c r="G302" s="12">
        <v>3.7954996586506957</v>
      </c>
      <c r="H302" s="12">
        <v>4.2743256377006018</v>
      </c>
      <c r="I302" s="12">
        <v>5.9537912266597708</v>
      </c>
      <c r="J302" s="12">
        <v>4.1602188205813624</v>
      </c>
      <c r="K302" s="12">
        <v>3.6698328995775871</v>
      </c>
      <c r="L302" s="12">
        <v>4.0981007710185002</v>
      </c>
      <c r="M302" s="12">
        <v>5.9007713555520551</v>
      </c>
      <c r="N302" s="12"/>
      <c r="O302" s="12"/>
    </row>
    <row r="303" spans="1:15" x14ac:dyDescent="0.35">
      <c r="A303" s="11" t="str">
        <f t="shared" si="4"/>
        <v>CONSUMO PER CAPITA (kg ó litros por individuo)TOTAL BEBIDASTARDE/MERIENDA</v>
      </c>
      <c r="B303" s="11" t="s">
        <v>121</v>
      </c>
      <c r="C303" s="11" t="s">
        <v>122</v>
      </c>
      <c r="D303" s="11" t="s">
        <v>235</v>
      </c>
      <c r="E303" s="12">
        <v>2.9142283562369729</v>
      </c>
      <c r="F303" s="12">
        <v>1.6807650731315531</v>
      </c>
      <c r="G303" s="12">
        <v>1.5730632960864241</v>
      </c>
      <c r="H303" s="12">
        <v>1.8514106450231835</v>
      </c>
      <c r="I303" s="12">
        <v>2.8374178001826067</v>
      </c>
      <c r="J303" s="12">
        <v>1.5560298744647452</v>
      </c>
      <c r="K303" s="12">
        <v>1.4172777854846657</v>
      </c>
      <c r="L303" s="12">
        <v>1.8411428774379355</v>
      </c>
      <c r="M303" s="12">
        <v>2.5420560027901424</v>
      </c>
      <c r="N303" s="12"/>
      <c r="O303" s="12"/>
    </row>
    <row r="304" spans="1:15" x14ac:dyDescent="0.35">
      <c r="A304" s="11" t="str">
        <f t="shared" si="4"/>
        <v>CONSUMO PER CAPITA (kg ó litros por individuo)TOTAL BEBIDASANTES DE CENAR</v>
      </c>
      <c r="B304" s="11" t="s">
        <v>121</v>
      </c>
      <c r="C304" s="11" t="s">
        <v>122</v>
      </c>
      <c r="D304" s="11" t="s">
        <v>236</v>
      </c>
      <c r="E304" s="12">
        <v>1.9252095605404147</v>
      </c>
      <c r="F304" s="12">
        <v>1.1488258628065138</v>
      </c>
      <c r="G304" s="12">
        <v>1.0387008507363047</v>
      </c>
      <c r="H304" s="12">
        <v>1.2274861730593407</v>
      </c>
      <c r="I304" s="12">
        <v>1.8826434344854344</v>
      </c>
      <c r="J304" s="12">
        <v>1.101915719558674</v>
      </c>
      <c r="K304" s="12">
        <v>1.0109364430873622</v>
      </c>
      <c r="L304" s="12">
        <v>1.1415169007574888</v>
      </c>
      <c r="M304" s="12">
        <v>1.8765827716514856</v>
      </c>
      <c r="N304" s="12"/>
      <c r="O304" s="12"/>
    </row>
    <row r="305" spans="1:15" x14ac:dyDescent="0.35">
      <c r="A305" s="11" t="str">
        <f t="shared" si="4"/>
        <v>CONSUMO PER CAPITA (kg ó litros por individuo)TOTAL BEBIDASCENA</v>
      </c>
      <c r="B305" s="11" t="s">
        <v>121</v>
      </c>
      <c r="C305" s="11" t="s">
        <v>122</v>
      </c>
      <c r="D305" s="11" t="s">
        <v>237</v>
      </c>
      <c r="E305" s="12">
        <v>4.2270978329704256</v>
      </c>
      <c r="F305" s="12">
        <v>1.7985970626207832</v>
      </c>
      <c r="G305" s="12">
        <v>1.5857365062663624</v>
      </c>
      <c r="H305" s="12">
        <v>1.9322132570220985</v>
      </c>
      <c r="I305" s="12">
        <v>3.6485477328907812</v>
      </c>
      <c r="J305" s="12">
        <v>1.7404178043799667</v>
      </c>
      <c r="K305" s="12">
        <v>1.5662599963182655</v>
      </c>
      <c r="L305" s="12">
        <v>1.8691383866028823</v>
      </c>
      <c r="M305" s="12">
        <v>3.5406771934004984</v>
      </c>
      <c r="N305" s="12"/>
      <c r="O305" s="12"/>
    </row>
    <row r="306" spans="1:15" x14ac:dyDescent="0.35">
      <c r="A306" s="11" t="str">
        <f t="shared" si="4"/>
        <v>CONSUMO PER CAPITA (kg ó litros por individuo)TOTAL BEBIDASDESPUES DE LA CENA</v>
      </c>
      <c r="B306" s="11" t="s">
        <v>121</v>
      </c>
      <c r="C306" s="11" t="s">
        <v>122</v>
      </c>
      <c r="D306" s="11" t="s">
        <v>238</v>
      </c>
      <c r="E306" s="12">
        <v>0.74004521161837467</v>
      </c>
      <c r="F306" s="12">
        <v>0.3148221653400648</v>
      </c>
      <c r="G306" s="12">
        <v>0.23879112171384348</v>
      </c>
      <c r="H306" s="12">
        <v>0.30477812594922865</v>
      </c>
      <c r="I306" s="12">
        <v>0.65687254201241407</v>
      </c>
      <c r="J306" s="12">
        <v>0.24910935476871693</v>
      </c>
      <c r="K306" s="12">
        <v>0.23109962916239085</v>
      </c>
      <c r="L306" s="12">
        <v>0.2857317033246512</v>
      </c>
      <c r="M306" s="12">
        <v>0.66594176226084811</v>
      </c>
      <c r="N306" s="12"/>
      <c r="O306" s="12"/>
    </row>
    <row r="307" spans="1:15" x14ac:dyDescent="0.35">
      <c r="A307" s="11" t="str">
        <f t="shared" si="4"/>
        <v>CONSUMO PER CAPITA (kg ó litros por individuo)TOTAL BEBIDASDURANTE EL DIA</v>
      </c>
      <c r="B307" s="11" t="s">
        <v>121</v>
      </c>
      <c r="C307" s="11" t="s">
        <v>122</v>
      </c>
      <c r="D307" s="11" t="s">
        <v>239</v>
      </c>
      <c r="E307" s="12">
        <v>1.8066565427380605</v>
      </c>
      <c r="F307" s="12">
        <v>0.92156687939327631</v>
      </c>
      <c r="G307" s="12">
        <v>0.78348416861168002</v>
      </c>
      <c r="H307" s="12">
        <v>1.0107896770382458</v>
      </c>
      <c r="I307" s="12">
        <v>1.4441145832652718</v>
      </c>
      <c r="J307" s="12">
        <v>0.78660856626902009</v>
      </c>
      <c r="K307" s="12">
        <v>0.84171844181355704</v>
      </c>
      <c r="L307" s="12">
        <v>0.92629836941664689</v>
      </c>
      <c r="M307" s="12">
        <v>1.5095067855513182</v>
      </c>
      <c r="N307" s="12"/>
      <c r="O307" s="12"/>
    </row>
    <row r="308" spans="1:15" x14ac:dyDescent="0.35">
      <c r="A308" s="11" t="str">
        <f t="shared" si="4"/>
        <v>CONSUMO PER CAPITA (kg ó litros por individuo)TOTAL BEBIDASCON AMIGOS</v>
      </c>
      <c r="B308" s="11" t="s">
        <v>121</v>
      </c>
      <c r="C308" s="11" t="s">
        <v>122</v>
      </c>
      <c r="D308" s="11" t="s">
        <v>240</v>
      </c>
      <c r="E308" s="12">
        <v>6.9098710854728989</v>
      </c>
      <c r="F308" s="12">
        <v>4.3404530038455515</v>
      </c>
      <c r="G308" s="12">
        <v>4.0826858949991172</v>
      </c>
      <c r="H308" s="12">
        <v>4.3921585320666052</v>
      </c>
      <c r="I308" s="12">
        <v>6.4473617789270952</v>
      </c>
      <c r="J308" s="12">
        <v>4.4322879341928987</v>
      </c>
      <c r="K308" s="12">
        <v>3.8440591751577413</v>
      </c>
      <c r="L308" s="12">
        <v>4.2750485141652952</v>
      </c>
      <c r="M308" s="12">
        <v>6.2826483888056277</v>
      </c>
      <c r="N308" s="12"/>
      <c r="O308" s="12"/>
    </row>
    <row r="309" spans="1:15" x14ac:dyDescent="0.35">
      <c r="A309" s="11" t="str">
        <f t="shared" si="4"/>
        <v>CONSUMO PER CAPITA (kg ó litros por individuo)TOTAL BEBIDASCON CLIENTES</v>
      </c>
      <c r="B309" s="11" t="s">
        <v>121</v>
      </c>
      <c r="C309" s="11" t="s">
        <v>122</v>
      </c>
      <c r="D309" s="11" t="s">
        <v>241</v>
      </c>
      <c r="E309" s="12">
        <v>8.9735998698764752E-2</v>
      </c>
      <c r="F309" s="12">
        <v>6.8891324376300078E-2</v>
      </c>
      <c r="G309" s="12">
        <v>5.9234594097505942E-2</v>
      </c>
      <c r="H309" s="12">
        <v>5.8557429500173397E-2</v>
      </c>
      <c r="I309" s="12">
        <v>7.7045053866411833E-2</v>
      </c>
      <c r="J309" s="12">
        <v>0.10325183956360812</v>
      </c>
      <c r="K309" s="12">
        <v>6.7867794610324175E-2</v>
      </c>
      <c r="L309" s="12">
        <v>5.8185900786913422E-2</v>
      </c>
      <c r="M309" s="12">
        <v>9.3701750565693215E-2</v>
      </c>
      <c r="N309" s="12"/>
      <c r="O309" s="12"/>
    </row>
    <row r="310" spans="1:15" x14ac:dyDescent="0.35">
      <c r="A310" s="11" t="str">
        <f t="shared" si="4"/>
        <v>CONSUMO PER CAPITA (kg ó litros por individuo)TOTAL BEBIDASCON COMPAÑEROS DE TRABAJO</v>
      </c>
      <c r="B310" s="11" t="s">
        <v>121</v>
      </c>
      <c r="C310" s="11" t="s">
        <v>122</v>
      </c>
      <c r="D310" s="11" t="s">
        <v>242</v>
      </c>
      <c r="E310" s="12">
        <v>1.418063863429728</v>
      </c>
      <c r="F310" s="12">
        <v>1.1311529219200425</v>
      </c>
      <c r="G310" s="12">
        <v>1.105622529762319</v>
      </c>
      <c r="H310" s="12">
        <v>1.1152324610131001</v>
      </c>
      <c r="I310" s="12">
        <v>1.2010681610460368</v>
      </c>
      <c r="J310" s="12">
        <v>1.0664563364611537</v>
      </c>
      <c r="K310" s="12">
        <v>1.1649844225707151</v>
      </c>
      <c r="L310" s="12">
        <v>1.1572841465987944</v>
      </c>
      <c r="M310" s="12">
        <v>1.2410975686711587</v>
      </c>
      <c r="N310" s="12"/>
      <c r="O310" s="12"/>
    </row>
    <row r="311" spans="1:15" x14ac:dyDescent="0.35">
      <c r="A311" s="11" t="str">
        <f t="shared" si="4"/>
        <v>CONSUMO PER CAPITA (kg ó litros por individuo)TOTAL BEBIDASCON COMPAÑEROS DE CLASE</v>
      </c>
      <c r="B311" s="11" t="s">
        <v>121</v>
      </c>
      <c r="C311" s="11" t="s">
        <v>122</v>
      </c>
      <c r="D311" s="11" t="s">
        <v>243</v>
      </c>
      <c r="E311" s="12">
        <v>4.7798883749873261E-2</v>
      </c>
      <c r="F311" s="12">
        <v>6.1635743102421307E-2</v>
      </c>
      <c r="G311" s="12">
        <v>3.6420430840018246E-2</v>
      </c>
      <c r="H311" s="12">
        <v>4.7978539840573105E-2</v>
      </c>
      <c r="I311" s="12">
        <v>6.8014747130322961E-2</v>
      </c>
      <c r="J311" s="12">
        <v>3.7224330888010103E-2</v>
      </c>
      <c r="K311" s="12">
        <v>3.5031343344234127E-2</v>
      </c>
      <c r="L311" s="12">
        <v>4.8190486427514549E-2</v>
      </c>
      <c r="M311" s="12">
        <v>6.3686367691173071E-2</v>
      </c>
      <c r="N311" s="12"/>
      <c r="O311" s="12"/>
    </row>
    <row r="312" spans="1:15" x14ac:dyDescent="0.35">
      <c r="A312" s="11" t="str">
        <f t="shared" si="4"/>
        <v>CONSUMO PER CAPITA (kg ó litros por individuo)TOTAL BEBIDASCON FAMILIA</v>
      </c>
      <c r="B312" s="11" t="s">
        <v>121</v>
      </c>
      <c r="C312" s="11" t="s">
        <v>122</v>
      </c>
      <c r="D312" s="11" t="s">
        <v>244</v>
      </c>
      <c r="E312" s="12">
        <v>7.8891322318767392</v>
      </c>
      <c r="F312" s="12">
        <v>4.0668140872365131</v>
      </c>
      <c r="G312" s="12">
        <v>3.3097211251558352</v>
      </c>
      <c r="H312" s="12">
        <v>4.1347423376598202</v>
      </c>
      <c r="I312" s="12">
        <v>7.4115086870737379</v>
      </c>
      <c r="J312" s="12">
        <v>3.6800008626743099</v>
      </c>
      <c r="K312" s="12">
        <v>3.2500419231806141</v>
      </c>
      <c r="L312" s="12">
        <v>3.975277355425181</v>
      </c>
      <c r="M312" s="12">
        <v>7.0743509003933083</v>
      </c>
      <c r="N312" s="12"/>
      <c r="O312" s="12"/>
    </row>
    <row r="313" spans="1:15" x14ac:dyDescent="0.35">
      <c r="A313" s="11" t="str">
        <f t="shared" si="4"/>
        <v>CONSUMO PER CAPITA (kg ó litros por individuo)TOTAL BEBIDASCON LA PAREJA</v>
      </c>
      <c r="B313" s="11" t="s">
        <v>121</v>
      </c>
      <c r="C313" s="11" t="s">
        <v>122</v>
      </c>
      <c r="D313" s="11" t="s">
        <v>245</v>
      </c>
      <c r="E313" s="12">
        <v>3.689728669065206</v>
      </c>
      <c r="F313" s="12">
        <v>2.1331229396927238</v>
      </c>
      <c r="G313" s="12">
        <v>2.0942872147735749</v>
      </c>
      <c r="H313" s="12">
        <v>2.5234677717562315</v>
      </c>
      <c r="I313" s="12">
        <v>3.7742966805244533</v>
      </c>
      <c r="J313" s="12">
        <v>2.1438656534137648</v>
      </c>
      <c r="K313" s="12">
        <v>2.0371949240265286</v>
      </c>
      <c r="L313" s="12">
        <v>2.3327221957543478</v>
      </c>
      <c r="M313" s="12">
        <v>3.7212247166952825</v>
      </c>
      <c r="N313" s="12"/>
      <c r="O313" s="12"/>
    </row>
    <row r="314" spans="1:15" x14ac:dyDescent="0.35">
      <c r="A314" s="11" t="str">
        <f t="shared" si="4"/>
        <v>CONSUMO PER CAPITA (kg ó litros por individuo)TOTAL BEBIDASESTABA SOLO/A</v>
      </c>
      <c r="B314" s="11" t="s">
        <v>121</v>
      </c>
      <c r="C314" s="11" t="s">
        <v>122</v>
      </c>
      <c r="D314" s="11" t="s">
        <v>246</v>
      </c>
      <c r="E314" s="12">
        <v>3.7146997254242171</v>
      </c>
      <c r="F314" s="12">
        <v>2.3097520067657684</v>
      </c>
      <c r="G314" s="12">
        <v>2.2076897963836153</v>
      </c>
      <c r="H314" s="12">
        <v>2.4133641337123137</v>
      </c>
      <c r="I314" s="12">
        <v>3.3224106105643325</v>
      </c>
      <c r="J314" s="12">
        <v>2.1456470700551424</v>
      </c>
      <c r="K314" s="12">
        <v>2.0512344497720374</v>
      </c>
      <c r="L314" s="12">
        <v>2.1260774169982088</v>
      </c>
      <c r="M314" s="12">
        <v>3.0275513370294469</v>
      </c>
      <c r="N314" s="12"/>
      <c r="O314" s="12"/>
    </row>
    <row r="315" spans="1:15" x14ac:dyDescent="0.35">
      <c r="A315" s="11" t="str">
        <f t="shared" si="4"/>
        <v>CONSUMO PER CAPITA (kg ó litros por individuo)TOTAL BEBIDASOTROS</v>
      </c>
      <c r="B315" s="11" t="s">
        <v>121</v>
      </c>
      <c r="C315" s="11" t="s">
        <v>122</v>
      </c>
      <c r="D315" s="11" t="s">
        <v>247</v>
      </c>
      <c r="E315" s="12">
        <v>0.16955779077776512</v>
      </c>
      <c r="F315" s="12">
        <v>0.10294359821509111</v>
      </c>
      <c r="G315" s="12">
        <v>9.4613713552694018E-2</v>
      </c>
      <c r="H315" s="12">
        <v>8.6999485216787298E-2</v>
      </c>
      <c r="I315" s="12">
        <v>0.10692610898767257</v>
      </c>
      <c r="J315" s="12">
        <v>7.050443125051907E-2</v>
      </c>
      <c r="K315" s="12">
        <v>5.5200730651089241E-2</v>
      </c>
      <c r="L315" s="12">
        <v>8.7150884256728539E-2</v>
      </c>
      <c r="M315" s="12">
        <v>0.10596065351394675</v>
      </c>
      <c r="N315" s="12"/>
      <c r="O315" s="12"/>
    </row>
    <row r="316" spans="1:15" x14ac:dyDescent="0.35">
      <c r="A316" s="11" t="str">
        <f t="shared" si="4"/>
        <v>CONSUMO PER CAPITA (kg ó litros por individuo)TOTAL BEBIDASESTAR TRABAJANDO</v>
      </c>
      <c r="B316" s="11" t="s">
        <v>121</v>
      </c>
      <c r="C316" s="11" t="s">
        <v>122</v>
      </c>
      <c r="D316" s="11" t="s">
        <v>248</v>
      </c>
      <c r="E316" s="12">
        <v>2.5372359019845465</v>
      </c>
      <c r="F316" s="12">
        <v>1.7120796263053641</v>
      </c>
      <c r="G316" s="12">
        <v>1.8662562147354185</v>
      </c>
      <c r="H316" s="12">
        <v>1.927884119736273</v>
      </c>
      <c r="I316" s="12">
        <v>2.2522967446579827</v>
      </c>
      <c r="J316" s="12">
        <v>1.5891152383726874</v>
      </c>
      <c r="K316" s="12">
        <v>1.8029635515350437</v>
      </c>
      <c r="L316" s="12">
        <v>1.6912595229722378</v>
      </c>
      <c r="M316" s="12">
        <v>2.0024203941979706</v>
      </c>
      <c r="N316" s="12"/>
      <c r="O316" s="12"/>
    </row>
    <row r="317" spans="1:15" x14ac:dyDescent="0.35">
      <c r="A317" s="11" t="str">
        <f t="shared" si="4"/>
        <v>CONSUMO PER CAPITA (kg ó litros por individuo)TOTAL BEBIDASCOMIDA DE NEGOCIOS</v>
      </c>
      <c r="B317" s="11" t="s">
        <v>121</v>
      </c>
      <c r="C317" s="11" t="s">
        <v>122</v>
      </c>
      <c r="D317" s="11" t="s">
        <v>249</v>
      </c>
      <c r="E317" s="12">
        <v>3.711475879707174E-2</v>
      </c>
      <c r="F317" s="12">
        <v>9.2947701741265681E-2</v>
      </c>
      <c r="G317" s="12">
        <v>3.3459597245254456E-2</v>
      </c>
      <c r="H317" s="12">
        <v>3.745430211592727E-2</v>
      </c>
      <c r="I317" s="12">
        <v>4.9394303778659013E-2</v>
      </c>
      <c r="J317" s="12">
        <v>2.8613249547754467E-2</v>
      </c>
      <c r="K317" s="12">
        <v>3.0566800281721245E-2</v>
      </c>
      <c r="L317" s="12">
        <v>2.9228076053269172E-2</v>
      </c>
      <c r="M317" s="12">
        <v>5.5933336031773133E-2</v>
      </c>
      <c r="N317" s="12"/>
      <c r="O317" s="12"/>
    </row>
    <row r="318" spans="1:15" x14ac:dyDescent="0.35">
      <c r="A318" s="11" t="str">
        <f t="shared" si="4"/>
        <v>CONSUMO PER CAPITA (kg ó litros por individuo)TOTAL BEBIDASPOR PLACER/RELAX</v>
      </c>
      <c r="B318" s="11" t="s">
        <v>121</v>
      </c>
      <c r="C318" s="11" t="s">
        <v>122</v>
      </c>
      <c r="D318" s="11" t="s">
        <v>250</v>
      </c>
      <c r="E318" s="12">
        <v>4.6904064975383424</v>
      </c>
      <c r="F318" s="12">
        <v>2.1371270148009502</v>
      </c>
      <c r="G318" s="12">
        <v>1.9909103386336389</v>
      </c>
      <c r="H318" s="12">
        <v>2.4187942357837993</v>
      </c>
      <c r="I318" s="12">
        <v>4.4362552827380064</v>
      </c>
      <c r="J318" s="12">
        <v>2.0365840575523806</v>
      </c>
      <c r="K318" s="12">
        <v>1.8403159435870857</v>
      </c>
      <c r="L318" s="12">
        <v>2.2794085188288693</v>
      </c>
      <c r="M318" s="12">
        <v>4.3715834387706476</v>
      </c>
      <c r="N318" s="12"/>
      <c r="O318" s="12"/>
    </row>
    <row r="319" spans="1:15" x14ac:dyDescent="0.35">
      <c r="A319" s="11" t="str">
        <f t="shared" si="4"/>
        <v>CONSUMO PER CAPITA (kg ó litros por individuo)TOTAL BEBIDASTENER HAMBRE/SIN PLANIFICAR</v>
      </c>
      <c r="B319" s="11" t="s">
        <v>121</v>
      </c>
      <c r="C319" s="11" t="s">
        <v>122</v>
      </c>
      <c r="D319" s="11" t="s">
        <v>251</v>
      </c>
      <c r="E319" s="12">
        <v>5.7254029764205496</v>
      </c>
      <c r="F319" s="12">
        <v>3.1322991715614497</v>
      </c>
      <c r="G319" s="12">
        <v>2.8848641838377964</v>
      </c>
      <c r="H319" s="12">
        <v>3.3184538735842999</v>
      </c>
      <c r="I319" s="12">
        <v>5.275923357166846</v>
      </c>
      <c r="J319" s="12">
        <v>3.141919258578576</v>
      </c>
      <c r="K319" s="12">
        <v>2.7139011322718263</v>
      </c>
      <c r="L319" s="12">
        <v>3.145695780935938</v>
      </c>
      <c r="M319" s="12">
        <v>4.9262982064299567</v>
      </c>
      <c r="N319" s="12"/>
      <c r="O319" s="12"/>
    </row>
    <row r="320" spans="1:15" x14ac:dyDescent="0.35">
      <c r="A320" s="11" t="str">
        <f t="shared" si="4"/>
        <v>CONSUMO PER CAPITA (kg ó litros por individuo)TOTAL BEBIDASESTAR DE COMPRAS</v>
      </c>
      <c r="B320" s="11" t="s">
        <v>121</v>
      </c>
      <c r="C320" s="11" t="s">
        <v>122</v>
      </c>
      <c r="D320" s="11" t="s">
        <v>252</v>
      </c>
      <c r="E320" s="12">
        <v>0.54666700667912727</v>
      </c>
      <c r="F320" s="12">
        <v>0.37557928840052301</v>
      </c>
      <c r="G320" s="12">
        <v>0.37891633924881013</v>
      </c>
      <c r="H320" s="12">
        <v>0.3230832557342509</v>
      </c>
      <c r="I320" s="12">
        <v>0.51556405028158647</v>
      </c>
      <c r="J320" s="12">
        <v>0.41383044642536221</v>
      </c>
      <c r="K320" s="12">
        <v>0.33351564005472578</v>
      </c>
      <c r="L320" s="12">
        <v>0.30566632734182603</v>
      </c>
      <c r="M320" s="12">
        <v>0.5084702819957968</v>
      </c>
      <c r="N320" s="12"/>
      <c r="O320" s="12"/>
    </row>
    <row r="321" spans="1:15" x14ac:dyDescent="0.35">
      <c r="A321" s="11" t="str">
        <f t="shared" si="4"/>
        <v>CONSUMO PER CAPITA (kg ó litros por individuo)TOTAL BEBIDASNO COCINAR EN CASA</v>
      </c>
      <c r="B321" s="11" t="s">
        <v>121</v>
      </c>
      <c r="C321" s="11" t="s">
        <v>122</v>
      </c>
      <c r="D321" s="11" t="s">
        <v>253</v>
      </c>
      <c r="E321" s="12">
        <v>0.70205002949639517</v>
      </c>
      <c r="F321" s="12">
        <v>0.4477422925757773</v>
      </c>
      <c r="G321" s="12">
        <v>0.38498389663984073</v>
      </c>
      <c r="H321" s="12">
        <v>0.41426497353870434</v>
      </c>
      <c r="I321" s="12">
        <v>0.66364233270246653</v>
      </c>
      <c r="J321" s="12">
        <v>0.47087489948918559</v>
      </c>
      <c r="K321" s="12">
        <v>0.39828874415541649</v>
      </c>
      <c r="L321" s="12">
        <v>0.49226095027347289</v>
      </c>
      <c r="M321" s="12">
        <v>0.61170770651040329</v>
      </c>
      <c r="N321" s="12"/>
      <c r="O321" s="12"/>
    </row>
    <row r="322" spans="1:15" x14ac:dyDescent="0.35">
      <c r="A322" s="11" t="str">
        <f t="shared" si="4"/>
        <v>CONSUMO PER CAPITA (kg ó litros por individuo)TOTAL BEBIDASCELEBRACION/FIESTA/SALIR TOMAR</v>
      </c>
      <c r="B322" s="11" t="s">
        <v>121</v>
      </c>
      <c r="C322" s="11" t="s">
        <v>122</v>
      </c>
      <c r="D322" s="11" t="s">
        <v>254</v>
      </c>
      <c r="E322" s="12">
        <v>7.9386283278284449</v>
      </c>
      <c r="F322" s="12">
        <v>5.1900892219488934</v>
      </c>
      <c r="G322" s="12">
        <v>4.470571849172627</v>
      </c>
      <c r="H322" s="12">
        <v>5.2239608513105793</v>
      </c>
      <c r="I322" s="12">
        <v>7.6978068234107759</v>
      </c>
      <c r="J322" s="12">
        <v>5.0190115100542192</v>
      </c>
      <c r="K322" s="12">
        <v>4.4073240201771204</v>
      </c>
      <c r="L322" s="12">
        <v>5.0517420539220774</v>
      </c>
      <c r="M322" s="12">
        <v>7.361211239365379</v>
      </c>
      <c r="N322" s="12"/>
      <c r="O322" s="12"/>
    </row>
    <row r="323" spans="1:15" x14ac:dyDescent="0.35">
      <c r="A323" s="11" t="str">
        <f t="shared" si="4"/>
        <v>CONSUMO PER CAPITA (kg ó litros por individuo)TOTAL BEBIDASVIENDO DEPORTES</v>
      </c>
      <c r="B323" s="11" t="s">
        <v>121</v>
      </c>
      <c r="C323" s="11" t="s">
        <v>122</v>
      </c>
      <c r="D323" s="11" t="s">
        <v>255</v>
      </c>
      <c r="E323" s="12">
        <v>0.29357318509315822</v>
      </c>
      <c r="F323" s="12">
        <v>0.35261026534159279</v>
      </c>
      <c r="G323" s="12">
        <v>0.24680753258732271</v>
      </c>
      <c r="H323" s="12">
        <v>0.23716541568113741</v>
      </c>
      <c r="I323" s="12">
        <v>0.16707611116599241</v>
      </c>
      <c r="J323" s="12">
        <v>0.17282738574694767</v>
      </c>
      <c r="K323" s="12">
        <v>0.20714945211847083</v>
      </c>
      <c r="L323" s="12">
        <v>0.23603447905139119</v>
      </c>
      <c r="M323" s="12">
        <v>0.37761763596422793</v>
      </c>
      <c r="N323" s="12"/>
      <c r="O323" s="12"/>
    </row>
    <row r="324" spans="1:15" x14ac:dyDescent="0.35">
      <c r="A324" s="11" t="str">
        <f t="shared" ref="A324:A387" si="5">B324&amp;C324&amp;D324</f>
        <v>CONSUMO PER CAPITA (kg ó litros por individuo)TOTAL BEBIDASOTROS MOTIVOS</v>
      </c>
      <c r="B324" s="11" t="s">
        <v>121</v>
      </c>
      <c r="C324" s="11" t="s">
        <v>122</v>
      </c>
      <c r="D324" s="11" t="s">
        <v>256</v>
      </c>
      <c r="E324" s="12">
        <v>1.4575141591392053</v>
      </c>
      <c r="F324" s="12">
        <v>0.77429303055431098</v>
      </c>
      <c r="G324" s="12">
        <v>0.73350722825406689</v>
      </c>
      <c r="H324" s="12">
        <v>0.87143667986708417</v>
      </c>
      <c r="I324" s="12">
        <v>1.350673412839495</v>
      </c>
      <c r="J324" s="12">
        <v>0.80646335633824262</v>
      </c>
      <c r="K324" s="12">
        <v>0.77158775288714398</v>
      </c>
      <c r="L324" s="12">
        <v>0.82864031591925802</v>
      </c>
      <c r="M324" s="12">
        <v>1.3949757191219083</v>
      </c>
      <c r="N324" s="12"/>
      <c r="O324" s="12"/>
    </row>
    <row r="325" spans="1:15" x14ac:dyDescent="0.35">
      <c r="A325" s="11" t="str">
        <f t="shared" si="5"/>
        <v>CONSUMO PER CAPITA (kg ó litros por individuo).Total Bebidas FriasT.ESPAÑA</v>
      </c>
      <c r="B325" s="11" t="s">
        <v>121</v>
      </c>
      <c r="C325" s="11" t="s">
        <v>131</v>
      </c>
      <c r="D325" s="11" t="s">
        <v>36</v>
      </c>
      <c r="E325" s="12">
        <v>21.614693571438405</v>
      </c>
      <c r="F325" s="12">
        <v>12.233029332728659</v>
      </c>
      <c r="G325" s="12">
        <v>10.982819540536681</v>
      </c>
      <c r="H325" s="12">
        <v>12.898896903743925</v>
      </c>
      <c r="I325" s="12">
        <v>20.129221419597901</v>
      </c>
      <c r="J325" s="12">
        <v>11.7658800173131</v>
      </c>
      <c r="K325" s="12">
        <v>10.56364310876879</v>
      </c>
      <c r="L325" s="12">
        <v>12.255948316403973</v>
      </c>
      <c r="M325" s="12">
        <v>19.399762037326788</v>
      </c>
      <c r="N325" s="12"/>
      <c r="O325" s="12"/>
    </row>
    <row r="326" spans="1:15" x14ac:dyDescent="0.35">
      <c r="A326" s="11" t="str">
        <f t="shared" si="5"/>
        <v>CONSUMO PER CAPITA (kg ó litros por individuo).Total Bebidas FriasHiper+Super+Discount+G.A</v>
      </c>
      <c r="B326" s="11" t="s">
        <v>121</v>
      </c>
      <c r="C326" s="11" t="s">
        <v>131</v>
      </c>
      <c r="D326" s="11" t="s">
        <v>23</v>
      </c>
      <c r="E326" s="12">
        <v>2.5808762467958126</v>
      </c>
      <c r="F326" s="12">
        <v>1.4110824211347952</v>
      </c>
      <c r="G326" s="12">
        <v>1.1960310609733638</v>
      </c>
      <c r="H326" s="12">
        <v>1.3593964677575914</v>
      </c>
      <c r="I326" s="12">
        <v>2.2318630355920526</v>
      </c>
      <c r="J326" s="12">
        <v>1.278113209536279</v>
      </c>
      <c r="K326" s="12">
        <v>1.227787796544572</v>
      </c>
      <c r="L326" s="12">
        <v>1.354243361679585</v>
      </c>
      <c r="M326" s="12">
        <v>2.5851606900325814</v>
      </c>
      <c r="N326" s="12"/>
      <c r="O326" s="12"/>
    </row>
    <row r="327" spans="1:15" x14ac:dyDescent="0.35">
      <c r="A327" s="11" t="str">
        <f t="shared" si="5"/>
        <v>CONSUMO PER CAPITA (kg ó litros por individuo).Total Bebidas FriasRestaurantes</v>
      </c>
      <c r="B327" s="11" t="s">
        <v>121</v>
      </c>
      <c r="C327" s="11" t="s">
        <v>131</v>
      </c>
      <c r="D327" s="11" t="s">
        <v>24</v>
      </c>
      <c r="E327" s="12">
        <v>3.7286759772532809</v>
      </c>
      <c r="F327" s="12">
        <v>2.3893866937774724</v>
      </c>
      <c r="G327" s="12">
        <v>2.1469301991709164</v>
      </c>
      <c r="H327" s="12">
        <v>2.4687864898959466</v>
      </c>
      <c r="I327" s="12">
        <v>3.6934715898478099</v>
      </c>
      <c r="J327" s="12">
        <v>2.4917362065878805</v>
      </c>
      <c r="K327" s="12">
        <v>2.1417382174392046</v>
      </c>
      <c r="L327" s="12">
        <v>2.368635595749196</v>
      </c>
      <c r="M327" s="12">
        <v>3.4790794527093314</v>
      </c>
      <c r="N327" s="12"/>
      <c r="O327" s="12"/>
    </row>
    <row r="328" spans="1:15" x14ac:dyDescent="0.35">
      <c r="A328" s="11" t="str">
        <f t="shared" si="5"/>
        <v>CONSUMO PER CAPITA (kg ó litros por individuo).Total Bebidas FriasRestaurantes Fast Food</v>
      </c>
      <c r="B328" s="11" t="s">
        <v>121</v>
      </c>
      <c r="C328" s="11" t="s">
        <v>131</v>
      </c>
      <c r="D328" s="11" t="s">
        <v>25</v>
      </c>
      <c r="E328" s="12">
        <v>1.1657757494868746</v>
      </c>
      <c r="F328" s="12">
        <v>0.77681762084257422</v>
      </c>
      <c r="G328" s="12">
        <v>0.6956123554882121</v>
      </c>
      <c r="H328" s="12">
        <v>0.70428775993555526</v>
      </c>
      <c r="I328" s="12">
        <v>1.1477251974251148</v>
      </c>
      <c r="J328" s="12">
        <v>0.76398437036438227</v>
      </c>
      <c r="K328" s="12">
        <v>0.69125840571830854</v>
      </c>
      <c r="L328" s="12">
        <v>0.7479143046866269</v>
      </c>
      <c r="M328" s="12">
        <v>1.1516265068706009</v>
      </c>
      <c r="N328" s="12"/>
      <c r="O328" s="12"/>
    </row>
    <row r="329" spans="1:15" x14ac:dyDescent="0.35">
      <c r="A329" s="11" t="str">
        <f t="shared" si="5"/>
        <v>CONSUMO PER CAPITA (kg ó litros por individuo).Total Bebidas FriasBares/Cafeterias/Cervecerias</v>
      </c>
      <c r="B329" s="11" t="s">
        <v>121</v>
      </c>
      <c r="C329" s="11" t="s">
        <v>131</v>
      </c>
      <c r="D329" s="11" t="s">
        <v>26</v>
      </c>
      <c r="E329" s="12">
        <v>9.9682940624350991</v>
      </c>
      <c r="F329" s="12">
        <v>5.8898181645816878</v>
      </c>
      <c r="G329" s="12">
        <v>5.418009290560458</v>
      </c>
      <c r="H329" s="12">
        <v>6.3152515512754563</v>
      </c>
      <c r="I329" s="12">
        <v>9.4023404526327194</v>
      </c>
      <c r="J329" s="12">
        <v>5.624330616380016</v>
      </c>
      <c r="K329" s="12">
        <v>5.0602615859929925</v>
      </c>
      <c r="L329" s="12">
        <v>5.9461308156926496</v>
      </c>
      <c r="M329" s="12">
        <v>8.8924280348402664</v>
      </c>
      <c r="N329" s="12"/>
      <c r="O329" s="12"/>
    </row>
    <row r="330" spans="1:15" x14ac:dyDescent="0.35">
      <c r="A330" s="11" t="str">
        <f t="shared" si="5"/>
        <v>CONSUMO PER CAPITA (kg ó litros por individuo).Total Bebidas FriasPanaderias/Pastelerias</v>
      </c>
      <c r="B330" s="11" t="s">
        <v>121</v>
      </c>
      <c r="C330" s="11" t="s">
        <v>131</v>
      </c>
      <c r="D330" s="11" t="s">
        <v>27</v>
      </c>
      <c r="E330" s="12">
        <v>0.14159244367497154</v>
      </c>
      <c r="F330" s="12">
        <v>5.6591206249126606E-2</v>
      </c>
      <c r="G330" s="12">
        <v>6.7330893527932645E-2</v>
      </c>
      <c r="H330" s="12">
        <v>8.2983654629453216E-2</v>
      </c>
      <c r="I330" s="12">
        <v>8.323232230277719E-2</v>
      </c>
      <c r="J330" s="12">
        <v>6.5701134571102895E-2</v>
      </c>
      <c r="K330" s="12">
        <v>6.4775482934520387E-2</v>
      </c>
      <c r="L330" s="12">
        <v>8.0474830922113147E-2</v>
      </c>
      <c r="M330" s="12">
        <v>0.13254701143671246</v>
      </c>
      <c r="N330" s="12"/>
      <c r="O330" s="12"/>
    </row>
    <row r="331" spans="1:15" x14ac:dyDescent="0.35">
      <c r="A331" s="11" t="str">
        <f t="shared" si="5"/>
        <v>CONSUMO PER CAPITA (kg ó litros por individuo).Total Bebidas FriasTda.Alimentacion/Delicatesen</v>
      </c>
      <c r="B331" s="11" t="s">
        <v>121</v>
      </c>
      <c r="C331" s="11" t="s">
        <v>131</v>
      </c>
      <c r="D331" s="11" t="s">
        <v>203</v>
      </c>
      <c r="E331" s="12">
        <v>0.60821557873636389</v>
      </c>
      <c r="F331" s="12">
        <v>0.26805799714115441</v>
      </c>
      <c r="G331" s="12">
        <v>0.23774946911753986</v>
      </c>
      <c r="H331" s="12">
        <v>0.30150241275122697</v>
      </c>
      <c r="I331" s="12">
        <v>0.46143222251044735</v>
      </c>
      <c r="J331" s="12">
        <v>0.21157649155204758</v>
      </c>
      <c r="K331" s="12">
        <v>0.20087238449205441</v>
      </c>
      <c r="L331" s="12">
        <v>0.19665738711716463</v>
      </c>
      <c r="M331" s="12">
        <v>0.33499013878649003</v>
      </c>
      <c r="N331" s="12"/>
      <c r="O331" s="12"/>
    </row>
    <row r="332" spans="1:15" x14ac:dyDescent="0.35">
      <c r="A332" s="11" t="str">
        <f t="shared" si="5"/>
        <v>CONSUMO PER CAPITA (kg ó litros por individuo).Total Bebidas FriasCanal Conveniencia/24h</v>
      </c>
      <c r="B332" s="11" t="s">
        <v>121</v>
      </c>
      <c r="C332" s="11" t="s">
        <v>131</v>
      </c>
      <c r="D332" s="11" t="s">
        <v>204</v>
      </c>
      <c r="E332" s="12">
        <v>0.35794940487450472</v>
      </c>
      <c r="F332" s="12">
        <v>0.23122313064656549</v>
      </c>
      <c r="G332" s="12">
        <v>0.19418243000837832</v>
      </c>
      <c r="H332" s="12">
        <v>0.20970131170795323</v>
      </c>
      <c r="I332" s="12">
        <v>0.4025358719949928</v>
      </c>
      <c r="J332" s="12">
        <v>0.22474015861910457</v>
      </c>
      <c r="K332" s="12">
        <v>0.15791666921800443</v>
      </c>
      <c r="L332" s="12">
        <v>0.20262644605868518</v>
      </c>
      <c r="M332" s="12">
        <v>0.31074018467937864</v>
      </c>
      <c r="N332" s="12"/>
      <c r="O332" s="12"/>
    </row>
    <row r="333" spans="1:15" x14ac:dyDescent="0.35">
      <c r="A333" s="11" t="str">
        <f t="shared" si="5"/>
        <v>CONSUMO PER CAPITA (kg ó litros por individuo).Total Bebidas FriasHoteles</v>
      </c>
      <c r="B333" s="11" t="s">
        <v>121</v>
      </c>
      <c r="C333" s="11" t="s">
        <v>131</v>
      </c>
      <c r="D333" s="11" t="s">
        <v>29</v>
      </c>
      <c r="E333" s="12">
        <v>0.2472982062849686</v>
      </c>
      <c r="F333" s="12">
        <v>7.0625725727950978E-2</v>
      </c>
      <c r="G333" s="12">
        <v>6.3559240792091146E-2</v>
      </c>
      <c r="H333" s="12">
        <v>8.3145948871820169E-2</v>
      </c>
      <c r="I333" s="12">
        <v>0.19748270642844759</v>
      </c>
      <c r="J333" s="12">
        <v>5.1144176449474194E-2</v>
      </c>
      <c r="K333" s="12">
        <v>3.86736412593017E-2</v>
      </c>
      <c r="L333" s="12">
        <v>8.0944763899597844E-2</v>
      </c>
      <c r="M333" s="12">
        <v>0.1613326043768197</v>
      </c>
      <c r="N333" s="12"/>
      <c r="O333" s="12"/>
    </row>
    <row r="334" spans="1:15" x14ac:dyDescent="0.35">
      <c r="A334" s="11" t="str">
        <f t="shared" si="5"/>
        <v>CONSUMO PER CAPITA (kg ó litros por individuo).Total Bebidas FriasEstaciones de servicio</v>
      </c>
      <c r="B334" s="11" t="s">
        <v>121</v>
      </c>
      <c r="C334" s="11" t="s">
        <v>131</v>
      </c>
      <c r="D334" s="11" t="s">
        <v>30</v>
      </c>
      <c r="E334" s="12">
        <v>0.43671205927536805</v>
      </c>
      <c r="F334" s="12">
        <v>0.21225716067167197</v>
      </c>
      <c r="G334" s="12">
        <v>0.19172899317315453</v>
      </c>
      <c r="H334" s="12">
        <v>0.23501366437542151</v>
      </c>
      <c r="I334" s="12">
        <v>0.4126871932547394</v>
      </c>
      <c r="J334" s="12">
        <v>0.1982772267798775</v>
      </c>
      <c r="K334" s="12">
        <v>0.16543412060402998</v>
      </c>
      <c r="L334" s="12">
        <v>0.21259286101748809</v>
      </c>
      <c r="M334" s="12">
        <v>0.39008265632462902</v>
      </c>
      <c r="N334" s="12"/>
      <c r="O334" s="12"/>
    </row>
    <row r="335" spans="1:15" x14ac:dyDescent="0.35">
      <c r="A335" s="11" t="str">
        <f t="shared" si="5"/>
        <v>CONSUMO PER CAPITA (kg ó litros por individuo).Total Bebidas FriasMaquinas dispensadoras</v>
      </c>
      <c r="B335" s="11" t="s">
        <v>121</v>
      </c>
      <c r="C335" s="11" t="s">
        <v>131</v>
      </c>
      <c r="D335" s="11" t="s">
        <v>31</v>
      </c>
      <c r="E335" s="12">
        <v>0.34808827156891797</v>
      </c>
      <c r="F335" s="12">
        <v>0.20049185397194716</v>
      </c>
      <c r="G335" s="12">
        <v>0.21662244090196214</v>
      </c>
      <c r="H335" s="12">
        <v>0.23363947068203816</v>
      </c>
      <c r="I335" s="12">
        <v>0.35602740792842735</v>
      </c>
      <c r="J335" s="12">
        <v>0.17134100874587169</v>
      </c>
      <c r="K335" s="12">
        <v>0.20429547308620799</v>
      </c>
      <c r="L335" s="12">
        <v>0.23466409406018093</v>
      </c>
      <c r="M335" s="12">
        <v>0.35261292957466378</v>
      </c>
      <c r="N335" s="12"/>
      <c r="O335" s="12"/>
    </row>
    <row r="336" spans="1:15" x14ac:dyDescent="0.35">
      <c r="A336" s="11" t="str">
        <f t="shared" si="5"/>
        <v>CONSUMO PER CAPITA (kg ó litros por individuo).Total Bebidas FriasServicio en la empresa</v>
      </c>
      <c r="B336" s="11" t="s">
        <v>121</v>
      </c>
      <c r="C336" s="11" t="s">
        <v>131</v>
      </c>
      <c r="D336" s="11" t="s">
        <v>32</v>
      </c>
      <c r="E336" s="12">
        <v>0.2286911566988501</v>
      </c>
      <c r="F336" s="12">
        <v>0.16731350768878739</v>
      </c>
      <c r="G336" s="12">
        <v>0.12223229739699695</v>
      </c>
      <c r="H336" s="12">
        <v>0.15813881899766477</v>
      </c>
      <c r="I336" s="12">
        <v>0.19852963296148687</v>
      </c>
      <c r="J336" s="12">
        <v>0.17368712162145716</v>
      </c>
      <c r="K336" s="12">
        <v>0.15709879463962673</v>
      </c>
      <c r="L336" s="12">
        <v>0.15502572126185951</v>
      </c>
      <c r="M336" s="12">
        <v>0.17172136489588657</v>
      </c>
      <c r="N336" s="12"/>
      <c r="O336" s="12"/>
    </row>
    <row r="337" spans="1:15" x14ac:dyDescent="0.35">
      <c r="A337" s="11" t="str">
        <f t="shared" si="5"/>
        <v>CONSUMO PER CAPITA (kg ó litros por individuo).Total Bebidas FriasResto de canales</v>
      </c>
      <c r="B337" s="11" t="s">
        <v>121</v>
      </c>
      <c r="C337" s="11" t="s">
        <v>131</v>
      </c>
      <c r="D337" s="11" t="s">
        <v>33</v>
      </c>
      <c r="E337" s="12">
        <v>1.8025226522710507</v>
      </c>
      <c r="F337" s="12">
        <v>0.55936517876614511</v>
      </c>
      <c r="G337" s="12">
        <v>0.43283238080133457</v>
      </c>
      <c r="H337" s="12">
        <v>0.74704827577217869</v>
      </c>
      <c r="I337" s="12">
        <v>1.5418900485868827</v>
      </c>
      <c r="J337" s="12">
        <v>0.51125048684655228</v>
      </c>
      <c r="K337" s="12">
        <v>0.45353147744959499</v>
      </c>
      <c r="L337" s="12">
        <v>0.67603803380487215</v>
      </c>
      <c r="M337" s="12">
        <v>1.437437994899555</v>
      </c>
      <c r="N337" s="12"/>
      <c r="O337" s="12"/>
    </row>
    <row r="338" spans="1:15" x14ac:dyDescent="0.35">
      <c r="A338" s="11" t="str">
        <f t="shared" si="5"/>
        <v>CONSUMO PER CAPITA (kg ó litros por individuo).Total Bebidas FriasEN LA CALLE</v>
      </c>
      <c r="B338" s="11" t="s">
        <v>121</v>
      </c>
      <c r="C338" s="11" t="s">
        <v>131</v>
      </c>
      <c r="D338" s="11" t="s">
        <v>224</v>
      </c>
      <c r="E338" s="12">
        <v>1.6042240351321504</v>
      </c>
      <c r="F338" s="12">
        <v>0.5167725601889166</v>
      </c>
      <c r="G338" s="12">
        <v>0.49504420175338099</v>
      </c>
      <c r="H338" s="12">
        <v>0.66352630675692259</v>
      </c>
      <c r="I338" s="12">
        <v>1.4496901758012579</v>
      </c>
      <c r="J338" s="12">
        <v>0.49150951227568296</v>
      </c>
      <c r="K338" s="12">
        <v>0.40158218503308296</v>
      </c>
      <c r="L338" s="12">
        <v>0.55858487666113243</v>
      </c>
      <c r="M338" s="12">
        <v>1.3151513078905477</v>
      </c>
      <c r="N338" s="12"/>
      <c r="O338" s="12"/>
    </row>
    <row r="339" spans="1:15" x14ac:dyDescent="0.35">
      <c r="A339" s="11" t="str">
        <f t="shared" si="5"/>
        <v>CONSUMO PER CAPITA (kg ó litros por individuo).Total Bebidas FriasEN CASA DE OTROS</v>
      </c>
      <c r="B339" s="11" t="s">
        <v>121</v>
      </c>
      <c r="C339" s="11" t="s">
        <v>131</v>
      </c>
      <c r="D339" s="11" t="s">
        <v>225</v>
      </c>
      <c r="E339" s="12">
        <v>1.0409779412476035</v>
      </c>
      <c r="F339" s="12">
        <v>0.78207393243557177</v>
      </c>
      <c r="G339" s="12">
        <v>0.48362037279959169</v>
      </c>
      <c r="H339" s="12">
        <v>0.57109942118227497</v>
      </c>
      <c r="I339" s="12">
        <v>0.78055219175464063</v>
      </c>
      <c r="J339" s="12">
        <v>0.69683230078126634</v>
      </c>
      <c r="K339" s="12">
        <v>0.51750080954022337</v>
      </c>
      <c r="L339" s="12">
        <v>0.61305158335350773</v>
      </c>
      <c r="M339" s="12">
        <v>1.206594956965684</v>
      </c>
      <c r="N339" s="12"/>
      <c r="O339" s="12"/>
    </row>
    <row r="340" spans="1:15" x14ac:dyDescent="0.35">
      <c r="A340" s="11" t="str">
        <f t="shared" si="5"/>
        <v>CONSUMO PER CAPITA (kg ó litros por individuo).Total Bebidas FriasEN EL ESTABLECIMIENTO</v>
      </c>
      <c r="B340" s="11" t="s">
        <v>121</v>
      </c>
      <c r="C340" s="11" t="s">
        <v>131</v>
      </c>
      <c r="D340" s="11" t="s">
        <v>226</v>
      </c>
      <c r="E340" s="12">
        <v>16.089392712828758</v>
      </c>
      <c r="F340" s="12">
        <v>9.3444041189585665</v>
      </c>
      <c r="G340" s="12">
        <v>8.499524191698141</v>
      </c>
      <c r="H340" s="12">
        <v>10.004758556062914</v>
      </c>
      <c r="I340" s="12">
        <v>15.385478918584296</v>
      </c>
      <c r="J340" s="12">
        <v>9.1345768904952074</v>
      </c>
      <c r="K340" s="12">
        <v>8.0945857743572098</v>
      </c>
      <c r="L340" s="12">
        <v>9.4805008858815629</v>
      </c>
      <c r="M340" s="12">
        <v>14.589551184350038</v>
      </c>
      <c r="N340" s="12"/>
      <c r="O340" s="12"/>
    </row>
    <row r="341" spans="1:15" x14ac:dyDescent="0.35">
      <c r="A341" s="11" t="str">
        <f t="shared" si="5"/>
        <v>CONSUMO PER CAPITA (kg ó litros por individuo).Total Bebidas FriasEN EL TRABAJO</v>
      </c>
      <c r="B341" s="11" t="s">
        <v>121</v>
      </c>
      <c r="C341" s="11" t="s">
        <v>131</v>
      </c>
      <c r="D341" s="11" t="s">
        <v>227</v>
      </c>
      <c r="E341" s="12">
        <v>1.4574915398441501</v>
      </c>
      <c r="F341" s="12">
        <v>0.90038618375167201</v>
      </c>
      <c r="G341" s="12">
        <v>0.88034169204095158</v>
      </c>
      <c r="H341" s="12">
        <v>0.9241535951959069</v>
      </c>
      <c r="I341" s="12">
        <v>1.1440977381015671</v>
      </c>
      <c r="J341" s="12">
        <v>0.78041586368058558</v>
      </c>
      <c r="K341" s="12">
        <v>0.88533596101552992</v>
      </c>
      <c r="L341" s="12">
        <v>0.90112009271451554</v>
      </c>
      <c r="M341" s="12">
        <v>1.0755493796789664</v>
      </c>
      <c r="N341" s="12"/>
      <c r="O341" s="12"/>
    </row>
    <row r="342" spans="1:15" x14ac:dyDescent="0.35">
      <c r="A342" s="11" t="str">
        <f t="shared" si="5"/>
        <v>CONSUMO PER CAPITA (kg ó litros por individuo).Total Bebidas FriasEN COLEGIO/INSTITUTO/UNIV.</v>
      </c>
      <c r="B342" s="11" t="s">
        <v>121</v>
      </c>
      <c r="C342" s="11" t="s">
        <v>131</v>
      </c>
      <c r="D342" s="11" t="s">
        <v>228</v>
      </c>
      <c r="E342" s="12">
        <v>4.6164660806481114E-2</v>
      </c>
      <c r="F342" s="12">
        <v>2.6728613170441003E-2</v>
      </c>
      <c r="G342" s="12">
        <v>1.4268515510314472E-2</v>
      </c>
      <c r="H342" s="12">
        <v>1.6646217032844367E-2</v>
      </c>
      <c r="I342" s="12">
        <v>1.453562261813289E-2</v>
      </c>
      <c r="J342" s="12">
        <v>1.7980118639261508E-2</v>
      </c>
      <c r="K342" s="12">
        <v>1.6877718419109022E-2</v>
      </c>
      <c r="L342" s="12">
        <v>1.2049262606079643E-2</v>
      </c>
      <c r="M342" s="12">
        <v>2.3029488317876309E-2</v>
      </c>
      <c r="N342" s="12"/>
      <c r="O342" s="12"/>
    </row>
    <row r="343" spans="1:15" x14ac:dyDescent="0.35">
      <c r="A343" s="11" t="str">
        <f t="shared" si="5"/>
        <v>CONSUMO PER CAPITA (kg ó litros por individuo).Total Bebidas FriasEN MI CASA</v>
      </c>
      <c r="B343" s="11" t="s">
        <v>121</v>
      </c>
      <c r="C343" s="11" t="s">
        <v>131</v>
      </c>
      <c r="D343" s="11" t="s">
        <v>229</v>
      </c>
      <c r="E343" s="12">
        <v>0.45781907241721242</v>
      </c>
      <c r="F343" s="12">
        <v>0.35460954794779065</v>
      </c>
      <c r="G343" s="12">
        <v>0.31617337511400789</v>
      </c>
      <c r="H343" s="12">
        <v>0.33880925974312709</v>
      </c>
      <c r="I343" s="12">
        <v>0.50843717246112496</v>
      </c>
      <c r="J343" s="12">
        <v>0.31259197771420644</v>
      </c>
      <c r="K343" s="12">
        <v>0.34817521067404683</v>
      </c>
      <c r="L343" s="12">
        <v>0.34328936611232813</v>
      </c>
      <c r="M343" s="12">
        <v>0.48755347756319733</v>
      </c>
      <c r="N343" s="12"/>
      <c r="O343" s="12"/>
    </row>
    <row r="344" spans="1:15" x14ac:dyDescent="0.35">
      <c r="A344" s="11" t="str">
        <f t="shared" si="5"/>
        <v>CONSUMO PER CAPITA (kg ó litros por individuo).Total Bebidas FriasEN M.TRANSP.(AVION,TREN,AUTOC,E</v>
      </c>
      <c r="B344" s="11" t="s">
        <v>121</v>
      </c>
      <c r="C344" s="11" t="s">
        <v>131</v>
      </c>
      <c r="D344" s="11" t="s">
        <v>230</v>
      </c>
      <c r="E344" s="12">
        <v>8.3585952150904697E-2</v>
      </c>
      <c r="F344" s="12">
        <v>4.0388264237137123E-2</v>
      </c>
      <c r="G344" s="12">
        <v>1.8282351154960765E-2</v>
      </c>
      <c r="H344" s="12">
        <v>5.860736804908403E-3</v>
      </c>
      <c r="I344" s="12">
        <v>3.0056200458430389E-2</v>
      </c>
      <c r="J344" s="12">
        <v>1.1686432531302427E-2</v>
      </c>
      <c r="K344" s="12">
        <v>1.4509517841075415E-2</v>
      </c>
      <c r="L344" s="12">
        <v>9.6966029577273526E-3</v>
      </c>
      <c r="M344" s="12">
        <v>2.8844542095261081E-2</v>
      </c>
      <c r="N344" s="12"/>
      <c r="O344" s="12"/>
    </row>
    <row r="345" spans="1:15" x14ac:dyDescent="0.35">
      <c r="A345" s="11" t="str">
        <f t="shared" si="5"/>
        <v>CONSUMO PER CAPITA (kg ó litros por individuo).Total Bebidas FriasEN OTRO LUGAR</v>
      </c>
      <c r="B345" s="11" t="s">
        <v>121</v>
      </c>
      <c r="C345" s="11" t="s">
        <v>131</v>
      </c>
      <c r="D345" s="11" t="s">
        <v>231</v>
      </c>
      <c r="E345" s="12">
        <v>0.83503735294667158</v>
      </c>
      <c r="F345" s="12">
        <v>0.26766602339203083</v>
      </c>
      <c r="G345" s="12">
        <v>0.27556808129871607</v>
      </c>
      <c r="H345" s="12">
        <v>0.37404480973003063</v>
      </c>
      <c r="I345" s="12">
        <v>0.81636880502446396</v>
      </c>
      <c r="J345" s="12">
        <v>0.32028579860963369</v>
      </c>
      <c r="K345" s="12">
        <v>0.28507612073481936</v>
      </c>
      <c r="L345" s="12">
        <v>0.33765633799162303</v>
      </c>
      <c r="M345" s="12">
        <v>0.6734849272936273</v>
      </c>
      <c r="N345" s="12"/>
      <c r="O345" s="12"/>
    </row>
    <row r="346" spans="1:15" x14ac:dyDescent="0.35">
      <c r="A346" s="11" t="str">
        <f t="shared" si="5"/>
        <v>CONSUMO PER CAPITA (kg ó litros por individuo).Total Bebidas FriasDESAYUNO</v>
      </c>
      <c r="B346" s="11" t="s">
        <v>121</v>
      </c>
      <c r="C346" s="11" t="s">
        <v>131</v>
      </c>
      <c r="D346" s="11" t="s">
        <v>232</v>
      </c>
      <c r="E346" s="12">
        <v>1.1874729940851327</v>
      </c>
      <c r="F346" s="12">
        <v>0.68635985283979006</v>
      </c>
      <c r="G346" s="12">
        <v>0.73150363371955585</v>
      </c>
      <c r="H346" s="12">
        <v>0.69793117294268936</v>
      </c>
      <c r="I346" s="12">
        <v>1.1159183291001673</v>
      </c>
      <c r="J346" s="12">
        <v>0.69763322621927015</v>
      </c>
      <c r="K346" s="12">
        <v>0.65517760558643867</v>
      </c>
      <c r="L346" s="12">
        <v>0.65448435880281186</v>
      </c>
      <c r="M346" s="12">
        <v>0.95281308395873709</v>
      </c>
      <c r="N346" s="12"/>
      <c r="O346" s="12"/>
    </row>
    <row r="347" spans="1:15" x14ac:dyDescent="0.35">
      <c r="A347" s="11" t="str">
        <f t="shared" si="5"/>
        <v>CONSUMO PER CAPITA (kg ó litros por individuo).Total Bebidas FriasAPERITIVO/ANTES DE COMER</v>
      </c>
      <c r="B347" s="11" t="s">
        <v>121</v>
      </c>
      <c r="C347" s="11" t="s">
        <v>131</v>
      </c>
      <c r="D347" s="11" t="s">
        <v>233</v>
      </c>
      <c r="E347" s="12">
        <v>3.5148674913814597</v>
      </c>
      <c r="F347" s="12">
        <v>2.1152024909048315</v>
      </c>
      <c r="G347" s="12">
        <v>1.8671712309301101</v>
      </c>
      <c r="H347" s="12">
        <v>2.1494958981738002</v>
      </c>
      <c r="I347" s="12">
        <v>3.2004356998666044</v>
      </c>
      <c r="J347" s="12">
        <v>2.0693303444954991</v>
      </c>
      <c r="K347" s="12">
        <v>1.7858444516140066</v>
      </c>
      <c r="L347" s="12">
        <v>1.9993055685497716</v>
      </c>
      <c r="M347" s="12">
        <v>3.0620410744148292</v>
      </c>
      <c r="N347" s="12"/>
      <c r="O347" s="12"/>
    </row>
    <row r="348" spans="1:15" x14ac:dyDescent="0.35">
      <c r="A348" s="11" t="str">
        <f t="shared" si="5"/>
        <v>CONSUMO PER CAPITA (kg ó litros por individuo).Total Bebidas FriasCOMIDA</v>
      </c>
      <c r="B348" s="11" t="s">
        <v>121</v>
      </c>
      <c r="C348" s="11" t="s">
        <v>131</v>
      </c>
      <c r="D348" s="11" t="s">
        <v>234</v>
      </c>
      <c r="E348" s="12">
        <v>5.7615442341652674</v>
      </c>
      <c r="F348" s="12">
        <v>4.0314797392565094</v>
      </c>
      <c r="G348" s="12">
        <v>3.6547402559948741</v>
      </c>
      <c r="H348" s="12">
        <v>4.1296242315892409</v>
      </c>
      <c r="I348" s="12">
        <v>5.790376844056758</v>
      </c>
      <c r="J348" s="12">
        <v>4.0211951801844155</v>
      </c>
      <c r="K348" s="12">
        <v>3.5271956166299612</v>
      </c>
      <c r="L348" s="12">
        <v>3.9476774703196309</v>
      </c>
      <c r="M348" s="12">
        <v>5.7218375938956232</v>
      </c>
      <c r="N348" s="12"/>
      <c r="O348" s="12"/>
    </row>
    <row r="349" spans="1:15" x14ac:dyDescent="0.35">
      <c r="A349" s="11" t="str">
        <f t="shared" si="5"/>
        <v>CONSUMO PER CAPITA (kg ó litros por individuo).Total Bebidas FriasTARDE/MERIENDA</v>
      </c>
      <c r="B349" s="11" t="s">
        <v>121</v>
      </c>
      <c r="C349" s="11" t="s">
        <v>131</v>
      </c>
      <c r="D349" s="11" t="s">
        <v>235</v>
      </c>
      <c r="E349" s="12">
        <v>2.6214026032771773</v>
      </c>
      <c r="F349" s="12">
        <v>1.3428503320355685</v>
      </c>
      <c r="G349" s="12">
        <v>1.2075933867489139</v>
      </c>
      <c r="H349" s="12">
        <v>1.5743991512992859</v>
      </c>
      <c r="I349" s="12">
        <v>2.5646538915376924</v>
      </c>
      <c r="J349" s="12">
        <v>1.2281717118455304</v>
      </c>
      <c r="K349" s="12">
        <v>1.0760392050323238</v>
      </c>
      <c r="L349" s="12">
        <v>1.5604965818399523</v>
      </c>
      <c r="M349" s="12">
        <v>2.2499950041125931</v>
      </c>
      <c r="N349" s="12"/>
      <c r="O349" s="12"/>
    </row>
    <row r="350" spans="1:15" x14ac:dyDescent="0.35">
      <c r="A350" s="11" t="str">
        <f t="shared" si="5"/>
        <v>CONSUMO PER CAPITA (kg ó litros por individuo).Total Bebidas FriasANTES DE CENAR</v>
      </c>
      <c r="B350" s="11" t="s">
        <v>121</v>
      </c>
      <c r="C350" s="11" t="s">
        <v>131</v>
      </c>
      <c r="D350" s="11" t="s">
        <v>236</v>
      </c>
      <c r="E350" s="12">
        <v>1.8946434529530101</v>
      </c>
      <c r="F350" s="12">
        <v>1.1181300912178709</v>
      </c>
      <c r="G350" s="12">
        <v>1.0114440361835899</v>
      </c>
      <c r="H350" s="12">
        <v>1.2065065818773664</v>
      </c>
      <c r="I350" s="12">
        <v>1.8592920505822568</v>
      </c>
      <c r="J350" s="12">
        <v>1.0769758703896888</v>
      </c>
      <c r="K350" s="12">
        <v>0.98838635456850643</v>
      </c>
      <c r="L350" s="12">
        <v>1.1211942376691291</v>
      </c>
      <c r="M350" s="12">
        <v>1.8508300590633016</v>
      </c>
      <c r="N350" s="12"/>
      <c r="O350" s="12"/>
    </row>
    <row r="351" spans="1:15" x14ac:dyDescent="0.35">
      <c r="A351" s="11" t="str">
        <f t="shared" si="5"/>
        <v>CONSUMO PER CAPITA (kg ó litros por individuo).Total Bebidas FriasCENA</v>
      </c>
      <c r="B351" s="11" t="s">
        <v>121</v>
      </c>
      <c r="C351" s="11" t="s">
        <v>131</v>
      </c>
      <c r="D351" s="11" t="s">
        <v>237</v>
      </c>
      <c r="E351" s="12">
        <v>4.1751789143888542</v>
      </c>
      <c r="F351" s="12">
        <v>1.7655301706994309</v>
      </c>
      <c r="G351" s="12">
        <v>1.556248500375458</v>
      </c>
      <c r="H351" s="12">
        <v>1.9060859995260426</v>
      </c>
      <c r="I351" s="12">
        <v>3.6044356408403937</v>
      </c>
      <c r="J351" s="12">
        <v>1.7128281577465345</v>
      </c>
      <c r="K351" s="12">
        <v>1.540093038831686</v>
      </c>
      <c r="L351" s="12">
        <v>1.8414022900609943</v>
      </c>
      <c r="M351" s="12">
        <v>3.5002223513848012</v>
      </c>
      <c r="N351" s="12"/>
      <c r="O351" s="12"/>
    </row>
    <row r="352" spans="1:15" x14ac:dyDescent="0.35">
      <c r="A352" s="11" t="str">
        <f t="shared" si="5"/>
        <v>CONSUMO PER CAPITA (kg ó litros por individuo).Total Bebidas FriasDESPUES DE LA CENA</v>
      </c>
      <c r="B352" s="11" t="s">
        <v>121</v>
      </c>
      <c r="C352" s="11" t="s">
        <v>131</v>
      </c>
      <c r="D352" s="11" t="s">
        <v>238</v>
      </c>
      <c r="E352" s="12">
        <v>0.71340047393937522</v>
      </c>
      <c r="F352" s="12">
        <v>0.30007051433107368</v>
      </c>
      <c r="G352" s="12">
        <v>0.22006108536057498</v>
      </c>
      <c r="H352" s="12">
        <v>0.28600014159804027</v>
      </c>
      <c r="I352" s="12">
        <v>0.62270487756617299</v>
      </c>
      <c r="J352" s="12">
        <v>0.2318203716715756</v>
      </c>
      <c r="K352" s="12">
        <v>0.21456144361575361</v>
      </c>
      <c r="L352" s="12">
        <v>0.26700804644150888</v>
      </c>
      <c r="M352" s="12">
        <v>0.63515138911584157</v>
      </c>
      <c r="N352" s="12"/>
      <c r="O352" s="12"/>
    </row>
    <row r="353" spans="1:15" x14ac:dyDescent="0.35">
      <c r="A353" s="11" t="str">
        <f t="shared" si="5"/>
        <v>CONSUMO PER CAPITA (kg ó litros por individuo).Total Bebidas FriasDURANTE EL DIA</v>
      </c>
      <c r="B353" s="11" t="s">
        <v>121</v>
      </c>
      <c r="C353" s="11" t="s">
        <v>131</v>
      </c>
      <c r="D353" s="11" t="s">
        <v>239</v>
      </c>
      <c r="E353" s="12">
        <v>1.7461832284179801</v>
      </c>
      <c r="F353" s="12">
        <v>0.87340631880632646</v>
      </c>
      <c r="G353" s="12">
        <v>0.73406059737698626</v>
      </c>
      <c r="H353" s="12">
        <v>0.94885525444048269</v>
      </c>
      <c r="I353" s="12">
        <v>1.3714004794143866</v>
      </c>
      <c r="J353" s="12">
        <v>0.72792427011693395</v>
      </c>
      <c r="K353" s="12">
        <v>0.77634613274502362</v>
      </c>
      <c r="L353" s="12">
        <v>0.86438033364487632</v>
      </c>
      <c r="M353" s="12">
        <v>1.4268718076672227</v>
      </c>
      <c r="N353" s="12"/>
      <c r="O353" s="12"/>
    </row>
    <row r="354" spans="1:15" x14ac:dyDescent="0.35">
      <c r="A354" s="11" t="str">
        <f t="shared" si="5"/>
        <v>CONSUMO PER CAPITA (kg ó litros por individuo).Total Bebidas FriasCON AMIGOS</v>
      </c>
      <c r="B354" s="11" t="s">
        <v>121</v>
      </c>
      <c r="C354" s="11" t="s">
        <v>131</v>
      </c>
      <c r="D354" s="11" t="s">
        <v>240</v>
      </c>
      <c r="E354" s="12">
        <v>6.4932869588963067</v>
      </c>
      <c r="F354" s="12">
        <v>3.9277810435240004</v>
      </c>
      <c r="G354" s="12">
        <v>3.6610073717314009</v>
      </c>
      <c r="H354" s="12">
        <v>4.0560788409588735</v>
      </c>
      <c r="I354" s="12">
        <v>6.0557696725557744</v>
      </c>
      <c r="J354" s="12">
        <v>4.0517788009236648</v>
      </c>
      <c r="K354" s="12">
        <v>3.4700016896607413</v>
      </c>
      <c r="L354" s="12">
        <v>3.9494141217580405</v>
      </c>
      <c r="M354" s="12">
        <v>5.9137728884089213</v>
      </c>
      <c r="N354" s="12"/>
      <c r="O354" s="12"/>
    </row>
    <row r="355" spans="1:15" x14ac:dyDescent="0.35">
      <c r="A355" s="11" t="str">
        <f t="shared" si="5"/>
        <v>CONSUMO PER CAPITA (kg ó litros por individuo).Total Bebidas FriasCON CLIENTES</v>
      </c>
      <c r="B355" s="11" t="s">
        <v>121</v>
      </c>
      <c r="C355" s="11" t="s">
        <v>131</v>
      </c>
      <c r="D355" s="11" t="s">
        <v>241</v>
      </c>
      <c r="E355" s="12">
        <v>6.7909446822000022E-2</v>
      </c>
      <c r="F355" s="12">
        <v>5.0406910243509899E-2</v>
      </c>
      <c r="G355" s="12">
        <v>4.0424504284046835E-2</v>
      </c>
      <c r="H355" s="12">
        <v>4.0999789855108937E-2</v>
      </c>
      <c r="I355" s="12">
        <v>5.6198455715926902E-2</v>
      </c>
      <c r="J355" s="12">
        <v>8.697777242693748E-2</v>
      </c>
      <c r="K355" s="12">
        <v>5.0350395729586002E-2</v>
      </c>
      <c r="L355" s="12">
        <v>4.2342503817205376E-2</v>
      </c>
      <c r="M355" s="12">
        <v>7.7034010742356385E-2</v>
      </c>
      <c r="N355" s="12"/>
      <c r="O355" s="12"/>
    </row>
    <row r="356" spans="1:15" x14ac:dyDescent="0.35">
      <c r="A356" s="11" t="str">
        <f t="shared" si="5"/>
        <v>CONSUMO PER CAPITA (kg ó litros por individuo).Total Bebidas FriasCON COMPAÑEROS DE TRABAJO</v>
      </c>
      <c r="B356" s="11" t="s">
        <v>121</v>
      </c>
      <c r="C356" s="11" t="s">
        <v>131</v>
      </c>
      <c r="D356" s="11" t="s">
        <v>242</v>
      </c>
      <c r="E356" s="12">
        <v>1.0385716381315346</v>
      </c>
      <c r="F356" s="12">
        <v>0.79978057258367274</v>
      </c>
      <c r="G356" s="12">
        <v>0.74649717543283811</v>
      </c>
      <c r="H356" s="12">
        <v>0.77042061610315293</v>
      </c>
      <c r="I356" s="12">
        <v>0.83204255710896879</v>
      </c>
      <c r="J356" s="12">
        <v>0.74821001381793262</v>
      </c>
      <c r="K356" s="12">
        <v>0.81815008110223386</v>
      </c>
      <c r="L356" s="12">
        <v>0.84854205378681802</v>
      </c>
      <c r="M356" s="12">
        <v>0.88597814067512037</v>
      </c>
      <c r="N356" s="12"/>
      <c r="O356" s="12"/>
    </row>
    <row r="357" spans="1:15" x14ac:dyDescent="0.35">
      <c r="A357" s="11" t="str">
        <f t="shared" si="5"/>
        <v>CONSUMO PER CAPITA (kg ó litros por individuo).Total Bebidas FriasCON COMPAÑEROS DE CLASE</v>
      </c>
      <c r="B357" s="11" t="s">
        <v>121</v>
      </c>
      <c r="C357" s="11" t="s">
        <v>131</v>
      </c>
      <c r="D357" s="11" t="s">
        <v>243</v>
      </c>
      <c r="E357" s="12">
        <v>3.8542338483708805E-2</v>
      </c>
      <c r="F357" s="12">
        <v>5.1268628552355068E-2</v>
      </c>
      <c r="G357" s="12">
        <v>2.3963607906418889E-2</v>
      </c>
      <c r="H357" s="12">
        <v>3.9040727291523164E-2</v>
      </c>
      <c r="I357" s="12">
        <v>5.704688080108359E-2</v>
      </c>
      <c r="J357" s="12">
        <v>2.7114451274092614E-2</v>
      </c>
      <c r="K357" s="12">
        <v>2.4111159954333983E-2</v>
      </c>
      <c r="L357" s="12">
        <v>4.0174725352071873E-2</v>
      </c>
      <c r="M357" s="12">
        <v>5.1488914971883189E-2</v>
      </c>
      <c r="N357" s="12"/>
      <c r="O357" s="12"/>
    </row>
    <row r="358" spans="1:15" x14ac:dyDescent="0.35">
      <c r="A358" s="11" t="str">
        <f t="shared" si="5"/>
        <v>CONSUMO PER CAPITA (kg ó litros por individuo).Total Bebidas FriasCON FAMILIA</v>
      </c>
      <c r="B358" s="11" t="s">
        <v>121</v>
      </c>
      <c r="C358" s="11" t="s">
        <v>131</v>
      </c>
      <c r="D358" s="11" t="s">
        <v>244</v>
      </c>
      <c r="E358" s="12">
        <v>7.42489907345273</v>
      </c>
      <c r="F358" s="12">
        <v>3.6994330593196323</v>
      </c>
      <c r="G358" s="12">
        <v>2.9807618518340377</v>
      </c>
      <c r="H358" s="12">
        <v>3.8153952291634643</v>
      </c>
      <c r="I358" s="12">
        <v>6.9670295801017161</v>
      </c>
      <c r="J358" s="12">
        <v>3.3217224087961918</v>
      </c>
      <c r="K358" s="12">
        <v>2.9248004542435866</v>
      </c>
      <c r="L358" s="12">
        <v>3.6590327215563159</v>
      </c>
      <c r="M358" s="12">
        <v>6.6521643926928391</v>
      </c>
      <c r="N358" s="12"/>
      <c r="O358" s="12"/>
    </row>
    <row r="359" spans="1:15" x14ac:dyDescent="0.35">
      <c r="A359" s="11" t="str">
        <f t="shared" si="5"/>
        <v>CONSUMO PER CAPITA (kg ó litros por individuo).Total Bebidas FriasCON LA PAREJA</v>
      </c>
      <c r="B359" s="11" t="s">
        <v>121</v>
      </c>
      <c r="C359" s="11" t="s">
        <v>131</v>
      </c>
      <c r="D359" s="11" t="s">
        <v>245</v>
      </c>
      <c r="E359" s="12">
        <v>3.3225717074711714</v>
      </c>
      <c r="F359" s="12">
        <v>1.8305504715730987</v>
      </c>
      <c r="G359" s="12">
        <v>1.7800392346373666</v>
      </c>
      <c r="H359" s="12">
        <v>2.2046731395525936</v>
      </c>
      <c r="I359" s="12">
        <v>3.3864127210086865</v>
      </c>
      <c r="J359" s="12">
        <v>1.8277587806398015</v>
      </c>
      <c r="K359" s="12">
        <v>1.7280730074645096</v>
      </c>
      <c r="L359" s="12">
        <v>2.0202012146449762</v>
      </c>
      <c r="M359" s="12">
        <v>3.314986509210855</v>
      </c>
      <c r="N359" s="12"/>
      <c r="O359" s="12"/>
    </row>
    <row r="360" spans="1:15" x14ac:dyDescent="0.35">
      <c r="A360" s="11" t="str">
        <f t="shared" si="5"/>
        <v>CONSUMO PER CAPITA (kg ó litros por individuo).Total Bebidas FriasESTABA SOLO/A</v>
      </c>
      <c r="B360" s="11" t="s">
        <v>121</v>
      </c>
      <c r="C360" s="11" t="s">
        <v>131</v>
      </c>
      <c r="D360" s="11" t="s">
        <v>246</v>
      </c>
      <c r="E360" s="12">
        <v>3.0688234432249422</v>
      </c>
      <c r="F360" s="12">
        <v>1.7801685974315118</v>
      </c>
      <c r="G360" s="12">
        <v>1.6643316724142099</v>
      </c>
      <c r="H360" s="12">
        <v>1.8932419857184724</v>
      </c>
      <c r="I360" s="12">
        <v>2.6785427062548481</v>
      </c>
      <c r="J360" s="12">
        <v>1.6404045230710527</v>
      </c>
      <c r="K360" s="12">
        <v>1.5030719662872711</v>
      </c>
      <c r="L360" s="12">
        <v>1.617777968659567</v>
      </c>
      <c r="M360" s="12">
        <v>2.4063620759197586</v>
      </c>
      <c r="N360" s="12"/>
      <c r="O360" s="12"/>
    </row>
    <row r="361" spans="1:15" x14ac:dyDescent="0.35">
      <c r="A361" s="11" t="str">
        <f t="shared" si="5"/>
        <v>CONSUMO PER CAPITA (kg ó litros por individuo).Total Bebidas FriasOTROS</v>
      </c>
      <c r="B361" s="11" t="s">
        <v>121</v>
      </c>
      <c r="C361" s="11" t="s">
        <v>131</v>
      </c>
      <c r="D361" s="11" t="s">
        <v>247</v>
      </c>
      <c r="E361" s="12">
        <v>0.1600884104299182</v>
      </c>
      <c r="F361" s="12">
        <v>9.3642435405151783E-2</v>
      </c>
      <c r="G361" s="12">
        <v>8.579795252691165E-2</v>
      </c>
      <c r="H361" s="12">
        <v>7.9045944591090031E-2</v>
      </c>
      <c r="I361" s="12">
        <v>9.617831250133585E-2</v>
      </c>
      <c r="J361" s="12">
        <v>6.1914981919979309E-2</v>
      </c>
      <c r="K361" s="12">
        <v>4.508320971764334E-2</v>
      </c>
      <c r="L361" s="12">
        <v>7.8465168740471158E-2</v>
      </c>
      <c r="M361" s="12">
        <v>9.797421262982596E-2</v>
      </c>
      <c r="N361" s="12"/>
      <c r="O361" s="12"/>
    </row>
    <row r="362" spans="1:15" x14ac:dyDescent="0.35">
      <c r="A362" s="11" t="str">
        <f t="shared" si="5"/>
        <v>CONSUMO PER CAPITA (kg ó litros por individuo).Total Bebidas FriasESTAR TRABAJANDO</v>
      </c>
      <c r="B362" s="11" t="s">
        <v>121</v>
      </c>
      <c r="C362" s="11" t="s">
        <v>131</v>
      </c>
      <c r="D362" s="11" t="s">
        <v>248</v>
      </c>
      <c r="E362" s="12">
        <v>1.9499241754241121</v>
      </c>
      <c r="F362" s="12">
        <v>1.2233429447280828</v>
      </c>
      <c r="G362" s="12">
        <v>1.3314565834094856</v>
      </c>
      <c r="H362" s="12">
        <v>1.4094123193854471</v>
      </c>
      <c r="I362" s="12">
        <v>1.6817801007026445</v>
      </c>
      <c r="J362" s="12">
        <v>1.1197886460232849</v>
      </c>
      <c r="K362" s="12">
        <v>1.2943755228796723</v>
      </c>
      <c r="L362" s="12">
        <v>1.2330384664187226</v>
      </c>
      <c r="M362" s="12">
        <v>1.4689179183590273</v>
      </c>
      <c r="N362" s="12"/>
      <c r="O362" s="12"/>
    </row>
    <row r="363" spans="1:15" x14ac:dyDescent="0.35">
      <c r="A363" s="11" t="str">
        <f t="shared" si="5"/>
        <v>CONSUMO PER CAPITA (kg ó litros por individuo).Total Bebidas FriasCOMIDA DE NEGOCIOS</v>
      </c>
      <c r="B363" s="11" t="s">
        <v>121</v>
      </c>
      <c r="C363" s="11" t="s">
        <v>131</v>
      </c>
      <c r="D363" s="11" t="s">
        <v>249</v>
      </c>
      <c r="E363" s="12">
        <v>3.4067771381393719E-2</v>
      </c>
      <c r="F363" s="12">
        <v>8.7140257253713646E-2</v>
      </c>
      <c r="G363" s="12">
        <v>2.9489388621299881E-2</v>
      </c>
      <c r="H363" s="12">
        <v>3.4115940599148069E-2</v>
      </c>
      <c r="I363" s="12">
        <v>4.3965839467911501E-2</v>
      </c>
      <c r="J363" s="12">
        <v>2.5795178727824303E-2</v>
      </c>
      <c r="K363" s="12">
        <v>2.7643820158313789E-2</v>
      </c>
      <c r="L363" s="12">
        <v>2.6530375618043313E-2</v>
      </c>
      <c r="M363" s="12">
        <v>5.2251605328848136E-2</v>
      </c>
      <c r="N363" s="12"/>
      <c r="O363" s="12"/>
    </row>
    <row r="364" spans="1:15" x14ac:dyDescent="0.35">
      <c r="A364" s="11" t="str">
        <f t="shared" si="5"/>
        <v>CONSUMO PER CAPITA (kg ó litros por individuo).Total Bebidas FriasPOR PLACER/RELAX</v>
      </c>
      <c r="B364" s="11" t="s">
        <v>121</v>
      </c>
      <c r="C364" s="11" t="s">
        <v>131</v>
      </c>
      <c r="D364" s="11" t="s">
        <v>250</v>
      </c>
      <c r="E364" s="12">
        <v>4.302147326034901</v>
      </c>
      <c r="F364" s="12">
        <v>1.8452502504237838</v>
      </c>
      <c r="G364" s="12">
        <v>1.7170403450057576</v>
      </c>
      <c r="H364" s="12">
        <v>2.1469871592568532</v>
      </c>
      <c r="I364" s="12">
        <v>4.0851756244163377</v>
      </c>
      <c r="J364" s="12">
        <v>1.7886056775503263</v>
      </c>
      <c r="K364" s="12">
        <v>1.584301229820599</v>
      </c>
      <c r="L364" s="12">
        <v>2.0178023988794331</v>
      </c>
      <c r="M364" s="12">
        <v>4.0223475279445395</v>
      </c>
      <c r="N364" s="12"/>
      <c r="O364" s="12"/>
    </row>
    <row r="365" spans="1:15" x14ac:dyDescent="0.35">
      <c r="A365" s="11" t="str">
        <f t="shared" si="5"/>
        <v>CONSUMO PER CAPITA (kg ó litros por individuo).Total Bebidas FriasTENER HAMBRE/SIN PLANIFICAR</v>
      </c>
      <c r="B365" s="11" t="s">
        <v>121</v>
      </c>
      <c r="C365" s="11" t="s">
        <v>131</v>
      </c>
      <c r="D365" s="11" t="s">
        <v>251</v>
      </c>
      <c r="E365" s="12">
        <v>5.19148109729342</v>
      </c>
      <c r="F365" s="12">
        <v>2.653851505966903</v>
      </c>
      <c r="G365" s="12">
        <v>2.4058741182700611</v>
      </c>
      <c r="H365" s="12">
        <v>2.8823529947976705</v>
      </c>
      <c r="I365" s="12">
        <v>4.7383649903399112</v>
      </c>
      <c r="J365" s="12">
        <v>2.6641921142153353</v>
      </c>
      <c r="K365" s="12">
        <v>2.2674748408812282</v>
      </c>
      <c r="L365" s="12">
        <v>2.7390493154911444</v>
      </c>
      <c r="M365" s="12">
        <v>4.4258045868127347</v>
      </c>
      <c r="N365" s="12"/>
      <c r="O365" s="12"/>
    </row>
    <row r="366" spans="1:15" x14ac:dyDescent="0.35">
      <c r="A366" s="11" t="str">
        <f t="shared" si="5"/>
        <v>CONSUMO PER CAPITA (kg ó litros por individuo).Total Bebidas FriasESTAR DE COMPRAS</v>
      </c>
      <c r="B366" s="11" t="s">
        <v>121</v>
      </c>
      <c r="C366" s="11" t="s">
        <v>131</v>
      </c>
      <c r="D366" s="11" t="s">
        <v>252</v>
      </c>
      <c r="E366" s="12">
        <v>0.47710154499515706</v>
      </c>
      <c r="F366" s="12">
        <v>0.31300751456975628</v>
      </c>
      <c r="G366" s="12">
        <v>0.31212365383719992</v>
      </c>
      <c r="H366" s="12">
        <v>0.26872959656264828</v>
      </c>
      <c r="I366" s="12">
        <v>0.44950101528971698</v>
      </c>
      <c r="J366" s="12">
        <v>0.34307038771658838</v>
      </c>
      <c r="K366" s="12">
        <v>0.27534518612751324</v>
      </c>
      <c r="L366" s="12">
        <v>0.24827476209375376</v>
      </c>
      <c r="M366" s="12">
        <v>0.43860393521331942</v>
      </c>
      <c r="N366" s="12"/>
      <c r="O366" s="12"/>
    </row>
    <row r="367" spans="1:15" x14ac:dyDescent="0.35">
      <c r="A367" s="11" t="str">
        <f t="shared" si="5"/>
        <v>CONSUMO PER CAPITA (kg ó litros por individuo).Total Bebidas FriasNO COCINAR EN CASA</v>
      </c>
      <c r="B367" s="11" t="s">
        <v>121</v>
      </c>
      <c r="C367" s="11" t="s">
        <v>131</v>
      </c>
      <c r="D367" s="11" t="s">
        <v>253</v>
      </c>
      <c r="E367" s="12">
        <v>0.65007566511050119</v>
      </c>
      <c r="F367" s="12">
        <v>0.41216177720006458</v>
      </c>
      <c r="G367" s="12">
        <v>0.35035959118146087</v>
      </c>
      <c r="H367" s="12">
        <v>0.37852819526286657</v>
      </c>
      <c r="I367" s="12">
        <v>0.61006231981997494</v>
      </c>
      <c r="J367" s="12">
        <v>0.43212744816651999</v>
      </c>
      <c r="K367" s="12">
        <v>0.35799424274405744</v>
      </c>
      <c r="L367" s="12">
        <v>0.45267863543876324</v>
      </c>
      <c r="M367" s="12">
        <v>0.55561833194413679</v>
      </c>
      <c r="N367" s="12"/>
      <c r="O367" s="12"/>
    </row>
    <row r="368" spans="1:15" x14ac:dyDescent="0.35">
      <c r="A368" s="11" t="str">
        <f t="shared" si="5"/>
        <v>CONSUMO PER CAPITA (kg ó litros por individuo).Total Bebidas FriasCELEBRACION/FIESTA/SALIR TOMAR</v>
      </c>
      <c r="B368" s="11" t="s">
        <v>121</v>
      </c>
      <c r="C368" s="11" t="s">
        <v>131</v>
      </c>
      <c r="D368" s="11" t="s">
        <v>254</v>
      </c>
      <c r="E368" s="12">
        <v>7.4282730647780815</v>
      </c>
      <c r="F368" s="12">
        <v>4.7088158762744019</v>
      </c>
      <c r="G368" s="12">
        <v>4.0013751279289265</v>
      </c>
      <c r="H368" s="12">
        <v>4.8063680164589595</v>
      </c>
      <c r="I368" s="12">
        <v>7.1690480923653173</v>
      </c>
      <c r="J368" s="12">
        <v>4.55436616341402</v>
      </c>
      <c r="K368" s="12">
        <v>3.9266295011735699</v>
      </c>
      <c r="L368" s="12">
        <v>4.606166498269145</v>
      </c>
      <c r="M368" s="12">
        <v>6.8334611225539401</v>
      </c>
      <c r="N368" s="12"/>
      <c r="O368" s="12"/>
    </row>
    <row r="369" spans="1:15" x14ac:dyDescent="0.35">
      <c r="A369" s="11" t="str">
        <f t="shared" si="5"/>
        <v>CONSUMO PER CAPITA (kg ó litros por individuo).Total Bebidas FriasVIENDO DEPORTES</v>
      </c>
      <c r="B369" s="11" t="s">
        <v>121</v>
      </c>
      <c r="C369" s="11" t="s">
        <v>131</v>
      </c>
      <c r="D369" s="11" t="s">
        <v>255</v>
      </c>
      <c r="E369" s="12">
        <v>0.28579756168950299</v>
      </c>
      <c r="F369" s="12">
        <v>0.34001896115561797</v>
      </c>
      <c r="G369" s="12">
        <v>0.23462386032524099</v>
      </c>
      <c r="H369" s="12">
        <v>0.23069828916564847</v>
      </c>
      <c r="I369" s="12">
        <v>0.16296609099991849</v>
      </c>
      <c r="J369" s="12">
        <v>0.16536931929880611</v>
      </c>
      <c r="K369" s="12">
        <v>0.19841438147711435</v>
      </c>
      <c r="L369" s="12">
        <v>0.22798882343200591</v>
      </c>
      <c r="M369" s="12">
        <v>0.37196254208835117</v>
      </c>
      <c r="N369" s="12"/>
      <c r="O369" s="12"/>
    </row>
    <row r="370" spans="1:15" x14ac:dyDescent="0.35">
      <c r="A370" s="11" t="str">
        <f t="shared" si="5"/>
        <v>CONSUMO PER CAPITA (kg ó litros por individuo).Total Bebidas FriasOTROS MOTIVOS</v>
      </c>
      <c r="B370" s="11" t="s">
        <v>121</v>
      </c>
      <c r="C370" s="11" t="s">
        <v>131</v>
      </c>
      <c r="D370" s="11" t="s">
        <v>256</v>
      </c>
      <c r="E370" s="12">
        <v>1.2958264706068199</v>
      </c>
      <c r="F370" s="12">
        <v>0.64944152538452748</v>
      </c>
      <c r="G370" s="12">
        <v>0.6004795644697587</v>
      </c>
      <c r="H370" s="12">
        <v>0.74170467017506503</v>
      </c>
      <c r="I370" s="12">
        <v>1.1883568211843407</v>
      </c>
      <c r="J370" s="12">
        <v>0.67256512839930482</v>
      </c>
      <c r="K370" s="12">
        <v>0.63146379027884048</v>
      </c>
      <c r="L370" s="12">
        <v>0.70441842420720102</v>
      </c>
      <c r="M370" s="12">
        <v>1.2307940070564507</v>
      </c>
      <c r="N370" s="12"/>
      <c r="O370" s="12"/>
    </row>
    <row r="371" spans="1:15" x14ac:dyDescent="0.35">
      <c r="A371" s="11" t="str">
        <f t="shared" si="5"/>
        <v>CONSUMO PER CAPITA (kg ó litros por individuo).Total Bebidas CalienteT.ESPAÑA</v>
      </c>
      <c r="B371" s="11" t="s">
        <v>121</v>
      </c>
      <c r="C371" s="11" t="s">
        <v>123</v>
      </c>
      <c r="D371" s="11" t="s">
        <v>36</v>
      </c>
      <c r="E371" s="12">
        <v>2.3138987015025281</v>
      </c>
      <c r="F371" s="12">
        <v>1.9817355703608099</v>
      </c>
      <c r="G371" s="12">
        <v>2.0074544741654305</v>
      </c>
      <c r="H371" s="12">
        <v>1.8736023360564482</v>
      </c>
      <c r="I371" s="12">
        <v>2.2794099730623287</v>
      </c>
      <c r="J371" s="12">
        <v>1.9133600154517261</v>
      </c>
      <c r="K371" s="12">
        <v>1.9419692519896641</v>
      </c>
      <c r="L371" s="12">
        <v>1.8039872823425107</v>
      </c>
      <c r="M371" s="12">
        <v>2.2104595387939634</v>
      </c>
      <c r="N371" s="12"/>
      <c r="O371" s="12"/>
    </row>
    <row r="372" spans="1:15" x14ac:dyDescent="0.35">
      <c r="A372" s="11" t="str">
        <f t="shared" si="5"/>
        <v>CONSUMO PER CAPITA (kg ó litros por individuo).Total Bebidas CalienteHiper+Super+Discount+G.A</v>
      </c>
      <c r="B372" s="11" t="s">
        <v>121</v>
      </c>
      <c r="C372" s="11" t="s">
        <v>123</v>
      </c>
      <c r="D372" s="11" t="s">
        <v>23</v>
      </c>
      <c r="E372" s="12">
        <v>4.4760614952085519E-2</v>
      </c>
      <c r="F372" s="12">
        <v>2.5933709268869121E-2</v>
      </c>
      <c r="G372" s="12">
        <v>2.3676860241272756E-2</v>
      </c>
      <c r="H372" s="12">
        <v>2.9802848340386011E-2</v>
      </c>
      <c r="I372" s="12">
        <v>4.645700988081003E-2</v>
      </c>
      <c r="J372" s="12">
        <v>2.7564954779425662E-2</v>
      </c>
      <c r="K372" s="12">
        <v>2.7024836740447023E-2</v>
      </c>
      <c r="L372" s="12">
        <v>2.5704205305304512E-2</v>
      </c>
      <c r="M372" s="12">
        <v>5.3755867230320373E-2</v>
      </c>
      <c r="N372" s="12"/>
      <c r="O372" s="12"/>
    </row>
    <row r="373" spans="1:15" x14ac:dyDescent="0.35">
      <c r="A373" s="11" t="str">
        <f t="shared" si="5"/>
        <v>CONSUMO PER CAPITA (kg ó litros por individuo).Total Bebidas CalienteRestaurantes</v>
      </c>
      <c r="B373" s="11" t="s">
        <v>121</v>
      </c>
      <c r="C373" s="11" t="s">
        <v>123</v>
      </c>
      <c r="D373" s="11" t="s">
        <v>24</v>
      </c>
      <c r="E373" s="12">
        <v>0.10381737676244229</v>
      </c>
      <c r="F373" s="12">
        <v>8.2680217163289438E-2</v>
      </c>
      <c r="G373" s="12">
        <v>8.4112615278199035E-2</v>
      </c>
      <c r="H373" s="12">
        <v>8.074286709848541E-2</v>
      </c>
      <c r="I373" s="12">
        <v>0.10171106132639822</v>
      </c>
      <c r="J373" s="12">
        <v>8.2773509371355775E-2</v>
      </c>
      <c r="K373" s="12">
        <v>7.5803752134231225E-2</v>
      </c>
      <c r="L373" s="12">
        <v>7.935088736994092E-2</v>
      </c>
      <c r="M373" s="12">
        <v>0.10082707435857743</v>
      </c>
      <c r="N373" s="12"/>
      <c r="O373" s="12"/>
    </row>
    <row r="374" spans="1:15" x14ac:dyDescent="0.35">
      <c r="A374" s="11" t="str">
        <f t="shared" si="5"/>
        <v>CONSUMO PER CAPITA (kg ó litros por individuo).Total Bebidas CalienteRestaurantes Fast Food</v>
      </c>
      <c r="B374" s="11" t="s">
        <v>121</v>
      </c>
      <c r="C374" s="11" t="s">
        <v>123</v>
      </c>
      <c r="D374" s="11" t="s">
        <v>25</v>
      </c>
      <c r="E374" s="12">
        <v>2.6716936067526252E-2</v>
      </c>
      <c r="F374" s="12">
        <v>2.2319487390520715E-2</v>
      </c>
      <c r="G374" s="12">
        <v>2.5960264328716547E-2</v>
      </c>
      <c r="H374" s="12">
        <v>2.4266507196402862E-2</v>
      </c>
      <c r="I374" s="12">
        <v>3.0799501484967479E-2</v>
      </c>
      <c r="J374" s="12">
        <v>2.7282874707989149E-2</v>
      </c>
      <c r="K374" s="12">
        <v>3.3726929935285956E-2</v>
      </c>
      <c r="L374" s="12">
        <v>3.2093695372115788E-2</v>
      </c>
      <c r="M374" s="12">
        <v>3.9914600802707263E-2</v>
      </c>
      <c r="N374" s="12"/>
      <c r="O374" s="12"/>
    </row>
    <row r="375" spans="1:15" x14ac:dyDescent="0.35">
      <c r="A375" s="11" t="str">
        <f t="shared" si="5"/>
        <v>CONSUMO PER CAPITA (kg ó litros por individuo).Total Bebidas CalienteBares/Cafeterias/Cervecerias</v>
      </c>
      <c r="B375" s="11" t="s">
        <v>121</v>
      </c>
      <c r="C375" s="11" t="s">
        <v>123</v>
      </c>
      <c r="D375" s="11" t="s">
        <v>26</v>
      </c>
      <c r="E375" s="12">
        <v>1.6865389565134887</v>
      </c>
      <c r="F375" s="12">
        <v>1.4737642658540633</v>
      </c>
      <c r="G375" s="12">
        <v>1.4608451978025998</v>
      </c>
      <c r="H375" s="12">
        <v>1.3512147825729846</v>
      </c>
      <c r="I375" s="12">
        <v>1.631410999227672</v>
      </c>
      <c r="J375" s="12">
        <v>1.3961759397319624</v>
      </c>
      <c r="K375" s="12">
        <v>1.40615005253267</v>
      </c>
      <c r="L375" s="12">
        <v>1.306025044497793</v>
      </c>
      <c r="M375" s="12">
        <v>1.554884681216042</v>
      </c>
      <c r="N375" s="12"/>
      <c r="O375" s="12"/>
    </row>
    <row r="376" spans="1:15" x14ac:dyDescent="0.35">
      <c r="A376" s="11" t="str">
        <f t="shared" si="5"/>
        <v>CONSUMO PER CAPITA (kg ó litros por individuo).Total Bebidas CalientePanaderias/Pastelerias</v>
      </c>
      <c r="B376" s="11" t="s">
        <v>121</v>
      </c>
      <c r="C376" s="11" t="s">
        <v>123</v>
      </c>
      <c r="D376" s="11" t="s">
        <v>27</v>
      </c>
      <c r="E376" s="12">
        <v>6.8870739545226489E-2</v>
      </c>
      <c r="F376" s="12">
        <v>7.0020368307621483E-2</v>
      </c>
      <c r="G376" s="12">
        <v>8.1221030459378923E-2</v>
      </c>
      <c r="H376" s="12">
        <v>6.6350000675036117E-2</v>
      </c>
      <c r="I376" s="12">
        <v>7.7838189200505656E-2</v>
      </c>
      <c r="J376" s="12">
        <v>8.6630206416512839E-2</v>
      </c>
      <c r="K376" s="12">
        <v>8.1732306259291412E-2</v>
      </c>
      <c r="L376" s="12">
        <v>6.8905717500774538E-2</v>
      </c>
      <c r="M376" s="12">
        <v>8.8188837824714886E-2</v>
      </c>
      <c r="N376" s="12"/>
      <c r="O376" s="12"/>
    </row>
    <row r="377" spans="1:15" x14ac:dyDescent="0.35">
      <c r="A377" s="11" t="str">
        <f t="shared" si="5"/>
        <v>CONSUMO PER CAPITA (kg ó litros por individuo).Total Bebidas CalienteTda.Alimentacion/Delicatesen</v>
      </c>
      <c r="B377" s="11" t="s">
        <v>121</v>
      </c>
      <c r="C377" s="11" t="s">
        <v>123</v>
      </c>
      <c r="D377" s="11" t="s">
        <v>203</v>
      </c>
      <c r="E377" s="12">
        <v>3.7112865935092268E-3</v>
      </c>
      <c r="F377" s="12">
        <v>7.4098588422604247E-3</v>
      </c>
      <c r="G377" s="12">
        <v>4.6222733896026926E-3</v>
      </c>
      <c r="H377" s="12">
        <v>3.8484448282509087E-3</v>
      </c>
      <c r="I377" s="12">
        <v>6.2034874799775123E-3</v>
      </c>
      <c r="J377" s="12">
        <v>2.5683364281370315E-3</v>
      </c>
      <c r="K377" s="12">
        <v>3.5603801638596855E-3</v>
      </c>
      <c r="L377" s="12">
        <v>3.247918994479898E-3</v>
      </c>
      <c r="M377" s="12">
        <v>4.9543443509986853E-3</v>
      </c>
      <c r="N377" s="12"/>
      <c r="O377" s="12"/>
    </row>
    <row r="378" spans="1:15" x14ac:dyDescent="0.35">
      <c r="A378" s="11" t="str">
        <f t="shared" si="5"/>
        <v>CONSUMO PER CAPITA (kg ó litros por individuo).Total Bebidas CalienteCanal Conveniencia/24h</v>
      </c>
      <c r="B378" s="11" t="s">
        <v>121</v>
      </c>
      <c r="C378" s="11" t="s">
        <v>123</v>
      </c>
      <c r="D378" s="11" t="s">
        <v>204</v>
      </c>
      <c r="E378" s="12">
        <v>5.6816482017489379E-3</v>
      </c>
      <c r="F378" s="12">
        <v>8.2601254320820907E-3</v>
      </c>
      <c r="G378" s="12">
        <v>6.9492677395438613E-3</v>
      </c>
      <c r="H378" s="12">
        <v>5.2629398203044922E-3</v>
      </c>
      <c r="I378" s="12">
        <v>6.5407532610131285E-3</v>
      </c>
      <c r="J378" s="12">
        <v>8.0052252529703143E-3</v>
      </c>
      <c r="K378" s="12">
        <v>6.8271314690052133E-3</v>
      </c>
      <c r="L378" s="12">
        <v>6.5878906467923149E-3</v>
      </c>
      <c r="M378" s="12">
        <v>7.647320321746605E-3</v>
      </c>
      <c r="N378" s="12"/>
      <c r="O378" s="12"/>
    </row>
    <row r="379" spans="1:15" x14ac:dyDescent="0.35">
      <c r="A379" s="11" t="str">
        <f t="shared" si="5"/>
        <v>CONSUMO PER CAPITA (kg ó litros por individuo).Total Bebidas CalienteHoteles</v>
      </c>
      <c r="B379" s="11" t="s">
        <v>121</v>
      </c>
      <c r="C379" s="11" t="s">
        <v>123</v>
      </c>
      <c r="D379" s="11" t="s">
        <v>29</v>
      </c>
      <c r="E379" s="12">
        <v>1.2038533384524971E-2</v>
      </c>
      <c r="F379" s="12">
        <v>9.1322699037073071E-3</v>
      </c>
      <c r="G379" s="12">
        <v>8.5051418565476392E-3</v>
      </c>
      <c r="H379" s="12">
        <v>1.1771544694643511E-2</v>
      </c>
      <c r="I379" s="12">
        <v>1.5592306702789637E-2</v>
      </c>
      <c r="J379" s="12">
        <v>5.0716407020906023E-3</v>
      </c>
      <c r="K379" s="12">
        <v>7.6504424067068257E-3</v>
      </c>
      <c r="L379" s="12">
        <v>1.0532458152796249E-2</v>
      </c>
      <c r="M379" s="12">
        <v>1.6385788985956343E-2</v>
      </c>
      <c r="N379" s="12"/>
      <c r="O379" s="12"/>
    </row>
    <row r="380" spans="1:15" x14ac:dyDescent="0.35">
      <c r="A380" s="11" t="str">
        <f t="shared" si="5"/>
        <v>CONSUMO PER CAPITA (kg ó litros por individuo).Total Bebidas CalienteEstaciones de servicio</v>
      </c>
      <c r="B380" s="11" t="s">
        <v>121</v>
      </c>
      <c r="C380" s="11" t="s">
        <v>123</v>
      </c>
      <c r="D380" s="11" t="s">
        <v>30</v>
      </c>
      <c r="E380" s="12">
        <v>6.7262504158008843E-2</v>
      </c>
      <c r="F380" s="12">
        <v>3.8799353202772321E-2</v>
      </c>
      <c r="G380" s="12">
        <v>3.8142432791572332E-2</v>
      </c>
      <c r="H380" s="12">
        <v>4.2512948818856963E-2</v>
      </c>
      <c r="I380" s="12">
        <v>6.4556626355458488E-2</v>
      </c>
      <c r="J380" s="12">
        <v>4.0016018517788368E-2</v>
      </c>
      <c r="K380" s="12">
        <v>3.7042213278632836E-2</v>
      </c>
      <c r="L380" s="12">
        <v>3.9385646475040989E-2</v>
      </c>
      <c r="M380" s="12">
        <v>5.9854353649020087E-2</v>
      </c>
      <c r="N380" s="12"/>
      <c r="O380" s="12"/>
    </row>
    <row r="381" spans="1:15" x14ac:dyDescent="0.35">
      <c r="A381" s="11" t="str">
        <f t="shared" si="5"/>
        <v>CONSUMO PER CAPITA (kg ó litros por individuo).Total Bebidas CalienteMaquinas dispensadoras</v>
      </c>
      <c r="B381" s="11" t="s">
        <v>121</v>
      </c>
      <c r="C381" s="11" t="s">
        <v>123</v>
      </c>
      <c r="D381" s="11" t="s">
        <v>31</v>
      </c>
      <c r="E381" s="12">
        <v>0.17089104161907417</v>
      </c>
      <c r="F381" s="12">
        <v>0.15152591063905815</v>
      </c>
      <c r="G381" s="12">
        <v>0.16601509463928918</v>
      </c>
      <c r="H381" s="12">
        <v>0.14941135459589863</v>
      </c>
      <c r="I381" s="12">
        <v>0.15851859173017435</v>
      </c>
      <c r="J381" s="12">
        <v>0.13203419078802076</v>
      </c>
      <c r="K381" s="12">
        <v>0.15585776510631894</v>
      </c>
      <c r="L381" s="12">
        <v>0.13862783140828444</v>
      </c>
      <c r="M381" s="12">
        <v>0.16031339299777006</v>
      </c>
      <c r="N381" s="12"/>
      <c r="O381" s="12"/>
    </row>
    <row r="382" spans="1:15" x14ac:dyDescent="0.35">
      <c r="A382" s="11" t="str">
        <f t="shared" si="5"/>
        <v>CONSUMO PER CAPITA (kg ó litros por individuo).Total Bebidas CalienteServicio en la empresa</v>
      </c>
      <c r="B382" s="11" t="s">
        <v>121</v>
      </c>
      <c r="C382" s="11" t="s">
        <v>123</v>
      </c>
      <c r="D382" s="11" t="s">
        <v>32</v>
      </c>
      <c r="E382" s="12">
        <v>5.7700142851750943E-2</v>
      </c>
      <c r="F382" s="12">
        <v>5.0117131102676654E-2</v>
      </c>
      <c r="G382" s="12">
        <v>6.256230382085648E-2</v>
      </c>
      <c r="H382" s="12">
        <v>5.6516012339894756E-2</v>
      </c>
      <c r="I382" s="12">
        <v>6.6026049094726535E-2</v>
      </c>
      <c r="J382" s="12">
        <v>5.6858741510177155E-2</v>
      </c>
      <c r="K382" s="12">
        <v>5.8431132970314541E-2</v>
      </c>
      <c r="L382" s="12">
        <v>5.066724664888652E-2</v>
      </c>
      <c r="M382" s="12">
        <v>5.6746893852808448E-2</v>
      </c>
      <c r="N382" s="12"/>
      <c r="O382" s="12"/>
    </row>
    <row r="383" spans="1:15" x14ac:dyDescent="0.35">
      <c r="A383" s="11" t="str">
        <f t="shared" si="5"/>
        <v>CONSUMO PER CAPITA (kg ó litros por individuo).Total Bebidas CalienteResto de canales</v>
      </c>
      <c r="B383" s="11" t="s">
        <v>121</v>
      </c>
      <c r="C383" s="11" t="s">
        <v>123</v>
      </c>
      <c r="D383" s="11" t="s">
        <v>33</v>
      </c>
      <c r="E383" s="12">
        <v>6.5908751656030828E-2</v>
      </c>
      <c r="F383" s="12">
        <v>4.1772920662007766E-2</v>
      </c>
      <c r="G383" s="12">
        <v>4.484194057139361E-2</v>
      </c>
      <c r="H383" s="12">
        <v>5.1902681283132295E-2</v>
      </c>
      <c r="I383" s="12">
        <v>7.3755771717869539E-2</v>
      </c>
      <c r="J383" s="12">
        <v>4.837858128327225E-2</v>
      </c>
      <c r="K383" s="12">
        <v>4.8162870970566762E-2</v>
      </c>
      <c r="L383" s="12">
        <v>4.285878199948058E-2</v>
      </c>
      <c r="M383" s="12">
        <v>6.6986020403034627E-2</v>
      </c>
      <c r="N383" s="12"/>
      <c r="O383" s="12"/>
    </row>
    <row r="384" spans="1:15" x14ac:dyDescent="0.35">
      <c r="A384" s="11" t="str">
        <f t="shared" si="5"/>
        <v>CONSUMO PER CAPITA (kg ó litros por individuo).Total Bebidas CalienteEN LA CALLE</v>
      </c>
      <c r="B384" s="11" t="s">
        <v>121</v>
      </c>
      <c r="C384" s="11" t="s">
        <v>123</v>
      </c>
      <c r="D384" s="11" t="s">
        <v>224</v>
      </c>
      <c r="E384" s="12">
        <v>4.1224614449851503E-2</v>
      </c>
      <c r="F384" s="12">
        <v>2.2458241790308444E-2</v>
      </c>
      <c r="G384" s="12">
        <v>2.4431390343656018E-2</v>
      </c>
      <c r="H384" s="12">
        <v>2.2353162070449878E-2</v>
      </c>
      <c r="I384" s="12">
        <v>4.8352540482447678E-2</v>
      </c>
      <c r="J384" s="12">
        <v>2.6748339887024217E-2</v>
      </c>
      <c r="K384" s="12">
        <v>3.0186849532133655E-2</v>
      </c>
      <c r="L384" s="12">
        <v>2.7375168757469131E-2</v>
      </c>
      <c r="M384" s="12">
        <v>4.316386462388689E-2</v>
      </c>
      <c r="N384" s="12"/>
      <c r="O384" s="12"/>
    </row>
    <row r="385" spans="1:15" x14ac:dyDescent="0.35">
      <c r="A385" s="11" t="str">
        <f t="shared" si="5"/>
        <v>CONSUMO PER CAPITA (kg ó litros por individuo).Total Bebidas CalienteEN CASA DE OTROS</v>
      </c>
      <c r="B385" s="11" t="s">
        <v>121</v>
      </c>
      <c r="C385" s="11" t="s">
        <v>123</v>
      </c>
      <c r="D385" s="11" t="s">
        <v>225</v>
      </c>
      <c r="E385" s="12">
        <v>2.0650181422416904E-2</v>
      </c>
      <c r="F385" s="12">
        <v>1.5917225365389181E-2</v>
      </c>
      <c r="G385" s="12">
        <v>1.3512878326676296E-2</v>
      </c>
      <c r="H385" s="12">
        <v>1.3392861131751978E-2</v>
      </c>
      <c r="I385" s="12">
        <v>1.64816104972496E-2</v>
      </c>
      <c r="J385" s="12">
        <v>1.5750288489200289E-2</v>
      </c>
      <c r="K385" s="12">
        <v>1.4405327252513644E-2</v>
      </c>
      <c r="L385" s="12">
        <v>1.2471140200284322E-2</v>
      </c>
      <c r="M385" s="12">
        <v>2.3723242440500517E-2</v>
      </c>
      <c r="N385" s="12"/>
      <c r="O385" s="12"/>
    </row>
    <row r="386" spans="1:15" x14ac:dyDescent="0.35">
      <c r="A386" s="11" t="str">
        <f t="shared" si="5"/>
        <v>CONSUMO PER CAPITA (kg ó litros por individuo).Total Bebidas CalienteEN EL ESTABLECIMIENTO</v>
      </c>
      <c r="B386" s="11" t="s">
        <v>121</v>
      </c>
      <c r="C386" s="11" t="s">
        <v>123</v>
      </c>
      <c r="D386" s="11" t="s">
        <v>226</v>
      </c>
      <c r="E386" s="12">
        <v>1.9171811104245637</v>
      </c>
      <c r="F386" s="12">
        <v>1.6515524955853635</v>
      </c>
      <c r="G386" s="12">
        <v>1.6503637149676904</v>
      </c>
      <c r="H386" s="12">
        <v>1.5594124306447115</v>
      </c>
      <c r="I386" s="12">
        <v>1.8807850527466328</v>
      </c>
      <c r="J386" s="12">
        <v>1.5834966405121624</v>
      </c>
      <c r="K386" s="12">
        <v>1.5924054051550136</v>
      </c>
      <c r="L386" s="12">
        <v>1.4935362368122482</v>
      </c>
      <c r="M386" s="12">
        <v>1.8196727458567099</v>
      </c>
      <c r="N386" s="12"/>
      <c r="O386" s="12"/>
    </row>
    <row r="387" spans="1:15" x14ac:dyDescent="0.35">
      <c r="A387" s="11" t="str">
        <f t="shared" si="5"/>
        <v>CONSUMO PER CAPITA (kg ó litros por individuo).Total Bebidas CalienteEN EL TRABAJO</v>
      </c>
      <c r="B387" s="11" t="s">
        <v>121</v>
      </c>
      <c r="C387" s="11" t="s">
        <v>123</v>
      </c>
      <c r="D387" s="11" t="s">
        <v>227</v>
      </c>
      <c r="E387" s="12">
        <v>0.29368747093481223</v>
      </c>
      <c r="F387" s="12">
        <v>0.24819231905465131</v>
      </c>
      <c r="G387" s="12">
        <v>0.27683788457921948</v>
      </c>
      <c r="H387" s="12">
        <v>0.24072283370585335</v>
      </c>
      <c r="I387" s="12">
        <v>0.29157509521706559</v>
      </c>
      <c r="J387" s="12">
        <v>0.24525386003416411</v>
      </c>
      <c r="K387" s="12">
        <v>0.25585589990648966</v>
      </c>
      <c r="L387" s="12">
        <v>0.23204168910899844</v>
      </c>
      <c r="M387" s="12">
        <v>0.26929405852926264</v>
      </c>
      <c r="N387" s="12"/>
      <c r="O387" s="12"/>
    </row>
    <row r="388" spans="1:15" x14ac:dyDescent="0.35">
      <c r="A388" s="11" t="str">
        <f t="shared" ref="A388:A416" si="6">B388&amp;C388&amp;D388</f>
        <v>CONSUMO PER CAPITA (kg ó litros por individuo).Total Bebidas CalienteEN COLEGIO/INSTITUTO/UNIV.</v>
      </c>
      <c r="B388" s="11" t="s">
        <v>121</v>
      </c>
      <c r="C388" s="11" t="s">
        <v>123</v>
      </c>
      <c r="D388" s="11" t="s">
        <v>228</v>
      </c>
      <c r="E388" s="12">
        <v>4.1335706584139731E-3</v>
      </c>
      <c r="F388" s="12">
        <v>7.4355958692896192E-3</v>
      </c>
      <c r="G388" s="12">
        <v>1.0044706369604224E-2</v>
      </c>
      <c r="H388" s="12">
        <v>7.0739724928954107E-3</v>
      </c>
      <c r="I388" s="12">
        <v>7.0327677562553583E-3</v>
      </c>
      <c r="J388" s="12">
        <v>8.8076430939675841E-3</v>
      </c>
      <c r="K388" s="12">
        <v>6.8130711457264495E-3</v>
      </c>
      <c r="L388" s="12">
        <v>3.6190670485612025E-3</v>
      </c>
      <c r="M388" s="12">
        <v>2.5436157534368753E-3</v>
      </c>
      <c r="N388" s="12"/>
      <c r="O388" s="12"/>
    </row>
    <row r="389" spans="1:15" x14ac:dyDescent="0.35">
      <c r="A389" s="11" t="str">
        <f t="shared" si="6"/>
        <v>CONSUMO PER CAPITA (kg ó litros por individuo).Total Bebidas CalienteEN MI CASA</v>
      </c>
      <c r="B389" s="11" t="s">
        <v>121</v>
      </c>
      <c r="C389" s="11" t="s">
        <v>123</v>
      </c>
      <c r="D389" s="11" t="s">
        <v>229</v>
      </c>
      <c r="E389" s="12">
        <v>5.021173951723335E-3</v>
      </c>
      <c r="F389" s="12">
        <v>8.8749648491413848E-3</v>
      </c>
      <c r="G389" s="12">
        <v>8.0350643311045879E-3</v>
      </c>
      <c r="H389" s="12">
        <v>3.8018992232811692E-3</v>
      </c>
      <c r="I389" s="12">
        <v>5.8026093217161245E-3</v>
      </c>
      <c r="J389" s="12">
        <v>6.8372875697434573E-3</v>
      </c>
      <c r="K389" s="12">
        <v>1.2470115804972034E-2</v>
      </c>
      <c r="L389" s="12">
        <v>1.2257703293064423E-2</v>
      </c>
      <c r="M389" s="12">
        <v>1.7016421406436475E-2</v>
      </c>
      <c r="N389" s="12"/>
      <c r="O389" s="12"/>
    </row>
    <row r="390" spans="1:15" x14ac:dyDescent="0.35">
      <c r="A390" s="11" t="str">
        <f t="shared" si="6"/>
        <v>CONSUMO PER CAPITA (kg ó litros por individuo).Total Bebidas CalienteEN M.TRANSP.(AVION,TREN,AUTOC,E</v>
      </c>
      <c r="B390" s="11" t="s">
        <v>121</v>
      </c>
      <c r="C390" s="11" t="s">
        <v>123</v>
      </c>
      <c r="D390" s="11" t="s">
        <v>230</v>
      </c>
      <c r="E390" s="12">
        <v>7.0561495125054602E-3</v>
      </c>
      <c r="F390" s="12">
        <v>3.3019840296139766E-3</v>
      </c>
      <c r="G390" s="12">
        <v>2.343720193098977E-3</v>
      </c>
      <c r="H390" s="12">
        <v>2.1876084411599985E-3</v>
      </c>
      <c r="I390" s="12">
        <v>3.3711134555540999E-3</v>
      </c>
      <c r="J390" s="12">
        <v>1.6464491848265028E-3</v>
      </c>
      <c r="K390" s="12">
        <v>2.2802536966193367E-3</v>
      </c>
      <c r="L390" s="12">
        <v>1.6631079480778175E-3</v>
      </c>
      <c r="M390" s="12">
        <v>3.1036409753706445E-3</v>
      </c>
      <c r="N390" s="12"/>
      <c r="O390" s="12"/>
    </row>
    <row r="391" spans="1:15" x14ac:dyDescent="0.35">
      <c r="A391" s="11" t="str">
        <f t="shared" si="6"/>
        <v>CONSUMO PER CAPITA (kg ó litros por individuo).Total Bebidas CalienteEN OTRO LUGAR</v>
      </c>
      <c r="B391" s="11" t="s">
        <v>121</v>
      </c>
      <c r="C391" s="11" t="s">
        <v>123</v>
      </c>
      <c r="D391" s="11" t="s">
        <v>231</v>
      </c>
      <c r="E391" s="12">
        <v>2.4944112150222821E-2</v>
      </c>
      <c r="F391" s="12">
        <v>2.4002861159824425E-2</v>
      </c>
      <c r="G391" s="12">
        <v>2.1885008576880607E-2</v>
      </c>
      <c r="H391" s="12">
        <v>2.4657917879181739E-2</v>
      </c>
      <c r="I391" s="12">
        <v>2.6009590430747329E-2</v>
      </c>
      <c r="J391" s="12">
        <v>2.4819828540333568E-2</v>
      </c>
      <c r="K391" s="12">
        <v>2.7553205871156963E-2</v>
      </c>
      <c r="L391" s="12">
        <v>2.1023682350054414E-2</v>
      </c>
      <c r="M391" s="12">
        <v>3.1941600086090802E-2</v>
      </c>
      <c r="N391" s="12"/>
      <c r="O391" s="12"/>
    </row>
    <row r="392" spans="1:15" x14ac:dyDescent="0.35">
      <c r="A392" s="11" t="str">
        <f t="shared" si="6"/>
        <v>CONSUMO PER CAPITA (kg ó litros por individuo).Total Bebidas CalienteDESAYUNO</v>
      </c>
      <c r="B392" s="11" t="s">
        <v>121</v>
      </c>
      <c r="C392" s="11" t="s">
        <v>123</v>
      </c>
      <c r="D392" s="11" t="s">
        <v>232</v>
      </c>
      <c r="E392" s="12">
        <v>1.4731793921711707</v>
      </c>
      <c r="F392" s="12">
        <v>1.1850156615163108</v>
      </c>
      <c r="G392" s="12">
        <v>1.171094876367198</v>
      </c>
      <c r="H392" s="12">
        <v>1.1570273418289907</v>
      </c>
      <c r="I392" s="12">
        <v>1.4671807032921378</v>
      </c>
      <c r="J392" s="12">
        <v>1.1324431747210497</v>
      </c>
      <c r="K392" s="12">
        <v>1.137434482084172</v>
      </c>
      <c r="L392" s="12">
        <v>1.0755473678432428</v>
      </c>
      <c r="M392" s="12">
        <v>1.3616197087139861</v>
      </c>
      <c r="N392" s="12"/>
      <c r="O392" s="12"/>
    </row>
    <row r="393" spans="1:15" x14ac:dyDescent="0.35">
      <c r="A393" s="11" t="str">
        <f t="shared" si="6"/>
        <v>CONSUMO PER CAPITA (kg ó litros por individuo).Total Bebidas CalienteAPERITIVO/ANTES DE COMER</v>
      </c>
      <c r="B393" s="11" t="s">
        <v>121</v>
      </c>
      <c r="C393" s="11" t="s">
        <v>123</v>
      </c>
      <c r="D393" s="11" t="s">
        <v>233</v>
      </c>
      <c r="E393" s="12">
        <v>0.21439981099464031</v>
      </c>
      <c r="F393" s="12">
        <v>0.19529104885136964</v>
      </c>
      <c r="G393" s="12">
        <v>0.20523136211417037</v>
      </c>
      <c r="H393" s="12">
        <v>0.16704365194807255</v>
      </c>
      <c r="I393" s="12">
        <v>0.20170611675600303</v>
      </c>
      <c r="J393" s="12">
        <v>0.18553129181024597</v>
      </c>
      <c r="K393" s="12">
        <v>0.19003100274087981</v>
      </c>
      <c r="L393" s="12">
        <v>0.16867055185451463</v>
      </c>
      <c r="M393" s="12">
        <v>0.19821150467016752</v>
      </c>
      <c r="N393" s="12"/>
      <c r="O393" s="12"/>
    </row>
    <row r="394" spans="1:15" x14ac:dyDescent="0.35">
      <c r="A394" s="11" t="str">
        <f t="shared" si="6"/>
        <v>CONSUMO PER CAPITA (kg ó litros por individuo).Total Bebidas CalienteCOMIDA</v>
      </c>
      <c r="B394" s="11" t="s">
        <v>121</v>
      </c>
      <c r="C394" s="11" t="s">
        <v>123</v>
      </c>
      <c r="D394" s="11" t="s">
        <v>234</v>
      </c>
      <c r="E394" s="12">
        <v>0.16389125902329621</v>
      </c>
      <c r="F394" s="12">
        <v>0.13684004041036488</v>
      </c>
      <c r="G394" s="12">
        <v>0.14075980694609308</v>
      </c>
      <c r="H394" s="12">
        <v>0.1447020049281644</v>
      </c>
      <c r="I394" s="12">
        <v>0.16341531880735846</v>
      </c>
      <c r="J394" s="12">
        <v>0.13902416127907039</v>
      </c>
      <c r="K394" s="12">
        <v>0.14263791962544425</v>
      </c>
      <c r="L394" s="12">
        <v>0.15042362099138143</v>
      </c>
      <c r="M394" s="12">
        <v>0.17893465743657783</v>
      </c>
      <c r="N394" s="12"/>
      <c r="O394" s="12"/>
    </row>
    <row r="395" spans="1:15" x14ac:dyDescent="0.35">
      <c r="A395" s="11" t="str">
        <f t="shared" si="6"/>
        <v>CONSUMO PER CAPITA (kg ó litros por individuo).Total Bebidas CalienteTARDE/MERIENDA</v>
      </c>
      <c r="B395" s="11" t="s">
        <v>121</v>
      </c>
      <c r="C395" s="11" t="s">
        <v>123</v>
      </c>
      <c r="D395" s="11" t="s">
        <v>235</v>
      </c>
      <c r="E395" s="12">
        <v>0.29282582130154394</v>
      </c>
      <c r="F395" s="12">
        <v>0.33791498214546772</v>
      </c>
      <c r="G395" s="12">
        <v>0.36546940107841058</v>
      </c>
      <c r="H395" s="12">
        <v>0.2770108716917567</v>
      </c>
      <c r="I395" s="12">
        <v>0.27276434619205003</v>
      </c>
      <c r="J395" s="12">
        <v>0.3278576885829077</v>
      </c>
      <c r="K395" s="12">
        <v>0.3412387953186593</v>
      </c>
      <c r="L395" s="12">
        <v>0.28064568272440554</v>
      </c>
      <c r="M395" s="12">
        <v>0.29206076492739413</v>
      </c>
      <c r="N395" s="12"/>
      <c r="O395" s="12"/>
    </row>
    <row r="396" spans="1:15" x14ac:dyDescent="0.35">
      <c r="A396" s="11" t="str">
        <f t="shared" si="6"/>
        <v>CONSUMO PER CAPITA (kg ó litros por individuo).Total Bebidas CalienteANTES DE CENAR</v>
      </c>
      <c r="B396" s="11" t="s">
        <v>121</v>
      </c>
      <c r="C396" s="11" t="s">
        <v>123</v>
      </c>
      <c r="D396" s="11" t="s">
        <v>236</v>
      </c>
      <c r="E396" s="12">
        <v>3.0566293767863732E-2</v>
      </c>
      <c r="F396" s="12">
        <v>3.0695123625228884E-2</v>
      </c>
      <c r="G396" s="12">
        <v>2.7257313208509902E-2</v>
      </c>
      <c r="H396" s="12">
        <v>2.0980030387187598E-2</v>
      </c>
      <c r="I396" s="12">
        <v>2.335147562228013E-2</v>
      </c>
      <c r="J396" s="12">
        <v>2.494043867867704E-2</v>
      </c>
      <c r="K396" s="12">
        <v>2.2550002396083148E-2</v>
      </c>
      <c r="L396" s="12">
        <v>2.0322628700108685E-2</v>
      </c>
      <c r="M396" s="12">
        <v>2.5752147159734028E-2</v>
      </c>
      <c r="N396" s="12"/>
      <c r="O396" s="12"/>
    </row>
    <row r="397" spans="1:15" x14ac:dyDescent="0.35">
      <c r="A397" s="11" t="str">
        <f t="shared" si="6"/>
        <v>CONSUMO PER CAPITA (kg ó litros por individuo).Total Bebidas CalienteCENA</v>
      </c>
      <c r="B397" s="11" t="s">
        <v>121</v>
      </c>
      <c r="C397" s="11" t="s">
        <v>123</v>
      </c>
      <c r="D397" s="11" t="s">
        <v>237</v>
      </c>
      <c r="E397" s="12">
        <v>5.1918348621142731E-2</v>
      </c>
      <c r="F397" s="12">
        <v>3.3066695185294363E-2</v>
      </c>
      <c r="G397" s="12">
        <v>2.9488576875679937E-2</v>
      </c>
      <c r="H397" s="12">
        <v>2.6127090096918996E-2</v>
      </c>
      <c r="I397" s="12">
        <v>4.411067273838943E-2</v>
      </c>
      <c r="J397" s="12">
        <v>2.7590064757925626E-2</v>
      </c>
      <c r="K397" s="12">
        <v>2.6167002093770018E-2</v>
      </c>
      <c r="L397" s="12">
        <v>2.773600856744857E-2</v>
      </c>
      <c r="M397" s="12">
        <v>4.0455147816941039E-2</v>
      </c>
      <c r="N397" s="12"/>
      <c r="O397" s="12"/>
    </row>
    <row r="398" spans="1:15" x14ac:dyDescent="0.35">
      <c r="A398" s="11" t="str">
        <f t="shared" si="6"/>
        <v>CONSUMO PER CAPITA (kg ó litros por individuo).Total Bebidas CalienteDESPUES DE LA CENA</v>
      </c>
      <c r="B398" s="11" t="s">
        <v>121</v>
      </c>
      <c r="C398" s="11" t="s">
        <v>123</v>
      </c>
      <c r="D398" s="11" t="s">
        <v>238</v>
      </c>
      <c r="E398" s="12">
        <v>2.6644774342544406E-2</v>
      </c>
      <c r="F398" s="12">
        <v>1.4751700184826785E-2</v>
      </c>
      <c r="G398" s="12">
        <v>1.8729964441941877E-2</v>
      </c>
      <c r="H398" s="12">
        <v>1.8777979061578E-2</v>
      </c>
      <c r="I398" s="12">
        <v>3.4167554697707894E-2</v>
      </c>
      <c r="J398" s="12">
        <v>1.7289012121829136E-2</v>
      </c>
      <c r="K398" s="12">
        <v>1.6538161446092558E-2</v>
      </c>
      <c r="L398" s="12">
        <v>1.8723576141087082E-2</v>
      </c>
      <c r="M398" s="12">
        <v>3.079032004948469E-2</v>
      </c>
      <c r="N398" s="12"/>
      <c r="O398" s="12"/>
    </row>
    <row r="399" spans="1:15" x14ac:dyDescent="0.35">
      <c r="A399" s="11" t="str">
        <f t="shared" si="6"/>
        <v>CONSUMO PER CAPITA (kg ó litros por individuo).Total Bebidas CalienteDURANTE EL DIA</v>
      </c>
      <c r="B399" s="11" t="s">
        <v>121</v>
      </c>
      <c r="C399" s="11" t="s">
        <v>123</v>
      </c>
      <c r="D399" s="11" t="s">
        <v>239</v>
      </c>
      <c r="E399" s="12">
        <v>6.0473008482918325E-2</v>
      </c>
      <c r="F399" s="12">
        <v>4.8160200157268969E-2</v>
      </c>
      <c r="G399" s="12">
        <v>4.9423498993857062E-2</v>
      </c>
      <c r="H399" s="12">
        <v>6.1933986231682787E-2</v>
      </c>
      <c r="I399" s="12">
        <v>7.2713682442602734E-2</v>
      </c>
      <c r="J399" s="12">
        <v>5.8684197010293704E-2</v>
      </c>
      <c r="K399" s="12">
        <v>6.5372456126202905E-2</v>
      </c>
      <c r="L399" s="12">
        <v>6.1917837908372658E-2</v>
      </c>
      <c r="M399" s="12">
        <v>8.263494225841525E-2</v>
      </c>
    </row>
    <row r="400" spans="1:15" x14ac:dyDescent="0.35">
      <c r="A400" s="11" t="str">
        <f t="shared" si="6"/>
        <v>CONSUMO PER CAPITA (kg ó litros por individuo).Total Bebidas CalienteCON AMIGOS</v>
      </c>
      <c r="B400" s="11" t="s">
        <v>121</v>
      </c>
      <c r="C400" s="11" t="s">
        <v>123</v>
      </c>
      <c r="D400" s="11" t="s">
        <v>240</v>
      </c>
      <c r="E400" s="12">
        <v>0.41658548057253802</v>
      </c>
      <c r="F400" s="12">
        <v>0.41267277814887571</v>
      </c>
      <c r="G400" s="12">
        <v>0.42167980823462181</v>
      </c>
      <c r="H400" s="12">
        <v>0.33607865495150513</v>
      </c>
      <c r="I400" s="12">
        <v>0.39159155430092141</v>
      </c>
      <c r="J400" s="12">
        <v>0.38051067477316591</v>
      </c>
      <c r="K400" s="12">
        <v>0.37405635422405903</v>
      </c>
      <c r="L400" s="12">
        <v>0.32563491822601126</v>
      </c>
      <c r="M400" s="12">
        <v>0.36887429060244331</v>
      </c>
    </row>
    <row r="401" spans="1:13" x14ac:dyDescent="0.35">
      <c r="A401" s="11" t="str">
        <f t="shared" si="6"/>
        <v>CONSUMO PER CAPITA (kg ó litros por individuo).Total Bebidas CalienteCON CLIENTES</v>
      </c>
      <c r="B401" s="11" t="s">
        <v>121</v>
      </c>
      <c r="C401" s="11" t="s">
        <v>123</v>
      </c>
      <c r="D401" s="11" t="s">
        <v>241</v>
      </c>
      <c r="E401" s="12">
        <v>2.1826599347738403E-2</v>
      </c>
      <c r="F401" s="12">
        <v>1.8484406198266815E-2</v>
      </c>
      <c r="G401" s="12">
        <v>1.8810080626242197E-2</v>
      </c>
      <c r="H401" s="12">
        <v>1.755765259481052E-2</v>
      </c>
      <c r="I401" s="12">
        <v>2.0846597955888415E-2</v>
      </c>
      <c r="J401" s="12">
        <v>1.6274077058173842E-2</v>
      </c>
      <c r="K401" s="12">
        <v>1.7517409448131422E-2</v>
      </c>
      <c r="L401" s="12">
        <v>1.5843402854832458E-2</v>
      </c>
      <c r="M401" s="12">
        <v>1.666771761542216E-2</v>
      </c>
    </row>
    <row r="402" spans="1:13" x14ac:dyDescent="0.35">
      <c r="A402" s="11" t="str">
        <f t="shared" si="6"/>
        <v>CONSUMO PER CAPITA (kg ó litros por individuo).Total Bebidas CalienteCON COMPAÑEROS DE TRABAJO</v>
      </c>
      <c r="B402" s="11" t="s">
        <v>121</v>
      </c>
      <c r="C402" s="11" t="s">
        <v>123</v>
      </c>
      <c r="D402" s="11" t="s">
        <v>242</v>
      </c>
      <c r="E402" s="12">
        <v>0.37949239419350705</v>
      </c>
      <c r="F402" s="12">
        <v>0.33137218512207378</v>
      </c>
      <c r="G402" s="12">
        <v>0.35912486416440942</v>
      </c>
      <c r="H402" s="12">
        <v>0.34481184880364923</v>
      </c>
      <c r="I402" s="12">
        <v>0.36902537342971581</v>
      </c>
      <c r="J402" s="12">
        <v>0.31824605070735418</v>
      </c>
      <c r="K402" s="12">
        <v>0.34683406771665071</v>
      </c>
      <c r="L402" s="12">
        <v>0.30874206214485084</v>
      </c>
      <c r="M402" s="12">
        <v>0.355119364242522</v>
      </c>
    </row>
    <row r="403" spans="1:13" x14ac:dyDescent="0.35">
      <c r="A403" s="11" t="str">
        <f t="shared" si="6"/>
        <v>CONSUMO PER CAPITA (kg ó litros por individuo).Total Bebidas CalienteCON COMPAÑEROS DE CLASE</v>
      </c>
      <c r="B403" s="11" t="s">
        <v>121</v>
      </c>
      <c r="C403" s="11" t="s">
        <v>123</v>
      </c>
      <c r="D403" s="11" t="s">
        <v>243</v>
      </c>
      <c r="E403" s="12">
        <v>9.2565473342698327E-3</v>
      </c>
      <c r="F403" s="12">
        <v>1.0367118883295133E-2</v>
      </c>
      <c r="G403" s="12">
        <v>1.2456818711977787E-2</v>
      </c>
      <c r="H403" s="12">
        <v>8.9377957564245429E-3</v>
      </c>
      <c r="I403" s="12">
        <v>1.096789795863236E-2</v>
      </c>
      <c r="J403" s="12">
        <v>1.010987863495658E-2</v>
      </c>
      <c r="K403" s="12">
        <v>1.0920185504899928E-2</v>
      </c>
      <c r="L403" s="12">
        <v>8.0157640246773555E-3</v>
      </c>
      <c r="M403" s="12">
        <v>1.2197439633391073E-2</v>
      </c>
    </row>
    <row r="404" spans="1:13" x14ac:dyDescent="0.35">
      <c r="A404" s="11" t="str">
        <f t="shared" si="6"/>
        <v>CONSUMO PER CAPITA (kg ó litros por individuo).Total Bebidas CalienteCON FAMILIA</v>
      </c>
      <c r="B404" s="11" t="s">
        <v>121</v>
      </c>
      <c r="C404" s="11" t="s">
        <v>123</v>
      </c>
      <c r="D404" s="11" t="s">
        <v>244</v>
      </c>
      <c r="E404" s="12">
        <v>0.4642332391838489</v>
      </c>
      <c r="F404" s="12">
        <v>0.36738225439919003</v>
      </c>
      <c r="G404" s="12">
        <v>0.32896040244026492</v>
      </c>
      <c r="H404" s="12">
        <v>0.319346490101035</v>
      </c>
      <c r="I404" s="12">
        <v>0.44447935512014081</v>
      </c>
      <c r="J404" s="12">
        <v>0.35827912599125677</v>
      </c>
      <c r="K404" s="12">
        <v>0.32524044456310125</v>
      </c>
      <c r="L404" s="12">
        <v>0.31624580938164309</v>
      </c>
      <c r="M404" s="12">
        <v>0.42218665142993311</v>
      </c>
    </row>
    <row r="405" spans="1:13" x14ac:dyDescent="0.35">
      <c r="A405" s="11" t="str">
        <f t="shared" si="6"/>
        <v>CONSUMO PER CAPITA (kg ó litros por individuo).Total Bebidas CalienteCON LA PAREJA</v>
      </c>
      <c r="B405" s="11" t="s">
        <v>121</v>
      </c>
      <c r="C405" s="11" t="s">
        <v>123</v>
      </c>
      <c r="D405" s="11" t="s">
        <v>245</v>
      </c>
      <c r="E405" s="12">
        <v>0.36715703006335987</v>
      </c>
      <c r="F405" s="12">
        <v>0.30257300747673532</v>
      </c>
      <c r="G405" s="12">
        <v>0.31424849449836395</v>
      </c>
      <c r="H405" s="12">
        <v>0.31879499770438285</v>
      </c>
      <c r="I405" s="12">
        <v>0.38788391588848409</v>
      </c>
      <c r="J405" s="12">
        <v>0.31610789434412667</v>
      </c>
      <c r="K405" s="12">
        <v>0.30912244924642585</v>
      </c>
      <c r="L405" s="12">
        <v>0.31252019104598022</v>
      </c>
      <c r="M405" s="12">
        <v>0.40623807188387084</v>
      </c>
    </row>
    <row r="406" spans="1:13" x14ac:dyDescent="0.35">
      <c r="A406" s="11" t="str">
        <f t="shared" si="6"/>
        <v>CONSUMO PER CAPITA (kg ó litros por individuo).Total Bebidas CalienteESTABA SOLO/A</v>
      </c>
      <c r="B406" s="11" t="s">
        <v>121</v>
      </c>
      <c r="C406" s="11" t="s">
        <v>123</v>
      </c>
      <c r="D406" s="11" t="s">
        <v>246</v>
      </c>
      <c r="E406" s="12">
        <v>0.64587727899637415</v>
      </c>
      <c r="F406" s="12">
        <v>0.52958256499180745</v>
      </c>
      <c r="G406" s="12">
        <v>0.543358464869794</v>
      </c>
      <c r="H406" s="12">
        <v>0.52012157924849522</v>
      </c>
      <c r="I406" s="12">
        <v>0.64386743895240106</v>
      </c>
      <c r="J406" s="12">
        <v>0.50524304245958207</v>
      </c>
      <c r="K406" s="12">
        <v>0.54816125385168801</v>
      </c>
      <c r="L406" s="12">
        <v>0.50829949304615107</v>
      </c>
      <c r="M406" s="12">
        <v>0.62118869104648677</v>
      </c>
    </row>
    <row r="407" spans="1:13" x14ac:dyDescent="0.35">
      <c r="A407" s="11" t="str">
        <f t="shared" si="6"/>
        <v>CONSUMO PER CAPITA (kg ó litros por individuo).Total Bebidas CalienteOTROS</v>
      </c>
      <c r="B407" s="11" t="s">
        <v>121</v>
      </c>
      <c r="C407" s="11" t="s">
        <v>123</v>
      </c>
      <c r="D407" s="11" t="s">
        <v>247</v>
      </c>
      <c r="E407" s="12">
        <v>9.4693938947184499E-3</v>
      </c>
      <c r="F407" s="12">
        <v>9.301161399049766E-3</v>
      </c>
      <c r="G407" s="12">
        <v>8.8157570470861341E-3</v>
      </c>
      <c r="H407" s="12">
        <v>7.9535889307369122E-3</v>
      </c>
      <c r="I407" s="12">
        <v>1.0747770314620216E-2</v>
      </c>
      <c r="J407" s="12">
        <v>8.5894574892176421E-3</v>
      </c>
      <c r="K407" s="12">
        <v>1.0117521413124128E-2</v>
      </c>
      <c r="L407" s="12">
        <v>8.6857017793535284E-3</v>
      </c>
      <c r="M407" s="12">
        <v>7.9864296637334412E-3</v>
      </c>
    </row>
    <row r="408" spans="1:13" x14ac:dyDescent="0.35">
      <c r="A408" s="11" t="str">
        <f t="shared" si="6"/>
        <v>CONSUMO PER CAPITA (kg ó litros por individuo).Total Bebidas CalienteESTAR TRABAJANDO</v>
      </c>
      <c r="B408" s="11" t="s">
        <v>121</v>
      </c>
      <c r="C408" s="11" t="s">
        <v>123</v>
      </c>
      <c r="D408" s="11" t="s">
        <v>248</v>
      </c>
      <c r="E408" s="12">
        <v>0.58731132415071607</v>
      </c>
      <c r="F408" s="12">
        <v>0.48873613164493052</v>
      </c>
      <c r="G408" s="12">
        <v>0.53479957509835518</v>
      </c>
      <c r="H408" s="12">
        <v>0.5184725730502362</v>
      </c>
      <c r="I408" s="12">
        <v>0.57051756942375886</v>
      </c>
      <c r="J408" s="12">
        <v>0.46932649810367805</v>
      </c>
      <c r="K408" s="12">
        <v>0.50858825238284688</v>
      </c>
      <c r="L408" s="12">
        <v>0.45822115239830391</v>
      </c>
      <c r="M408" s="12">
        <v>0.53350148548155951</v>
      </c>
    </row>
    <row r="409" spans="1:13" x14ac:dyDescent="0.35">
      <c r="A409" s="11" t="str">
        <f t="shared" si="6"/>
        <v>CONSUMO PER CAPITA (kg ó litros por individuo).Total Bebidas CalienteCOMIDA DE NEGOCIOS</v>
      </c>
      <c r="B409" s="11" t="s">
        <v>121</v>
      </c>
      <c r="C409" s="11" t="s">
        <v>123</v>
      </c>
      <c r="D409" s="11" t="s">
        <v>249</v>
      </c>
      <c r="E409" s="12">
        <v>3.0469755826697327E-3</v>
      </c>
      <c r="F409" s="12">
        <v>5.8074241457291764E-3</v>
      </c>
      <c r="G409" s="12">
        <v>3.9701977397684461E-3</v>
      </c>
      <c r="H409" s="12">
        <v>3.3383730626824009E-3</v>
      </c>
      <c r="I409" s="12">
        <v>5.428477490232746E-3</v>
      </c>
      <c r="J409" s="12">
        <v>2.8180728450420229E-3</v>
      </c>
      <c r="K409" s="12">
        <v>2.9229797797102343E-3</v>
      </c>
      <c r="L409" s="12">
        <v>2.6977030114221892E-3</v>
      </c>
      <c r="M409" s="12">
        <v>3.6817271653532919E-3</v>
      </c>
    </row>
    <row r="410" spans="1:13" x14ac:dyDescent="0.35">
      <c r="A410" s="11" t="str">
        <f t="shared" si="6"/>
        <v>CONSUMO PER CAPITA (kg ó litros por individuo).Total Bebidas CalientePOR PLACER/RELAX</v>
      </c>
      <c r="B410" s="11" t="s">
        <v>121</v>
      </c>
      <c r="C410" s="11" t="s">
        <v>123</v>
      </c>
      <c r="D410" s="11" t="s">
        <v>250</v>
      </c>
      <c r="E410" s="12">
        <v>0.3882581916018728</v>
      </c>
      <c r="F410" s="12">
        <v>0.29187710771395181</v>
      </c>
      <c r="G410" s="12">
        <v>0.27387002771767455</v>
      </c>
      <c r="H410" s="12">
        <v>0.27180865874957844</v>
      </c>
      <c r="I410" s="12">
        <v>0.35107905005148338</v>
      </c>
      <c r="J410" s="12">
        <v>0.24797877257904807</v>
      </c>
      <c r="K410" s="12">
        <v>0.25601452538531433</v>
      </c>
      <c r="L410" s="12">
        <v>0.26160583559822503</v>
      </c>
      <c r="M410" s="12">
        <v>0.34923788779265746</v>
      </c>
    </row>
    <row r="411" spans="1:13" x14ac:dyDescent="0.35">
      <c r="A411" s="11" t="str">
        <f t="shared" si="6"/>
        <v>CONSUMO PER CAPITA (kg ó litros por individuo).Total Bebidas CalienteTENER HAMBRE/SIN PLANIFICAR</v>
      </c>
      <c r="B411" s="11" t="s">
        <v>121</v>
      </c>
      <c r="C411" s="11" t="s">
        <v>123</v>
      </c>
      <c r="D411" s="11" t="s">
        <v>251</v>
      </c>
      <c r="E411" s="12">
        <v>0.53392186174005873</v>
      </c>
      <c r="F411" s="12">
        <v>0.47844792209631187</v>
      </c>
      <c r="G411" s="12">
        <v>0.47899080853328285</v>
      </c>
      <c r="H411" s="12">
        <v>0.43610004658262036</v>
      </c>
      <c r="I411" s="12">
        <v>0.53755782327411861</v>
      </c>
      <c r="J411" s="12">
        <v>0.4777275342679016</v>
      </c>
      <c r="K411" s="12">
        <v>0.44642552163767435</v>
      </c>
      <c r="L411" s="12">
        <v>0.40664578344612423</v>
      </c>
      <c r="M411" s="12">
        <v>0.5004940945504327</v>
      </c>
    </row>
    <row r="412" spans="1:13" x14ac:dyDescent="0.35">
      <c r="A412" s="11" t="str">
        <f t="shared" si="6"/>
        <v>CONSUMO PER CAPITA (kg ó litros por individuo).Total Bebidas CalienteESTAR DE COMPRAS</v>
      </c>
      <c r="B412" s="11" t="s">
        <v>121</v>
      </c>
      <c r="C412" s="11" t="s">
        <v>123</v>
      </c>
      <c r="D412" s="11" t="s">
        <v>252</v>
      </c>
      <c r="E412" s="12">
        <v>6.9565315482411849E-2</v>
      </c>
      <c r="F412" s="12">
        <v>6.2571615866742383E-2</v>
      </c>
      <c r="G412" s="12">
        <v>6.6792703187470215E-2</v>
      </c>
      <c r="H412" s="12">
        <v>5.4353727275077098E-2</v>
      </c>
      <c r="I412" s="12">
        <v>6.6063021880250636E-2</v>
      </c>
      <c r="J412" s="12">
        <v>7.0760062469750779E-2</v>
      </c>
      <c r="K412" s="12">
        <v>5.8170493561086029E-2</v>
      </c>
      <c r="L412" s="12">
        <v>5.7391561881344727E-2</v>
      </c>
      <c r="M412" s="12">
        <v>6.9866337360630457E-2</v>
      </c>
    </row>
    <row r="413" spans="1:13" x14ac:dyDescent="0.35">
      <c r="A413" s="11" t="str">
        <f t="shared" si="6"/>
        <v>CONSUMO PER CAPITA (kg ó litros por individuo).Total Bebidas CalienteNO COCINAR EN CASA</v>
      </c>
      <c r="B413" s="11" t="s">
        <v>121</v>
      </c>
      <c r="C413" s="11" t="s">
        <v>123</v>
      </c>
      <c r="D413" s="11" t="s">
        <v>253</v>
      </c>
      <c r="E413" s="12">
        <v>5.1974221122081596E-2</v>
      </c>
      <c r="F413" s="12">
        <v>3.5580308782057125E-2</v>
      </c>
      <c r="G413" s="12">
        <v>3.4624288816748033E-2</v>
      </c>
      <c r="H413" s="12">
        <v>3.5736748961271103E-2</v>
      </c>
      <c r="I413" s="12">
        <v>5.3579976944809746E-2</v>
      </c>
      <c r="J413" s="12">
        <v>3.874745258743386E-2</v>
      </c>
      <c r="K413" s="12">
        <v>4.0294595690308854E-2</v>
      </c>
      <c r="L413" s="12">
        <v>3.9582345365044465E-2</v>
      </c>
      <c r="M413" s="12">
        <v>5.6089646961587775E-2</v>
      </c>
    </row>
    <row r="414" spans="1:13" x14ac:dyDescent="0.35">
      <c r="A414" s="11" t="str">
        <f t="shared" si="6"/>
        <v>CONSUMO PER CAPITA (kg ó litros por individuo).Total Bebidas CalienteCELEBRACION/FIESTA/SALIR TOMAR</v>
      </c>
      <c r="B414" s="11" t="s">
        <v>121</v>
      </c>
      <c r="C414" s="11" t="s">
        <v>123</v>
      </c>
      <c r="D414" s="11" t="s">
        <v>254</v>
      </c>
      <c r="E414" s="12">
        <v>0.51035661498028317</v>
      </c>
      <c r="F414" s="12">
        <v>0.48127240060636833</v>
      </c>
      <c r="G414" s="12">
        <v>0.46919560698148838</v>
      </c>
      <c r="H414" s="12">
        <v>0.41759314965165589</v>
      </c>
      <c r="I414" s="12">
        <v>0.52875749327586019</v>
      </c>
      <c r="J414" s="12">
        <v>0.46464577253454259</v>
      </c>
      <c r="K414" s="12">
        <v>0.48069380715732224</v>
      </c>
      <c r="L414" s="12">
        <v>0.44557536925065933</v>
      </c>
      <c r="M414" s="12">
        <v>0.52775065462189386</v>
      </c>
    </row>
    <row r="415" spans="1:13" x14ac:dyDescent="0.35">
      <c r="A415" s="11" t="str">
        <f t="shared" si="6"/>
        <v>CONSUMO PER CAPITA (kg ó litros por individuo).Total Bebidas CalienteVIENDO DEPORTES</v>
      </c>
      <c r="B415" s="11" t="s">
        <v>121</v>
      </c>
      <c r="C415" s="11" t="s">
        <v>123</v>
      </c>
      <c r="D415" s="11" t="s">
        <v>255</v>
      </c>
      <c r="E415" s="12">
        <v>7.7756344631143793E-3</v>
      </c>
      <c r="F415" s="12">
        <v>1.2591279158946032E-2</v>
      </c>
      <c r="G415" s="12">
        <v>1.2183712726684682E-2</v>
      </c>
      <c r="H415" s="12">
        <v>6.4671529149238913E-3</v>
      </c>
      <c r="I415" s="12">
        <v>4.1100437347847572E-3</v>
      </c>
      <c r="J415" s="12">
        <v>7.4581164168987055E-3</v>
      </c>
      <c r="K415" s="12">
        <v>8.7351196459397266E-3</v>
      </c>
      <c r="L415" s="12">
        <v>8.0456697356262909E-3</v>
      </c>
      <c r="M415" s="12">
        <v>5.6551121604952355E-3</v>
      </c>
    </row>
    <row r="416" spans="1:13" x14ac:dyDescent="0.35">
      <c r="A416" s="11" t="str">
        <f t="shared" si="6"/>
        <v>CONSUMO PER CAPITA (kg ó litros por individuo).Total Bebidas CalienteOTROS MOTIVOS</v>
      </c>
      <c r="B416" s="11" t="s">
        <v>121</v>
      </c>
      <c r="C416" s="11" t="s">
        <v>123</v>
      </c>
      <c r="D416" s="11" t="s">
        <v>256</v>
      </c>
      <c r="E416" s="12">
        <v>0.16168819585048727</v>
      </c>
      <c r="F416" s="12">
        <v>0.1248512061302129</v>
      </c>
      <c r="G416" s="12">
        <v>0.13302775484440199</v>
      </c>
      <c r="H416" s="12">
        <v>0.12973192163466016</v>
      </c>
      <c r="I416" s="12">
        <v>0.16231643593161837</v>
      </c>
      <c r="J416" s="12">
        <v>0.13389790677175556</v>
      </c>
      <c r="K416" s="12">
        <v>0.14012397088414247</v>
      </c>
      <c r="L416" s="12">
        <v>0.12422186746957627</v>
      </c>
      <c r="M416" s="12">
        <v>0.16418196381578479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92D050"/>
  </sheetPr>
  <dimension ref="A1:N68"/>
  <sheetViews>
    <sheetView showGridLines="0" showRowColHeaders="0" zoomScale="90" zoomScaleNormal="90" workbookViewId="0">
      <selection activeCell="D12" sqref="D12"/>
    </sheetView>
  </sheetViews>
  <sheetFormatPr baseColWidth="10" defaultRowHeight="14.5" x14ac:dyDescent="0.35"/>
  <cols>
    <col min="1" max="1" width="36" style="14" customWidth="1"/>
    <col min="2" max="2" width="8" style="14" customWidth="1"/>
    <col min="3" max="10" width="18.54296875" style="14" customWidth="1"/>
    <col min="11" max="11" width="18.54296875" style="3" customWidth="1"/>
    <col min="12" max="12" width="3.7265625" style="3" customWidth="1"/>
    <col min="13" max="13" width="18.54296875" style="14" customWidth="1"/>
    <col min="14" max="14" width="1.26953125" style="14" customWidth="1"/>
    <col min="15" max="15" width="53.81640625" style="3" customWidth="1"/>
    <col min="16" max="16" width="21.7265625" style="3" bestFit="1" customWidth="1"/>
    <col min="17" max="17" width="25.7265625" style="3" customWidth="1"/>
    <col min="18" max="18" width="19.54296875" style="3" customWidth="1"/>
    <col min="19" max="16384" width="10.90625" style="3"/>
  </cols>
  <sheetData>
    <row r="1" spans="1:14" ht="48.75" customHeight="1" x14ac:dyDescent="0.6">
      <c r="A1" s="101" t="s">
        <v>111</v>
      </c>
      <c r="B1" s="101"/>
      <c r="C1" s="102"/>
      <c r="D1" s="102"/>
      <c r="E1" s="102"/>
      <c r="F1" s="102"/>
      <c r="G1" s="102"/>
      <c r="H1" s="102"/>
      <c r="I1" s="102"/>
      <c r="J1" s="102"/>
      <c r="K1" s="102"/>
      <c r="M1" s="36"/>
      <c r="N1" s="36"/>
    </row>
    <row r="2" spans="1:14" x14ac:dyDescent="0.35">
      <c r="A2" s="32"/>
      <c r="B2" s="32"/>
      <c r="C2" s="33"/>
      <c r="D2" s="33"/>
      <c r="E2" s="33"/>
      <c r="F2" s="33"/>
      <c r="G2" s="33"/>
      <c r="H2" s="33"/>
      <c r="I2" s="33"/>
      <c r="J2" s="33"/>
      <c r="K2" s="33"/>
      <c r="M2" s="33"/>
      <c r="N2" s="33"/>
    </row>
    <row r="3" spans="1:14" ht="21" customHeight="1" x14ac:dyDescent="0.35">
      <c r="A3" s="33"/>
      <c r="C3" s="33"/>
      <c r="D3" s="33"/>
      <c r="E3" s="33"/>
      <c r="F3" s="33"/>
      <c r="G3" s="33"/>
      <c r="H3" s="33"/>
      <c r="I3" s="33"/>
      <c r="J3" s="33"/>
      <c r="K3" s="33"/>
      <c r="M3" s="33"/>
      <c r="N3" s="33"/>
    </row>
    <row r="4" spans="1:14" ht="19" thickBot="1" x14ac:dyDescent="0.4">
      <c r="A4" s="34" t="s">
        <v>35</v>
      </c>
      <c r="B4" s="35"/>
      <c r="C4" s="33"/>
      <c r="D4" s="33"/>
      <c r="E4" s="33"/>
      <c r="F4" s="33"/>
      <c r="G4" s="33"/>
      <c r="H4" s="33"/>
      <c r="I4" s="33"/>
      <c r="J4" s="33"/>
      <c r="K4" s="33"/>
      <c r="M4" s="33"/>
      <c r="N4" s="33"/>
    </row>
    <row r="5" spans="1:14" ht="15" thickTop="1" x14ac:dyDescent="0.35">
      <c r="A5" s="37"/>
      <c r="B5" s="38"/>
      <c r="C5" s="33"/>
      <c r="D5" s="33"/>
      <c r="E5" s="33"/>
      <c r="F5" s="33"/>
      <c r="G5" s="33"/>
      <c r="H5" s="33"/>
      <c r="I5" s="33"/>
      <c r="J5" s="33"/>
      <c r="K5" s="33"/>
      <c r="M5" s="33"/>
      <c r="N5" s="33"/>
    </row>
    <row r="6" spans="1:14" ht="32.25" customHeight="1" x14ac:dyDescent="0.35">
      <c r="A6" s="32">
        <v>1</v>
      </c>
      <c r="B6" s="35" t="str">
        <f>VLOOKUP(A6,Desplegables!$A$2:$C$12,3,0)</f>
        <v>VOLUMEN (miles Consumiciones)</v>
      </c>
      <c r="C6" s="38">
        <v>4</v>
      </c>
      <c r="D6" s="38">
        <v>5</v>
      </c>
      <c r="E6" s="38">
        <v>6</v>
      </c>
      <c r="F6" s="38">
        <v>7</v>
      </c>
      <c r="G6" s="38">
        <v>8</v>
      </c>
      <c r="H6" s="38">
        <v>9</v>
      </c>
      <c r="I6" s="38">
        <v>10</v>
      </c>
      <c r="J6" s="38">
        <v>11</v>
      </c>
      <c r="K6" s="38">
        <v>12</v>
      </c>
      <c r="M6" s="37"/>
      <c r="N6" s="33"/>
    </row>
    <row r="7" spans="1:14" ht="25" customHeight="1" x14ac:dyDescent="0.35">
      <c r="A7" s="39"/>
      <c r="B7" s="40"/>
      <c r="C7" s="28" t="str">
        <f>KPI_DATOS!D2</f>
        <v>TRIM 3 22</v>
      </c>
      <c r="D7" s="28" t="str">
        <f>KPI_DATOS!E2</f>
        <v>TRIM 4 22</v>
      </c>
      <c r="E7" s="28" t="str">
        <f>KPI_DATOS!F2</f>
        <v>TRIM 1 23</v>
      </c>
      <c r="F7" s="28" t="str">
        <f>KPI_DATOS!G2</f>
        <v>TRIM 2 23</v>
      </c>
      <c r="G7" s="28" t="str">
        <f>KPI_DATOS!H2</f>
        <v>TRIM 3 23</v>
      </c>
      <c r="H7" s="28" t="str">
        <f>KPI_DATOS!I2</f>
        <v>TRIM 4 23</v>
      </c>
      <c r="I7" s="28" t="str">
        <f>KPI_DATOS!J2</f>
        <v>TRIM 1 24</v>
      </c>
      <c r="J7" s="28" t="str">
        <f>KPI_DATOS!K2</f>
        <v>TRIM 2 24</v>
      </c>
      <c r="K7" s="28" t="str">
        <f>KPI_DATOS!L2</f>
        <v>TRIM 3 24</v>
      </c>
      <c r="L7" s="10"/>
      <c r="M7" s="28" t="str">
        <f>"Evolucion "&amp;K7&amp;" vs "&amp;G7</f>
        <v>Evolucion TRIM 3 24 vs TRIM 3 23</v>
      </c>
      <c r="N7" s="33"/>
    </row>
    <row r="8" spans="1:14" ht="20.149999999999999" customHeight="1" x14ac:dyDescent="0.35">
      <c r="A8" s="41" t="str">
        <f>KPI_DATOS!C3</f>
        <v>TOTAL BEBIDAS</v>
      </c>
      <c r="B8" s="42"/>
      <c r="C8" s="49">
        <f>IF($A$6&lt;4,VLOOKUP($B$6&amp;$A8,KPI_DATOS!$A:$L,C$6,0)/1000,VLOOKUP($B$6&amp;$A8,KPI_DATOS!$A:$L,C$6,0))</f>
        <v>2427.8110000000001</v>
      </c>
      <c r="D8" s="49">
        <f>IF($A$6&lt;4,VLOOKUP($B$6&amp;$A8,KPI_DATOS!$A:$L,D$6,0)/1000,VLOOKUP($B$6&amp;$A8,KPI_DATOS!$A:$L,D$6,0))</f>
        <v>1639.9390000000001</v>
      </c>
      <c r="E8" s="49">
        <f>IF($A$6&lt;4,VLOOKUP($B$6&amp;$A8,KPI_DATOS!$A:$L,E$6,0)/1000,VLOOKUP($B$6&amp;$A8,KPI_DATOS!$A:$L,E$6,0))</f>
        <v>1574.847</v>
      </c>
      <c r="F8" s="49">
        <f>IF($A$6&lt;4,VLOOKUP($B$6&amp;$A8,KPI_DATOS!$A:$L,F$6,0)/1000,VLOOKUP($B$6&amp;$A8,KPI_DATOS!$A:$L,F$6,0))</f>
        <v>1666.405</v>
      </c>
      <c r="G8" s="49">
        <f>IF($A$6&lt;4,VLOOKUP($B$6&amp;$A8,KPI_DATOS!$A:$L,G$6,0)/1000,VLOOKUP($B$6&amp;$A8,KPI_DATOS!$A:$L,G$6,0))</f>
        <v>2331.9920000000002</v>
      </c>
      <c r="H8" s="49">
        <f>IF($A$6&lt;4,VLOOKUP($B$6&amp;$A8,KPI_DATOS!$A:$L,H$6,0)/1000,VLOOKUP($B$6&amp;$A8,KPI_DATOS!$A:$L,H$6,0))</f>
        <v>1592.7370000000001</v>
      </c>
      <c r="I8" s="49">
        <f>IF($A$6&lt;4,VLOOKUP($B$6&amp;$A8,KPI_DATOS!$A:$L,I$6,0)/1000,VLOOKUP($B$6&amp;$A8,KPI_DATOS!$A:$L,I$6,0))</f>
        <v>1531.146</v>
      </c>
      <c r="J8" s="49">
        <f>IF($A$6&lt;4,VLOOKUP($B$6&amp;$A8,KPI_DATOS!$A:$L,J$6,0)/1000,VLOOKUP($B$6&amp;$A8,KPI_DATOS!$A:$L,J$6,0))</f>
        <v>1618.0139999999999</v>
      </c>
      <c r="K8" s="49">
        <f>IF($A$6&lt;4,VLOOKUP($B$6&amp;$A8,KPI_DATOS!$A:$L,K$6,0)/1000,VLOOKUP($B$6&amp;$A8,KPI_DATOS!$A:$L,K$6,0))</f>
        <v>2267.297</v>
      </c>
      <c r="L8" s="10"/>
      <c r="M8" s="29">
        <f>IFERROR(IF(A6=4,(K8-G8),((K8/G8-1)*100)),"-")</f>
        <v>-2.7742376474705011</v>
      </c>
      <c r="N8" s="33"/>
    </row>
    <row r="9" spans="1:14" ht="20.149999999999999" customHeight="1" x14ac:dyDescent="0.35">
      <c r="A9" s="43" t="str">
        <f>KPI_DATOS!C4</f>
        <v>.Total Bebidas Caliente</v>
      </c>
      <c r="B9" s="42"/>
      <c r="C9" s="49">
        <f>IF($A$6&lt;4,VLOOKUP($B$6&amp;$A9,KPI_DATOS!$A:$L,C$6,0)/1000,VLOOKUP($B$6&amp;$A9,KPI_DATOS!$A:$L,C$6,0))</f>
        <v>807.92539999999997</v>
      </c>
      <c r="D9" s="49">
        <f>IF($A$6&lt;4,VLOOKUP($B$6&amp;$A9,KPI_DATOS!$A:$L,D$6,0)/1000,VLOOKUP($B$6&amp;$A9,KPI_DATOS!$A:$L,D$6,0))</f>
        <v>676.93849999999998</v>
      </c>
      <c r="E9" s="49">
        <f>IF($A$6&lt;4,VLOOKUP($B$6&amp;$A9,KPI_DATOS!$A:$L,E$6,0)/1000,VLOOKUP($B$6&amp;$A9,KPI_DATOS!$A:$L,E$6,0))</f>
        <v>692.89390000000003</v>
      </c>
      <c r="F9" s="49">
        <f>IF($A$6&lt;4,VLOOKUP($B$6&amp;$A9,KPI_DATOS!$A:$L,F$6,0)/1000,VLOOKUP($B$6&amp;$A9,KPI_DATOS!$A:$L,F$6,0))</f>
        <v>649.90549999999996</v>
      </c>
      <c r="G9" s="49">
        <f>IF($A$6&lt;4,VLOOKUP($B$6&amp;$A9,KPI_DATOS!$A:$L,G$6,0)/1000,VLOOKUP($B$6&amp;$A9,KPI_DATOS!$A:$L,G$6,0))</f>
        <v>789.70759999999996</v>
      </c>
      <c r="H9" s="49">
        <f>IF($A$6&lt;4,VLOOKUP($B$6&amp;$A9,KPI_DATOS!$A:$L,H$6,0)/1000,VLOOKUP($B$6&amp;$A9,KPI_DATOS!$A:$L,H$6,0))</f>
        <v>663.18550000000005</v>
      </c>
      <c r="I9" s="49">
        <f>IF($A$6&lt;4,VLOOKUP($B$6&amp;$A9,KPI_DATOS!$A:$L,I$6,0)/1000,VLOOKUP($B$6&amp;$A9,KPI_DATOS!$A:$L,I$6,0))</f>
        <v>677.50750000000005</v>
      </c>
      <c r="J9" s="49">
        <f>IF($A$6&lt;4,VLOOKUP($B$6&amp;$A9,KPI_DATOS!$A:$L,J$6,0)/1000,VLOOKUP($B$6&amp;$A9,KPI_DATOS!$A:$L,J$6,0))</f>
        <v>633.85649999999998</v>
      </c>
      <c r="K9" s="49">
        <f>IF($A$6&lt;4,VLOOKUP($B$6&amp;$A9,KPI_DATOS!$A:$L,K$6,0)/1000,VLOOKUP($B$6&amp;$A9,KPI_DATOS!$A:$L,K$6,0))</f>
        <v>776.26459999999997</v>
      </c>
      <c r="L9" s="10"/>
      <c r="M9" s="29">
        <f t="shared" ref="M9:M59" si="0">IFERROR(IF(A7=4,(K9-G9),((K9/G9-1)*100)),"-")</f>
        <v>-1.7022756270801964</v>
      </c>
      <c r="N9" s="33"/>
    </row>
    <row r="10" spans="1:14" ht="20.149999999999999" customHeight="1" x14ac:dyDescent="0.35">
      <c r="A10" s="44" t="str">
        <f>KPI_DATOS!C5</f>
        <v>Cafe</v>
      </c>
      <c r="B10" s="42"/>
      <c r="C10" s="49">
        <f>IF($A$6&lt;4,VLOOKUP($B$6&amp;$A10,KPI_DATOS!$A:$L,C$6,0)/1000,VLOOKUP($B$6&amp;$A10,KPI_DATOS!$A:$L,C$6,0))</f>
        <v>359.20870000000002</v>
      </c>
      <c r="D10" s="49">
        <f>IF($A$6&lt;4,VLOOKUP($B$6&amp;$A10,KPI_DATOS!$A:$L,D$6,0)/1000,VLOOKUP($B$6&amp;$A10,KPI_DATOS!$A:$L,D$6,0))</f>
        <v>275.7276</v>
      </c>
      <c r="E10" s="49">
        <f>IF($A$6&lt;4,VLOOKUP($B$6&amp;$A10,KPI_DATOS!$A:$L,E$6,0)/1000,VLOOKUP($B$6&amp;$A10,KPI_DATOS!$A:$L,E$6,0))</f>
        <v>282.09840000000003</v>
      </c>
      <c r="F10" s="49">
        <f>IF($A$6&lt;4,VLOOKUP($B$6&amp;$A10,KPI_DATOS!$A:$L,F$6,0)/1000,VLOOKUP($B$6&amp;$A10,KPI_DATOS!$A:$L,F$6,0))</f>
        <v>274.18559999999997</v>
      </c>
      <c r="G10" s="49">
        <f>IF($A$6&lt;4,VLOOKUP($B$6&amp;$A10,KPI_DATOS!$A:$L,G$6,0)/1000,VLOOKUP($B$6&amp;$A10,KPI_DATOS!$A:$L,G$6,0))</f>
        <v>339.31849999999997</v>
      </c>
      <c r="H10" s="49">
        <f>IF($A$6&lt;4,VLOOKUP($B$6&amp;$A10,KPI_DATOS!$A:$L,H$6,0)/1000,VLOOKUP($B$6&amp;$A10,KPI_DATOS!$A:$L,H$6,0))</f>
        <v>277.61940000000004</v>
      </c>
      <c r="I10" s="49">
        <f>IF($A$6&lt;4,VLOOKUP($B$6&amp;$A10,KPI_DATOS!$A:$L,I$6,0)/1000,VLOOKUP($B$6&amp;$A10,KPI_DATOS!$A:$L,I$6,0))</f>
        <v>274.96590000000003</v>
      </c>
      <c r="J10" s="49">
        <f>IF($A$6&lt;4,VLOOKUP($B$6&amp;$A10,KPI_DATOS!$A:$L,J$6,0)/1000,VLOOKUP($B$6&amp;$A10,KPI_DATOS!$A:$L,J$6,0))</f>
        <v>263.95840000000004</v>
      </c>
      <c r="K10" s="49">
        <f>IF($A$6&lt;4,VLOOKUP($B$6&amp;$A10,KPI_DATOS!$A:$L,K$6,0)/1000,VLOOKUP($B$6&amp;$A10,KPI_DATOS!$A:$L,K$6,0))</f>
        <v>331.6463</v>
      </c>
      <c r="L10" s="10"/>
      <c r="M10" s="29">
        <f t="shared" si="0"/>
        <v>-2.2610615100561837</v>
      </c>
      <c r="N10" s="33"/>
    </row>
    <row r="11" spans="1:14" ht="20.149999999999999" customHeight="1" x14ac:dyDescent="0.35">
      <c r="A11" s="44" t="str">
        <f>KPI_DATOS!C6</f>
        <v>Leche+bebidas vegetales</v>
      </c>
      <c r="B11" s="42"/>
      <c r="C11" s="49">
        <f>IF($A$6&lt;4,VLOOKUP($B$6&amp;$A11,KPI_DATOS!$A:$L,C$6,0)/1000,VLOOKUP($B$6&amp;$A11,KPI_DATOS!$A:$L,C$6,0))</f>
        <v>403.3877</v>
      </c>
      <c r="D11" s="49">
        <f>IF($A$6&lt;4,VLOOKUP($B$6&amp;$A11,KPI_DATOS!$A:$L,D$6,0)/1000,VLOOKUP($B$6&amp;$A11,KPI_DATOS!$A:$L,D$6,0))</f>
        <v>346.61430000000001</v>
      </c>
      <c r="E11" s="49">
        <f>IF($A$6&lt;4,VLOOKUP($B$6&amp;$A11,KPI_DATOS!$A:$L,E$6,0)/1000,VLOOKUP($B$6&amp;$A11,KPI_DATOS!$A:$L,E$6,0))</f>
        <v>357.0772</v>
      </c>
      <c r="F11" s="49">
        <f>IF($A$6&lt;4,VLOOKUP($B$6&amp;$A11,KPI_DATOS!$A:$L,F$6,0)/1000,VLOOKUP($B$6&amp;$A11,KPI_DATOS!$A:$L,F$6,0))</f>
        <v>337.5446</v>
      </c>
      <c r="G11" s="49">
        <f>IF($A$6&lt;4,VLOOKUP($B$6&amp;$A11,KPI_DATOS!$A:$L,G$6,0)/1000,VLOOKUP($B$6&amp;$A11,KPI_DATOS!$A:$L,G$6,0))</f>
        <v>409.97469999999998</v>
      </c>
      <c r="H11" s="49">
        <f>IF($A$6&lt;4,VLOOKUP($B$6&amp;$A11,KPI_DATOS!$A:$L,H$6,0)/1000,VLOOKUP($B$6&amp;$A11,KPI_DATOS!$A:$L,H$6,0))</f>
        <v>338.24549999999999</v>
      </c>
      <c r="I11" s="49">
        <f>IF($A$6&lt;4,VLOOKUP($B$6&amp;$A11,KPI_DATOS!$A:$L,I$6,0)/1000,VLOOKUP($B$6&amp;$A11,KPI_DATOS!$A:$L,I$6,0))</f>
        <v>350.99359999999996</v>
      </c>
      <c r="J11" s="49">
        <f>IF($A$6&lt;4,VLOOKUP($B$6&amp;$A11,KPI_DATOS!$A:$L,J$6,0)/1000,VLOOKUP($B$6&amp;$A11,KPI_DATOS!$A:$L,J$6,0))</f>
        <v>335.52949999999998</v>
      </c>
      <c r="K11" s="49">
        <f>IF($A$6&lt;4,VLOOKUP($B$6&amp;$A11,KPI_DATOS!$A:$L,K$6,0)/1000,VLOOKUP($B$6&amp;$A11,KPI_DATOS!$A:$L,K$6,0))</f>
        <v>405.39690000000002</v>
      </c>
      <c r="L11" s="10"/>
      <c r="M11" s="29">
        <f t="shared" si="0"/>
        <v>-1.1166054880947462</v>
      </c>
      <c r="N11" s="33"/>
    </row>
    <row r="12" spans="1:14" ht="20.149999999999999" customHeight="1" x14ac:dyDescent="0.35">
      <c r="A12" s="45" t="str">
        <f>KPI_DATOS!C7</f>
        <v>Leche</v>
      </c>
      <c r="B12" s="42"/>
      <c r="C12" s="49">
        <f>IF($A$6&lt;4,VLOOKUP($B$6&amp;$A12,KPI_DATOS!$A:$L,C$6,0)/1000,VLOOKUP($B$6&amp;$A12,KPI_DATOS!$A:$L,C$6,0))</f>
        <v>391.14709999999997</v>
      </c>
      <c r="D12" s="49">
        <f>IF($A$6&lt;4,VLOOKUP($B$6&amp;$A12,KPI_DATOS!$A:$L,D$6,0)/1000,VLOOKUP($B$6&amp;$A12,KPI_DATOS!$A:$L,D$6,0))</f>
        <v>334.74490000000003</v>
      </c>
      <c r="E12" s="49">
        <f>IF($A$6&lt;4,VLOOKUP($B$6&amp;$A12,KPI_DATOS!$A:$L,E$6,0)/1000,VLOOKUP($B$6&amp;$A12,KPI_DATOS!$A:$L,E$6,0))</f>
        <v>342.11220000000003</v>
      </c>
      <c r="F12" s="49">
        <f>IF($A$6&lt;4,VLOOKUP($B$6&amp;$A12,KPI_DATOS!$A:$L,F$6,0)/1000,VLOOKUP($B$6&amp;$A12,KPI_DATOS!$A:$L,F$6,0))</f>
        <v>322.16699999999997</v>
      </c>
      <c r="G12" s="49">
        <f>IF($A$6&lt;4,VLOOKUP($B$6&amp;$A12,KPI_DATOS!$A:$L,G$6,0)/1000,VLOOKUP($B$6&amp;$A12,KPI_DATOS!$A:$L,G$6,0))</f>
        <v>390.37170000000003</v>
      </c>
      <c r="H12" s="49">
        <f>IF($A$6&lt;4,VLOOKUP($B$6&amp;$A12,KPI_DATOS!$A:$L,H$6,0)/1000,VLOOKUP($B$6&amp;$A12,KPI_DATOS!$A:$L,H$6,0))</f>
        <v>322.78990000000005</v>
      </c>
      <c r="I12" s="49">
        <f>IF($A$6&lt;4,VLOOKUP($B$6&amp;$A12,KPI_DATOS!$A:$L,I$6,0)/1000,VLOOKUP($B$6&amp;$A12,KPI_DATOS!$A:$L,I$6,0))</f>
        <v>335.1268</v>
      </c>
      <c r="J12" s="49">
        <f>IF($A$6&lt;4,VLOOKUP($B$6&amp;$A12,KPI_DATOS!$A:$L,J$6,0)/1000,VLOOKUP($B$6&amp;$A12,KPI_DATOS!$A:$L,J$6,0))</f>
        <v>319.33820000000003</v>
      </c>
      <c r="K12" s="49">
        <f>IF($A$6&lt;4,VLOOKUP($B$6&amp;$A12,KPI_DATOS!$A:$L,K$6,0)/1000,VLOOKUP($B$6&amp;$A12,KPI_DATOS!$A:$L,K$6,0))</f>
        <v>386.71259999999995</v>
      </c>
      <c r="L12" s="10"/>
      <c r="M12" s="29">
        <f t="shared" si="0"/>
        <v>-0.93733741457182607</v>
      </c>
      <c r="N12" s="33"/>
    </row>
    <row r="13" spans="1:14" ht="20.149999999999999" customHeight="1" x14ac:dyDescent="0.35">
      <c r="A13" s="46" t="str">
        <f>KPI_DATOS!C8</f>
        <v>Leche Sola</v>
      </c>
      <c r="B13" s="42"/>
      <c r="C13" s="49">
        <f>IF($A$6&lt;4,VLOOKUP($B$6&amp;$A13,KPI_DATOS!$A:$L,C$6,0)/1000,VLOOKUP($B$6&amp;$A13,KPI_DATOS!$A:$L,C$6,0))</f>
        <v>3.1179540000000001</v>
      </c>
      <c r="D13" s="49">
        <f>IF($A$6&lt;4,VLOOKUP($B$6&amp;$A13,KPI_DATOS!$A:$L,D$6,0)/1000,VLOOKUP($B$6&amp;$A13,KPI_DATOS!$A:$L,D$6,0))</f>
        <v>3.526967</v>
      </c>
      <c r="E13" s="49">
        <f>IF($A$6&lt;4,VLOOKUP($B$6&amp;$A13,KPI_DATOS!$A:$L,E$6,0)/1000,VLOOKUP($B$6&amp;$A13,KPI_DATOS!$A:$L,E$6,0))</f>
        <v>2.6572390000000001</v>
      </c>
      <c r="F13" s="49">
        <f>IF($A$6&lt;4,VLOOKUP($B$6&amp;$A13,KPI_DATOS!$A:$L,F$6,0)/1000,VLOOKUP($B$6&amp;$A13,KPI_DATOS!$A:$L,F$6,0))</f>
        <v>2.1852930000000002</v>
      </c>
      <c r="G13" s="49">
        <f>IF($A$6&lt;4,VLOOKUP($B$6&amp;$A13,KPI_DATOS!$A:$L,G$6,0)/1000,VLOOKUP($B$6&amp;$A13,KPI_DATOS!$A:$L,G$6,0))</f>
        <v>3.0822600000000002</v>
      </c>
      <c r="H13" s="49">
        <f>IF($A$6&lt;4,VLOOKUP($B$6&amp;$A13,KPI_DATOS!$A:$L,H$6,0)/1000,VLOOKUP($B$6&amp;$A13,KPI_DATOS!$A:$L,H$6,0))</f>
        <v>2.345961</v>
      </c>
      <c r="I13" s="49">
        <f>IF($A$6&lt;4,VLOOKUP($B$6&amp;$A13,KPI_DATOS!$A:$L,I$6,0)/1000,VLOOKUP($B$6&amp;$A13,KPI_DATOS!$A:$L,I$6,0))</f>
        <v>2.7391640000000002</v>
      </c>
      <c r="J13" s="49">
        <f>IF($A$6&lt;4,VLOOKUP($B$6&amp;$A13,KPI_DATOS!$A:$L,J$6,0)/1000,VLOOKUP($B$6&amp;$A13,KPI_DATOS!$A:$L,J$6,0))</f>
        <v>2.0102739999999999</v>
      </c>
      <c r="K13" s="49">
        <f>IF($A$6&lt;4,VLOOKUP($B$6&amp;$A13,KPI_DATOS!$A:$L,K$6,0)/1000,VLOOKUP($B$6&amp;$A13,KPI_DATOS!$A:$L,K$6,0))</f>
        <v>4.2484729999999997</v>
      </c>
      <c r="L13" s="10"/>
      <c r="M13" s="29">
        <f t="shared" si="0"/>
        <v>37.836295445549673</v>
      </c>
      <c r="N13" s="33"/>
    </row>
    <row r="14" spans="1:14" ht="20.149999999999999" customHeight="1" x14ac:dyDescent="0.35">
      <c r="A14" s="46" t="str">
        <f>KPI_DATOS!C9</f>
        <v>Leche Con Cacao</v>
      </c>
      <c r="B14" s="42"/>
      <c r="C14" s="49">
        <f>IF($A$6&lt;4,VLOOKUP($B$6&amp;$A14,KPI_DATOS!$A:$L,C$6,0)/1000,VLOOKUP($B$6&amp;$A14,KPI_DATOS!$A:$L,C$6,0))</f>
        <v>14.22841</v>
      </c>
      <c r="D14" s="49">
        <f>IF($A$6&lt;4,VLOOKUP($B$6&amp;$A14,KPI_DATOS!$A:$L,D$6,0)/1000,VLOOKUP($B$6&amp;$A14,KPI_DATOS!$A:$L,D$6,0))</f>
        <v>11.21794</v>
      </c>
      <c r="E14" s="49">
        <f>IF($A$6&lt;4,VLOOKUP($B$6&amp;$A14,KPI_DATOS!$A:$L,E$6,0)/1000,VLOOKUP($B$6&amp;$A14,KPI_DATOS!$A:$L,E$6,0))</f>
        <v>10.879379999999999</v>
      </c>
      <c r="F14" s="49">
        <f>IF($A$6&lt;4,VLOOKUP($B$6&amp;$A14,KPI_DATOS!$A:$L,F$6,0)/1000,VLOOKUP($B$6&amp;$A14,KPI_DATOS!$A:$L,F$6,0))</f>
        <v>9.4368860000000012</v>
      </c>
      <c r="G14" s="49">
        <f>IF($A$6&lt;4,VLOOKUP($B$6&amp;$A14,KPI_DATOS!$A:$L,G$6,0)/1000,VLOOKUP($B$6&amp;$A14,KPI_DATOS!$A:$L,G$6,0))</f>
        <v>12.175930000000001</v>
      </c>
      <c r="H14" s="49">
        <f>IF($A$6&lt;4,VLOOKUP($B$6&amp;$A14,KPI_DATOS!$A:$L,H$6,0)/1000,VLOOKUP($B$6&amp;$A14,KPI_DATOS!$A:$L,H$6,0))</f>
        <v>9.6198179999999986</v>
      </c>
      <c r="I14" s="49">
        <f>IF($A$6&lt;4,VLOOKUP($B$6&amp;$A14,KPI_DATOS!$A:$L,I$6,0)/1000,VLOOKUP($B$6&amp;$A14,KPI_DATOS!$A:$L,I$6,0))</f>
        <v>10.586399999999999</v>
      </c>
      <c r="J14" s="49">
        <f>IF($A$6&lt;4,VLOOKUP($B$6&amp;$A14,KPI_DATOS!$A:$L,J$6,0)/1000,VLOOKUP($B$6&amp;$A14,KPI_DATOS!$A:$L,J$6,0))</f>
        <v>8.792273999999999</v>
      </c>
      <c r="K14" s="49">
        <f>IF($A$6&lt;4,VLOOKUP($B$6&amp;$A14,KPI_DATOS!$A:$L,K$6,0)/1000,VLOOKUP($B$6&amp;$A14,KPI_DATOS!$A:$L,K$6,0))</f>
        <v>11.29753</v>
      </c>
      <c r="L14" s="10"/>
      <c r="M14" s="29">
        <f t="shared" si="0"/>
        <v>-7.2142333275569186</v>
      </c>
      <c r="N14" s="33"/>
    </row>
    <row r="15" spans="1:14" ht="20.149999999999999" customHeight="1" x14ac:dyDescent="0.35">
      <c r="A15" s="46" t="str">
        <f>KPI_DATOS!C10</f>
        <v>Leche Con Cafe</v>
      </c>
      <c r="B15" s="42"/>
      <c r="C15" s="49">
        <f>IF($A$6&lt;4,VLOOKUP($B$6&amp;$A15,KPI_DATOS!$A:$L,C$6,0)/1000,VLOOKUP($B$6&amp;$A15,KPI_DATOS!$A:$L,C$6,0))</f>
        <v>373.80079999999998</v>
      </c>
      <c r="D15" s="49">
        <f>IF($A$6&lt;4,VLOOKUP($B$6&amp;$A15,KPI_DATOS!$A:$L,D$6,0)/1000,VLOOKUP($B$6&amp;$A15,KPI_DATOS!$A:$L,D$6,0))</f>
        <v>320</v>
      </c>
      <c r="E15" s="49">
        <f>IF($A$6&lt;4,VLOOKUP($B$6&amp;$A15,KPI_DATOS!$A:$L,E$6,0)/1000,VLOOKUP($B$6&amp;$A15,KPI_DATOS!$A:$L,E$6,0))</f>
        <v>328.57559999999995</v>
      </c>
      <c r="F15" s="49">
        <f>IF($A$6&lt;4,VLOOKUP($B$6&amp;$A15,KPI_DATOS!$A:$L,F$6,0)/1000,VLOOKUP($B$6&amp;$A15,KPI_DATOS!$A:$L,F$6,0))</f>
        <v>310.54480000000001</v>
      </c>
      <c r="G15" s="49">
        <f>IF($A$6&lt;4,VLOOKUP($B$6&amp;$A15,KPI_DATOS!$A:$L,G$6,0)/1000,VLOOKUP($B$6&amp;$A15,KPI_DATOS!$A:$L,G$6,0))</f>
        <v>375.11349999999999</v>
      </c>
      <c r="H15" s="49">
        <f>IF($A$6&lt;4,VLOOKUP($B$6&amp;$A15,KPI_DATOS!$A:$L,H$6,0)/1000,VLOOKUP($B$6&amp;$A15,KPI_DATOS!$A:$L,H$6,0))</f>
        <v>310.82409999999999</v>
      </c>
      <c r="I15" s="49">
        <f>IF($A$6&lt;4,VLOOKUP($B$6&amp;$A15,KPI_DATOS!$A:$L,I$6,0)/1000,VLOOKUP($B$6&amp;$A15,KPI_DATOS!$A:$L,I$6,0))</f>
        <v>321.80119999999999</v>
      </c>
      <c r="J15" s="49">
        <f>IF($A$6&lt;4,VLOOKUP($B$6&amp;$A15,KPI_DATOS!$A:$L,J$6,0)/1000,VLOOKUP($B$6&amp;$A15,KPI_DATOS!$A:$L,J$6,0))</f>
        <v>308.53559999999999</v>
      </c>
      <c r="K15" s="49">
        <f>IF($A$6&lt;4,VLOOKUP($B$6&amp;$A15,KPI_DATOS!$A:$L,K$6,0)/1000,VLOOKUP($B$6&amp;$A15,KPI_DATOS!$A:$L,K$6,0))</f>
        <v>371.16659999999996</v>
      </c>
      <c r="L15" s="10"/>
      <c r="M15" s="29">
        <f t="shared" si="0"/>
        <v>-1.0521882043701525</v>
      </c>
      <c r="N15" s="33"/>
    </row>
    <row r="16" spans="1:14" ht="20.149999999999999" customHeight="1" x14ac:dyDescent="0.35">
      <c r="A16" s="45" t="str">
        <f>KPI_DATOS!C11</f>
        <v>Bebidas Vegetales</v>
      </c>
      <c r="B16" s="42"/>
      <c r="C16" s="49">
        <f>IF($A$6&lt;4,VLOOKUP($B$6&amp;$A16,KPI_DATOS!$A:$L,C$6,0)/1000,VLOOKUP($B$6&amp;$A16,KPI_DATOS!$A:$L,C$6,0))</f>
        <v>12.24056</v>
      </c>
      <c r="D16" s="49">
        <f>IF($A$6&lt;4,VLOOKUP($B$6&amp;$A16,KPI_DATOS!$A:$L,D$6,0)/1000,VLOOKUP($B$6&amp;$A16,KPI_DATOS!$A:$L,D$6,0))</f>
        <v>11.86942</v>
      </c>
      <c r="E16" s="49">
        <f>IF($A$6&lt;4,VLOOKUP($B$6&amp;$A16,KPI_DATOS!$A:$L,E$6,0)/1000,VLOOKUP($B$6&amp;$A16,KPI_DATOS!$A:$L,E$6,0))</f>
        <v>14.96508</v>
      </c>
      <c r="F16" s="49">
        <f>IF($A$6&lt;4,VLOOKUP($B$6&amp;$A16,KPI_DATOS!$A:$L,F$6,0)/1000,VLOOKUP($B$6&amp;$A16,KPI_DATOS!$A:$L,F$6,0))</f>
        <v>15.37759</v>
      </c>
      <c r="G16" s="49">
        <f>IF($A$6&lt;4,VLOOKUP($B$6&amp;$A16,KPI_DATOS!$A:$L,G$6,0)/1000,VLOOKUP($B$6&amp;$A16,KPI_DATOS!$A:$L,G$6,0))</f>
        <v>19.603000000000002</v>
      </c>
      <c r="H16" s="49">
        <f>IF($A$6&lt;4,VLOOKUP($B$6&amp;$A16,KPI_DATOS!$A:$L,H$6,0)/1000,VLOOKUP($B$6&amp;$A16,KPI_DATOS!$A:$L,H$6,0))</f>
        <v>15.45565</v>
      </c>
      <c r="I16" s="49">
        <f>IF($A$6&lt;4,VLOOKUP($B$6&amp;$A16,KPI_DATOS!$A:$L,I$6,0)/1000,VLOOKUP($B$6&amp;$A16,KPI_DATOS!$A:$L,I$6,0))</f>
        <v>15.866820000000001</v>
      </c>
      <c r="J16" s="49">
        <f>IF($A$6&lt;4,VLOOKUP($B$6&amp;$A16,KPI_DATOS!$A:$L,J$6,0)/1000,VLOOKUP($B$6&amp;$A16,KPI_DATOS!$A:$L,J$6,0))</f>
        <v>16.191330000000001</v>
      </c>
      <c r="K16" s="49">
        <f>IF($A$6&lt;4,VLOOKUP($B$6&amp;$A16,KPI_DATOS!$A:$L,K$6,0)/1000,VLOOKUP($B$6&amp;$A16,KPI_DATOS!$A:$L,K$6,0))</f>
        <v>18.684290000000001</v>
      </c>
      <c r="L16" s="10"/>
      <c r="M16" s="29">
        <f t="shared" si="0"/>
        <v>-4.6865785849104729</v>
      </c>
      <c r="N16" s="33"/>
    </row>
    <row r="17" spans="1:14" ht="20.149999999999999" customHeight="1" x14ac:dyDescent="0.35">
      <c r="A17" s="44" t="str">
        <f>KPI_DATOS!C12</f>
        <v>Infusiones</v>
      </c>
      <c r="B17" s="42"/>
      <c r="C17" s="49">
        <f>IF($A$6&lt;4,VLOOKUP($B$6&amp;$A17,KPI_DATOS!$A:$L,C$6,0)/1000,VLOOKUP($B$6&amp;$A17,KPI_DATOS!$A:$L,C$6,0))</f>
        <v>29.36721</v>
      </c>
      <c r="D17" s="49">
        <f>IF($A$6&lt;4,VLOOKUP($B$6&amp;$A17,KPI_DATOS!$A:$L,D$6,0)/1000,VLOOKUP($B$6&amp;$A17,KPI_DATOS!$A:$L,D$6,0))</f>
        <v>27.360419999999998</v>
      </c>
      <c r="E17" s="49">
        <f>IF($A$6&lt;4,VLOOKUP($B$6&amp;$A17,KPI_DATOS!$A:$L,E$6,0)/1000,VLOOKUP($B$6&amp;$A17,KPI_DATOS!$A:$L,E$6,0))</f>
        <v>29.4574</v>
      </c>
      <c r="F17" s="49">
        <f>IF($A$6&lt;4,VLOOKUP($B$6&amp;$A17,KPI_DATOS!$A:$L,F$6,0)/1000,VLOOKUP($B$6&amp;$A17,KPI_DATOS!$A:$L,F$6,0))</f>
        <v>24.043830000000003</v>
      </c>
      <c r="G17" s="49">
        <f>IF($A$6&lt;4,VLOOKUP($B$6&amp;$A17,KPI_DATOS!$A:$L,G$6,0)/1000,VLOOKUP($B$6&amp;$A17,KPI_DATOS!$A:$L,G$6,0))</f>
        <v>25.74869</v>
      </c>
      <c r="H17" s="49">
        <f>IF($A$6&lt;4,VLOOKUP($B$6&amp;$A17,KPI_DATOS!$A:$L,H$6,0)/1000,VLOOKUP($B$6&amp;$A17,KPI_DATOS!$A:$L,H$6,0))</f>
        <v>25.51577</v>
      </c>
      <c r="I17" s="49">
        <f>IF($A$6&lt;4,VLOOKUP($B$6&amp;$A17,KPI_DATOS!$A:$L,I$6,0)/1000,VLOOKUP($B$6&amp;$A17,KPI_DATOS!$A:$L,I$6,0))</f>
        <v>27.601040000000001</v>
      </c>
      <c r="J17" s="49">
        <f>IF($A$6&lt;4,VLOOKUP($B$6&amp;$A17,KPI_DATOS!$A:$L,J$6,0)/1000,VLOOKUP($B$6&amp;$A17,KPI_DATOS!$A:$L,J$6,0))</f>
        <v>23.205119999999997</v>
      </c>
      <c r="K17" s="49">
        <f>IF($A$6&lt;4,VLOOKUP($B$6&amp;$A17,KPI_DATOS!$A:$L,K$6,0)/1000,VLOOKUP($B$6&amp;$A17,KPI_DATOS!$A:$L,K$6,0))</f>
        <v>25.458279999999998</v>
      </c>
      <c r="L17" s="10"/>
      <c r="M17" s="29">
        <f t="shared" si="0"/>
        <v>-1.1278632039144587</v>
      </c>
      <c r="N17" s="33"/>
    </row>
    <row r="18" spans="1:14" ht="20.149999999999999" customHeight="1" x14ac:dyDescent="0.35">
      <c r="A18" s="44" t="str">
        <f>KPI_DATOS!C13</f>
        <v>Resto Bebidas Caliente</v>
      </c>
      <c r="B18" s="42"/>
      <c r="C18" s="49">
        <f>IF($A$6&lt;4,VLOOKUP($B$6&amp;$A18,KPI_DATOS!$A:$L,C$6,0)/1000,VLOOKUP($B$6&amp;$A18,KPI_DATOS!$A:$L,C$6,0))</f>
        <v>15.96184</v>
      </c>
      <c r="D18" s="49">
        <f>IF($A$6&lt;4,VLOOKUP($B$6&amp;$A18,KPI_DATOS!$A:$L,D$6,0)/1000,VLOOKUP($B$6&amp;$A18,KPI_DATOS!$A:$L,D$6,0))</f>
        <v>27.236080000000001</v>
      </c>
      <c r="E18" s="49">
        <f>IF($A$6&lt;4,VLOOKUP($B$6&amp;$A18,KPI_DATOS!$A:$L,E$6,0)/1000,VLOOKUP($B$6&amp;$A18,KPI_DATOS!$A:$L,E$6,0))</f>
        <v>24.260819999999999</v>
      </c>
      <c r="F18" s="49">
        <f>IF($A$6&lt;4,VLOOKUP($B$6&amp;$A18,KPI_DATOS!$A:$L,F$6,0)/1000,VLOOKUP($B$6&amp;$A18,KPI_DATOS!$A:$L,F$6,0))</f>
        <v>14.13156</v>
      </c>
      <c r="G18" s="49">
        <f>IF($A$6&lt;4,VLOOKUP($B$6&amp;$A18,KPI_DATOS!$A:$L,G$6,0)/1000,VLOOKUP($B$6&amp;$A18,KPI_DATOS!$A:$L,G$6,0))</f>
        <v>14.66574</v>
      </c>
      <c r="H18" s="49">
        <f>IF($A$6&lt;4,VLOOKUP($B$6&amp;$A18,KPI_DATOS!$A:$L,H$6,0)/1000,VLOOKUP($B$6&amp;$A18,KPI_DATOS!$A:$L,H$6,0))</f>
        <v>21.804830000000003</v>
      </c>
      <c r="I18" s="49">
        <f>IF($A$6&lt;4,VLOOKUP($B$6&amp;$A18,KPI_DATOS!$A:$L,I$6,0)/1000,VLOOKUP($B$6&amp;$A18,KPI_DATOS!$A:$L,I$6,0))</f>
        <v>23.946919999999999</v>
      </c>
      <c r="J18" s="49">
        <f>IF($A$6&lt;4,VLOOKUP($B$6&amp;$A18,KPI_DATOS!$A:$L,J$6,0)/1000,VLOOKUP($B$6&amp;$A18,KPI_DATOS!$A:$L,J$6,0))</f>
        <v>11.163450000000001</v>
      </c>
      <c r="K18" s="49">
        <f>IF($A$6&lt;4,VLOOKUP($B$6&amp;$A18,KPI_DATOS!$A:$L,K$6,0)/1000,VLOOKUP($B$6&amp;$A18,KPI_DATOS!$A:$L,K$6,0))</f>
        <v>13.763260000000001</v>
      </c>
      <c r="L18" s="10"/>
      <c r="M18" s="29">
        <f t="shared" si="0"/>
        <v>-6.1536615267964612</v>
      </c>
      <c r="N18" s="33"/>
    </row>
    <row r="19" spans="1:14" ht="20.149999999999999" customHeight="1" x14ac:dyDescent="0.35">
      <c r="A19" s="43" t="str">
        <f>KPI_DATOS!C14</f>
        <v>.Total Bebidas Frias</v>
      </c>
      <c r="B19" s="42"/>
      <c r="C19" s="49">
        <f>IF($A$6&lt;4,VLOOKUP($B$6&amp;$A19,KPI_DATOS!$A:$L,C$6,0)/1000,VLOOKUP($B$6&amp;$A19,KPI_DATOS!$A:$L,C$6,0))</f>
        <v>1619.885</v>
      </c>
      <c r="D19" s="49">
        <f>IF($A$6&lt;4,VLOOKUP($B$6&amp;$A19,KPI_DATOS!$A:$L,D$6,0)/1000,VLOOKUP($B$6&amp;$A19,KPI_DATOS!$A:$L,D$6,0))</f>
        <v>963.00040000000001</v>
      </c>
      <c r="E19" s="49">
        <f>IF($A$6&lt;4,VLOOKUP($B$6&amp;$A19,KPI_DATOS!$A:$L,E$6,0)/1000,VLOOKUP($B$6&amp;$A19,KPI_DATOS!$A:$L,E$6,0))</f>
        <v>881.95349999999996</v>
      </c>
      <c r="F19" s="49">
        <f>IF($A$6&lt;4,VLOOKUP($B$6&amp;$A19,KPI_DATOS!$A:$L,F$6,0)/1000,VLOOKUP($B$6&amp;$A19,KPI_DATOS!$A:$L,F$6,0))</f>
        <v>1016.499</v>
      </c>
      <c r="G19" s="49">
        <f>IF($A$6&lt;4,VLOOKUP($B$6&amp;$A19,KPI_DATOS!$A:$L,G$6,0)/1000,VLOOKUP($B$6&amp;$A19,KPI_DATOS!$A:$L,G$6,0))</f>
        <v>1542.2850000000001</v>
      </c>
      <c r="H19" s="49">
        <f>IF($A$6&lt;4,VLOOKUP($B$6&amp;$A19,KPI_DATOS!$A:$L,H$6,0)/1000,VLOOKUP($B$6&amp;$A19,KPI_DATOS!$A:$L,H$6,0))</f>
        <v>929.55140000000006</v>
      </c>
      <c r="I19" s="49">
        <f>IF($A$6&lt;4,VLOOKUP($B$6&amp;$A19,KPI_DATOS!$A:$L,I$6,0)/1000,VLOOKUP($B$6&amp;$A19,KPI_DATOS!$A:$L,I$6,0))</f>
        <v>853.63869999999997</v>
      </c>
      <c r="J19" s="49">
        <f>IF($A$6&lt;4,VLOOKUP($B$6&amp;$A19,KPI_DATOS!$A:$L,J$6,0)/1000,VLOOKUP($B$6&amp;$A19,KPI_DATOS!$A:$L,J$6,0))</f>
        <v>984.15800000000002</v>
      </c>
      <c r="K19" s="49">
        <f>IF($A$6&lt;4,VLOOKUP($B$6&amp;$A19,KPI_DATOS!$A:$L,K$6,0)/1000,VLOOKUP($B$6&amp;$A19,KPI_DATOS!$A:$L,K$6,0))</f>
        <v>1491.0319999999999</v>
      </c>
      <c r="L19" s="10"/>
      <c r="M19" s="29">
        <f t="shared" si="0"/>
        <v>-3.3231860518646128</v>
      </c>
      <c r="N19" s="33"/>
    </row>
    <row r="20" spans="1:14" ht="20.149999999999999" customHeight="1" x14ac:dyDescent="0.35">
      <c r="A20" s="44" t="str">
        <f>KPI_DATOS!C15</f>
        <v>Total bebidas de vino</v>
      </c>
      <c r="B20" s="42"/>
      <c r="C20" s="49">
        <f>IF($A$6&lt;4,VLOOKUP($B$6&amp;$A20,KPI_DATOS!$A:$L,C$6,0)/1000,VLOOKUP($B$6&amp;$A20,KPI_DATOS!$A:$L,C$6,0))</f>
        <v>103.8159</v>
      </c>
      <c r="D20" s="49">
        <f>IF($A$6&lt;4,VLOOKUP($B$6&amp;$A20,KPI_DATOS!$A:$L,D$6,0)/1000,VLOOKUP($B$6&amp;$A20,KPI_DATOS!$A:$L,D$6,0))</f>
        <v>81.331639999999993</v>
      </c>
      <c r="E20" s="49">
        <f>IF($A$6&lt;4,VLOOKUP($B$6&amp;$A20,KPI_DATOS!$A:$L,E$6,0)/1000,VLOOKUP($B$6&amp;$A20,KPI_DATOS!$A:$L,E$6,0))</f>
        <v>73.386189999999999</v>
      </c>
      <c r="F20" s="49">
        <f>IF($A$6&lt;4,VLOOKUP($B$6&amp;$A20,KPI_DATOS!$A:$L,F$6,0)/1000,VLOOKUP($B$6&amp;$A20,KPI_DATOS!$A:$L,F$6,0))</f>
        <v>72.873429999999999</v>
      </c>
      <c r="G20" s="49">
        <f>IF($A$6&lt;4,VLOOKUP($B$6&amp;$A20,KPI_DATOS!$A:$L,G$6,0)/1000,VLOOKUP($B$6&amp;$A20,KPI_DATOS!$A:$L,G$6,0))</f>
        <v>99.265929999999997</v>
      </c>
      <c r="H20" s="49">
        <f>IF($A$6&lt;4,VLOOKUP($B$6&amp;$A20,KPI_DATOS!$A:$L,H$6,0)/1000,VLOOKUP($B$6&amp;$A20,KPI_DATOS!$A:$L,H$6,0))</f>
        <v>80.01934</v>
      </c>
      <c r="I20" s="49">
        <f>IF($A$6&lt;4,VLOOKUP($B$6&amp;$A20,KPI_DATOS!$A:$L,I$6,0)/1000,VLOOKUP($B$6&amp;$A20,KPI_DATOS!$A:$L,I$6,0))</f>
        <v>72.105429999999998</v>
      </c>
      <c r="J20" s="49">
        <f>IF($A$6&lt;4,VLOOKUP($B$6&amp;$A20,KPI_DATOS!$A:$L,J$6,0)/1000,VLOOKUP($B$6&amp;$A20,KPI_DATOS!$A:$L,J$6,0))</f>
        <v>75.431920000000005</v>
      </c>
      <c r="K20" s="49">
        <f>IF($A$6&lt;4,VLOOKUP($B$6&amp;$A20,KPI_DATOS!$A:$L,K$6,0)/1000,VLOOKUP($B$6&amp;$A20,KPI_DATOS!$A:$L,K$6,0))</f>
        <v>101.7882</v>
      </c>
      <c r="L20" s="10"/>
      <c r="M20" s="29">
        <f t="shared" si="0"/>
        <v>2.540922147206004</v>
      </c>
      <c r="N20" s="33"/>
    </row>
    <row r="21" spans="1:14" ht="20.149999999999999" customHeight="1" x14ac:dyDescent="0.35">
      <c r="A21" s="45" t="str">
        <f>KPI_DATOS!C16</f>
        <v>Vino</v>
      </c>
      <c r="B21" s="42"/>
      <c r="C21" s="49">
        <f>IF($A$6&lt;4,VLOOKUP($B$6&amp;$A21,KPI_DATOS!$A:$L,C$6,0)/1000,VLOOKUP($B$6&amp;$A21,KPI_DATOS!$A:$L,C$6,0))</f>
        <v>65.921909999999997</v>
      </c>
      <c r="D21" s="49">
        <f>IF($A$6&lt;4,VLOOKUP($B$6&amp;$A21,KPI_DATOS!$A:$L,D$6,0)/1000,VLOOKUP($B$6&amp;$A21,KPI_DATOS!$A:$L,D$6,0))</f>
        <v>66.298779999999994</v>
      </c>
      <c r="E21" s="49">
        <f>IF($A$6&lt;4,VLOOKUP($B$6&amp;$A21,KPI_DATOS!$A:$L,E$6,0)/1000,VLOOKUP($B$6&amp;$A21,KPI_DATOS!$A:$L,E$6,0))</f>
        <v>62.114040000000003</v>
      </c>
      <c r="F21" s="49">
        <f>IF($A$6&lt;4,VLOOKUP($B$6&amp;$A21,KPI_DATOS!$A:$L,F$6,0)/1000,VLOOKUP($B$6&amp;$A21,KPI_DATOS!$A:$L,F$6,0))</f>
        <v>55.413059999999994</v>
      </c>
      <c r="G21" s="49">
        <f>IF($A$6&lt;4,VLOOKUP($B$6&amp;$A21,KPI_DATOS!$A:$L,G$6,0)/1000,VLOOKUP($B$6&amp;$A21,KPI_DATOS!$A:$L,G$6,0))</f>
        <v>62.135269999999998</v>
      </c>
      <c r="H21" s="49">
        <f>IF($A$6&lt;4,VLOOKUP($B$6&amp;$A21,KPI_DATOS!$A:$L,H$6,0)/1000,VLOOKUP($B$6&amp;$A21,KPI_DATOS!$A:$L,H$6,0))</f>
        <v>65.030180000000001</v>
      </c>
      <c r="I21" s="49">
        <f>IF($A$6&lt;4,VLOOKUP($B$6&amp;$A21,KPI_DATOS!$A:$L,I$6,0)/1000,VLOOKUP($B$6&amp;$A21,KPI_DATOS!$A:$L,I$6,0))</f>
        <v>60.392240000000001</v>
      </c>
      <c r="J21" s="49">
        <f>IF($A$6&lt;4,VLOOKUP($B$6&amp;$A21,KPI_DATOS!$A:$L,J$6,0)/1000,VLOOKUP($B$6&amp;$A21,KPI_DATOS!$A:$L,J$6,0))</f>
        <v>57.023000000000003</v>
      </c>
      <c r="K21" s="49">
        <f>IF($A$6&lt;4,VLOOKUP($B$6&amp;$A21,KPI_DATOS!$A:$L,K$6,0)/1000,VLOOKUP($B$6&amp;$A21,KPI_DATOS!$A:$L,K$6,0))</f>
        <v>65.896169999999998</v>
      </c>
      <c r="L21" s="10"/>
      <c r="M21" s="29">
        <f t="shared" si="0"/>
        <v>6.0527619820433642</v>
      </c>
      <c r="N21" s="33"/>
    </row>
    <row r="22" spans="1:14" ht="20.149999999999999" customHeight="1" x14ac:dyDescent="0.35">
      <c r="A22" s="46" t="str">
        <f>KPI_DATOS!C17</f>
        <v>Tinto</v>
      </c>
      <c r="B22" s="42"/>
      <c r="C22" s="49">
        <f>IF($A$6&lt;4,VLOOKUP($B$6&amp;$A22,KPI_DATOS!$A:$L,C$6,0)/1000,VLOOKUP($B$6&amp;$A22,KPI_DATOS!$A:$L,C$6,0))</f>
        <v>30.701040000000003</v>
      </c>
      <c r="D22" s="49">
        <f>IF($A$6&lt;4,VLOOKUP($B$6&amp;$A22,KPI_DATOS!$A:$L,D$6,0)/1000,VLOOKUP($B$6&amp;$A22,KPI_DATOS!$A:$L,D$6,0))</f>
        <v>35.882190000000001</v>
      </c>
      <c r="E22" s="49">
        <f>IF($A$6&lt;4,VLOOKUP($B$6&amp;$A22,KPI_DATOS!$A:$L,E$6,0)/1000,VLOOKUP($B$6&amp;$A22,KPI_DATOS!$A:$L,E$6,0))</f>
        <v>35.033629999999995</v>
      </c>
      <c r="F22" s="49">
        <f>IF($A$6&lt;4,VLOOKUP($B$6&amp;$A22,KPI_DATOS!$A:$L,F$6,0)/1000,VLOOKUP($B$6&amp;$A22,KPI_DATOS!$A:$L,F$6,0))</f>
        <v>26.882300000000001</v>
      </c>
      <c r="G22" s="49">
        <f>IF($A$6&lt;4,VLOOKUP($B$6&amp;$A22,KPI_DATOS!$A:$L,G$6,0)/1000,VLOOKUP($B$6&amp;$A22,KPI_DATOS!$A:$L,G$6,0))</f>
        <v>27.482980000000001</v>
      </c>
      <c r="H22" s="49">
        <f>IF($A$6&lt;4,VLOOKUP($B$6&amp;$A22,KPI_DATOS!$A:$L,H$6,0)/1000,VLOOKUP($B$6&amp;$A22,KPI_DATOS!$A:$L,H$6,0))</f>
        <v>35.694519999999997</v>
      </c>
      <c r="I22" s="49">
        <f>IF($A$6&lt;4,VLOOKUP($B$6&amp;$A22,KPI_DATOS!$A:$L,I$6,0)/1000,VLOOKUP($B$6&amp;$A22,KPI_DATOS!$A:$L,I$6,0))</f>
        <v>31.388369999999998</v>
      </c>
      <c r="J22" s="49">
        <f>IF($A$6&lt;4,VLOOKUP($B$6&amp;$A22,KPI_DATOS!$A:$L,J$6,0)/1000,VLOOKUP($B$6&amp;$A22,KPI_DATOS!$A:$L,J$6,0))</f>
        <v>28.659279999999999</v>
      </c>
      <c r="K22" s="49">
        <f>IF($A$6&lt;4,VLOOKUP($B$6&amp;$A22,KPI_DATOS!$A:$L,K$6,0)/1000,VLOOKUP($B$6&amp;$A22,KPI_DATOS!$A:$L,K$6,0))</f>
        <v>32.213619999999999</v>
      </c>
      <c r="L22" s="10"/>
      <c r="M22" s="29">
        <f t="shared" si="0"/>
        <v>17.212980542866884</v>
      </c>
      <c r="N22" s="33"/>
    </row>
    <row r="23" spans="1:14" ht="20.149999999999999" customHeight="1" x14ac:dyDescent="0.35">
      <c r="A23" s="46" t="str">
        <f>KPI_DATOS!C18</f>
        <v>Blanco</v>
      </c>
      <c r="B23" s="42"/>
      <c r="C23" s="49">
        <f>IF($A$6&lt;4,VLOOKUP($B$6&amp;$A23,KPI_DATOS!$A:$L,C$6,0)/1000,VLOOKUP($B$6&amp;$A23,KPI_DATOS!$A:$L,C$6,0))</f>
        <v>30.805910000000001</v>
      </c>
      <c r="D23" s="49">
        <f>IF($A$6&lt;4,VLOOKUP($B$6&amp;$A23,KPI_DATOS!$A:$L,D$6,0)/1000,VLOOKUP($B$6&amp;$A23,KPI_DATOS!$A:$L,D$6,0))</f>
        <v>26.545849999999998</v>
      </c>
      <c r="E23" s="49">
        <f>IF($A$6&lt;4,VLOOKUP($B$6&amp;$A23,KPI_DATOS!$A:$L,E$6,0)/1000,VLOOKUP($B$6&amp;$A23,KPI_DATOS!$A:$L,E$6,0))</f>
        <v>23.67315</v>
      </c>
      <c r="F23" s="49">
        <f>IF($A$6&lt;4,VLOOKUP($B$6&amp;$A23,KPI_DATOS!$A:$L,F$6,0)/1000,VLOOKUP($B$6&amp;$A23,KPI_DATOS!$A:$L,F$6,0))</f>
        <v>25.271699999999999</v>
      </c>
      <c r="G23" s="49">
        <f>IF($A$6&lt;4,VLOOKUP($B$6&amp;$A23,KPI_DATOS!$A:$L,G$6,0)/1000,VLOOKUP($B$6&amp;$A23,KPI_DATOS!$A:$L,G$6,0))</f>
        <v>30.271060000000002</v>
      </c>
      <c r="H23" s="49">
        <f>IF($A$6&lt;4,VLOOKUP($B$6&amp;$A23,KPI_DATOS!$A:$L,H$6,0)/1000,VLOOKUP($B$6&amp;$A23,KPI_DATOS!$A:$L,H$6,0))</f>
        <v>25.422009999999997</v>
      </c>
      <c r="I23" s="49">
        <f>IF($A$6&lt;4,VLOOKUP($B$6&amp;$A23,KPI_DATOS!$A:$L,I$6,0)/1000,VLOOKUP($B$6&amp;$A23,KPI_DATOS!$A:$L,I$6,0))</f>
        <v>25.75423</v>
      </c>
      <c r="J23" s="49">
        <f>IF($A$6&lt;4,VLOOKUP($B$6&amp;$A23,KPI_DATOS!$A:$L,J$6,0)/1000,VLOOKUP($B$6&amp;$A23,KPI_DATOS!$A:$L,J$6,0))</f>
        <v>25.037020000000002</v>
      </c>
      <c r="K23" s="49">
        <f>IF($A$6&lt;4,VLOOKUP($B$6&amp;$A23,KPI_DATOS!$A:$L,K$6,0)/1000,VLOOKUP($B$6&amp;$A23,KPI_DATOS!$A:$L,K$6,0))</f>
        <v>30.256520000000002</v>
      </c>
      <c r="L23" s="10"/>
      <c r="M23" s="29">
        <f t="shared" si="0"/>
        <v>-4.8032675433240524E-2</v>
      </c>
      <c r="N23" s="33"/>
    </row>
    <row r="24" spans="1:14" ht="20.149999999999999" customHeight="1" x14ac:dyDescent="0.35">
      <c r="A24" s="46" t="str">
        <f>KPI_DATOS!C19</f>
        <v>Rosado</v>
      </c>
      <c r="B24" s="42"/>
      <c r="C24" s="49">
        <f>IF($A$6&lt;4,VLOOKUP($B$6&amp;$A24,KPI_DATOS!$A:$L,C$6,0)/1000,VLOOKUP($B$6&amp;$A24,KPI_DATOS!$A:$L,C$6,0))</f>
        <v>3.456067</v>
      </c>
      <c r="D24" s="49">
        <f>IF($A$6&lt;4,VLOOKUP($B$6&amp;$A24,KPI_DATOS!$A:$L,D$6,0)/1000,VLOOKUP($B$6&amp;$A24,KPI_DATOS!$A:$L,D$6,0))</f>
        <v>2.815534</v>
      </c>
      <c r="E24" s="49">
        <f>IF($A$6&lt;4,VLOOKUP($B$6&amp;$A24,KPI_DATOS!$A:$L,E$6,0)/1000,VLOOKUP($B$6&amp;$A24,KPI_DATOS!$A:$L,E$6,0))</f>
        <v>2.4990079999999999</v>
      </c>
      <c r="F24" s="49">
        <f>IF($A$6&lt;4,VLOOKUP($B$6&amp;$A24,KPI_DATOS!$A:$L,F$6,0)/1000,VLOOKUP($B$6&amp;$A24,KPI_DATOS!$A:$L,F$6,0))</f>
        <v>2.529299</v>
      </c>
      <c r="G24" s="49">
        <f>IF($A$6&lt;4,VLOOKUP($B$6&amp;$A24,KPI_DATOS!$A:$L,G$6,0)/1000,VLOOKUP($B$6&amp;$A24,KPI_DATOS!$A:$L,G$6,0))</f>
        <v>3.247757</v>
      </c>
      <c r="H24" s="49">
        <f>IF($A$6&lt;4,VLOOKUP($B$6&amp;$A24,KPI_DATOS!$A:$L,H$6,0)/1000,VLOOKUP($B$6&amp;$A24,KPI_DATOS!$A:$L,H$6,0))</f>
        <v>3.0016930000000004</v>
      </c>
      <c r="I24" s="49">
        <f>IF($A$6&lt;4,VLOOKUP($B$6&amp;$A24,KPI_DATOS!$A:$L,I$6,0)/1000,VLOOKUP($B$6&amp;$A24,KPI_DATOS!$A:$L,I$6,0))</f>
        <v>2.2303960000000003</v>
      </c>
      <c r="J24" s="49">
        <f>IF($A$6&lt;4,VLOOKUP($B$6&amp;$A24,KPI_DATOS!$A:$L,J$6,0)/1000,VLOOKUP($B$6&amp;$A24,KPI_DATOS!$A:$L,J$6,0))</f>
        <v>1.8682449999999999</v>
      </c>
      <c r="K24" s="49" t="e">
        <f>IF($A$6&lt;4,VLOOKUP($B$6&amp;$A24,KPI_DATOS!$A:$L,K$6,0)/1000,VLOOKUP($B$6&amp;$A24,KPI_DATOS!$A:$L,K$6,0))</f>
        <v>#VALUE!</v>
      </c>
      <c r="L24" s="10"/>
      <c r="M24" s="29" t="str">
        <f t="shared" si="0"/>
        <v>-</v>
      </c>
      <c r="N24" s="33"/>
    </row>
    <row r="25" spans="1:14" ht="20.149999999999999" customHeight="1" x14ac:dyDescent="0.35">
      <c r="A25" s="46" t="str">
        <f>KPI_DATOS!C20</f>
        <v>Resto vino</v>
      </c>
      <c r="B25" s="42"/>
      <c r="C25" s="49">
        <f>IF($A$6&lt;4,VLOOKUP($B$6&amp;$A25,KPI_DATOS!$A:$L,C$6,0)/1000,VLOOKUP($B$6&amp;$A25,KPI_DATOS!$A:$L,C$6,0))</f>
        <v>0.95889049999999998</v>
      </c>
      <c r="D25" s="49">
        <f>IF($A$6&lt;4,VLOOKUP($B$6&amp;$A25,KPI_DATOS!$A:$L,D$6,0)/1000,VLOOKUP($B$6&amp;$A25,KPI_DATOS!$A:$L,D$6,0))</f>
        <v>1.055202</v>
      </c>
      <c r="E25" s="49">
        <f>IF($A$6&lt;4,VLOOKUP($B$6&amp;$A25,KPI_DATOS!$A:$L,E$6,0)/1000,VLOOKUP($B$6&amp;$A25,KPI_DATOS!$A:$L,E$6,0))</f>
        <v>0.90824640000000001</v>
      </c>
      <c r="F25" s="49">
        <f>IF($A$6&lt;4,VLOOKUP($B$6&amp;$A25,KPI_DATOS!$A:$L,F$6,0)/1000,VLOOKUP($B$6&amp;$A25,KPI_DATOS!$A:$L,F$6,0))</f>
        <v>0.72975750000000006</v>
      </c>
      <c r="G25" s="49">
        <f>IF($A$6&lt;4,VLOOKUP($B$6&amp;$A25,KPI_DATOS!$A:$L,G$6,0)/1000,VLOOKUP($B$6&amp;$A25,KPI_DATOS!$A:$L,G$6,0))</f>
        <v>1.133473</v>
      </c>
      <c r="H25" s="49">
        <f>IF($A$6&lt;4,VLOOKUP($B$6&amp;$A25,KPI_DATOS!$A:$L,H$6,0)/1000,VLOOKUP($B$6&amp;$A25,KPI_DATOS!$A:$L,H$6,0))</f>
        <v>0.91196630000000001</v>
      </c>
      <c r="I25" s="49">
        <f>IF($A$6&lt;4,VLOOKUP($B$6&amp;$A25,KPI_DATOS!$A:$L,I$6,0)/1000,VLOOKUP($B$6&amp;$A25,KPI_DATOS!$A:$L,I$6,0))</f>
        <v>1.0192459999999999</v>
      </c>
      <c r="J25" s="49">
        <f>IF($A$6&lt;4,VLOOKUP($B$6&amp;$A25,KPI_DATOS!$A:$L,J$6,0)/1000,VLOOKUP($B$6&amp;$A25,KPI_DATOS!$A:$L,J$6,0))</f>
        <v>1.4584549999999998</v>
      </c>
      <c r="K25" s="49">
        <f>IF($A$6&lt;4,VLOOKUP($B$6&amp;$A25,KPI_DATOS!$A:$L,K$6,0)/1000,VLOOKUP($B$6&amp;$A25,KPI_DATOS!$A:$L,K$6,0))</f>
        <v>3.426031</v>
      </c>
      <c r="L25" s="10"/>
      <c r="M25" s="29">
        <f t="shared" si="0"/>
        <v>202.25960388999121</v>
      </c>
      <c r="N25" s="33"/>
    </row>
    <row r="26" spans="1:14" ht="20.149999999999999" customHeight="1" x14ac:dyDescent="0.35">
      <c r="A26" s="45" t="str">
        <f>KPI_DATOS!C21</f>
        <v>Cava</v>
      </c>
      <c r="B26" s="42"/>
      <c r="C26" s="49">
        <f>IF($A$6&lt;4,VLOOKUP($B$6&amp;$A26,KPI_DATOS!$A:$L,C$6,0)/1000,VLOOKUP($B$6&amp;$A26,KPI_DATOS!$A:$L,C$6,0))</f>
        <v>1.5325609999999998</v>
      </c>
      <c r="D26" s="49">
        <f>IF($A$6&lt;4,VLOOKUP($B$6&amp;$A26,KPI_DATOS!$A:$L,D$6,0)/1000,VLOOKUP($B$6&amp;$A26,KPI_DATOS!$A:$L,D$6,0))</f>
        <v>3.0052569999999998</v>
      </c>
      <c r="E26" s="49">
        <f>IF($A$6&lt;4,VLOOKUP($B$6&amp;$A26,KPI_DATOS!$A:$L,E$6,0)/1000,VLOOKUP($B$6&amp;$A26,KPI_DATOS!$A:$L,E$6,0))</f>
        <v>1.13761</v>
      </c>
      <c r="F26" s="49">
        <f>IF($A$6&lt;4,VLOOKUP($B$6&amp;$A26,KPI_DATOS!$A:$L,F$6,0)/1000,VLOOKUP($B$6&amp;$A26,KPI_DATOS!$A:$L,F$6,0))</f>
        <v>1.2697229999999999</v>
      </c>
      <c r="G26" s="49">
        <f>IF($A$6&lt;4,VLOOKUP($B$6&amp;$A26,KPI_DATOS!$A:$L,G$6,0)/1000,VLOOKUP($B$6&amp;$A26,KPI_DATOS!$A:$L,G$6,0))</f>
        <v>1.584416</v>
      </c>
      <c r="H26" s="49">
        <f>IF($A$6&lt;4,VLOOKUP($B$6&amp;$A26,KPI_DATOS!$A:$L,H$6,0)/1000,VLOOKUP($B$6&amp;$A26,KPI_DATOS!$A:$L,H$6,0))</f>
        <v>2.3982130000000002</v>
      </c>
      <c r="I26" s="49">
        <f>IF($A$6&lt;4,VLOOKUP($B$6&amp;$A26,KPI_DATOS!$A:$L,I$6,0)/1000,VLOOKUP($B$6&amp;$A26,KPI_DATOS!$A:$L,I$6,0))</f>
        <v>1.250502</v>
      </c>
      <c r="J26" s="49">
        <f>IF($A$6&lt;4,VLOOKUP($B$6&amp;$A26,KPI_DATOS!$A:$L,J$6,0)/1000,VLOOKUP($B$6&amp;$A26,KPI_DATOS!$A:$L,J$6,0))</f>
        <v>1.2077290000000001</v>
      </c>
      <c r="K26" s="49">
        <f>IF($A$6&lt;4,VLOOKUP($B$6&amp;$A26,KPI_DATOS!$A:$L,K$6,0)/1000,VLOOKUP($B$6&amp;$A26,KPI_DATOS!$A:$L,K$6,0))</f>
        <v>2.1286509999999996</v>
      </c>
      <c r="L26" s="10"/>
      <c r="M26" s="29">
        <f t="shared" si="0"/>
        <v>34.349249187082151</v>
      </c>
    </row>
    <row r="27" spans="1:14" ht="20.149999999999999" customHeight="1" x14ac:dyDescent="0.35">
      <c r="A27" s="45" t="str">
        <f>KPI_DATOS!C22</f>
        <v>Otr.Bebidas Deri.Vino</v>
      </c>
      <c r="B27" s="42"/>
      <c r="C27" s="49">
        <f>IF($A$6&lt;4,VLOOKUP($B$6&amp;$A27,KPI_DATOS!$A:$L,C$6,0)/1000,VLOOKUP($B$6&amp;$A27,KPI_DATOS!$A:$L,C$6,0))</f>
        <v>36.36139</v>
      </c>
      <c r="D27" s="49">
        <f>IF($A$6&lt;4,VLOOKUP($B$6&amp;$A27,KPI_DATOS!$A:$L,D$6,0)/1000,VLOOKUP($B$6&amp;$A27,KPI_DATOS!$A:$L,D$6,0))</f>
        <v>12.0276</v>
      </c>
      <c r="E27" s="49">
        <f>IF($A$6&lt;4,VLOOKUP($B$6&amp;$A27,KPI_DATOS!$A:$L,E$6,0)/1000,VLOOKUP($B$6&amp;$A27,KPI_DATOS!$A:$L,E$6,0))</f>
        <v>10.134549999999999</v>
      </c>
      <c r="F27" s="49">
        <f>IF($A$6&lt;4,VLOOKUP($B$6&amp;$A27,KPI_DATOS!$A:$L,F$6,0)/1000,VLOOKUP($B$6&amp;$A27,KPI_DATOS!$A:$L,F$6,0))</f>
        <v>16.190649999999998</v>
      </c>
      <c r="G27" s="49">
        <f>IF($A$6&lt;4,VLOOKUP($B$6&amp;$A27,KPI_DATOS!$A:$L,G$6,0)/1000,VLOOKUP($B$6&amp;$A27,KPI_DATOS!$A:$L,G$6,0))</f>
        <v>35.546239999999997</v>
      </c>
      <c r="H27" s="49">
        <f>IF($A$6&lt;4,VLOOKUP($B$6&amp;$A27,KPI_DATOS!$A:$L,H$6,0)/1000,VLOOKUP($B$6&amp;$A27,KPI_DATOS!$A:$L,H$6,0))</f>
        <v>12.590950000000001</v>
      </c>
      <c r="I27" s="49">
        <f>IF($A$6&lt;4,VLOOKUP($B$6&amp;$A27,KPI_DATOS!$A:$L,I$6,0)/1000,VLOOKUP($B$6&amp;$A27,KPI_DATOS!$A:$L,I$6,0))</f>
        <v>10.46269</v>
      </c>
      <c r="J27" s="49">
        <f>IF($A$6&lt;4,VLOOKUP($B$6&amp;$A27,KPI_DATOS!$A:$L,J$6,0)/1000,VLOOKUP($B$6&amp;$A27,KPI_DATOS!$A:$L,J$6,0))</f>
        <v>17.201180000000001</v>
      </c>
      <c r="K27" s="49">
        <f>IF($A$6&lt;4,VLOOKUP($B$6&amp;$A27,KPI_DATOS!$A:$L,K$6,0)/1000,VLOOKUP($B$6&amp;$A27,KPI_DATOS!$A:$L,K$6,0))</f>
        <v>33.763379999999998</v>
      </c>
      <c r="L27" s="10"/>
      <c r="M27" s="29">
        <f t="shared" si="0"/>
        <v>-5.0156078392538888</v>
      </c>
    </row>
    <row r="28" spans="1:14" ht="20.149999999999999" customHeight="1" x14ac:dyDescent="0.35">
      <c r="A28" s="46" t="str">
        <f>KPI_DATOS!C23</f>
        <v>Tinto de Verano</v>
      </c>
      <c r="B28" s="42"/>
      <c r="C28" s="49">
        <f>IF($A$6&lt;4,VLOOKUP($B$6&amp;$A28,KPI_DATOS!$A:$L,C$6,0)/1000,VLOOKUP($B$6&amp;$A28,KPI_DATOS!$A:$L,C$6,0))</f>
        <v>28.387319999999999</v>
      </c>
      <c r="D28" s="49">
        <f>IF($A$6&lt;4,VLOOKUP($B$6&amp;$A28,KPI_DATOS!$A:$L,D$6,0)/1000,VLOOKUP($B$6&amp;$A28,KPI_DATOS!$A:$L,D$6,0))</f>
        <v>7.6530240000000003</v>
      </c>
      <c r="E28" s="49">
        <f>IF($A$6&lt;4,VLOOKUP($B$6&amp;$A28,KPI_DATOS!$A:$L,E$6,0)/1000,VLOOKUP($B$6&amp;$A28,KPI_DATOS!$A:$L,E$6,0))</f>
        <v>6.1969790000000007</v>
      </c>
      <c r="F28" s="49">
        <f>IF($A$6&lt;4,VLOOKUP($B$6&amp;$A28,KPI_DATOS!$A:$L,F$6,0)/1000,VLOOKUP($B$6&amp;$A28,KPI_DATOS!$A:$L,F$6,0))</f>
        <v>11.66686</v>
      </c>
      <c r="G28" s="49">
        <f>IF($A$6&lt;4,VLOOKUP($B$6&amp;$A28,KPI_DATOS!$A:$L,G$6,0)/1000,VLOOKUP($B$6&amp;$A28,KPI_DATOS!$A:$L,G$6,0))</f>
        <v>27.19622</v>
      </c>
      <c r="H28" s="49">
        <f>IF($A$6&lt;4,VLOOKUP($B$6&amp;$A28,KPI_DATOS!$A:$L,H$6,0)/1000,VLOOKUP($B$6&amp;$A28,KPI_DATOS!$A:$L,H$6,0))</f>
        <v>8.2477579999999993</v>
      </c>
      <c r="I28" s="49">
        <f>IF($A$6&lt;4,VLOOKUP($B$6&amp;$A28,KPI_DATOS!$A:$L,I$6,0)/1000,VLOOKUP($B$6&amp;$A28,KPI_DATOS!$A:$L,I$6,0))</f>
        <v>6.8778860000000002</v>
      </c>
      <c r="J28" s="49">
        <f>IF($A$6&lt;4,VLOOKUP($B$6&amp;$A28,KPI_DATOS!$A:$L,J$6,0)/1000,VLOOKUP($B$6&amp;$A28,KPI_DATOS!$A:$L,J$6,0))</f>
        <v>12.4438</v>
      </c>
      <c r="K28" s="49">
        <f>IF($A$6&lt;4,VLOOKUP($B$6&amp;$A28,KPI_DATOS!$A:$L,K$6,0)/1000,VLOOKUP($B$6&amp;$A28,KPI_DATOS!$A:$L,K$6,0))</f>
        <v>26.8446</v>
      </c>
      <c r="L28" s="10"/>
      <c r="M28" s="29">
        <f t="shared" si="0"/>
        <v>-1.2929002633454201</v>
      </c>
    </row>
    <row r="29" spans="1:14" ht="20.149999999999999" customHeight="1" x14ac:dyDescent="0.35">
      <c r="A29" s="46" t="str">
        <f>KPI_DATOS!C24</f>
        <v>Sangria de Vino</v>
      </c>
      <c r="B29" s="42"/>
      <c r="C29" s="49">
        <f>IF($A$6&lt;4,VLOOKUP($B$6&amp;$A29,KPI_DATOS!$A:$L,C$6,0)/1000,VLOOKUP($B$6&amp;$A29,KPI_DATOS!$A:$L,C$6,0))</f>
        <v>2.7652069999999997</v>
      </c>
      <c r="D29" s="49">
        <f>IF($A$6&lt;4,VLOOKUP($B$6&amp;$A29,KPI_DATOS!$A:$L,D$6,0)/1000,VLOOKUP($B$6&amp;$A29,KPI_DATOS!$A:$L,D$6,0))</f>
        <v>0.69027519999999998</v>
      </c>
      <c r="E29" s="49">
        <f>IF($A$6&lt;4,VLOOKUP($B$6&amp;$A29,KPI_DATOS!$A:$L,E$6,0)/1000,VLOOKUP($B$6&amp;$A29,KPI_DATOS!$A:$L,E$6,0))</f>
        <v>0.5862463</v>
      </c>
      <c r="F29" s="49">
        <f>IF($A$6&lt;4,VLOOKUP($B$6&amp;$A29,KPI_DATOS!$A:$L,F$6,0)/1000,VLOOKUP($B$6&amp;$A29,KPI_DATOS!$A:$L,F$6,0))</f>
        <v>0.95826009999999995</v>
      </c>
      <c r="G29" s="49">
        <f>IF($A$6&lt;4,VLOOKUP($B$6&amp;$A29,KPI_DATOS!$A:$L,G$6,0)/1000,VLOOKUP($B$6&amp;$A29,KPI_DATOS!$A:$L,G$6,0))</f>
        <v>2.1606640000000001</v>
      </c>
      <c r="H29" s="49">
        <f>IF($A$6&lt;4,VLOOKUP($B$6&amp;$A29,KPI_DATOS!$A:$L,H$6,0)/1000,VLOOKUP($B$6&amp;$A29,KPI_DATOS!$A:$L,H$6,0))</f>
        <v>0.78891940000000005</v>
      </c>
      <c r="I29" s="49">
        <f>IF($A$6&lt;4,VLOOKUP($B$6&amp;$A29,KPI_DATOS!$A:$L,I$6,0)/1000,VLOOKUP($B$6&amp;$A29,KPI_DATOS!$A:$L,I$6,0))</f>
        <v>0.68102260000000003</v>
      </c>
      <c r="J29" s="49">
        <f>IF($A$6&lt;4,VLOOKUP($B$6&amp;$A29,KPI_DATOS!$A:$L,J$6,0)/1000,VLOOKUP($B$6&amp;$A29,KPI_DATOS!$A:$L,J$6,0))</f>
        <v>1.1047339999999999</v>
      </c>
      <c r="K29" s="49">
        <f>IF($A$6&lt;4,VLOOKUP($B$6&amp;$A29,KPI_DATOS!$A:$L,K$6,0)/1000,VLOOKUP($B$6&amp;$A29,KPI_DATOS!$A:$L,K$6,0))</f>
        <v>2.24898</v>
      </c>
      <c r="L29" s="10"/>
      <c r="M29" s="29">
        <f t="shared" si="0"/>
        <v>4.0874471921594324</v>
      </c>
    </row>
    <row r="30" spans="1:14" ht="20.149999999999999" customHeight="1" x14ac:dyDescent="0.35">
      <c r="A30" s="46" t="str">
        <f>KPI_DATOS!C25</f>
        <v>Sangria de Cava</v>
      </c>
      <c r="B30" s="42"/>
      <c r="C30" s="49">
        <f>IF($A$6&lt;4,VLOOKUP($B$6&amp;$A30,KPI_DATOS!$A:$L,C$6,0)/1000,VLOOKUP($B$6&amp;$A30,KPI_DATOS!$A:$L,C$6,0))</f>
        <v>1.382312</v>
      </c>
      <c r="D30" s="49">
        <f>IF($A$6&lt;4,VLOOKUP($B$6&amp;$A30,KPI_DATOS!$A:$L,D$6,0)/1000,VLOOKUP($B$6&amp;$A30,KPI_DATOS!$A:$L,D$6,0))</f>
        <v>0.46814080000000002</v>
      </c>
      <c r="E30" s="49">
        <f>IF($A$6&lt;4,VLOOKUP($B$6&amp;$A30,KPI_DATOS!$A:$L,E$6,0)/1000,VLOOKUP($B$6&amp;$A30,KPI_DATOS!$A:$L,E$6,0))</f>
        <v>0.26820259999999996</v>
      </c>
      <c r="F30" s="49">
        <f>IF($A$6&lt;4,VLOOKUP($B$6&amp;$A30,KPI_DATOS!$A:$L,F$6,0)/1000,VLOOKUP($B$6&amp;$A30,KPI_DATOS!$A:$L,F$6,0))</f>
        <v>0.40516579999999996</v>
      </c>
      <c r="G30" s="49">
        <f>IF($A$6&lt;4,VLOOKUP($B$6&amp;$A30,KPI_DATOS!$A:$L,G$6,0)/1000,VLOOKUP($B$6&amp;$A30,KPI_DATOS!$A:$L,G$6,0))</f>
        <v>1.244964</v>
      </c>
      <c r="H30" s="49">
        <f>IF($A$6&lt;4,VLOOKUP($B$6&amp;$A30,KPI_DATOS!$A:$L,H$6,0)/1000,VLOOKUP($B$6&amp;$A30,KPI_DATOS!$A:$L,H$6,0))</f>
        <v>0.70128380000000001</v>
      </c>
      <c r="I30" s="49">
        <f>IF($A$6&lt;4,VLOOKUP($B$6&amp;$A30,KPI_DATOS!$A:$L,I$6,0)/1000,VLOOKUP($B$6&amp;$A30,KPI_DATOS!$A:$L,I$6,0))</f>
        <v>0.63360090000000002</v>
      </c>
      <c r="J30" s="49">
        <f>IF($A$6&lt;4,VLOOKUP($B$6&amp;$A30,KPI_DATOS!$A:$L,J$6,0)/1000,VLOOKUP($B$6&amp;$A30,KPI_DATOS!$A:$L,J$6,0))</f>
        <v>0.5469236999999999</v>
      </c>
      <c r="K30" s="49">
        <f>IF($A$6&lt;4,VLOOKUP($B$6&amp;$A30,KPI_DATOS!$A:$L,K$6,0)/1000,VLOOKUP($B$6&amp;$A30,KPI_DATOS!$A:$L,K$6,0))</f>
        <v>0.95097440000000011</v>
      </c>
      <c r="L30" s="10"/>
      <c r="M30" s="29">
        <f t="shared" si="0"/>
        <v>-23.614305313246</v>
      </c>
    </row>
    <row r="31" spans="1:14" ht="20.149999999999999" customHeight="1" x14ac:dyDescent="0.35">
      <c r="A31" s="46" t="str">
        <f>KPI_DATOS!C26</f>
        <v>Calimocho</v>
      </c>
      <c r="B31" s="42"/>
      <c r="C31" s="49">
        <f>IF($A$6&lt;4,VLOOKUP($B$6&amp;$A31,KPI_DATOS!$A:$L,C$6,0)/1000,VLOOKUP($B$6&amp;$A31,KPI_DATOS!$A:$L,C$6,0))</f>
        <v>2.0783620000000003</v>
      </c>
      <c r="D31" s="49">
        <f>IF($A$6&lt;4,VLOOKUP($B$6&amp;$A31,KPI_DATOS!$A:$L,D$6,0)/1000,VLOOKUP($B$6&amp;$A31,KPI_DATOS!$A:$L,D$6,0))</f>
        <v>1.2573720000000002</v>
      </c>
      <c r="E31" s="49">
        <f>IF($A$6&lt;4,VLOOKUP($B$6&amp;$A31,KPI_DATOS!$A:$L,E$6,0)/1000,VLOOKUP($B$6&amp;$A31,KPI_DATOS!$A:$L,E$6,0))</f>
        <v>1.5706099999999998</v>
      </c>
      <c r="F31" s="49">
        <f>IF($A$6&lt;4,VLOOKUP($B$6&amp;$A31,KPI_DATOS!$A:$L,F$6,0)/1000,VLOOKUP($B$6&amp;$A31,KPI_DATOS!$A:$L,F$6,0))</f>
        <v>1.0495160000000001</v>
      </c>
      <c r="G31" s="49">
        <f>IF($A$6&lt;4,VLOOKUP($B$6&amp;$A31,KPI_DATOS!$A:$L,G$6,0)/1000,VLOOKUP($B$6&amp;$A31,KPI_DATOS!$A:$L,G$6,0))</f>
        <v>2.9458690000000001</v>
      </c>
      <c r="H31" s="49">
        <f>IF($A$6&lt;4,VLOOKUP($B$6&amp;$A31,KPI_DATOS!$A:$L,H$6,0)/1000,VLOOKUP($B$6&amp;$A31,KPI_DATOS!$A:$L,H$6,0))</f>
        <v>0.73673</v>
      </c>
      <c r="I31" s="49">
        <f>IF($A$6&lt;4,VLOOKUP($B$6&amp;$A31,KPI_DATOS!$A:$L,I$6,0)/1000,VLOOKUP($B$6&amp;$A31,KPI_DATOS!$A:$L,I$6,0))</f>
        <v>0.71299840000000003</v>
      </c>
      <c r="J31" s="49">
        <f>IF($A$6&lt;4,VLOOKUP($B$6&amp;$A31,KPI_DATOS!$A:$L,J$6,0)/1000,VLOOKUP($B$6&amp;$A31,KPI_DATOS!$A:$L,J$6,0))</f>
        <v>1.2380419999999999</v>
      </c>
      <c r="K31" s="49">
        <f>IF($A$6&lt;4,VLOOKUP($B$6&amp;$A31,KPI_DATOS!$A:$L,K$6,0)/1000,VLOOKUP($B$6&amp;$A31,KPI_DATOS!$A:$L,K$6,0))</f>
        <v>1.8337889999999999</v>
      </c>
      <c r="L31" s="10"/>
      <c r="M31" s="29">
        <f t="shared" si="0"/>
        <v>-37.750490602263717</v>
      </c>
    </row>
    <row r="32" spans="1:14" ht="20.149999999999999" customHeight="1" x14ac:dyDescent="0.35">
      <c r="A32" s="46" t="str">
        <f>KPI_DATOS!C27</f>
        <v>Rebujito</v>
      </c>
      <c r="B32" s="42"/>
      <c r="C32" s="49">
        <f>IF($A$6&lt;4,VLOOKUP($B$6&amp;$A32,KPI_DATOS!$A:$L,C$6,0)/1000,VLOOKUP($B$6&amp;$A32,KPI_DATOS!$A:$L,C$6,0))</f>
        <v>0.22536699999999998</v>
      </c>
      <c r="D32" s="49">
        <f>IF($A$6&lt;4,VLOOKUP($B$6&amp;$A32,KPI_DATOS!$A:$L,D$6,0)/1000,VLOOKUP($B$6&amp;$A32,KPI_DATOS!$A:$L,D$6,0))</f>
        <v>5.7771320000000001E-2</v>
      </c>
      <c r="E32" s="49">
        <f>IF($A$6&lt;4,VLOOKUP($B$6&amp;$A32,KPI_DATOS!$A:$L,E$6,0)/1000,VLOOKUP($B$6&amp;$A32,KPI_DATOS!$A:$L,E$6,0))</f>
        <v>3.6113949999999999E-2</v>
      </c>
      <c r="F32" s="49">
        <f>IF($A$6&lt;4,VLOOKUP($B$6&amp;$A32,KPI_DATOS!$A:$L,F$6,0)/1000,VLOOKUP($B$6&amp;$A32,KPI_DATOS!$A:$L,F$6,0))</f>
        <v>0.60106169999999992</v>
      </c>
      <c r="G32" s="49">
        <f>IF($A$6&lt;4,VLOOKUP($B$6&amp;$A32,KPI_DATOS!$A:$L,G$6,0)/1000,VLOOKUP($B$6&amp;$A32,KPI_DATOS!$A:$L,G$6,0))</f>
        <v>0.30771379999999998</v>
      </c>
      <c r="H32" s="49">
        <f>IF($A$6&lt;4,VLOOKUP($B$6&amp;$A32,KPI_DATOS!$A:$L,H$6,0)/1000,VLOOKUP($B$6&amp;$A32,KPI_DATOS!$A:$L,H$6,0))</f>
        <v>5.4951130000000001E-2</v>
      </c>
      <c r="I32" s="49">
        <f>IF($A$6&lt;4,VLOOKUP($B$6&amp;$A32,KPI_DATOS!$A:$L,I$6,0)/1000,VLOOKUP($B$6&amp;$A32,KPI_DATOS!$A:$L,I$6,0))</f>
        <v>1.7043260000000001E-2</v>
      </c>
      <c r="J32" s="49">
        <f>IF($A$6&lt;4,VLOOKUP($B$6&amp;$A32,KPI_DATOS!$A:$L,J$6,0)/1000,VLOOKUP($B$6&amp;$A32,KPI_DATOS!$A:$L,J$6,0))</f>
        <v>0.60006060000000006</v>
      </c>
      <c r="K32" s="49">
        <f>IF($A$6&lt;4,VLOOKUP($B$6&amp;$A32,KPI_DATOS!$A:$L,K$6,0)/1000,VLOOKUP($B$6&amp;$A32,KPI_DATOS!$A:$L,K$6,0))</f>
        <v>0.23482149999999999</v>
      </c>
      <c r="L32" s="10"/>
      <c r="M32" s="29">
        <f t="shared" si="0"/>
        <v>-23.68834286925058</v>
      </c>
    </row>
    <row r="33" spans="1:13" ht="20.149999999999999" customHeight="1" x14ac:dyDescent="0.35">
      <c r="A33" s="46" t="str">
        <f>KPI_DATOS!C28</f>
        <v>Espum/Lambrusc/Mosca</v>
      </c>
      <c r="B33" s="42"/>
      <c r="C33" s="49">
        <f>IF($A$6&lt;4,VLOOKUP($B$6&amp;$A33,KPI_DATOS!$A:$L,C$6,0)/1000,VLOOKUP($B$6&amp;$A33,KPI_DATOS!$A:$L,C$6,0))</f>
        <v>1.5228269999999999</v>
      </c>
      <c r="D33" s="49">
        <f>IF($A$6&lt;4,VLOOKUP($B$6&amp;$A33,KPI_DATOS!$A:$L,D$6,0)/1000,VLOOKUP($B$6&amp;$A33,KPI_DATOS!$A:$L,D$6,0))</f>
        <v>1.9010180000000001</v>
      </c>
      <c r="E33" s="49">
        <f>IF($A$6&lt;4,VLOOKUP($B$6&amp;$A33,KPI_DATOS!$A:$L,E$6,0)/1000,VLOOKUP($B$6&amp;$A33,KPI_DATOS!$A:$L,E$6,0))</f>
        <v>1.476396</v>
      </c>
      <c r="F33" s="49">
        <f>IF($A$6&lt;4,VLOOKUP($B$6&amp;$A33,KPI_DATOS!$A:$L,F$6,0)/1000,VLOOKUP($B$6&amp;$A33,KPI_DATOS!$A:$L,F$6,0))</f>
        <v>1.509795</v>
      </c>
      <c r="G33" s="49">
        <f>IF($A$6&lt;4,VLOOKUP($B$6&amp;$A33,KPI_DATOS!$A:$L,G$6,0)/1000,VLOOKUP($B$6&amp;$A33,KPI_DATOS!$A:$L,G$6,0))</f>
        <v>1.690814</v>
      </c>
      <c r="H33" s="49">
        <f>IF($A$6&lt;4,VLOOKUP($B$6&amp;$A33,KPI_DATOS!$A:$L,H$6,0)/1000,VLOOKUP($B$6&amp;$A33,KPI_DATOS!$A:$L,H$6,0))</f>
        <v>2.0613069999999998</v>
      </c>
      <c r="I33" s="49">
        <f>IF($A$6&lt;4,VLOOKUP($B$6&amp;$A33,KPI_DATOS!$A:$L,I$6,0)/1000,VLOOKUP($B$6&amp;$A33,KPI_DATOS!$A:$L,I$6,0))</f>
        <v>1.5401420000000001</v>
      </c>
      <c r="J33" s="49">
        <f>IF($A$6&lt;4,VLOOKUP($B$6&amp;$A33,KPI_DATOS!$A:$L,J$6,0)/1000,VLOOKUP($B$6&amp;$A33,KPI_DATOS!$A:$L,J$6,0))</f>
        <v>1.267622</v>
      </c>
      <c r="K33" s="49">
        <f>IF($A$6&lt;4,VLOOKUP($B$6&amp;$A33,KPI_DATOS!$A:$L,K$6,0)/1000,VLOOKUP($B$6&amp;$A33,KPI_DATOS!$A:$L,K$6,0))</f>
        <v>1.65022</v>
      </c>
      <c r="L33" s="10"/>
      <c r="M33" s="29">
        <f t="shared" si="0"/>
        <v>-2.4008554459567955</v>
      </c>
    </row>
    <row r="34" spans="1:13" ht="20.149999999999999" customHeight="1" x14ac:dyDescent="0.35">
      <c r="A34" s="44" t="str">
        <f>KPI_DATOS!C29</f>
        <v>Sidra</v>
      </c>
      <c r="B34" s="42"/>
      <c r="C34" s="49">
        <f>IF($A$6&lt;4,VLOOKUP($B$6&amp;$A34,KPI_DATOS!$A:$L,C$6,0)/1000,VLOOKUP($B$6&amp;$A34,KPI_DATOS!$A:$L,C$6,0))</f>
        <v>9.8814259999999994</v>
      </c>
      <c r="D34" s="49">
        <f>IF($A$6&lt;4,VLOOKUP($B$6&amp;$A34,KPI_DATOS!$A:$L,D$6,0)/1000,VLOOKUP($B$6&amp;$A34,KPI_DATOS!$A:$L,D$6,0))</f>
        <v>6.8932790000000006</v>
      </c>
      <c r="E34" s="49">
        <f>IF($A$6&lt;4,VLOOKUP($B$6&amp;$A34,KPI_DATOS!$A:$L,E$6,0)/1000,VLOOKUP($B$6&amp;$A34,KPI_DATOS!$A:$L,E$6,0))</f>
        <v>6.8375820000000003</v>
      </c>
      <c r="F34" s="49">
        <f>IF($A$6&lt;4,VLOOKUP($B$6&amp;$A34,KPI_DATOS!$A:$L,F$6,0)/1000,VLOOKUP($B$6&amp;$A34,KPI_DATOS!$A:$L,F$6,0))</f>
        <v>8.1540940000000006</v>
      </c>
      <c r="G34" s="49">
        <f>IF($A$6&lt;4,VLOOKUP($B$6&amp;$A34,KPI_DATOS!$A:$L,G$6,0)/1000,VLOOKUP($B$6&amp;$A34,KPI_DATOS!$A:$L,G$6,0))</f>
        <v>10.15761</v>
      </c>
      <c r="H34" s="49">
        <f>IF($A$6&lt;4,VLOOKUP($B$6&amp;$A34,KPI_DATOS!$A:$L,H$6,0)/1000,VLOOKUP($B$6&amp;$A34,KPI_DATOS!$A:$L,H$6,0))</f>
        <v>8.9258389999999999</v>
      </c>
      <c r="I34" s="49">
        <f>IF($A$6&lt;4,VLOOKUP($B$6&amp;$A34,KPI_DATOS!$A:$L,I$6,0)/1000,VLOOKUP($B$6&amp;$A34,KPI_DATOS!$A:$L,I$6,0))</f>
        <v>7.5769790000000006</v>
      </c>
      <c r="J34" s="49">
        <f>IF($A$6&lt;4,VLOOKUP($B$6&amp;$A34,KPI_DATOS!$A:$L,J$6,0)/1000,VLOOKUP($B$6&amp;$A34,KPI_DATOS!$A:$L,J$6,0))</f>
        <v>6.5786450000000007</v>
      </c>
      <c r="K34" s="49">
        <f>IF($A$6&lt;4,VLOOKUP($B$6&amp;$A34,KPI_DATOS!$A:$L,K$6,0)/1000,VLOOKUP($B$6&amp;$A34,KPI_DATOS!$A:$L,K$6,0))</f>
        <v>9.0337289999999992</v>
      </c>
      <c r="L34" s="10"/>
      <c r="M34" s="29">
        <f t="shared" si="0"/>
        <v>-11.064423619335662</v>
      </c>
    </row>
    <row r="35" spans="1:13" ht="20.149999999999999" customHeight="1" x14ac:dyDescent="0.35">
      <c r="A35" s="44" t="str">
        <f>KPI_DATOS!C30</f>
        <v>Cerveza</v>
      </c>
      <c r="B35" s="42"/>
      <c r="C35" s="49">
        <f>IF($A$6&lt;4,VLOOKUP($B$6&amp;$A35,KPI_DATOS!$A:$L,C$6,0)/1000,VLOOKUP($B$6&amp;$A35,KPI_DATOS!$A:$L,C$6,0))</f>
        <v>699.11130000000003</v>
      </c>
      <c r="D35" s="49">
        <f>IF($A$6&lt;4,VLOOKUP($B$6&amp;$A35,KPI_DATOS!$A:$L,D$6,0)/1000,VLOOKUP($B$6&amp;$A35,KPI_DATOS!$A:$L,D$6,0))</f>
        <v>418.90709999999996</v>
      </c>
      <c r="E35" s="49">
        <f>IF($A$6&lt;4,VLOOKUP($B$6&amp;$A35,KPI_DATOS!$A:$L,E$6,0)/1000,VLOOKUP($B$6&amp;$A35,KPI_DATOS!$A:$L,E$6,0))</f>
        <v>370.35750000000002</v>
      </c>
      <c r="F35" s="49">
        <f>IF($A$6&lt;4,VLOOKUP($B$6&amp;$A35,KPI_DATOS!$A:$L,F$6,0)/1000,VLOOKUP($B$6&amp;$A35,KPI_DATOS!$A:$L,F$6,0))</f>
        <v>450.57130000000001</v>
      </c>
      <c r="G35" s="49">
        <f>IF($A$6&lt;4,VLOOKUP($B$6&amp;$A35,KPI_DATOS!$A:$L,G$6,0)/1000,VLOOKUP($B$6&amp;$A35,KPI_DATOS!$A:$L,G$6,0))</f>
        <v>657.43290000000002</v>
      </c>
      <c r="H35" s="49">
        <f>IF($A$6&lt;4,VLOOKUP($B$6&amp;$A35,KPI_DATOS!$A:$L,H$6,0)/1000,VLOOKUP($B$6&amp;$A35,KPI_DATOS!$A:$L,H$6,0))</f>
        <v>399.04919999999998</v>
      </c>
      <c r="I35" s="49">
        <f>IF($A$6&lt;4,VLOOKUP($B$6&amp;$A35,KPI_DATOS!$A:$L,I$6,0)/1000,VLOOKUP($B$6&amp;$A35,KPI_DATOS!$A:$L,I$6,0))</f>
        <v>362.64459999999997</v>
      </c>
      <c r="J35" s="49">
        <f>IF($A$6&lt;4,VLOOKUP($B$6&amp;$A35,KPI_DATOS!$A:$L,J$6,0)/1000,VLOOKUP($B$6&amp;$A35,KPI_DATOS!$A:$L,J$6,0))</f>
        <v>428.02840000000003</v>
      </c>
      <c r="K35" s="49">
        <f>IF($A$6&lt;4,VLOOKUP($B$6&amp;$A35,KPI_DATOS!$A:$L,K$6,0)/1000,VLOOKUP($B$6&amp;$A35,KPI_DATOS!$A:$L,K$6,0))</f>
        <v>627.17110000000002</v>
      </c>
      <c r="L35" s="10"/>
      <c r="M35" s="29">
        <f t="shared" si="0"/>
        <v>-4.6030248866462227</v>
      </c>
    </row>
    <row r="36" spans="1:13" ht="20.149999999999999" customHeight="1" x14ac:dyDescent="0.35">
      <c r="A36" s="45" t="str">
        <f>KPI_DATOS!C31</f>
        <v>Con alcohol</v>
      </c>
      <c r="B36" s="42"/>
      <c r="C36" s="49">
        <f>IF($A$6&lt;4,VLOOKUP($B$6&amp;$A36,KPI_DATOS!$A:$L,C$6,0)/1000,VLOOKUP($B$6&amp;$A36,KPI_DATOS!$A:$L,C$6,0))</f>
        <v>624.88040000000001</v>
      </c>
      <c r="D36" s="49">
        <f>IF($A$6&lt;4,VLOOKUP($B$6&amp;$A36,KPI_DATOS!$A:$L,D$6,0)/1000,VLOOKUP($B$6&amp;$A36,KPI_DATOS!$A:$L,D$6,0))</f>
        <v>374.08800000000002</v>
      </c>
      <c r="E36" s="49">
        <f>IF($A$6&lt;4,VLOOKUP($B$6&amp;$A36,KPI_DATOS!$A:$L,E$6,0)/1000,VLOOKUP($B$6&amp;$A36,KPI_DATOS!$A:$L,E$6,0))</f>
        <v>330.697</v>
      </c>
      <c r="F36" s="49">
        <f>IF($A$6&lt;4,VLOOKUP($B$6&amp;$A36,KPI_DATOS!$A:$L,F$6,0)/1000,VLOOKUP($B$6&amp;$A36,KPI_DATOS!$A:$L,F$6,0))</f>
        <v>394.68029999999999</v>
      </c>
      <c r="G36" s="49">
        <f>IF($A$6&lt;4,VLOOKUP($B$6&amp;$A36,KPI_DATOS!$A:$L,G$6,0)/1000,VLOOKUP($B$6&amp;$A36,KPI_DATOS!$A:$L,G$6,0))</f>
        <v>579.13419999999996</v>
      </c>
      <c r="H36" s="49">
        <f>IF($A$6&lt;4,VLOOKUP($B$6&amp;$A36,KPI_DATOS!$A:$L,H$6,0)/1000,VLOOKUP($B$6&amp;$A36,KPI_DATOS!$A:$L,H$6,0))</f>
        <v>353.6814</v>
      </c>
      <c r="I36" s="49">
        <f>IF($A$6&lt;4,VLOOKUP($B$6&amp;$A36,KPI_DATOS!$A:$L,I$6,0)/1000,VLOOKUP($B$6&amp;$A36,KPI_DATOS!$A:$L,I$6,0))</f>
        <v>319.94220000000001</v>
      </c>
      <c r="J36" s="49">
        <f>IF($A$6&lt;4,VLOOKUP($B$6&amp;$A36,KPI_DATOS!$A:$L,J$6,0)/1000,VLOOKUP($B$6&amp;$A36,KPI_DATOS!$A:$L,J$6,0))</f>
        <v>375.11709999999999</v>
      </c>
      <c r="K36" s="49">
        <f>IF($A$6&lt;4,VLOOKUP($B$6&amp;$A36,KPI_DATOS!$A:$L,K$6,0)/1000,VLOOKUP($B$6&amp;$A36,KPI_DATOS!$A:$L,K$6,0))</f>
        <v>549.89469999999994</v>
      </c>
      <c r="L36" s="10"/>
      <c r="M36" s="29">
        <f t="shared" si="0"/>
        <v>-5.0488297876381765</v>
      </c>
    </row>
    <row r="37" spans="1:13" ht="20.149999999999999" customHeight="1" x14ac:dyDescent="0.35">
      <c r="A37" s="45" t="str">
        <f>KPI_DATOS!C32</f>
        <v>Sin alcohol</v>
      </c>
      <c r="B37" s="42"/>
      <c r="C37" s="49">
        <f>IF($A$6&lt;4,VLOOKUP($B$6&amp;$A37,KPI_DATOS!$A:$L,C$6,0)/1000,VLOOKUP($B$6&amp;$A37,KPI_DATOS!$A:$L,C$6,0))</f>
        <v>73.119149999999991</v>
      </c>
      <c r="D37" s="49">
        <f>IF($A$6&lt;4,VLOOKUP($B$6&amp;$A37,KPI_DATOS!$A:$L,D$6,0)/1000,VLOOKUP($B$6&amp;$A37,KPI_DATOS!$A:$L,D$6,0))</f>
        <v>44.317800000000005</v>
      </c>
      <c r="E37" s="49">
        <f>IF($A$6&lt;4,VLOOKUP($B$6&amp;$A37,KPI_DATOS!$A:$L,E$6,0)/1000,VLOOKUP($B$6&amp;$A37,KPI_DATOS!$A:$L,E$6,0))</f>
        <v>39.241810000000001</v>
      </c>
      <c r="F37" s="49">
        <f>IF($A$6&lt;4,VLOOKUP($B$6&amp;$A37,KPI_DATOS!$A:$L,F$6,0)/1000,VLOOKUP($B$6&amp;$A37,KPI_DATOS!$A:$L,F$6,0))</f>
        <v>55.444780000000002</v>
      </c>
      <c r="G37" s="49">
        <f>IF($A$6&lt;4,VLOOKUP($B$6&amp;$A37,KPI_DATOS!$A:$L,G$6,0)/1000,VLOOKUP($B$6&amp;$A37,KPI_DATOS!$A:$L,G$6,0))</f>
        <v>77.721689999999995</v>
      </c>
      <c r="H37" s="49">
        <f>IF($A$6&lt;4,VLOOKUP($B$6&amp;$A37,KPI_DATOS!$A:$L,H$6,0)/1000,VLOOKUP($B$6&amp;$A37,KPI_DATOS!$A:$L,H$6,0))</f>
        <v>45.093129999999995</v>
      </c>
      <c r="I37" s="49">
        <f>IF($A$6&lt;4,VLOOKUP($B$6&amp;$A37,KPI_DATOS!$A:$L,I$6,0)/1000,VLOOKUP($B$6&amp;$A37,KPI_DATOS!$A:$L,I$6,0))</f>
        <v>42.345050000000001</v>
      </c>
      <c r="J37" s="49">
        <f>IF($A$6&lt;4,VLOOKUP($B$6&amp;$A37,KPI_DATOS!$A:$L,J$6,0)/1000,VLOOKUP($B$6&amp;$A37,KPI_DATOS!$A:$L,J$6,0))</f>
        <v>52.579790000000003</v>
      </c>
      <c r="K37" s="49">
        <f>IF($A$6&lt;4,VLOOKUP($B$6&amp;$A37,KPI_DATOS!$A:$L,K$6,0)/1000,VLOOKUP($B$6&amp;$A37,KPI_DATOS!$A:$L,K$6,0))</f>
        <v>76.354339999999993</v>
      </c>
      <c r="L37" s="10"/>
      <c r="M37" s="29">
        <f t="shared" si="0"/>
        <v>-1.7592901029300889</v>
      </c>
    </row>
    <row r="38" spans="1:13" ht="20.149999999999999" customHeight="1" x14ac:dyDescent="0.35">
      <c r="A38" s="45" t="str">
        <f>KPI_DATOS!C33</f>
        <v>Cerveza Envasada</v>
      </c>
      <c r="B38" s="42"/>
      <c r="C38" s="49">
        <f>IF($A$6&lt;4,VLOOKUP($B$6&amp;$A38,KPI_DATOS!$A:$L,C$6,0)/1000,VLOOKUP($B$6&amp;$A38,KPI_DATOS!$A:$L,C$6,0))</f>
        <v>347.87790000000001</v>
      </c>
      <c r="D38" s="49">
        <f>IF($A$6&lt;4,VLOOKUP($B$6&amp;$A38,KPI_DATOS!$A:$L,D$6,0)/1000,VLOOKUP($B$6&amp;$A38,KPI_DATOS!$A:$L,D$6,0))</f>
        <v>210.36250000000001</v>
      </c>
      <c r="E38" s="49">
        <f>IF($A$6&lt;4,VLOOKUP($B$6&amp;$A38,KPI_DATOS!$A:$L,E$6,0)/1000,VLOOKUP($B$6&amp;$A38,KPI_DATOS!$A:$L,E$6,0))</f>
        <v>190.90690000000001</v>
      </c>
      <c r="F38" s="49">
        <f>IF($A$6&lt;4,VLOOKUP($B$6&amp;$A38,KPI_DATOS!$A:$L,F$6,0)/1000,VLOOKUP($B$6&amp;$A38,KPI_DATOS!$A:$L,F$6,0))</f>
        <v>227.17329999999998</v>
      </c>
      <c r="G38" s="49">
        <f>IF($A$6&lt;4,VLOOKUP($B$6&amp;$A38,KPI_DATOS!$A:$L,G$6,0)/1000,VLOOKUP($B$6&amp;$A38,KPI_DATOS!$A:$L,G$6,0))</f>
        <v>323.20090000000005</v>
      </c>
      <c r="H38" s="49">
        <f>IF($A$6&lt;4,VLOOKUP($B$6&amp;$A38,KPI_DATOS!$A:$L,H$6,0)/1000,VLOOKUP($B$6&amp;$A38,KPI_DATOS!$A:$L,H$6,0))</f>
        <v>196.33500000000001</v>
      </c>
      <c r="I38" s="49">
        <f>IF($A$6&lt;4,VLOOKUP($B$6&amp;$A38,KPI_DATOS!$A:$L,I$6,0)/1000,VLOOKUP($B$6&amp;$A38,KPI_DATOS!$A:$L,I$6,0))</f>
        <v>184.24960000000002</v>
      </c>
      <c r="J38" s="49">
        <f>IF($A$6&lt;4,VLOOKUP($B$6&amp;$A38,KPI_DATOS!$A:$L,J$6,0)/1000,VLOOKUP($B$6&amp;$A38,KPI_DATOS!$A:$L,J$6,0))</f>
        <v>213.976</v>
      </c>
      <c r="K38" s="49">
        <f>IF($A$6&lt;4,VLOOKUP($B$6&amp;$A38,KPI_DATOS!$A:$L,K$6,0)/1000,VLOOKUP($B$6&amp;$A38,KPI_DATOS!$A:$L,K$6,0))</f>
        <v>302.01729999999998</v>
      </c>
      <c r="L38" s="10"/>
      <c r="M38" s="29">
        <f t="shared" si="0"/>
        <v>-6.5543134316767286</v>
      </c>
    </row>
    <row r="39" spans="1:13" ht="20.149999999999999" customHeight="1" x14ac:dyDescent="0.35">
      <c r="A39" s="45" t="str">
        <f>KPI_DATOS!C34</f>
        <v>Cerveza Surtidor</v>
      </c>
      <c r="B39" s="42"/>
      <c r="C39" s="49">
        <f>IF($A$6&lt;4,VLOOKUP($B$6&amp;$A39,KPI_DATOS!$A:$L,C$6,0)/1000,VLOOKUP($B$6&amp;$A39,KPI_DATOS!$A:$L,C$6,0))</f>
        <v>351.23340000000002</v>
      </c>
      <c r="D39" s="49">
        <f>IF($A$6&lt;4,VLOOKUP($B$6&amp;$A39,KPI_DATOS!$A:$L,D$6,0)/1000,VLOOKUP($B$6&amp;$A39,KPI_DATOS!$A:$L,D$6,0))</f>
        <v>208.5446</v>
      </c>
      <c r="E39" s="49">
        <f>IF($A$6&lt;4,VLOOKUP($B$6&amp;$A39,KPI_DATOS!$A:$L,E$6,0)/1000,VLOOKUP($B$6&amp;$A39,KPI_DATOS!$A:$L,E$6,0))</f>
        <v>179.45060000000001</v>
      </c>
      <c r="F39" s="49">
        <f>IF($A$6&lt;4,VLOOKUP($B$6&amp;$A39,KPI_DATOS!$A:$L,F$6,0)/1000,VLOOKUP($B$6&amp;$A39,KPI_DATOS!$A:$L,F$6,0))</f>
        <v>223.398</v>
      </c>
      <c r="G39" s="49">
        <f>IF($A$6&lt;4,VLOOKUP($B$6&amp;$A39,KPI_DATOS!$A:$L,G$6,0)/1000,VLOOKUP($B$6&amp;$A39,KPI_DATOS!$A:$L,G$6,0))</f>
        <v>334.23200000000003</v>
      </c>
      <c r="H39" s="49">
        <f>IF($A$6&lt;4,VLOOKUP($B$6&amp;$A39,KPI_DATOS!$A:$L,H$6,0)/1000,VLOOKUP($B$6&amp;$A39,KPI_DATOS!$A:$L,H$6,0))</f>
        <v>202.71420000000001</v>
      </c>
      <c r="I39" s="49">
        <f>IF($A$6&lt;4,VLOOKUP($B$6&amp;$A39,KPI_DATOS!$A:$L,I$6,0)/1000,VLOOKUP($B$6&amp;$A39,KPI_DATOS!$A:$L,I$6,0))</f>
        <v>178.39500000000001</v>
      </c>
      <c r="J39" s="49">
        <f>IF($A$6&lt;4,VLOOKUP($B$6&amp;$A39,KPI_DATOS!$A:$L,J$6,0)/1000,VLOOKUP($B$6&amp;$A39,KPI_DATOS!$A:$L,J$6,0))</f>
        <v>214.05240000000001</v>
      </c>
      <c r="K39" s="49">
        <f>IF($A$6&lt;4,VLOOKUP($B$6&amp;$A39,KPI_DATOS!$A:$L,K$6,0)/1000,VLOOKUP($B$6&amp;$A39,KPI_DATOS!$A:$L,K$6,0))</f>
        <v>325.15370000000001</v>
      </c>
      <c r="L39" s="10"/>
      <c r="M39" s="29">
        <f t="shared" si="0"/>
        <v>-2.7161672131932324</v>
      </c>
    </row>
    <row r="40" spans="1:13" ht="20.149999999999999" customHeight="1" x14ac:dyDescent="0.35">
      <c r="A40" s="45" t="str">
        <f>KPI_DATOS!C35</f>
        <v>Otras Cervezas</v>
      </c>
      <c r="B40" s="42"/>
      <c r="C40" s="49">
        <f>IF($A$6&lt;4,VLOOKUP($B$6&amp;$A40,KPI_DATOS!$A:$L,C$6,0)/1000,VLOOKUP($B$6&amp;$A40,KPI_DATOS!$A:$L,C$6,0))</f>
        <v>1.111702</v>
      </c>
      <c r="D40" s="49">
        <f>IF($A$6&lt;4,VLOOKUP($B$6&amp;$A40,KPI_DATOS!$A:$L,D$6,0)/1000,VLOOKUP($B$6&amp;$A40,KPI_DATOS!$A:$L,D$6,0))</f>
        <v>0.50137279999999995</v>
      </c>
      <c r="E40" s="49">
        <f>IF($A$6&lt;4,VLOOKUP($B$6&amp;$A40,KPI_DATOS!$A:$L,E$6,0)/1000,VLOOKUP($B$6&amp;$A40,KPI_DATOS!$A:$L,E$6,0))</f>
        <v>0.41872709999999996</v>
      </c>
      <c r="F40" s="49">
        <f>IF($A$6&lt;4,VLOOKUP($B$6&amp;$A40,KPI_DATOS!$A:$L,F$6,0)/1000,VLOOKUP($B$6&amp;$A40,KPI_DATOS!$A:$L,F$6,0))</f>
        <v>0.44625480000000001</v>
      </c>
      <c r="G40" s="49">
        <f>IF($A$6&lt;4,VLOOKUP($B$6&amp;$A40,KPI_DATOS!$A:$L,G$6,0)/1000,VLOOKUP($B$6&amp;$A40,KPI_DATOS!$A:$L,G$6,0))</f>
        <v>0.57696359999999991</v>
      </c>
      <c r="H40" s="49">
        <f>IF($A$6&lt;4,VLOOKUP($B$6&amp;$A40,KPI_DATOS!$A:$L,H$6,0)/1000,VLOOKUP($B$6&amp;$A40,KPI_DATOS!$A:$L,H$6,0))</f>
        <v>0.27466099999999999</v>
      </c>
      <c r="I40" s="49">
        <f>IF($A$6&lt;4,VLOOKUP($B$6&amp;$A40,KPI_DATOS!$A:$L,I$6,0)/1000,VLOOKUP($B$6&amp;$A40,KPI_DATOS!$A:$L,I$6,0))</f>
        <v>0.35731440000000003</v>
      </c>
      <c r="J40" s="49">
        <f>IF($A$6&lt;4,VLOOKUP($B$6&amp;$A40,KPI_DATOS!$A:$L,J$6,0)/1000,VLOOKUP($B$6&amp;$A40,KPI_DATOS!$A:$L,J$6,0))</f>
        <v>0.33146770000000003</v>
      </c>
      <c r="K40" s="49">
        <f>IF($A$6&lt;4,VLOOKUP($B$6&amp;$A40,KPI_DATOS!$A:$L,K$6,0)/1000,VLOOKUP($B$6&amp;$A40,KPI_DATOS!$A:$L,K$6,0))</f>
        <v>0.92195809999999989</v>
      </c>
      <c r="L40" s="10"/>
      <c r="M40" s="29">
        <f t="shared" si="0"/>
        <v>59.794846676636105</v>
      </c>
    </row>
    <row r="41" spans="1:13" ht="20.149999999999999" customHeight="1" x14ac:dyDescent="0.35">
      <c r="A41" s="44" t="str">
        <f>KPI_DATOS!C36</f>
        <v>Espirituosas</v>
      </c>
      <c r="B41" s="42"/>
      <c r="C41" s="49">
        <f>IF($A$6&lt;4,VLOOKUP($B$6&amp;$A41,KPI_DATOS!$A:$L,C$6,0)/1000,VLOOKUP($B$6&amp;$A41,KPI_DATOS!$A:$L,C$6,0))</f>
        <v>98.352509999999995</v>
      </c>
      <c r="D41" s="49">
        <f>IF($A$6&lt;4,VLOOKUP($B$6&amp;$A41,KPI_DATOS!$A:$L,D$6,0)/1000,VLOOKUP($B$6&amp;$A41,KPI_DATOS!$A:$L,D$6,0))</f>
        <v>70.456469999999996</v>
      </c>
      <c r="E41" s="49">
        <f>IF($A$6&lt;4,VLOOKUP($B$6&amp;$A41,KPI_DATOS!$A:$L,E$6,0)/1000,VLOOKUP($B$6&amp;$A41,KPI_DATOS!$A:$L,E$6,0))</f>
        <v>64.081919999999997</v>
      </c>
      <c r="F41" s="49">
        <f>IF($A$6&lt;4,VLOOKUP($B$6&amp;$A41,KPI_DATOS!$A:$L,F$6,0)/1000,VLOOKUP($B$6&amp;$A41,KPI_DATOS!$A:$L,F$6,0))</f>
        <v>62.315559999999998</v>
      </c>
      <c r="G41" s="49">
        <f>IF($A$6&lt;4,VLOOKUP($B$6&amp;$A41,KPI_DATOS!$A:$L,G$6,0)/1000,VLOOKUP($B$6&amp;$A41,KPI_DATOS!$A:$L,G$6,0))</f>
        <v>89.660610000000005</v>
      </c>
      <c r="H41" s="49">
        <f>IF($A$6&lt;4,VLOOKUP($B$6&amp;$A41,KPI_DATOS!$A:$L,H$6,0)/1000,VLOOKUP($B$6&amp;$A41,KPI_DATOS!$A:$L,H$6,0))</f>
        <v>64.992519999999999</v>
      </c>
      <c r="I41" s="49">
        <f>IF($A$6&lt;4,VLOOKUP($B$6&amp;$A41,KPI_DATOS!$A:$L,I$6,0)/1000,VLOOKUP($B$6&amp;$A41,KPI_DATOS!$A:$L,I$6,0))</f>
        <v>57.467469999999999</v>
      </c>
      <c r="J41" s="49">
        <f>IF($A$6&lt;4,VLOOKUP($B$6&amp;$A41,KPI_DATOS!$A:$L,J$6,0)/1000,VLOOKUP($B$6&amp;$A41,KPI_DATOS!$A:$L,J$6,0))</f>
        <v>61.185099999999998</v>
      </c>
      <c r="K41" s="49">
        <f>IF($A$6&lt;4,VLOOKUP($B$6&amp;$A41,KPI_DATOS!$A:$L,K$6,0)/1000,VLOOKUP($B$6&amp;$A41,KPI_DATOS!$A:$L,K$6,0))</f>
        <v>89.904560000000004</v>
      </c>
      <c r="L41" s="10"/>
      <c r="M41" s="29">
        <f t="shared" si="0"/>
        <v>0.27208157517553122</v>
      </c>
    </row>
    <row r="42" spans="1:13" ht="20.149999999999999" customHeight="1" x14ac:dyDescent="0.35">
      <c r="A42" s="45" t="str">
        <f>KPI_DATOS!C37</f>
        <v>Whisky</v>
      </c>
      <c r="B42" s="42"/>
      <c r="C42" s="49">
        <f>IF($A$6&lt;4,VLOOKUP($B$6&amp;$A42,KPI_DATOS!$A:$L,C$6,0)/1000,VLOOKUP($B$6&amp;$A42,KPI_DATOS!$A:$L,C$6,0))</f>
        <v>14.823309999999999</v>
      </c>
      <c r="D42" s="49">
        <f>IF($A$6&lt;4,VLOOKUP($B$6&amp;$A42,KPI_DATOS!$A:$L,D$6,0)/1000,VLOOKUP($B$6&amp;$A42,KPI_DATOS!$A:$L,D$6,0))</f>
        <v>12.71519</v>
      </c>
      <c r="E42" s="49">
        <f>IF($A$6&lt;4,VLOOKUP($B$6&amp;$A42,KPI_DATOS!$A:$L,E$6,0)/1000,VLOOKUP($B$6&amp;$A42,KPI_DATOS!$A:$L,E$6,0))</f>
        <v>11.239120000000002</v>
      </c>
      <c r="F42" s="49">
        <f>IF($A$6&lt;4,VLOOKUP($B$6&amp;$A42,KPI_DATOS!$A:$L,F$6,0)/1000,VLOOKUP($B$6&amp;$A42,KPI_DATOS!$A:$L,F$6,0))</f>
        <v>8.6121010000000009</v>
      </c>
      <c r="G42" s="49">
        <f>IF($A$6&lt;4,VLOOKUP($B$6&amp;$A42,KPI_DATOS!$A:$L,G$6,0)/1000,VLOOKUP($B$6&amp;$A42,KPI_DATOS!$A:$L,G$6,0))</f>
        <v>11.05434</v>
      </c>
      <c r="H42" s="49">
        <f>IF($A$6&lt;4,VLOOKUP($B$6&amp;$A42,KPI_DATOS!$A:$L,H$6,0)/1000,VLOOKUP($B$6&amp;$A42,KPI_DATOS!$A:$L,H$6,0))</f>
        <v>9.7113240000000012</v>
      </c>
      <c r="I42" s="49">
        <f>IF($A$6&lt;4,VLOOKUP($B$6&amp;$A42,KPI_DATOS!$A:$L,I$6,0)/1000,VLOOKUP($B$6&amp;$A42,KPI_DATOS!$A:$L,I$6,0))</f>
        <v>7.252923</v>
      </c>
      <c r="J42" s="49">
        <f>IF($A$6&lt;4,VLOOKUP($B$6&amp;$A42,KPI_DATOS!$A:$L,J$6,0)/1000,VLOOKUP($B$6&amp;$A42,KPI_DATOS!$A:$L,J$6,0))</f>
        <v>8.6147829999999992</v>
      </c>
      <c r="K42" s="49">
        <f>IF($A$6&lt;4,VLOOKUP($B$6&amp;$A42,KPI_DATOS!$A:$L,K$6,0)/1000,VLOOKUP($B$6&amp;$A42,KPI_DATOS!$A:$L,K$6,0))</f>
        <v>11.843459999999999</v>
      </c>
      <c r="L42" s="10"/>
      <c r="M42" s="29">
        <f t="shared" si="0"/>
        <v>7.1385537264097021</v>
      </c>
    </row>
    <row r="43" spans="1:13" ht="20.149999999999999" customHeight="1" x14ac:dyDescent="0.35">
      <c r="A43" s="45" t="str">
        <f>KPI_DATOS!C38</f>
        <v>Brandy</v>
      </c>
      <c r="B43" s="42"/>
      <c r="C43" s="49">
        <f>IF($A$6&lt;4,VLOOKUP($B$6&amp;$A43,KPI_DATOS!$A:$L,C$6,0)/1000,VLOOKUP($B$6&amp;$A43,KPI_DATOS!$A:$L,C$6,0))</f>
        <v>1.264453</v>
      </c>
      <c r="D43" s="49">
        <f>IF($A$6&lt;4,VLOOKUP($B$6&amp;$A43,KPI_DATOS!$A:$L,D$6,0)/1000,VLOOKUP($B$6&amp;$A43,KPI_DATOS!$A:$L,D$6,0))</f>
        <v>0.7622736</v>
      </c>
      <c r="E43" s="49">
        <f>IF($A$6&lt;4,VLOOKUP($B$6&amp;$A43,KPI_DATOS!$A:$L,E$6,0)/1000,VLOOKUP($B$6&amp;$A43,KPI_DATOS!$A:$L,E$6,0))</f>
        <v>1.416682</v>
      </c>
      <c r="F43" s="49">
        <f>IF($A$6&lt;4,VLOOKUP($B$6&amp;$A43,KPI_DATOS!$A:$L,F$6,0)/1000,VLOOKUP($B$6&amp;$A43,KPI_DATOS!$A:$L,F$6,0))</f>
        <v>0.88229459999999993</v>
      </c>
      <c r="G43" s="49">
        <f>IF($A$6&lt;4,VLOOKUP($B$6&amp;$A43,KPI_DATOS!$A:$L,G$6,0)/1000,VLOOKUP($B$6&amp;$A43,KPI_DATOS!$A:$L,G$6,0))</f>
        <v>0.79514780000000007</v>
      </c>
      <c r="H43" s="49">
        <f>IF($A$6&lt;4,VLOOKUP($B$6&amp;$A43,KPI_DATOS!$A:$L,H$6,0)/1000,VLOOKUP($B$6&amp;$A43,KPI_DATOS!$A:$L,H$6,0))</f>
        <v>1.20784</v>
      </c>
      <c r="I43" s="49">
        <f>IF($A$6&lt;4,VLOOKUP($B$6&amp;$A43,KPI_DATOS!$A:$L,I$6,0)/1000,VLOOKUP($B$6&amp;$A43,KPI_DATOS!$A:$L,I$6,0))</f>
        <v>0.83689469999999999</v>
      </c>
      <c r="J43" s="49">
        <f>IF($A$6&lt;4,VLOOKUP($B$6&amp;$A43,KPI_DATOS!$A:$L,J$6,0)/1000,VLOOKUP($B$6&amp;$A43,KPI_DATOS!$A:$L,J$6,0))</f>
        <v>1.1548530000000001</v>
      </c>
      <c r="K43" s="49">
        <f>IF($A$6&lt;4,VLOOKUP($B$6&amp;$A43,KPI_DATOS!$A:$L,K$6,0)/1000,VLOOKUP($B$6&amp;$A43,KPI_DATOS!$A:$L,K$6,0))</f>
        <v>0.83505459999999998</v>
      </c>
      <c r="L43" s="10"/>
      <c r="M43" s="29">
        <f t="shared" si="0"/>
        <v>5.0187902173658649</v>
      </c>
    </row>
    <row r="44" spans="1:13" ht="20.149999999999999" customHeight="1" x14ac:dyDescent="0.35">
      <c r="A44" s="45" t="str">
        <f>KPI_DATOS!C39</f>
        <v>Ginebra</v>
      </c>
      <c r="B44" s="42"/>
      <c r="C44" s="49">
        <f>IF($A$6&lt;4,VLOOKUP($B$6&amp;$A44,KPI_DATOS!$A:$L,C$6,0)/1000,VLOOKUP($B$6&amp;$A44,KPI_DATOS!$A:$L,C$6,0))</f>
        <v>24.667020000000001</v>
      </c>
      <c r="D44" s="49">
        <f>IF($A$6&lt;4,VLOOKUP($B$6&amp;$A44,KPI_DATOS!$A:$L,D$6,0)/1000,VLOOKUP($B$6&amp;$A44,KPI_DATOS!$A:$L,D$6,0))</f>
        <v>15.96804</v>
      </c>
      <c r="E44" s="49">
        <f>IF($A$6&lt;4,VLOOKUP($B$6&amp;$A44,KPI_DATOS!$A:$L,E$6,0)/1000,VLOOKUP($B$6&amp;$A44,KPI_DATOS!$A:$L,E$6,0))</f>
        <v>13.578659999999999</v>
      </c>
      <c r="F44" s="49">
        <f>IF($A$6&lt;4,VLOOKUP($B$6&amp;$A44,KPI_DATOS!$A:$L,F$6,0)/1000,VLOOKUP($B$6&amp;$A44,KPI_DATOS!$A:$L,F$6,0))</f>
        <v>15.153969999999999</v>
      </c>
      <c r="G44" s="49">
        <f>IF($A$6&lt;4,VLOOKUP($B$6&amp;$A44,KPI_DATOS!$A:$L,G$6,0)/1000,VLOOKUP($B$6&amp;$A44,KPI_DATOS!$A:$L,G$6,0))</f>
        <v>21.763189999999998</v>
      </c>
      <c r="H44" s="49">
        <f>IF($A$6&lt;4,VLOOKUP($B$6&amp;$A44,KPI_DATOS!$A:$L,H$6,0)/1000,VLOOKUP($B$6&amp;$A44,KPI_DATOS!$A:$L,H$6,0))</f>
        <v>15.88843</v>
      </c>
      <c r="I44" s="49">
        <f>IF($A$6&lt;4,VLOOKUP($B$6&amp;$A44,KPI_DATOS!$A:$L,I$6,0)/1000,VLOOKUP($B$6&amp;$A44,KPI_DATOS!$A:$L,I$6,0))</f>
        <v>14.235200000000001</v>
      </c>
      <c r="J44" s="49">
        <f>IF($A$6&lt;4,VLOOKUP($B$6&amp;$A44,KPI_DATOS!$A:$L,J$6,0)/1000,VLOOKUP($B$6&amp;$A44,KPI_DATOS!$A:$L,J$6,0))</f>
        <v>14.04635</v>
      </c>
      <c r="K44" s="49">
        <f>IF($A$6&lt;4,VLOOKUP($B$6&amp;$A44,KPI_DATOS!$A:$L,K$6,0)/1000,VLOOKUP($B$6&amp;$A44,KPI_DATOS!$A:$L,K$6,0))</f>
        <v>23.778130000000001</v>
      </c>
      <c r="L44" s="10"/>
      <c r="M44" s="29">
        <f t="shared" si="0"/>
        <v>9.2584772728630416</v>
      </c>
    </row>
    <row r="45" spans="1:13" ht="20.149999999999999" customHeight="1" x14ac:dyDescent="0.35">
      <c r="A45" s="45" t="str">
        <f>KPI_DATOS!C40</f>
        <v>Ron</v>
      </c>
      <c r="B45" s="42"/>
      <c r="C45" s="49">
        <f>IF($A$6&lt;4,VLOOKUP($B$6&amp;$A45,KPI_DATOS!$A:$L,C$6,0)/1000,VLOOKUP($B$6&amp;$A45,KPI_DATOS!$A:$L,C$6,0))</f>
        <v>12.067969999999999</v>
      </c>
      <c r="D45" s="49">
        <f>IF($A$6&lt;4,VLOOKUP($B$6&amp;$A45,KPI_DATOS!$A:$L,D$6,0)/1000,VLOOKUP($B$6&amp;$A45,KPI_DATOS!$A:$L,D$6,0))</f>
        <v>8.7083240000000011</v>
      </c>
      <c r="E45" s="49">
        <f>IF($A$6&lt;4,VLOOKUP($B$6&amp;$A45,KPI_DATOS!$A:$L,E$6,0)/1000,VLOOKUP($B$6&amp;$A45,KPI_DATOS!$A:$L,E$6,0))</f>
        <v>6.9454089999999997</v>
      </c>
      <c r="F45" s="49">
        <f>IF($A$6&lt;4,VLOOKUP($B$6&amp;$A45,KPI_DATOS!$A:$L,F$6,0)/1000,VLOOKUP($B$6&amp;$A45,KPI_DATOS!$A:$L,F$6,0))</f>
        <v>6.1034579999999998</v>
      </c>
      <c r="G45" s="49">
        <f>IF($A$6&lt;4,VLOOKUP($B$6&amp;$A45,KPI_DATOS!$A:$L,G$6,0)/1000,VLOOKUP($B$6&amp;$A45,KPI_DATOS!$A:$L,G$6,0))</f>
        <v>10.527839999999999</v>
      </c>
      <c r="H45" s="49">
        <f>IF($A$6&lt;4,VLOOKUP($B$6&amp;$A45,KPI_DATOS!$A:$L,H$6,0)/1000,VLOOKUP($B$6&amp;$A45,KPI_DATOS!$A:$L,H$6,0))</f>
        <v>6.3349440000000001</v>
      </c>
      <c r="I45" s="49">
        <f>IF($A$6&lt;4,VLOOKUP($B$6&amp;$A45,KPI_DATOS!$A:$L,I$6,0)/1000,VLOOKUP($B$6&amp;$A45,KPI_DATOS!$A:$L,I$6,0))</f>
        <v>6.0606930000000006</v>
      </c>
      <c r="J45" s="49">
        <f>IF($A$6&lt;4,VLOOKUP($B$6&amp;$A45,KPI_DATOS!$A:$L,J$6,0)/1000,VLOOKUP($B$6&amp;$A45,KPI_DATOS!$A:$L,J$6,0))</f>
        <v>5.8285860000000005</v>
      </c>
      <c r="K45" s="49">
        <f>IF($A$6&lt;4,VLOOKUP($B$6&amp;$A45,KPI_DATOS!$A:$L,K$6,0)/1000,VLOOKUP($B$6&amp;$A45,KPI_DATOS!$A:$L,K$6,0))</f>
        <v>9.7313269999999985</v>
      </c>
      <c r="L45" s="10"/>
      <c r="M45" s="29">
        <f t="shared" si="0"/>
        <v>-7.5657779753491745</v>
      </c>
    </row>
    <row r="46" spans="1:13" ht="20.149999999999999" customHeight="1" x14ac:dyDescent="0.35">
      <c r="A46" s="45" t="str">
        <f>KPI_DATOS!C41</f>
        <v>Anis</v>
      </c>
      <c r="B46" s="42"/>
      <c r="C46" s="49">
        <f>IF($A$6&lt;4,VLOOKUP($B$6&amp;$A46,KPI_DATOS!$A:$L,C$6,0)/1000,VLOOKUP($B$6&amp;$A46,KPI_DATOS!$A:$L,C$6,0))</f>
        <v>0.88061089999999997</v>
      </c>
      <c r="D46" s="49">
        <f>IF($A$6&lt;4,VLOOKUP($B$6&amp;$A46,KPI_DATOS!$A:$L,D$6,0)/1000,VLOOKUP($B$6&amp;$A46,KPI_DATOS!$A:$L,D$6,0))</f>
        <v>1.213077</v>
      </c>
      <c r="E46" s="49">
        <f>IF($A$6&lt;4,VLOOKUP($B$6&amp;$A46,KPI_DATOS!$A:$L,E$6,0)/1000,VLOOKUP($B$6&amp;$A46,KPI_DATOS!$A:$L,E$6,0))</f>
        <v>1.148217</v>
      </c>
      <c r="F46" s="49">
        <f>IF($A$6&lt;4,VLOOKUP($B$6&amp;$A46,KPI_DATOS!$A:$L,F$6,0)/1000,VLOOKUP($B$6&amp;$A46,KPI_DATOS!$A:$L,F$6,0))</f>
        <v>0.6551596999999999</v>
      </c>
      <c r="G46" s="49">
        <f>IF($A$6&lt;4,VLOOKUP($B$6&amp;$A46,KPI_DATOS!$A:$L,G$6,0)/1000,VLOOKUP($B$6&amp;$A46,KPI_DATOS!$A:$L,G$6,0))</f>
        <v>0.36918020000000001</v>
      </c>
      <c r="H46" s="49">
        <f>IF($A$6&lt;4,VLOOKUP($B$6&amp;$A46,KPI_DATOS!$A:$L,H$6,0)/1000,VLOOKUP($B$6&amp;$A46,KPI_DATOS!$A:$L,H$6,0))</f>
        <v>1.153732</v>
      </c>
      <c r="I46" s="49">
        <f>IF($A$6&lt;4,VLOOKUP($B$6&amp;$A46,KPI_DATOS!$A:$L,I$6,0)/1000,VLOOKUP($B$6&amp;$A46,KPI_DATOS!$A:$L,I$6,0))</f>
        <v>0.88576080000000001</v>
      </c>
      <c r="J46" s="49">
        <f>IF($A$6&lt;4,VLOOKUP($B$6&amp;$A46,KPI_DATOS!$A:$L,J$6,0)/1000,VLOOKUP($B$6&amp;$A46,KPI_DATOS!$A:$L,J$6,0))</f>
        <v>0.81659930000000014</v>
      </c>
      <c r="K46" s="49">
        <f>IF($A$6&lt;4,VLOOKUP($B$6&amp;$A46,KPI_DATOS!$A:$L,K$6,0)/1000,VLOOKUP($B$6&amp;$A46,KPI_DATOS!$A:$L,K$6,0))</f>
        <v>1.181705</v>
      </c>
      <c r="L46" s="10"/>
      <c r="M46" s="29">
        <f t="shared" si="0"/>
        <v>220.08894301482039</v>
      </c>
    </row>
    <row r="47" spans="1:13" ht="20.149999999999999" customHeight="1" x14ac:dyDescent="0.35">
      <c r="A47" s="45" t="str">
        <f>KPI_DATOS!C42</f>
        <v>Otras Espirituosas</v>
      </c>
      <c r="B47" s="42"/>
      <c r="C47" s="49">
        <f>IF($A$6&lt;4,VLOOKUP($B$6&amp;$A47,KPI_DATOS!$A:$L,C$6,0)/1000,VLOOKUP($B$6&amp;$A47,KPI_DATOS!$A:$L,C$6,0))</f>
        <v>44.649149999999999</v>
      </c>
      <c r="D47" s="49">
        <f>IF($A$6&lt;4,VLOOKUP($B$6&amp;$A47,KPI_DATOS!$A:$L,D$6,0)/1000,VLOOKUP($B$6&amp;$A47,KPI_DATOS!$A:$L,D$6,0))</f>
        <v>31.089569999999998</v>
      </c>
      <c r="E47" s="49">
        <f>IF($A$6&lt;4,VLOOKUP($B$6&amp;$A47,KPI_DATOS!$A:$L,E$6,0)/1000,VLOOKUP($B$6&amp;$A47,KPI_DATOS!$A:$L,E$6,0))</f>
        <v>29.75384</v>
      </c>
      <c r="F47" s="49">
        <f>IF($A$6&lt;4,VLOOKUP($B$6&amp;$A47,KPI_DATOS!$A:$L,F$6,0)/1000,VLOOKUP($B$6&amp;$A47,KPI_DATOS!$A:$L,F$6,0))</f>
        <v>30.908580000000001</v>
      </c>
      <c r="G47" s="49">
        <f>IF($A$6&lt;4,VLOOKUP($B$6&amp;$A47,KPI_DATOS!$A:$L,G$6,0)/1000,VLOOKUP($B$6&amp;$A47,KPI_DATOS!$A:$L,G$6,0))</f>
        <v>45.1509</v>
      </c>
      <c r="H47" s="49">
        <f>IF($A$6&lt;4,VLOOKUP($B$6&amp;$A47,KPI_DATOS!$A:$L,H$6,0)/1000,VLOOKUP($B$6&amp;$A47,KPI_DATOS!$A:$L,H$6,0))</f>
        <v>30.696249999999999</v>
      </c>
      <c r="I47" s="49">
        <f>IF($A$6&lt;4,VLOOKUP($B$6&amp;$A47,KPI_DATOS!$A:$L,I$6,0)/1000,VLOOKUP($B$6&amp;$A47,KPI_DATOS!$A:$L,I$6,0))</f>
        <v>28.196000000000002</v>
      </c>
      <c r="J47" s="49">
        <f>IF($A$6&lt;4,VLOOKUP($B$6&amp;$A47,KPI_DATOS!$A:$L,J$6,0)/1000,VLOOKUP($B$6&amp;$A47,KPI_DATOS!$A:$L,J$6,0))</f>
        <v>30.723929999999999</v>
      </c>
      <c r="K47" s="49">
        <f>IF($A$6&lt;4,VLOOKUP($B$6&amp;$A47,KPI_DATOS!$A:$L,K$6,0)/1000,VLOOKUP($B$6&amp;$A47,KPI_DATOS!$A:$L,K$6,0))</f>
        <v>42.534889999999997</v>
      </c>
      <c r="L47" s="10"/>
      <c r="M47" s="29">
        <f t="shared" si="0"/>
        <v>-5.793926588395804</v>
      </c>
    </row>
    <row r="48" spans="1:13" ht="20.149999999999999" customHeight="1" x14ac:dyDescent="0.35">
      <c r="A48" s="44" t="str">
        <f>KPI_DATOS!C43</f>
        <v>T.Zumo+Horchata+Mosto</v>
      </c>
      <c r="B48" s="42"/>
      <c r="C48" s="49">
        <f>IF($A$6&lt;4,VLOOKUP($B$6&amp;$A48,KPI_DATOS!$A:$L,C$6,0)/1000,VLOOKUP($B$6&amp;$A48,KPI_DATOS!$A:$L,C$6,0))</f>
        <v>49.461940000000006</v>
      </c>
      <c r="D48" s="49">
        <f>IF($A$6&lt;4,VLOOKUP($B$6&amp;$A48,KPI_DATOS!$A:$L,D$6,0)/1000,VLOOKUP($B$6&amp;$A48,KPI_DATOS!$A:$L,D$6,0))</f>
        <v>28.856680000000001</v>
      </c>
      <c r="E48" s="49">
        <f>IF($A$6&lt;4,VLOOKUP($B$6&amp;$A48,KPI_DATOS!$A:$L,E$6,0)/1000,VLOOKUP($B$6&amp;$A48,KPI_DATOS!$A:$L,E$6,0))</f>
        <v>27.173470000000002</v>
      </c>
      <c r="F48" s="49">
        <f>IF($A$6&lt;4,VLOOKUP($B$6&amp;$A48,KPI_DATOS!$A:$L,F$6,0)/1000,VLOOKUP($B$6&amp;$A48,KPI_DATOS!$A:$L,F$6,0))</f>
        <v>30.609380000000002</v>
      </c>
      <c r="G48" s="49">
        <f>IF($A$6&lt;4,VLOOKUP($B$6&amp;$A48,KPI_DATOS!$A:$L,G$6,0)/1000,VLOOKUP($B$6&amp;$A48,KPI_DATOS!$A:$L,G$6,0))</f>
        <v>47.526050000000005</v>
      </c>
      <c r="H48" s="49">
        <f>IF($A$6&lt;4,VLOOKUP($B$6&amp;$A48,KPI_DATOS!$A:$L,H$6,0)/1000,VLOOKUP($B$6&amp;$A48,KPI_DATOS!$A:$L,H$6,0))</f>
        <v>24.213979999999999</v>
      </c>
      <c r="I48" s="49">
        <f>IF($A$6&lt;4,VLOOKUP($B$6&amp;$A48,KPI_DATOS!$A:$L,I$6,0)/1000,VLOOKUP($B$6&amp;$A48,KPI_DATOS!$A:$L,I$6,0))</f>
        <v>25.18336</v>
      </c>
      <c r="J48" s="49">
        <f>IF($A$6&lt;4,VLOOKUP($B$6&amp;$A48,KPI_DATOS!$A:$L,J$6,0)/1000,VLOOKUP($B$6&amp;$A48,KPI_DATOS!$A:$L,J$6,0))</f>
        <v>28.90569</v>
      </c>
      <c r="K48" s="49">
        <f>IF($A$6&lt;4,VLOOKUP($B$6&amp;$A48,KPI_DATOS!$A:$L,K$6,0)/1000,VLOOKUP($B$6&amp;$A48,KPI_DATOS!$A:$L,K$6,0))</f>
        <v>44.446919999999999</v>
      </c>
      <c r="L48" s="10"/>
      <c r="M48" s="29">
        <f t="shared" si="0"/>
        <v>-6.4788258228908324</v>
      </c>
    </row>
    <row r="49" spans="1:13" ht="20.149999999999999" customHeight="1" x14ac:dyDescent="0.35">
      <c r="A49" s="44" t="str">
        <f>KPI_DATOS!C44</f>
        <v>Agua Envasada</v>
      </c>
      <c r="B49" s="42"/>
      <c r="C49" s="49">
        <f>IF($A$6&lt;4,VLOOKUP($B$6&amp;$A49,KPI_DATOS!$A:$L,C$6,0)/1000,VLOOKUP($B$6&amp;$A49,KPI_DATOS!$A:$L,C$6,0))</f>
        <v>256.82689999999997</v>
      </c>
      <c r="D49" s="49">
        <f>IF($A$6&lt;4,VLOOKUP($B$6&amp;$A49,KPI_DATOS!$A:$L,D$6,0)/1000,VLOOKUP($B$6&amp;$A49,KPI_DATOS!$A:$L,D$6,0))</f>
        <v>134.44460000000001</v>
      </c>
      <c r="E49" s="49">
        <f>IF($A$6&lt;4,VLOOKUP($B$6&amp;$A49,KPI_DATOS!$A:$L,E$6,0)/1000,VLOOKUP($B$6&amp;$A49,KPI_DATOS!$A:$L,E$6,0))</f>
        <v>129.86939999999998</v>
      </c>
      <c r="F49" s="49">
        <f>IF($A$6&lt;4,VLOOKUP($B$6&amp;$A49,KPI_DATOS!$A:$L,F$6,0)/1000,VLOOKUP($B$6&amp;$A49,KPI_DATOS!$A:$L,F$6,0))</f>
        <v>151.92400000000001</v>
      </c>
      <c r="G49" s="49">
        <f>IF($A$6&lt;4,VLOOKUP($B$6&amp;$A49,KPI_DATOS!$A:$L,G$6,0)/1000,VLOOKUP($B$6&amp;$A49,KPI_DATOS!$A:$L,G$6,0))</f>
        <v>241.00810000000001</v>
      </c>
      <c r="H49" s="49">
        <f>IF($A$6&lt;4,VLOOKUP($B$6&amp;$A49,KPI_DATOS!$A:$L,H$6,0)/1000,VLOOKUP($B$6&amp;$A49,KPI_DATOS!$A:$L,H$6,0))</f>
        <v>132.6661</v>
      </c>
      <c r="I49" s="49">
        <f>IF($A$6&lt;4,VLOOKUP($B$6&amp;$A49,KPI_DATOS!$A:$L,I$6,0)/1000,VLOOKUP($B$6&amp;$A49,KPI_DATOS!$A:$L,I$6,0))</f>
        <v>124.46550000000001</v>
      </c>
      <c r="J49" s="49">
        <f>IF($A$6&lt;4,VLOOKUP($B$6&amp;$A49,KPI_DATOS!$A:$L,J$6,0)/1000,VLOOKUP($B$6&amp;$A49,KPI_DATOS!$A:$L,J$6,0))</f>
        <v>142.07679999999999</v>
      </c>
      <c r="K49" s="49">
        <f>IF($A$6&lt;4,VLOOKUP($B$6&amp;$A49,KPI_DATOS!$A:$L,K$6,0)/1000,VLOOKUP($B$6&amp;$A49,KPI_DATOS!$A:$L,K$6,0))</f>
        <v>235.08770000000001</v>
      </c>
      <c r="L49" s="10"/>
      <c r="M49" s="29">
        <f t="shared" si="0"/>
        <v>-2.4565149470080039</v>
      </c>
    </row>
    <row r="50" spans="1:13" ht="20.149999999999999" customHeight="1" x14ac:dyDescent="0.35">
      <c r="A50" s="44" t="str">
        <f>KPI_DATOS!C45</f>
        <v>Bebidas Refrescantes</v>
      </c>
      <c r="B50" s="42"/>
      <c r="C50" s="49">
        <f>IF($A$6&lt;4,VLOOKUP($B$6&amp;$A50,KPI_DATOS!$A:$L,C$6,0)/1000,VLOOKUP($B$6&amp;$A50,KPI_DATOS!$A:$L,C$6,0))</f>
        <v>402.43540000000002</v>
      </c>
      <c r="D50" s="49">
        <f>IF($A$6&lt;4,VLOOKUP($B$6&amp;$A50,KPI_DATOS!$A:$L,D$6,0)/1000,VLOOKUP($B$6&amp;$A50,KPI_DATOS!$A:$L,D$6,0))</f>
        <v>222.11060000000001</v>
      </c>
      <c r="E50" s="49">
        <f>IF($A$6&lt;4,VLOOKUP($B$6&amp;$A50,KPI_DATOS!$A:$L,E$6,0)/1000,VLOOKUP($B$6&amp;$A50,KPI_DATOS!$A:$L,E$6,0))</f>
        <v>210.2474</v>
      </c>
      <c r="F50" s="49">
        <f>IF($A$6&lt;4,VLOOKUP($B$6&amp;$A50,KPI_DATOS!$A:$L,F$6,0)/1000,VLOOKUP($B$6&amp;$A50,KPI_DATOS!$A:$L,F$6,0))</f>
        <v>240.05160000000001</v>
      </c>
      <c r="G50" s="49">
        <f>IF($A$6&lt;4,VLOOKUP($B$6&amp;$A50,KPI_DATOS!$A:$L,G$6,0)/1000,VLOOKUP($B$6&amp;$A50,KPI_DATOS!$A:$L,G$6,0))</f>
        <v>397.23329999999999</v>
      </c>
      <c r="H50" s="49">
        <f>IF($A$6&lt;4,VLOOKUP($B$6&amp;$A50,KPI_DATOS!$A:$L,H$6,0)/1000,VLOOKUP($B$6&amp;$A50,KPI_DATOS!$A:$L,H$6,0))</f>
        <v>219.68439999999998</v>
      </c>
      <c r="I50" s="49">
        <f>IF($A$6&lt;4,VLOOKUP($B$6&amp;$A50,KPI_DATOS!$A:$L,I$6,0)/1000,VLOOKUP($B$6&amp;$A50,KPI_DATOS!$A:$L,I$6,0))</f>
        <v>204.19540000000001</v>
      </c>
      <c r="J50" s="49">
        <f>IF($A$6&lt;4,VLOOKUP($B$6&amp;$A50,KPI_DATOS!$A:$L,J$6,0)/1000,VLOOKUP($B$6&amp;$A50,KPI_DATOS!$A:$L,J$6,0))</f>
        <v>241.95150000000001</v>
      </c>
      <c r="K50" s="49">
        <f>IF($A$6&lt;4,VLOOKUP($B$6&amp;$A50,KPI_DATOS!$A:$L,K$6,0)/1000,VLOOKUP($B$6&amp;$A50,KPI_DATOS!$A:$L,K$6,0))</f>
        <v>383.6001</v>
      </c>
      <c r="L50" s="10"/>
      <c r="M50" s="29">
        <f t="shared" si="0"/>
        <v>-3.4320385526591002</v>
      </c>
    </row>
    <row r="51" spans="1:13" ht="20.149999999999999" customHeight="1" x14ac:dyDescent="0.35">
      <c r="A51" s="45" t="str">
        <f>KPI_DATOS!C46</f>
        <v>Colas</v>
      </c>
      <c r="B51" s="42"/>
      <c r="C51" s="49">
        <f>IF($A$6&lt;4,VLOOKUP($B$6&amp;$A51,KPI_DATOS!$A:$L,C$6,0)/1000,VLOOKUP($B$6&amp;$A51,KPI_DATOS!$A:$L,C$6,0))</f>
        <v>237.06029999999998</v>
      </c>
      <c r="D51" s="49">
        <f>IF($A$6&lt;4,VLOOKUP($B$6&amp;$A51,KPI_DATOS!$A:$L,D$6,0)/1000,VLOOKUP($B$6&amp;$A51,KPI_DATOS!$A:$L,D$6,0))</f>
        <v>139.28639999999999</v>
      </c>
      <c r="E51" s="49">
        <f>IF($A$6&lt;4,VLOOKUP($B$6&amp;$A51,KPI_DATOS!$A:$L,E$6,0)/1000,VLOOKUP($B$6&amp;$A51,KPI_DATOS!$A:$L,E$6,0))</f>
        <v>134.88079999999999</v>
      </c>
      <c r="F51" s="49">
        <f>IF($A$6&lt;4,VLOOKUP($B$6&amp;$A51,KPI_DATOS!$A:$L,F$6,0)/1000,VLOOKUP($B$6&amp;$A51,KPI_DATOS!$A:$L,F$6,0))</f>
        <v>145.0976</v>
      </c>
      <c r="G51" s="49">
        <f>IF($A$6&lt;4,VLOOKUP($B$6&amp;$A51,KPI_DATOS!$A:$L,G$6,0)/1000,VLOOKUP($B$6&amp;$A51,KPI_DATOS!$A:$L,G$6,0))</f>
        <v>234.07389999999998</v>
      </c>
      <c r="H51" s="49">
        <f>IF($A$6&lt;4,VLOOKUP($B$6&amp;$A51,KPI_DATOS!$A:$L,H$6,0)/1000,VLOOKUP($B$6&amp;$A51,KPI_DATOS!$A:$L,H$6,0))</f>
        <v>134.68120000000002</v>
      </c>
      <c r="I51" s="49">
        <f>IF($A$6&lt;4,VLOOKUP($B$6&amp;$A51,KPI_DATOS!$A:$L,I$6,0)/1000,VLOOKUP($B$6&amp;$A51,KPI_DATOS!$A:$L,I$6,0))</f>
        <v>125.99239999999999</v>
      </c>
      <c r="J51" s="49">
        <f>IF($A$6&lt;4,VLOOKUP($B$6&amp;$A51,KPI_DATOS!$A:$L,J$6,0)/1000,VLOOKUP($B$6&amp;$A51,KPI_DATOS!$A:$L,J$6,0))</f>
        <v>147.57029999999997</v>
      </c>
      <c r="K51" s="49">
        <f>IF($A$6&lt;4,VLOOKUP($B$6&amp;$A51,KPI_DATOS!$A:$L,K$6,0)/1000,VLOOKUP($B$6&amp;$A51,KPI_DATOS!$A:$L,K$6,0))</f>
        <v>222.3837</v>
      </c>
      <c r="L51" s="10"/>
      <c r="M51" s="29">
        <f t="shared" si="0"/>
        <v>-4.9942347267251774</v>
      </c>
    </row>
    <row r="52" spans="1:13" ht="20.149999999999999" customHeight="1" x14ac:dyDescent="0.35">
      <c r="A52" s="45" t="str">
        <f>KPI_DATOS!C47</f>
        <v>Cola Regular</v>
      </c>
      <c r="B52" s="42"/>
      <c r="C52" s="49">
        <f>IF($A$6&lt;4,VLOOKUP($B$6&amp;$A52,KPI_DATOS!$A:$L,C$6,0)/1000,VLOOKUP($B$6&amp;$A52,KPI_DATOS!$A:$L,C$6,0))</f>
        <v>115.43289999999999</v>
      </c>
      <c r="D52" s="49">
        <f>IF($A$6&lt;4,VLOOKUP($B$6&amp;$A52,KPI_DATOS!$A:$L,D$6,0)/1000,VLOOKUP($B$6&amp;$A52,KPI_DATOS!$A:$L,D$6,0))</f>
        <v>62.474449999999997</v>
      </c>
      <c r="E52" s="49">
        <f>IF($A$6&lt;4,VLOOKUP($B$6&amp;$A52,KPI_DATOS!$A:$L,E$6,0)/1000,VLOOKUP($B$6&amp;$A52,KPI_DATOS!$A:$L,E$6,0))</f>
        <v>61.752139999999997</v>
      </c>
      <c r="F52" s="49">
        <f>IF($A$6&lt;4,VLOOKUP($B$6&amp;$A52,KPI_DATOS!$A:$L,F$6,0)/1000,VLOOKUP($B$6&amp;$A52,KPI_DATOS!$A:$L,F$6,0))</f>
        <v>66.796329999999998</v>
      </c>
      <c r="G52" s="49">
        <f>IF($A$6&lt;4,VLOOKUP($B$6&amp;$A52,KPI_DATOS!$A:$L,G$6,0)/1000,VLOOKUP($B$6&amp;$A52,KPI_DATOS!$A:$L,G$6,0))</f>
        <v>112.9752</v>
      </c>
      <c r="H52" s="49">
        <f>IF($A$6&lt;4,VLOOKUP($B$6&amp;$A52,KPI_DATOS!$A:$L,H$6,0)/1000,VLOOKUP($B$6&amp;$A52,KPI_DATOS!$A:$L,H$6,0))</f>
        <v>65.682090000000002</v>
      </c>
      <c r="I52" s="49">
        <f>IF($A$6&lt;4,VLOOKUP($B$6&amp;$A52,KPI_DATOS!$A:$L,I$6,0)/1000,VLOOKUP($B$6&amp;$A52,KPI_DATOS!$A:$L,I$6,0))</f>
        <v>61.428359999999998</v>
      </c>
      <c r="J52" s="49">
        <f>IF($A$6&lt;4,VLOOKUP($B$6&amp;$A52,KPI_DATOS!$A:$L,J$6,0)/1000,VLOOKUP($B$6&amp;$A52,KPI_DATOS!$A:$L,J$6,0))</f>
        <v>67.724369999999993</v>
      </c>
      <c r="K52" s="49">
        <f>IF($A$6&lt;4,VLOOKUP($B$6&amp;$A52,KPI_DATOS!$A:$L,K$6,0)/1000,VLOOKUP($B$6&amp;$A52,KPI_DATOS!$A:$L,K$6,0))</f>
        <v>104.56519999999999</v>
      </c>
      <c r="L52" s="10"/>
      <c r="M52" s="29">
        <f t="shared" si="0"/>
        <v>-7.4441116280387298</v>
      </c>
    </row>
    <row r="53" spans="1:13" ht="20.149999999999999" customHeight="1" x14ac:dyDescent="0.35">
      <c r="A53" s="45" t="str">
        <f>KPI_DATOS!C48</f>
        <v>Light/Zero</v>
      </c>
      <c r="B53" s="42"/>
      <c r="C53" s="49">
        <f>IF($A$6&lt;4,VLOOKUP($B$6&amp;$A53,KPI_DATOS!$A:$L,C$6,0)/1000,VLOOKUP($B$6&amp;$A53,KPI_DATOS!$A:$L,C$6,0))</f>
        <v>121.62739999999999</v>
      </c>
      <c r="D53" s="49">
        <f>IF($A$6&lt;4,VLOOKUP($B$6&amp;$A53,KPI_DATOS!$A:$L,D$6,0)/1000,VLOOKUP($B$6&amp;$A53,KPI_DATOS!$A:$L,D$6,0))</f>
        <v>76.811940000000007</v>
      </c>
      <c r="E53" s="49">
        <f>IF($A$6&lt;4,VLOOKUP($B$6&amp;$A53,KPI_DATOS!$A:$L,E$6,0)/1000,VLOOKUP($B$6&amp;$A53,KPI_DATOS!$A:$L,E$6,0))</f>
        <v>73.128699999999995</v>
      </c>
      <c r="F53" s="49">
        <f>IF($A$6&lt;4,VLOOKUP($B$6&amp;$A53,KPI_DATOS!$A:$L,F$6,0)/1000,VLOOKUP($B$6&amp;$A53,KPI_DATOS!$A:$L,F$6,0))</f>
        <v>78.301299999999998</v>
      </c>
      <c r="G53" s="49">
        <f>IF($A$6&lt;4,VLOOKUP($B$6&amp;$A53,KPI_DATOS!$A:$L,G$6,0)/1000,VLOOKUP($B$6&amp;$A53,KPI_DATOS!$A:$L,G$6,0))</f>
        <v>121.0988</v>
      </c>
      <c r="H53" s="49">
        <f>IF($A$6&lt;4,VLOOKUP($B$6&amp;$A53,KPI_DATOS!$A:$L,H$6,0)/1000,VLOOKUP($B$6&amp;$A53,KPI_DATOS!$A:$L,H$6,0))</f>
        <v>68.999139999999997</v>
      </c>
      <c r="I53" s="49">
        <f>IF($A$6&lt;4,VLOOKUP($B$6&amp;$A53,KPI_DATOS!$A:$L,I$6,0)/1000,VLOOKUP($B$6&amp;$A53,KPI_DATOS!$A:$L,I$6,0))</f>
        <v>64.564019999999999</v>
      </c>
      <c r="J53" s="49">
        <f>IF($A$6&lt;4,VLOOKUP($B$6&amp;$A53,KPI_DATOS!$A:$L,J$6,0)/1000,VLOOKUP($B$6&amp;$A53,KPI_DATOS!$A:$L,J$6,0))</f>
        <v>79.845969999999994</v>
      </c>
      <c r="K53" s="49">
        <f>IF($A$6&lt;4,VLOOKUP($B$6&amp;$A53,KPI_DATOS!$A:$L,K$6,0)/1000,VLOOKUP($B$6&amp;$A53,KPI_DATOS!$A:$L,K$6,0))</f>
        <v>117.8185</v>
      </c>
      <c r="L53" s="10"/>
      <c r="M53" s="29">
        <f t="shared" si="0"/>
        <v>-2.7087799383643696</v>
      </c>
    </row>
    <row r="54" spans="1:13" ht="20.149999999999999" customHeight="1" x14ac:dyDescent="0.35">
      <c r="A54" s="45" t="str">
        <f>KPI_DATOS!C49</f>
        <v>Otra Variedad Cola</v>
      </c>
      <c r="B54" s="42"/>
      <c r="C54" s="49" t="e">
        <f>IF($A$6&lt;4,VLOOKUP($B$6&amp;$A54,KPI_DATOS!$A:$L,C$6,0)/1000,VLOOKUP($B$6&amp;$A54,KPI_DATOS!$A:$L,C$6,0))</f>
        <v>#VALUE!</v>
      </c>
      <c r="D54" s="49" t="e">
        <f>IF($A$6&lt;4,VLOOKUP($B$6&amp;$A54,KPI_DATOS!$A:$L,D$6,0)/1000,VLOOKUP($B$6&amp;$A54,KPI_DATOS!$A:$L,D$6,0))</f>
        <v>#VALUE!</v>
      </c>
      <c r="E54" s="49" t="e">
        <f>IF($A$6&lt;4,VLOOKUP($B$6&amp;$A54,KPI_DATOS!$A:$L,E$6,0)/1000,VLOOKUP($B$6&amp;$A54,KPI_DATOS!$A:$L,E$6,0))</f>
        <v>#VALUE!</v>
      </c>
      <c r="F54" s="49" t="e">
        <f>IF($A$6&lt;4,VLOOKUP($B$6&amp;$A54,KPI_DATOS!$A:$L,F$6,0)/1000,VLOOKUP($B$6&amp;$A54,KPI_DATOS!$A:$L,F$6,0))</f>
        <v>#VALUE!</v>
      </c>
      <c r="G54" s="49" t="e">
        <f>IF($A$6&lt;4,VLOOKUP($B$6&amp;$A54,KPI_DATOS!$A:$L,G$6,0)/1000,VLOOKUP($B$6&amp;$A54,KPI_DATOS!$A:$L,G$6,0))</f>
        <v>#VALUE!</v>
      </c>
      <c r="H54" s="49" t="e">
        <f>IF($A$6&lt;4,VLOOKUP($B$6&amp;$A54,KPI_DATOS!$A:$L,H$6,0)/1000,VLOOKUP($B$6&amp;$A54,KPI_DATOS!$A:$L,H$6,0))</f>
        <v>#VALUE!</v>
      </c>
      <c r="I54" s="49" t="e">
        <f>IF($A$6&lt;4,VLOOKUP($B$6&amp;$A54,KPI_DATOS!$A:$L,I$6,0)/1000,VLOOKUP($B$6&amp;$A54,KPI_DATOS!$A:$L,I$6,0))</f>
        <v>#VALUE!</v>
      </c>
      <c r="J54" s="49" t="e">
        <f>IF($A$6&lt;4,VLOOKUP($B$6&amp;$A54,KPI_DATOS!$A:$L,J$6,0)/1000,VLOOKUP($B$6&amp;$A54,KPI_DATOS!$A:$L,J$6,0))</f>
        <v>#VALUE!</v>
      </c>
      <c r="K54" s="49" t="e">
        <f>IF($A$6&lt;4,VLOOKUP($B$6&amp;$A54,KPI_DATOS!$A:$L,K$6,0)/1000,VLOOKUP($B$6&amp;$A54,KPI_DATOS!$A:$L,K$6,0))</f>
        <v>#VALUE!</v>
      </c>
      <c r="L54" s="10"/>
      <c r="M54" s="29" t="str">
        <f t="shared" si="0"/>
        <v>-</v>
      </c>
    </row>
    <row r="55" spans="1:13" ht="20.149999999999999" customHeight="1" x14ac:dyDescent="0.35">
      <c r="A55" s="45" t="str">
        <f>KPI_DATOS!C50</f>
        <v>Con Cafeina</v>
      </c>
      <c r="B55" s="42"/>
      <c r="C55" s="49">
        <f>IF($A$6&lt;4,VLOOKUP($B$6&amp;$A55,KPI_DATOS!$A:$L,C$6,0)/1000,VLOOKUP($B$6&amp;$A55,KPI_DATOS!$A:$L,C$6,0))</f>
        <v>195.06950000000001</v>
      </c>
      <c r="D55" s="49">
        <f>IF($A$6&lt;4,VLOOKUP($B$6&amp;$A55,KPI_DATOS!$A:$L,D$6,0)/1000,VLOOKUP($B$6&amp;$A55,KPI_DATOS!$A:$L,D$6,0))</f>
        <v>112.13789999999999</v>
      </c>
      <c r="E55" s="49">
        <f>IF($A$6&lt;4,VLOOKUP($B$6&amp;$A55,KPI_DATOS!$A:$L,E$6,0)/1000,VLOOKUP($B$6&amp;$A55,KPI_DATOS!$A:$L,E$6,0))</f>
        <v>107.6369</v>
      </c>
      <c r="F55" s="49">
        <f>IF($A$6&lt;4,VLOOKUP($B$6&amp;$A55,KPI_DATOS!$A:$L,F$6,0)/1000,VLOOKUP($B$6&amp;$A55,KPI_DATOS!$A:$L,F$6,0))</f>
        <v>118.13260000000001</v>
      </c>
      <c r="G55" s="49">
        <f>IF($A$6&lt;4,VLOOKUP($B$6&amp;$A55,KPI_DATOS!$A:$L,G$6,0)/1000,VLOOKUP($B$6&amp;$A55,KPI_DATOS!$A:$L,G$6,0))</f>
        <v>187.99429999999998</v>
      </c>
      <c r="H55" s="49">
        <f>IF($A$6&lt;4,VLOOKUP($B$6&amp;$A55,KPI_DATOS!$A:$L,H$6,0)/1000,VLOOKUP($B$6&amp;$A55,KPI_DATOS!$A:$L,H$6,0))</f>
        <v>109.6527</v>
      </c>
      <c r="I55" s="49">
        <f>IF($A$6&lt;4,VLOOKUP($B$6&amp;$A55,KPI_DATOS!$A:$L,I$6,0)/1000,VLOOKUP($B$6&amp;$A55,KPI_DATOS!$A:$L,I$6,0))</f>
        <v>102.7278</v>
      </c>
      <c r="J55" s="49">
        <f>IF($A$6&lt;4,VLOOKUP($B$6&amp;$A55,KPI_DATOS!$A:$L,J$6,0)/1000,VLOOKUP($B$6&amp;$A55,KPI_DATOS!$A:$L,J$6,0))</f>
        <v>119.84869999999999</v>
      </c>
      <c r="K55" s="49">
        <f>IF($A$6&lt;4,VLOOKUP($B$6&amp;$A55,KPI_DATOS!$A:$L,K$6,0)/1000,VLOOKUP($B$6&amp;$A55,KPI_DATOS!$A:$L,K$6,0))</f>
        <v>183.03370000000001</v>
      </c>
      <c r="L55" s="10"/>
      <c r="M55" s="29">
        <f t="shared" si="0"/>
        <v>-2.6386970243246544</v>
      </c>
    </row>
    <row r="56" spans="1:13" ht="20.149999999999999" customHeight="1" x14ac:dyDescent="0.35">
      <c r="A56" s="45" t="str">
        <f>KPI_DATOS!C51</f>
        <v>Sin Cafeina</v>
      </c>
      <c r="B56" s="42"/>
      <c r="C56" s="49">
        <f>IF($A$6&lt;4,VLOOKUP($B$6&amp;$A56,KPI_DATOS!$A:$L,C$6,0)/1000,VLOOKUP($B$6&amp;$A56,KPI_DATOS!$A:$L,C$6,0))</f>
        <v>34.31467</v>
      </c>
      <c r="D56" s="49">
        <f>IF($A$6&lt;4,VLOOKUP($B$6&amp;$A56,KPI_DATOS!$A:$L,D$6,0)/1000,VLOOKUP($B$6&amp;$A56,KPI_DATOS!$A:$L,D$6,0))</f>
        <v>20.815380000000001</v>
      </c>
      <c r="E56" s="49">
        <f>IF($A$6&lt;4,VLOOKUP($B$6&amp;$A56,KPI_DATOS!$A:$L,E$6,0)/1000,VLOOKUP($B$6&amp;$A56,KPI_DATOS!$A:$L,E$6,0))</f>
        <v>23.449110000000001</v>
      </c>
      <c r="F56" s="49">
        <f>IF($A$6&lt;4,VLOOKUP($B$6&amp;$A56,KPI_DATOS!$A:$L,F$6,0)/1000,VLOOKUP($B$6&amp;$A56,KPI_DATOS!$A:$L,F$6,0))</f>
        <v>23.151220000000002</v>
      </c>
      <c r="G56" s="49">
        <f>IF($A$6&lt;4,VLOOKUP($B$6&amp;$A56,KPI_DATOS!$A:$L,G$6,0)/1000,VLOOKUP($B$6&amp;$A56,KPI_DATOS!$A:$L,G$6,0))</f>
        <v>38.7654</v>
      </c>
      <c r="H56" s="49">
        <f>IF($A$6&lt;4,VLOOKUP($B$6&amp;$A56,KPI_DATOS!$A:$L,H$6,0)/1000,VLOOKUP($B$6&amp;$A56,KPI_DATOS!$A:$L,H$6,0))</f>
        <v>20.531140000000001</v>
      </c>
      <c r="I56" s="49">
        <f>IF($A$6&lt;4,VLOOKUP($B$6&amp;$A56,KPI_DATOS!$A:$L,I$6,0)/1000,VLOOKUP($B$6&amp;$A56,KPI_DATOS!$A:$L,I$6,0))</f>
        <v>19.057470000000002</v>
      </c>
      <c r="J56" s="49">
        <f>IF($A$6&lt;4,VLOOKUP($B$6&amp;$A56,KPI_DATOS!$A:$L,J$6,0)/1000,VLOOKUP($B$6&amp;$A56,KPI_DATOS!$A:$L,J$6,0))</f>
        <v>22.859540000000003</v>
      </c>
      <c r="K56" s="49">
        <f>IF($A$6&lt;4,VLOOKUP($B$6&amp;$A56,KPI_DATOS!$A:$L,K$6,0)/1000,VLOOKUP($B$6&amp;$A56,KPI_DATOS!$A:$L,K$6,0))</f>
        <v>32.712630000000004</v>
      </c>
      <c r="L56" s="10"/>
      <c r="M56" s="29">
        <f t="shared" si="0"/>
        <v>-15.613846368153029</v>
      </c>
    </row>
    <row r="57" spans="1:13" ht="20.149999999999999" customHeight="1" x14ac:dyDescent="0.35">
      <c r="A57" s="45" t="str">
        <f>KPI_DATOS!C52</f>
        <v>Frutas con gas</v>
      </c>
      <c r="B57" s="42"/>
      <c r="C57" s="49">
        <f>IF($A$6&lt;4,VLOOKUP($B$6&amp;$A57,KPI_DATOS!$A:$L,C$6,0)/1000,VLOOKUP($B$6&amp;$A57,KPI_DATOS!$A:$L,C$6,0))</f>
        <v>50.803940000000004</v>
      </c>
      <c r="D57" s="49">
        <f>IF($A$6&lt;4,VLOOKUP($B$6&amp;$A57,KPI_DATOS!$A:$L,D$6,0)/1000,VLOOKUP($B$6&amp;$A57,KPI_DATOS!$A:$L,D$6,0))</f>
        <v>23.98752</v>
      </c>
      <c r="E57" s="49">
        <f>IF($A$6&lt;4,VLOOKUP($B$6&amp;$A57,KPI_DATOS!$A:$L,E$6,0)/1000,VLOOKUP($B$6&amp;$A57,KPI_DATOS!$A:$L,E$6,0))</f>
        <v>20.824919999999999</v>
      </c>
      <c r="F57" s="49">
        <f>IF($A$6&lt;4,VLOOKUP($B$6&amp;$A57,KPI_DATOS!$A:$L,F$6,0)/1000,VLOOKUP($B$6&amp;$A57,KPI_DATOS!$A:$L,F$6,0))</f>
        <v>27.62612</v>
      </c>
      <c r="G57" s="49">
        <f>IF($A$6&lt;4,VLOOKUP($B$6&amp;$A57,KPI_DATOS!$A:$L,G$6,0)/1000,VLOOKUP($B$6&amp;$A57,KPI_DATOS!$A:$L,G$6,0))</f>
        <v>50.759989999999995</v>
      </c>
      <c r="H57" s="49">
        <f>IF($A$6&lt;4,VLOOKUP($B$6&amp;$A57,KPI_DATOS!$A:$L,H$6,0)/1000,VLOOKUP($B$6&amp;$A57,KPI_DATOS!$A:$L,H$6,0))</f>
        <v>23.62256</v>
      </c>
      <c r="I57" s="49">
        <f>IF($A$6&lt;4,VLOOKUP($B$6&amp;$A57,KPI_DATOS!$A:$L,I$6,0)/1000,VLOOKUP($B$6&amp;$A57,KPI_DATOS!$A:$L,I$6,0))</f>
        <v>22.13334</v>
      </c>
      <c r="J57" s="49">
        <f>IF($A$6&lt;4,VLOOKUP($B$6&amp;$A57,KPI_DATOS!$A:$L,J$6,0)/1000,VLOOKUP($B$6&amp;$A57,KPI_DATOS!$A:$L,J$6,0))</f>
        <v>28.852499999999999</v>
      </c>
      <c r="K57" s="49">
        <f>IF($A$6&lt;4,VLOOKUP($B$6&amp;$A57,KPI_DATOS!$A:$L,K$6,0)/1000,VLOOKUP($B$6&amp;$A57,KPI_DATOS!$A:$L,K$6,0))</f>
        <v>49.297820000000002</v>
      </c>
      <c r="L57" s="10"/>
      <c r="M57" s="29">
        <f t="shared" si="0"/>
        <v>-2.8805561230409893</v>
      </c>
    </row>
    <row r="58" spans="1:13" ht="20.149999999999999" customHeight="1" x14ac:dyDescent="0.35">
      <c r="A58" s="45" t="str">
        <f>KPI_DATOS!C53</f>
        <v>Frutas sin gas</v>
      </c>
      <c r="B58" s="42"/>
      <c r="C58" s="49">
        <f>IF($A$6&lt;4,VLOOKUP($B$6&amp;$A58,KPI_DATOS!$A:$L,C$6,0)/1000,VLOOKUP($B$6&amp;$A58,KPI_DATOS!$A:$L,C$6,0))</f>
        <v>12.144830000000001</v>
      </c>
      <c r="D58" s="49">
        <f>IF($A$6&lt;4,VLOOKUP($B$6&amp;$A58,KPI_DATOS!$A:$L,D$6,0)/1000,VLOOKUP($B$6&amp;$A58,KPI_DATOS!$A:$L,D$6,0))</f>
        <v>5.0009669999999993</v>
      </c>
      <c r="E58" s="49">
        <f>IF($A$6&lt;4,VLOOKUP($B$6&amp;$A58,KPI_DATOS!$A:$L,E$6,0)/1000,VLOOKUP($B$6&amp;$A58,KPI_DATOS!$A:$L,E$6,0))</f>
        <v>4.6681000000000008</v>
      </c>
      <c r="F58" s="49">
        <f>IF($A$6&lt;4,VLOOKUP($B$6&amp;$A58,KPI_DATOS!$A:$L,F$6,0)/1000,VLOOKUP($B$6&amp;$A58,KPI_DATOS!$A:$L,F$6,0))</f>
        <v>6.4322529999999993</v>
      </c>
      <c r="G58" s="49">
        <f>IF($A$6&lt;4,VLOOKUP($B$6&amp;$A58,KPI_DATOS!$A:$L,G$6,0)/1000,VLOOKUP($B$6&amp;$A58,KPI_DATOS!$A:$L,G$6,0))</f>
        <v>12.499229999999999</v>
      </c>
      <c r="H58" s="49">
        <f>IF($A$6&lt;4,VLOOKUP($B$6&amp;$A58,KPI_DATOS!$A:$L,H$6,0)/1000,VLOOKUP($B$6&amp;$A58,KPI_DATOS!$A:$L,H$6,0))</f>
        <v>5.3215010000000005</v>
      </c>
      <c r="I58" s="49">
        <f>IF($A$6&lt;4,VLOOKUP($B$6&amp;$A58,KPI_DATOS!$A:$L,I$6,0)/1000,VLOOKUP($B$6&amp;$A58,KPI_DATOS!$A:$L,I$6,0))</f>
        <v>5.3312929999999996</v>
      </c>
      <c r="J58" s="49">
        <f>IF($A$6&lt;4,VLOOKUP($B$6&amp;$A58,KPI_DATOS!$A:$L,J$6,0)/1000,VLOOKUP($B$6&amp;$A58,KPI_DATOS!$A:$L,J$6,0))</f>
        <v>6.481134</v>
      </c>
      <c r="K58" s="49">
        <f>IF($A$6&lt;4,VLOOKUP($B$6&amp;$A58,KPI_DATOS!$A:$L,K$6,0)/1000,VLOOKUP($B$6&amp;$A58,KPI_DATOS!$A:$L,K$6,0))</f>
        <v>21.07676</v>
      </c>
      <c r="L58" s="10"/>
      <c r="M58" s="29">
        <f t="shared" si="0"/>
        <v>68.624467267183675</v>
      </c>
    </row>
    <row r="59" spans="1:13" ht="20.149999999999999" customHeight="1" x14ac:dyDescent="0.35">
      <c r="A59" s="45" t="s">
        <v>167</v>
      </c>
      <c r="B59" s="42"/>
      <c r="C59" s="49">
        <f>IF($A$6&lt;4,VLOOKUP($B$6&amp;$A59,KPI_DATOS!$A:$L,C$6,0)/1000,VLOOKUP($B$6&amp;$A59,KPI_DATOS!$A:$L,C$6,0))</f>
        <v>6.0633929999999996</v>
      </c>
      <c r="D59" s="49">
        <f>IF($A$6&lt;4,VLOOKUP($B$6&amp;$A59,KPI_DATOS!$A:$L,D$6,0)/1000,VLOOKUP($B$6&amp;$A59,KPI_DATOS!$A:$L,D$6,0))</f>
        <v>2.4978560000000001</v>
      </c>
      <c r="E59" s="49">
        <f>IF($A$6&lt;4,VLOOKUP($B$6&amp;$A59,KPI_DATOS!$A:$L,E$6,0)/1000,VLOOKUP($B$6&amp;$A59,KPI_DATOS!$A:$L,E$6,0))</f>
        <v>2.158989</v>
      </c>
      <c r="F59" s="49">
        <f>IF($A$6&lt;4,VLOOKUP($B$6&amp;$A59,KPI_DATOS!$A:$L,F$6,0)/1000,VLOOKUP($B$6&amp;$A59,KPI_DATOS!$A:$L,F$6,0))</f>
        <v>4.3268270000000006</v>
      </c>
      <c r="G59" s="49">
        <f>IF($A$6&lt;4,VLOOKUP($B$6&amp;$A59,KPI_DATOS!$A:$L,G$6,0)/1000,VLOOKUP($B$6&amp;$A59,KPI_DATOS!$A:$L,G$6,0))</f>
        <v>6.7581340000000001</v>
      </c>
      <c r="H59" s="49">
        <f>IF($A$6&lt;4,VLOOKUP($B$6&amp;$A59,KPI_DATOS!$A:$L,H$6,0)/1000,VLOOKUP($B$6&amp;$A59,KPI_DATOS!$A:$L,H$6,0))</f>
        <v>2.9212979999999997</v>
      </c>
      <c r="I59" s="49">
        <f>IF($A$6&lt;4,VLOOKUP($B$6&amp;$A59,KPI_DATOS!$A:$L,I$6,0)/1000,VLOOKUP($B$6&amp;$A59,KPI_DATOS!$A:$L,I$6,0))</f>
        <v>2.858962</v>
      </c>
      <c r="J59" s="49">
        <f>IF($A$6&lt;4,VLOOKUP($B$6&amp;$A59,KPI_DATOS!$A:$L,J$6,0)/1000,VLOOKUP($B$6&amp;$A59,KPI_DATOS!$A:$L,J$6,0))</f>
        <v>3.628679</v>
      </c>
      <c r="K59" s="49">
        <f>IF($A$6&lt;4,VLOOKUP($B$6&amp;$A59,KPI_DATOS!$A:$L,K$6,0)/1000,VLOOKUP($B$6&amp;$A59,KPI_DATOS!$A:$L,K$6,0))</f>
        <v>5.3784450000000001</v>
      </c>
      <c r="L59" s="10"/>
      <c r="M59" s="29">
        <f t="shared" si="0"/>
        <v>-20.415235921631623</v>
      </c>
    </row>
    <row r="60" spans="1:13" ht="20.5" customHeight="1" x14ac:dyDescent="0.35">
      <c r="A60" s="45" t="s">
        <v>181</v>
      </c>
      <c r="B60" s="42"/>
      <c r="C60" s="49">
        <f>IF($A$6&lt;4,VLOOKUP($B$6&amp;$A60,KPI_DATOS!$A:$L,C$6,0)/1000,VLOOKUP($B$6&amp;$A60,KPI_DATOS!$A:$L,C$6,0))</f>
        <v>46.131569999999996</v>
      </c>
      <c r="D60" s="49">
        <f>IF($A$6&lt;4,VLOOKUP($B$6&amp;$A60,KPI_DATOS!$A:$L,D$6,0)/1000,VLOOKUP($B$6&amp;$A60,KPI_DATOS!$A:$L,D$6,0))</f>
        <v>21.935359999999999</v>
      </c>
      <c r="E60" s="49">
        <f>IF($A$6&lt;4,VLOOKUP($B$6&amp;$A60,KPI_DATOS!$A:$L,E$6,0)/1000,VLOOKUP($B$6&amp;$A60,KPI_DATOS!$A:$L,E$6,0))</f>
        <v>20.794550000000001</v>
      </c>
      <c r="F60" s="49">
        <f>IF($A$6&lt;4,VLOOKUP($B$6&amp;$A60,KPI_DATOS!$A:$L,F$6,0)/1000,VLOOKUP($B$6&amp;$A60,KPI_DATOS!$A:$L,F$6,0))</f>
        <v>27.343700000000002</v>
      </c>
      <c r="G60" s="49">
        <f>IF($A$6&lt;4,VLOOKUP($B$6&amp;$A60,KPI_DATOS!$A:$L,G$6,0)/1000,VLOOKUP($B$6&amp;$A60,KPI_DATOS!$A:$L,G$6,0))</f>
        <v>43.614879999999999</v>
      </c>
      <c r="H60" s="49">
        <f>IF($A$6&lt;4,VLOOKUP($B$6&amp;$A60,KPI_DATOS!$A:$L,H$6,0)/1000,VLOOKUP($B$6&amp;$A60,KPI_DATOS!$A:$L,H$6,0))</f>
        <v>21.72195</v>
      </c>
      <c r="I60" s="49">
        <f>IF($A$6&lt;4,VLOOKUP($B$6&amp;$A60,KPI_DATOS!$A:$L,I$6,0)/1000,VLOOKUP($B$6&amp;$A60,KPI_DATOS!$A:$L,I$6,0))</f>
        <v>21.75112</v>
      </c>
      <c r="J60" s="49">
        <f>IF($A$6&lt;4,VLOOKUP($B$6&amp;$A60,KPI_DATOS!$A:$L,J$6,0)/1000,VLOOKUP($B$6&amp;$A60,KPI_DATOS!$A:$L,J$6,0))</f>
        <v>25.04824</v>
      </c>
      <c r="K60" s="49">
        <f>IF($A$6&lt;4,VLOOKUP($B$6&amp;$A60,KPI_DATOS!$A:$L,K$6,0)/1000,VLOOKUP($B$6&amp;$A60,KPI_DATOS!$A:$L,K$6,0))</f>
        <v>46.413379999999997</v>
      </c>
      <c r="L60" s="10"/>
      <c r="M60" s="29">
        <f t="shared" ref="M60:M61" si="1">IFERROR(IF(A58=4,(K60-G60),((K60/G60-1)*100)),"-")</f>
        <v>6.4163881684415891</v>
      </c>
    </row>
    <row r="61" spans="1:13" ht="20.5" customHeight="1" x14ac:dyDescent="0.35">
      <c r="A61" s="45" t="s">
        <v>182</v>
      </c>
      <c r="B61" s="42"/>
      <c r="C61" s="49">
        <f>IF($A$6&lt;4,VLOOKUP($B$6&amp;$A61,KPI_DATOS!$A:$L,C$6,0)/1000,VLOOKUP($B$6&amp;$A61,KPI_DATOS!$A:$L,C$6,0))</f>
        <v>11.381879999999999</v>
      </c>
      <c r="D61" s="49">
        <f>IF($A$6&lt;4,VLOOKUP($B$6&amp;$A61,KPI_DATOS!$A:$L,D$6,0)/1000,VLOOKUP($B$6&amp;$A61,KPI_DATOS!$A:$L,D$6,0))</f>
        <v>8.8451679999999993</v>
      </c>
      <c r="E61" s="49">
        <f>IF($A$6&lt;4,VLOOKUP($B$6&amp;$A61,KPI_DATOS!$A:$L,E$6,0)/1000,VLOOKUP($B$6&amp;$A61,KPI_DATOS!$A:$L,E$6,0))</f>
        <v>9.024877</v>
      </c>
      <c r="F61" s="49">
        <f>IF($A$6&lt;4,VLOOKUP($B$6&amp;$A61,KPI_DATOS!$A:$L,F$6,0)/1000,VLOOKUP($B$6&amp;$A61,KPI_DATOS!$A:$L,F$6,0))</f>
        <v>8.5785939999999989</v>
      </c>
      <c r="G61" s="49">
        <f>IF($A$6&lt;4,VLOOKUP($B$6&amp;$A61,KPI_DATOS!$A:$L,G$6,0)/1000,VLOOKUP($B$6&amp;$A61,KPI_DATOS!$A:$L,G$6,0))</f>
        <v>12.967649999999999</v>
      </c>
      <c r="H61" s="49">
        <f>IF($A$6&lt;4,VLOOKUP($B$6&amp;$A61,KPI_DATOS!$A:$L,H$6,0)/1000,VLOOKUP($B$6&amp;$A61,KPI_DATOS!$A:$L,H$6,0))</f>
        <v>12.071899999999999</v>
      </c>
      <c r="I61" s="49">
        <f>IF($A$6&lt;4,VLOOKUP($B$6&amp;$A61,KPI_DATOS!$A:$L,I$6,0)/1000,VLOOKUP($B$6&amp;$A61,KPI_DATOS!$A:$L,I$6,0))</f>
        <v>7.3967200000000002</v>
      </c>
      <c r="J61" s="49">
        <f>IF($A$6&lt;4,VLOOKUP($B$6&amp;$A61,KPI_DATOS!$A:$L,J$6,0)/1000,VLOOKUP($B$6&amp;$A61,KPI_DATOS!$A:$L,J$6,0))</f>
        <v>7.0979770000000002</v>
      </c>
      <c r="K61" s="49">
        <f>IF($A$6&lt;4,VLOOKUP($B$6&amp;$A61,KPI_DATOS!$A:$L,K$6,0)/1000,VLOOKUP($B$6&amp;$A61,KPI_DATOS!$A:$L,K$6,0))</f>
        <v>10.56169</v>
      </c>
      <c r="L61" s="10"/>
      <c r="M61" s="29">
        <f t="shared" si="1"/>
        <v>-18.553554421965423</v>
      </c>
    </row>
    <row r="62" spans="1:13" ht="20.5" customHeight="1" x14ac:dyDescent="0.35">
      <c r="A62" s="45" t="s">
        <v>168</v>
      </c>
      <c r="B62" s="42"/>
      <c r="C62" s="49">
        <f>IF($A$6&lt;4,VLOOKUP($B$6&amp;$A62,KPI_DATOS!$A:$L,C$6,0)/1000,VLOOKUP($B$6&amp;$A62,KPI_DATOS!$A:$L,C$6,0))</f>
        <v>7.0609889999999993</v>
      </c>
      <c r="D62" s="49">
        <f>IF($A$6&lt;4,VLOOKUP($B$6&amp;$A62,KPI_DATOS!$A:$L,D$6,0)/1000,VLOOKUP($B$6&amp;$A62,KPI_DATOS!$A:$L,D$6,0))</f>
        <v>4.2482879999999996</v>
      </c>
      <c r="E62" s="49">
        <f>IF($A$6&lt;4,VLOOKUP($B$6&amp;$A62,KPI_DATOS!$A:$L,E$6,0)/1000,VLOOKUP($B$6&amp;$A62,KPI_DATOS!$A:$L,E$6,0))</f>
        <v>3.2098299999999997</v>
      </c>
      <c r="F62" s="49">
        <f>IF($A$6&lt;4,VLOOKUP($B$6&amp;$A62,KPI_DATOS!$A:$L,F$6,0)/1000,VLOOKUP($B$6&amp;$A62,KPI_DATOS!$A:$L,F$6,0))</f>
        <v>3.587666</v>
      </c>
      <c r="G62" s="49">
        <f>IF($A$6&lt;4,VLOOKUP($B$6&amp;$A62,KPI_DATOS!$A:$L,G$6,0)/1000,VLOOKUP($B$6&amp;$A62,KPI_DATOS!$A:$L,G$6,0))</f>
        <v>5.3510860000000005</v>
      </c>
      <c r="H62" s="49">
        <f>IF($A$6&lt;4,VLOOKUP($B$6&amp;$A62,KPI_DATOS!$A:$L,H$6,0)/1000,VLOOKUP($B$6&amp;$A62,KPI_DATOS!$A:$L,H$6,0))</f>
        <v>4.1539380000000001</v>
      </c>
      <c r="I62" s="49">
        <f>IF($A$6&lt;4,VLOOKUP($B$6&amp;$A62,KPI_DATOS!$A:$L,I$6,0)/1000,VLOOKUP($B$6&amp;$A62,KPI_DATOS!$A:$L,I$6,0))</f>
        <v>3.0090509999999999</v>
      </c>
      <c r="J62" s="49">
        <f>IF($A$6&lt;4,VLOOKUP($B$6&amp;$A62,KPI_DATOS!$A:$L,J$6,0)/1000,VLOOKUP($B$6&amp;$A62,KPI_DATOS!$A:$L,J$6,0))</f>
        <v>3.2399200000000001</v>
      </c>
      <c r="K62" s="49">
        <f>IF($A$6&lt;4,VLOOKUP($B$6&amp;$A62,KPI_DATOS!$A:$L,K$6,0)/1000,VLOOKUP($B$6&amp;$A62,KPI_DATOS!$A:$L,K$6,0))</f>
        <v>5.4407899999999998</v>
      </c>
      <c r="L62" s="10"/>
      <c r="M62" s="29">
        <f t="shared" ref="M62:M64" si="2">IFERROR(IF(A60=4,(K62-G62),((K62/G62-1)*100)),"-")</f>
        <v>1.6763699929322584</v>
      </c>
    </row>
    <row r="63" spans="1:13" ht="20.5" customHeight="1" x14ac:dyDescent="0.35">
      <c r="A63" s="45" t="s">
        <v>169</v>
      </c>
      <c r="B63" s="42"/>
      <c r="C63" s="49">
        <f>IF($A$6&lt;4,VLOOKUP($B$6&amp;$A63,KPI_DATOS!$A:$L,C$6,0)/1000,VLOOKUP($B$6&amp;$A63,KPI_DATOS!$A:$L,C$6,0))</f>
        <v>2.8863780000000001</v>
      </c>
      <c r="D63" s="49">
        <f>IF($A$6&lt;4,VLOOKUP($B$6&amp;$A63,KPI_DATOS!$A:$L,D$6,0)/1000,VLOOKUP($B$6&amp;$A63,KPI_DATOS!$A:$L,D$6,0))</f>
        <v>1.658855</v>
      </c>
      <c r="E63" s="49">
        <f>IF($A$6&lt;4,VLOOKUP($B$6&amp;$A63,KPI_DATOS!$A:$L,E$6,0)/1000,VLOOKUP($B$6&amp;$A63,KPI_DATOS!$A:$L,E$6,0))</f>
        <v>1.7793379999999999</v>
      </c>
      <c r="F63" s="49">
        <f>IF($A$6&lt;4,VLOOKUP($B$6&amp;$A63,KPI_DATOS!$A:$L,F$6,0)/1000,VLOOKUP($B$6&amp;$A63,KPI_DATOS!$A:$L,F$6,0))</f>
        <v>1.3670709999999999</v>
      </c>
      <c r="G63" s="49">
        <f>IF($A$6&lt;4,VLOOKUP($B$6&amp;$A63,KPI_DATOS!$A:$L,G$6,0)/1000,VLOOKUP($B$6&amp;$A63,KPI_DATOS!$A:$L,G$6,0))</f>
        <v>2.2289270000000001</v>
      </c>
      <c r="H63" s="49">
        <f>IF($A$6&lt;4,VLOOKUP($B$6&amp;$A63,KPI_DATOS!$A:$L,H$6,0)/1000,VLOOKUP($B$6&amp;$A63,KPI_DATOS!$A:$L,H$6,0))</f>
        <v>1.438096</v>
      </c>
      <c r="I63" s="49">
        <f>IF($A$6&lt;4,VLOOKUP($B$6&amp;$A63,KPI_DATOS!$A:$L,I$6,0)/1000,VLOOKUP($B$6&amp;$A63,KPI_DATOS!$A:$L,I$6,0))</f>
        <v>1.928793</v>
      </c>
      <c r="J63" s="49">
        <f>IF($A$6&lt;4,VLOOKUP($B$6&amp;$A63,KPI_DATOS!$A:$L,J$6,0)/1000,VLOOKUP($B$6&amp;$A63,KPI_DATOS!$A:$L,J$6,0))</f>
        <v>1.2981310000000001</v>
      </c>
      <c r="K63" s="49">
        <f>IF($A$6&lt;4,VLOOKUP($B$6&amp;$A63,KPI_DATOS!$A:$L,K$6,0)/1000,VLOOKUP($B$6&amp;$A63,KPI_DATOS!$A:$L,K$6,0))</f>
        <v>2.2671589999999999</v>
      </c>
      <c r="L63" s="10"/>
      <c r="M63" s="29">
        <f t="shared" si="2"/>
        <v>1.7152647888423411</v>
      </c>
    </row>
    <row r="64" spans="1:13" ht="20.5" customHeight="1" x14ac:dyDescent="0.35">
      <c r="A64" s="45" t="s">
        <v>78</v>
      </c>
      <c r="B64" s="42"/>
      <c r="C64" s="49">
        <f>IF($A$6&lt;4,VLOOKUP($B$6&amp;$A64,KPI_DATOS!$A:$L,C$6,0)/1000,VLOOKUP($B$6&amp;$A64,KPI_DATOS!$A:$L,C$6,0))</f>
        <v>28.902180000000001</v>
      </c>
      <c r="D64" s="49">
        <f>IF($A$6&lt;4,VLOOKUP($B$6&amp;$A64,KPI_DATOS!$A:$L,D$6,0)/1000,VLOOKUP($B$6&amp;$A64,KPI_DATOS!$A:$L,D$6,0))</f>
        <v>14.650219999999999</v>
      </c>
      <c r="E64" s="49">
        <f>IF($A$6&lt;4,VLOOKUP($B$6&amp;$A64,KPI_DATOS!$A:$L,E$6,0)/1000,VLOOKUP($B$6&amp;$A64,KPI_DATOS!$A:$L,E$6,0))</f>
        <v>12.90593</v>
      </c>
      <c r="F64" s="49">
        <f>IF($A$6&lt;4,VLOOKUP($B$6&amp;$A64,KPI_DATOS!$A:$L,F$6,0)/1000,VLOOKUP($B$6&amp;$A64,KPI_DATOS!$A:$L,F$6,0))</f>
        <v>15.691690000000001</v>
      </c>
      <c r="G64" s="49">
        <f>IF($A$6&lt;4,VLOOKUP($B$6&amp;$A64,KPI_DATOS!$A:$L,G$6,0)/1000,VLOOKUP($B$6&amp;$A64,KPI_DATOS!$A:$L,G$6,0))</f>
        <v>28.979490000000002</v>
      </c>
      <c r="H64" s="49">
        <f>IF($A$6&lt;4,VLOOKUP($B$6&amp;$A64,KPI_DATOS!$A:$L,H$6,0)/1000,VLOOKUP($B$6&amp;$A64,KPI_DATOS!$A:$L,H$6,0))</f>
        <v>13.751899999999999</v>
      </c>
      <c r="I64" s="49">
        <f>IF($A$6&lt;4,VLOOKUP($B$6&amp;$A64,KPI_DATOS!$A:$L,I$6,0)/1000,VLOOKUP($B$6&amp;$A64,KPI_DATOS!$A:$L,I$6,0))</f>
        <v>13.793790000000001</v>
      </c>
      <c r="J64" s="49">
        <f>IF($A$6&lt;4,VLOOKUP($B$6&amp;$A64,KPI_DATOS!$A:$L,J$6,0)/1000,VLOOKUP($B$6&amp;$A64,KPI_DATOS!$A:$L,J$6,0))</f>
        <v>18.734590000000001</v>
      </c>
      <c r="K64" s="49">
        <f>IF($A$6&lt;4,VLOOKUP($B$6&amp;$A64,KPI_DATOS!$A:$L,K$6,0)/1000,VLOOKUP($B$6&amp;$A64,KPI_DATOS!$A:$L,K$6,0))</f>
        <v>20.780349999999999</v>
      </c>
      <c r="L64" s="10"/>
      <c r="M64" s="29">
        <f t="shared" si="2"/>
        <v>-28.292906465917799</v>
      </c>
    </row>
    <row r="67" spans="1:1" x14ac:dyDescent="0.35">
      <c r="A67" s="47" t="s">
        <v>116</v>
      </c>
    </row>
    <row r="68" spans="1:1" x14ac:dyDescent="0.35">
      <c r="A68" s="48" t="s">
        <v>117</v>
      </c>
    </row>
  </sheetData>
  <sheetProtection sheet="1" objects="1" scenarios="1"/>
  <mergeCells count="1">
    <mergeCell ref="A1:K1"/>
  </mergeCells>
  <conditionalFormatting sqref="C8:K64">
    <cfRule type="containsErrors" dxfId="1" priority="2">
      <formula>ISERROR(C8)</formula>
    </cfRule>
  </conditionalFormatting>
  <conditionalFormatting sqref="M8:M64">
    <cfRule type="containsErrors" dxfId="0" priority="1">
      <formula>ISERROR(M8)</formula>
    </cfRule>
  </conditionalFormatting>
  <pageMargins left="0.70866141732283472" right="0.70866141732283472" top="0.74803149606299213" bottom="0.74803149606299213" header="0.31496062992125984" footer="0.31496062992125984"/>
  <pageSetup paperSize="9" scale="39" orientation="portrait" r:id="rId1"/>
  <colBreaks count="1" manualBreakCount="1">
    <brk id="11" max="1048575" man="1"/>
  </colBreaks>
  <ignoredErrors>
    <ignoredError sqref="C11:J11 C16:J16 C32:I33 J33 C38:J3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4</xdr:row>
                    <xdr:rowOff>95250</xdr:rowOff>
                  </from>
                  <to>
                    <xdr:col>2</xdr:col>
                    <xdr:colOff>184150</xdr:colOff>
                    <xdr:row>5</xdr:row>
                    <xdr:rowOff>361950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7111197-C4BA-491E-B42F-C8D5970CB2AE}">
  <ds:schemaRefs>
    <ds:schemaRef ds:uri="http://schemas.microsoft.com/sharepoint/v3/contenttype/forms"/>
  </ds:schemaRefs>
</ds:datastoreItem>
</file>

<file path=customXml/itemProps2.xml><?xml version="1.0" encoding="utf-8"?>
<ds:datastoreItem xmlns:ds="http://schemas.openxmlformats.org/officeDocument/2006/customXml" ds:itemID="{9E7F0E1E-46F7-4625-AB17-FA9E53FFCE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E34D26-C99C-45F1-ABDD-DC4214FC0822}">
  <ds:schemaRef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http://purl.org/dc/term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Desplegables</vt:lpstr>
      <vt:lpstr>PERFIL_DATOS</vt:lpstr>
      <vt:lpstr>MOTIVOS_DATOS</vt:lpstr>
      <vt:lpstr>KPI</vt:lpstr>
      <vt:lpstr>PERFIL</vt:lpstr>
      <vt:lpstr>MOTIVOS</vt:lpstr>
      <vt:lpstr>MOTIVOS!_GoBack</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Tamara Sanchez</cp:lastModifiedBy>
  <cp:lastPrinted>2020-05-21T07:58:10Z</cp:lastPrinted>
  <dcterms:created xsi:type="dcterms:W3CDTF">2019-04-04T11:02:49Z</dcterms:created>
  <dcterms:modified xsi:type="dcterms:W3CDTF">2024-11-21T11:20:47Z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2023-02-16T09:55:13Z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c45a2994-0ff3-445e-9b14-ecfac3315585</vt:lpwstr>
  </property>
  <property fmtid="{D5CDD505-2E9C-101B-9397-08002B2CF9AE}" pid="10" name="MSIP_Label_3741da7a-79c1-417c-b408-16c0bfe99fca_ContentBits">
    <vt:lpwstr>0</vt:lpwstr>
  </property>
</Properties>
</file>