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Tamara.Sanchez\Downloads\"/>
    </mc:Choice>
  </mc:AlternateContent>
  <xr:revisionPtr revIDLastSave="0" documentId="13_ncr:1_{3393388F-947C-4FFB-83CA-05D8E30CFC65}" xr6:coauthVersionLast="47" xr6:coauthVersionMax="47" xr10:uidLastSave="{00000000-0000-0000-0000-000000000000}"/>
  <bookViews>
    <workbookView showSheetTabs="0" xWindow="28680" yWindow="-120" windowWidth="29040" windowHeight="15840" tabRatio="887"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 l="1"/>
  <c r="A7" i="9" l="1"/>
  <c r="E7" i="8" l="1"/>
  <c r="C7" i="8"/>
  <c r="H7" i="5" l="1"/>
  <c r="J7" i="5"/>
  <c r="G7" i="5"/>
  <c r="I7" i="5"/>
  <c r="A783" i="7"/>
  <c r="F7" i="5"/>
  <c r="E7" i="5"/>
  <c r="C7" i="5"/>
  <c r="D7" i="5"/>
  <c r="A97" i="3"/>
  <c r="A405" i="7"/>
  <c r="N29" i="8"/>
  <c r="N36" i="8"/>
  <c r="A290" i="7"/>
  <c r="A303" i="7"/>
  <c r="K7" i="5"/>
  <c r="A21" i="3"/>
  <c r="A64" i="3"/>
  <c r="N31" i="8"/>
  <c r="N32" i="8"/>
  <c r="A330" i="7"/>
  <c r="N15" i="8"/>
  <c r="N23" i="8"/>
  <c r="N10" i="8"/>
  <c r="N13" i="8"/>
  <c r="N14" i="8"/>
  <c r="N30" i="8"/>
  <c r="N27" i="8"/>
  <c r="N37" i="8"/>
  <c r="N22" i="8"/>
  <c r="N17" i="8"/>
  <c r="N11" i="8"/>
  <c r="N33" i="8"/>
  <c r="N26" i="8"/>
  <c r="A65" i="10"/>
  <c r="A55" i="10"/>
  <c r="N21" i="8"/>
  <c r="N24" i="8"/>
  <c r="N25" i="8"/>
  <c r="N19" i="8"/>
  <c r="N28" i="8"/>
  <c r="N35" i="8"/>
  <c r="N18" i="8"/>
  <c r="N20" i="8"/>
  <c r="N16" i="8"/>
  <c r="N38" i="8"/>
  <c r="N12" i="8"/>
  <c r="N34" i="8"/>
  <c r="A50" i="3" l="1"/>
  <c r="A487" i="7"/>
  <c r="A473" i="7"/>
  <c r="A470" i="7"/>
  <c r="A484" i="7"/>
  <c r="A471" i="7"/>
  <c r="A78" i="10"/>
  <c r="A69" i="10"/>
  <c r="A93" i="10"/>
  <c r="A61" i="10"/>
  <c r="A47" i="3"/>
  <c r="A89" i="10"/>
  <c r="A494" i="7"/>
  <c r="A477" i="7"/>
  <c r="A70" i="3"/>
  <c r="A63" i="10"/>
  <c r="A73" i="10"/>
  <c r="A60" i="10"/>
  <c r="A25" i="10"/>
  <c r="A4" i="10"/>
  <c r="A32" i="10"/>
  <c r="A28" i="10"/>
  <c r="A34" i="10"/>
  <c r="A101" i="10"/>
  <c r="A119" i="10"/>
  <c r="A99" i="10"/>
  <c r="A102" i="10"/>
  <c r="A118" i="10"/>
  <c r="A51" i="10"/>
  <c r="A70" i="10"/>
  <c r="A7" i="10"/>
  <c r="A90" i="10"/>
  <c r="A82" i="10"/>
  <c r="A49" i="10"/>
  <c r="A37" i="10"/>
  <c r="A3" i="10"/>
  <c r="A45" i="10"/>
  <c r="A20" i="10"/>
  <c r="A10" i="10"/>
  <c r="A31" i="10"/>
  <c r="A98" i="10"/>
  <c r="A132" i="10"/>
  <c r="A117" i="10"/>
  <c r="A124" i="10"/>
  <c r="A135" i="10"/>
  <c r="A23" i="3"/>
  <c r="A28" i="3"/>
  <c r="H7" i="9"/>
  <c r="H9" i="8"/>
  <c r="A83" i="10"/>
  <c r="A76" i="10"/>
  <c r="A67" i="10"/>
  <c r="A92" i="10"/>
  <c r="A80" i="10"/>
  <c r="A68" i="10"/>
  <c r="A38" i="10"/>
  <c r="A29" i="10"/>
  <c r="A35" i="10"/>
  <c r="A41" i="10"/>
  <c r="A15" i="10"/>
  <c r="A21" i="10"/>
  <c r="A100" i="10"/>
  <c r="A95" i="10"/>
  <c r="A112" i="10"/>
  <c r="A122" i="10"/>
  <c r="A108" i="10"/>
  <c r="A115" i="10"/>
  <c r="F7" i="9"/>
  <c r="F9" i="8"/>
  <c r="A80" i="3"/>
  <c r="A76" i="3"/>
  <c r="A82" i="3"/>
  <c r="A75" i="3"/>
  <c r="A78" i="3"/>
  <c r="A81" i="3"/>
  <c r="A77" i="3"/>
  <c r="A79" i="3"/>
  <c r="A83" i="3"/>
  <c r="A101" i="3"/>
  <c r="A95" i="3"/>
  <c r="A93" i="3"/>
  <c r="A96" i="3"/>
  <c r="A100" i="3"/>
  <c r="A98" i="3"/>
  <c r="A94" i="3"/>
  <c r="A99" i="3"/>
  <c r="A769" i="7"/>
  <c r="A785" i="7"/>
  <c r="A599" i="7"/>
  <c r="A759" i="7"/>
  <c r="A604" i="7"/>
  <c r="A573" i="7"/>
  <c r="A615" i="7"/>
  <c r="A639" i="7"/>
  <c r="A753" i="7"/>
  <c r="A743" i="7"/>
  <c r="A641" i="7"/>
  <c r="A688" i="7"/>
  <c r="A589" i="7"/>
  <c r="A733" i="7"/>
  <c r="A720" i="7"/>
  <c r="A697" i="7"/>
  <c r="A761" i="7"/>
  <c r="A752" i="7"/>
  <c r="A534" i="7"/>
  <c r="A683" i="7"/>
  <c r="A693" i="7"/>
  <c r="A664" i="7"/>
  <c r="A563" i="7"/>
  <c r="A648" i="7"/>
  <c r="A682" i="7"/>
  <c r="A659" i="7"/>
  <c r="A680" i="7"/>
  <c r="A533" i="7"/>
  <c r="A526" i="7"/>
  <c r="A561" i="7"/>
  <c r="A637" i="7"/>
  <c r="A760" i="7"/>
  <c r="A651" i="7"/>
  <c r="A574" i="7"/>
  <c r="A527" i="7"/>
  <c r="A728" i="7"/>
  <c r="A713" i="7"/>
  <c r="A560" i="7"/>
  <c r="A540" i="7"/>
  <c r="A617" i="7"/>
  <c r="A762" i="7"/>
  <c r="A595" i="7"/>
  <c r="A603" i="7"/>
  <c r="A747" i="7"/>
  <c r="A543" i="7"/>
  <c r="A630" i="7"/>
  <c r="A605" i="7"/>
  <c r="A767" i="7"/>
  <c r="A652" i="7"/>
  <c r="A662" i="7"/>
  <c r="A634" i="7"/>
  <c r="A632" i="7"/>
  <c r="A602" i="7"/>
  <c r="A567" i="7"/>
  <c r="A541" i="7"/>
  <c r="A530" i="7"/>
  <c r="A780" i="7"/>
  <c r="A669" i="7"/>
  <c r="A538" i="7"/>
  <c r="A687" i="7"/>
  <c r="A536" i="7"/>
  <c r="A781" i="7"/>
  <c r="A559" i="7"/>
  <c r="A768" i="7"/>
  <c r="A735" i="7"/>
  <c r="A779" i="7"/>
  <c r="A782" i="7"/>
  <c r="A650" i="7"/>
  <c r="A719" i="7"/>
  <c r="A553" i="7"/>
  <c r="A528" i="7"/>
  <c r="A551" i="7"/>
  <c r="A772" i="7"/>
  <c r="A701" i="7"/>
  <c r="A739" i="7"/>
  <c r="A705" i="7"/>
  <c r="A756" i="7"/>
  <c r="A692" i="7"/>
  <c r="A564" i="7"/>
  <c r="A539" i="7"/>
  <c r="A531" i="7"/>
  <c r="A750" i="7"/>
  <c r="A640" i="7"/>
  <c r="A711" i="7"/>
  <c r="A766" i="7"/>
  <c r="A537" i="7"/>
  <c r="A763" i="7"/>
  <c r="A592" i="7"/>
  <c r="A614" i="7"/>
  <c r="A685" i="7"/>
  <c r="A714" i="7"/>
  <c r="A625" i="7"/>
  <c r="A654" i="7"/>
  <c r="A730" i="7"/>
  <c r="A576" i="7"/>
  <c r="A724" i="7"/>
  <c r="A626" i="7"/>
  <c r="A734" i="7"/>
  <c r="A627" i="7"/>
  <c r="A777" i="7"/>
  <c r="A731" i="7"/>
  <c r="A746" i="7"/>
  <c r="A770" i="7"/>
  <c r="A577" i="7"/>
  <c r="A621" i="7"/>
  <c r="A542" i="7"/>
  <c r="A745" i="7"/>
  <c r="A624" i="7"/>
  <c r="A643" i="7"/>
  <c r="A679" i="7"/>
  <c r="A672" i="7"/>
  <c r="A544" i="7"/>
  <c r="A636" i="7"/>
  <c r="A649" i="7"/>
  <c r="A580" i="7"/>
  <c r="A583" i="7"/>
  <c r="A665" i="7"/>
  <c r="A704" i="7"/>
  <c r="A778" i="7"/>
  <c r="A585" i="7"/>
  <c r="A582" i="7"/>
  <c r="A633" i="7"/>
  <c r="A674" i="7"/>
  <c r="A744" i="7"/>
  <c r="A677" i="7"/>
  <c r="A565" i="7"/>
  <c r="A646" i="7"/>
  <c r="A690" i="7"/>
  <c r="A774" i="7"/>
  <c r="A708" i="7"/>
  <c r="A647" i="7"/>
  <c r="A700" i="7"/>
  <c r="A635" i="7"/>
  <c r="A749" i="7"/>
  <c r="A738" i="7"/>
  <c r="A736" i="7"/>
  <c r="A532" i="7"/>
  <c r="A571" i="7"/>
  <c r="A619" i="7"/>
  <c r="A581" i="7"/>
  <c r="A529" i="7"/>
  <c r="A709" i="7"/>
  <c r="A596" i="7"/>
  <c r="A660" i="7"/>
  <c r="A613" i="7"/>
  <c r="A671" i="7"/>
  <c r="A546" i="7"/>
  <c r="A628" i="7"/>
  <c r="A784" i="7"/>
  <c r="A773" i="7"/>
  <c r="A695" i="7"/>
  <c r="A568" i="7"/>
  <c r="A696" i="7"/>
  <c r="A681" i="7"/>
  <c r="A771" i="7"/>
  <c r="A587" i="7"/>
  <c r="A601" i="7"/>
  <c r="A670" i="7"/>
  <c r="A703" i="7"/>
  <c r="A575" i="7"/>
  <c r="A755" i="7"/>
  <c r="A732" i="7"/>
  <c r="A702" i="7"/>
  <c r="A579" i="7"/>
  <c r="A550" i="7"/>
  <c r="A578" i="7"/>
  <c r="A764" i="7"/>
  <c r="A658" i="7"/>
  <c r="A566" i="7"/>
  <c r="A570" i="7"/>
  <c r="A721" i="7"/>
  <c r="A775" i="7"/>
  <c r="A667" i="7"/>
  <c r="A706" i="7"/>
  <c r="A712" i="7"/>
  <c r="A618" i="7"/>
  <c r="A684" i="7"/>
  <c r="A525" i="7"/>
  <c r="A718" i="7"/>
  <c r="A555" i="7"/>
  <c r="A610" i="7"/>
  <c r="A675" i="7"/>
  <c r="A548" i="7"/>
  <c r="A620" i="7"/>
  <c r="A656" i="7"/>
  <c r="A631" i="7"/>
  <c r="A535" i="7"/>
  <c r="A717" i="7"/>
  <c r="A557" i="7"/>
  <c r="A638" i="7"/>
  <c r="A698" i="7"/>
  <c r="A691" i="7"/>
  <c r="A562" i="7"/>
  <c r="A629" i="7"/>
  <c r="A726" i="7"/>
  <c r="A722" i="7"/>
  <c r="A740" i="7"/>
  <c r="A590" i="7"/>
  <c r="A552" i="7"/>
  <c r="A606" i="7"/>
  <c r="A715" i="7"/>
  <c r="A572" i="7"/>
  <c r="A727" i="7"/>
  <c r="A645" i="7"/>
  <c r="A608" i="7"/>
  <c r="A758" i="7"/>
  <c r="A612" i="7"/>
  <c r="A644" i="7"/>
  <c r="A741" i="7"/>
  <c r="A663" i="7"/>
  <c r="A598" i="7"/>
  <c r="A686" i="7"/>
  <c r="A751" i="7"/>
  <c r="A594" i="7"/>
  <c r="A547" i="7"/>
  <c r="A593" i="7"/>
  <c r="A661" i="7"/>
  <c r="A569" i="7"/>
  <c r="A716" i="7"/>
  <c r="A707" i="7"/>
  <c r="A765" i="7"/>
  <c r="A600" i="7"/>
  <c r="A597" i="7"/>
  <c r="A655" i="7"/>
  <c r="A622" i="7"/>
  <c r="A676" i="7"/>
  <c r="A725" i="7"/>
  <c r="A558" i="7"/>
  <c r="A748" i="7"/>
  <c r="A657" i="7"/>
  <c r="A554" i="7"/>
  <c r="A666" i="7"/>
  <c r="A710" i="7"/>
  <c r="A545" i="7"/>
  <c r="A742" i="7"/>
  <c r="A776" i="7"/>
  <c r="A623" i="7"/>
  <c r="A586" i="7"/>
  <c r="A723" i="7"/>
  <c r="A607" i="7"/>
  <c r="A729" i="7"/>
  <c r="A588" i="7"/>
  <c r="A699" i="7"/>
  <c r="A694" i="7"/>
  <c r="A653" i="7"/>
  <c r="A591" i="7"/>
  <c r="A642" i="7"/>
  <c r="A737" i="7"/>
  <c r="A549" i="7"/>
  <c r="A754" i="7"/>
  <c r="A609" i="7"/>
  <c r="A616" i="7"/>
  <c r="A757" i="7"/>
  <c r="A668" i="7"/>
  <c r="A673" i="7"/>
  <c r="A611" i="7"/>
  <c r="A678" i="7"/>
  <c r="A689" i="7"/>
  <c r="A556" i="7"/>
  <c r="A57" i="10"/>
  <c r="A50" i="10"/>
  <c r="A66" i="10"/>
  <c r="A94" i="10"/>
  <c r="A58" i="10"/>
  <c r="A13" i="10"/>
  <c r="A16" i="10"/>
  <c r="A22" i="10"/>
  <c r="A12" i="10"/>
  <c r="A18" i="10"/>
  <c r="A8" i="10"/>
  <c r="A136" i="10"/>
  <c r="A128" i="10"/>
  <c r="A110" i="10"/>
  <c r="A106" i="10"/>
  <c r="A137" i="10"/>
  <c r="A109" i="10"/>
  <c r="A90" i="3"/>
  <c r="A89" i="3"/>
  <c r="A86" i="3"/>
  <c r="A84" i="3"/>
  <c r="A91" i="3"/>
  <c r="A85" i="3"/>
  <c r="A92" i="3"/>
  <c r="A87" i="3"/>
  <c r="A88" i="3"/>
  <c r="C7" i="9"/>
  <c r="C9" i="8"/>
  <c r="A282" i="7"/>
  <c r="A491" i="7"/>
  <c r="A472" i="7"/>
  <c r="A489" i="7"/>
  <c r="A474" i="7"/>
  <c r="A358" i="7"/>
  <c r="A493" i="7"/>
  <c r="A482" i="7"/>
  <c r="A337" i="7"/>
  <c r="A481" i="7"/>
  <c r="A305" i="7"/>
  <c r="A488" i="7"/>
  <c r="A364" i="7"/>
  <c r="A370" i="7"/>
  <c r="A359" i="7"/>
  <c r="A269" i="7"/>
  <c r="A309" i="7"/>
  <c r="A304" i="7"/>
  <c r="A386" i="7"/>
  <c r="A467" i="7"/>
  <c r="A510" i="7"/>
  <c r="A397" i="7"/>
  <c r="A523" i="7"/>
  <c r="A346" i="7"/>
  <c r="A433" i="7"/>
  <c r="A413" i="7"/>
  <c r="A349" i="7"/>
  <c r="A410" i="7"/>
  <c r="A335" i="7"/>
  <c r="A350" i="7"/>
  <c r="A389" i="7"/>
  <c r="A457" i="7"/>
  <c r="A446" i="7"/>
  <c r="A463" i="7"/>
  <c r="A266" i="7"/>
  <c r="A311" i="7"/>
  <c r="A418" i="7"/>
  <c r="A479" i="7"/>
  <c r="A368" i="7"/>
  <c r="A505" i="7"/>
  <c r="A498" i="7"/>
  <c r="A462" i="7"/>
  <c r="A438" i="7"/>
  <c r="A272" i="7"/>
  <c r="A292" i="7"/>
  <c r="A404" i="7"/>
  <c r="A390" i="7"/>
  <c r="A406" i="7"/>
  <c r="A369" i="7"/>
  <c r="A400" i="7"/>
  <c r="A265" i="7"/>
  <c r="A281" i="7"/>
  <c r="A297" i="7"/>
  <c r="A310" i="7"/>
  <c r="A414" i="7"/>
  <c r="A399" i="7"/>
  <c r="A314" i="7"/>
  <c r="A437" i="7"/>
  <c r="A513" i="7"/>
  <c r="A500" i="7"/>
  <c r="A317" i="7"/>
  <c r="A312" i="7"/>
  <c r="A436" i="7"/>
  <c r="A345" i="7"/>
  <c r="A340" i="7"/>
  <c r="A426" i="7"/>
  <c r="A296" i="7"/>
  <c r="A329" i="7"/>
  <c r="A294" i="7"/>
  <c r="A419" i="7"/>
  <c r="A393" i="7"/>
  <c r="A447" i="7"/>
  <c r="A480" i="7"/>
  <c r="A332" i="7"/>
  <c r="A343" i="7"/>
  <c r="A458" i="7"/>
  <c r="A445" i="7"/>
  <c r="A270" i="7"/>
  <c r="A295" i="7"/>
  <c r="A286" i="7"/>
  <c r="A432" i="7"/>
  <c r="A428" i="7"/>
  <c r="A365" i="7"/>
  <c r="A392" i="7"/>
  <c r="A504" i="7"/>
  <c r="A519" i="7"/>
  <c r="A321" i="7"/>
  <c r="A334" i="7"/>
  <c r="A420" i="7"/>
  <c r="A460" i="7"/>
  <c r="A459" i="7"/>
  <c r="A274" i="7"/>
  <c r="A372" i="7"/>
  <c r="A396" i="7"/>
  <c r="A395" i="7"/>
  <c r="A367" i="7"/>
  <c r="A360" i="7"/>
  <c r="A402" i="7"/>
  <c r="A375" i="7"/>
  <c r="A362" i="7"/>
  <c r="A276" i="7"/>
  <c r="A319" i="7"/>
  <c r="A268" i="7"/>
  <c r="A478" i="7"/>
  <c r="A391" i="7"/>
  <c r="A496" i="7"/>
  <c r="A520" i="7"/>
  <c r="A502" i="7"/>
  <c r="A497" i="7"/>
  <c r="A280" i="7"/>
  <c r="A517" i="7"/>
  <c r="A348" i="7"/>
  <c r="A333" i="7"/>
  <c r="A342" i="7"/>
  <c r="A341" i="7"/>
  <c r="A475" i="7"/>
  <c r="A435" i="7"/>
  <c r="A374" i="7"/>
  <c r="A417" i="7"/>
  <c r="A339" i="7"/>
  <c r="A451" i="7"/>
  <c r="A444" i="7"/>
  <c r="A279" i="7"/>
  <c r="A273" i="7"/>
  <c r="A298" i="7"/>
  <c r="A267" i="7"/>
  <c r="A422" i="7"/>
  <c r="A423" i="7"/>
  <c r="A351" i="7"/>
  <c r="A301" i="7"/>
  <c r="A495" i="7"/>
  <c r="A508" i="7"/>
  <c r="A455" i="7"/>
  <c r="A461" i="7"/>
  <c r="A287" i="7"/>
  <c r="A425" i="7"/>
  <c r="A357" i="7"/>
  <c r="A366" i="7"/>
  <c r="A377" i="7"/>
  <c r="A398" i="7"/>
  <c r="A380" i="7"/>
  <c r="A376" i="7"/>
  <c r="A383" i="7"/>
  <c r="A379" i="7"/>
  <c r="A307" i="7"/>
  <c r="A476" i="7"/>
  <c r="A354" i="7"/>
  <c r="A503" i="7"/>
  <c r="A524" i="7"/>
  <c r="A516" i="7"/>
  <c r="A322" i="7"/>
  <c r="A324" i="7"/>
  <c r="A483" i="7"/>
  <c r="A509" i="7"/>
  <c r="A424" i="7"/>
  <c r="A507" i="7"/>
  <c r="A464" i="7"/>
  <c r="A328" i="7"/>
  <c r="A449" i="7"/>
  <c r="A454" i="7"/>
  <c r="A275" i="7"/>
  <c r="A289" i="7"/>
  <c r="A293" i="7"/>
  <c r="A411" i="7"/>
  <c r="A415" i="7"/>
  <c r="A501" i="7"/>
  <c r="A486" i="7"/>
  <c r="A356" i="7"/>
  <c r="A318" i="7"/>
  <c r="A412" i="7"/>
  <c r="A431" i="7"/>
  <c r="A384" i="7"/>
  <c r="A373" i="7"/>
  <c r="A388" i="7"/>
  <c r="A352" i="7"/>
  <c r="A394" i="7"/>
  <c r="A363" i="7"/>
  <c r="A271" i="7"/>
  <c r="A306" i="7"/>
  <c r="A511" i="7"/>
  <c r="A506" i="7"/>
  <c r="A521" i="7"/>
  <c r="A468" i="7"/>
  <c r="A408" i="7"/>
  <c r="A336" i="7"/>
  <c r="A326" i="7"/>
  <c r="A323" i="7"/>
  <c r="A344" i="7"/>
  <c r="A514" i="7"/>
  <c r="A355" i="7"/>
  <c r="A382" i="7"/>
  <c r="A442" i="7"/>
  <c r="A456" i="7"/>
  <c r="A448" i="7"/>
  <c r="A277" i="7"/>
  <c r="A283" i="7"/>
  <c r="A302" i="7"/>
  <c r="A443" i="7"/>
  <c r="A427" i="7"/>
  <c r="A361" i="7"/>
  <c r="A401" i="7"/>
  <c r="A429" i="7"/>
  <c r="A308" i="7"/>
  <c r="A278" i="7"/>
  <c r="A381" i="7"/>
  <c r="A518" i="7"/>
  <c r="A515" i="7"/>
  <c r="A378" i="7"/>
  <c r="A327" i="7"/>
  <c r="A416" i="7"/>
  <c r="A421" i="7"/>
  <c r="A347" i="7"/>
  <c r="A450" i="7"/>
  <c r="A452" i="7"/>
  <c r="A284" i="7"/>
  <c r="A320" i="7"/>
  <c r="A407" i="7"/>
  <c r="A403" i="7"/>
  <c r="A385" i="7"/>
  <c r="A353" i="7"/>
  <c r="A300" i="7"/>
  <c r="A313" i="7"/>
  <c r="A430" i="7"/>
  <c r="A316" i="7"/>
  <c r="A469" i="7"/>
  <c r="A512" i="7"/>
  <c r="A485" i="7"/>
  <c r="A264" i="7"/>
  <c r="A499" i="7"/>
  <c r="A285" i="7"/>
  <c r="A325" i="7"/>
  <c r="A291" i="7"/>
  <c r="A434" i="7"/>
  <c r="A522" i="7"/>
  <c r="A331" i="7"/>
  <c r="A387" i="7"/>
  <c r="A439" i="7"/>
  <c r="A453" i="7"/>
  <c r="A465" i="7"/>
  <c r="A288" i="7"/>
  <c r="A315" i="7"/>
  <c r="A466" i="7"/>
  <c r="A409" i="7"/>
  <c r="A492" i="7"/>
  <c r="A440" i="7"/>
  <c r="A299" i="7"/>
  <c r="A338" i="7"/>
  <c r="A371" i="7"/>
  <c r="A490" i="7"/>
  <c r="A441" i="7"/>
  <c r="A84" i="10"/>
  <c r="A56" i="10"/>
  <c r="A87" i="10"/>
  <c r="A77" i="10"/>
  <c r="A24" i="10"/>
  <c r="A19" i="10"/>
  <c r="A9" i="10"/>
  <c r="A46" i="10"/>
  <c r="A5" i="10"/>
  <c r="A42" i="10"/>
  <c r="A138" i="10"/>
  <c r="A131" i="10"/>
  <c r="A105" i="10"/>
  <c r="A130" i="10"/>
  <c r="A125" i="10"/>
  <c r="A113" i="10"/>
  <c r="A11" i="3"/>
  <c r="A7" i="3"/>
  <c r="A4" i="3"/>
  <c r="A3" i="3"/>
  <c r="A10" i="3"/>
  <c r="A5" i="3"/>
  <c r="A9" i="3"/>
  <c r="A8" i="3"/>
  <c r="A6" i="3"/>
  <c r="A41" i="3"/>
  <c r="A43" i="3"/>
  <c r="A42" i="3"/>
  <c r="A39" i="3"/>
  <c r="A40" i="3"/>
  <c r="A44" i="3"/>
  <c r="A45" i="3"/>
  <c r="A72" i="10"/>
  <c r="A91" i="10"/>
  <c r="A75" i="10"/>
  <c r="A52" i="10"/>
  <c r="A86" i="10"/>
  <c r="A62" i="10"/>
  <c r="A47" i="10"/>
  <c r="A6" i="10"/>
  <c r="A43" i="10"/>
  <c r="A33" i="10"/>
  <c r="A39" i="10"/>
  <c r="A97" i="10"/>
  <c r="A96" i="10"/>
  <c r="A111" i="10"/>
  <c r="A133" i="10"/>
  <c r="A127" i="10"/>
  <c r="A134" i="10"/>
  <c r="K9" i="8"/>
  <c r="K7" i="9"/>
  <c r="A38" i="3"/>
  <c r="A35" i="3"/>
  <c r="A32" i="3"/>
  <c r="A30" i="3"/>
  <c r="A37" i="3"/>
  <c r="A36" i="3"/>
  <c r="A33" i="3"/>
  <c r="A31" i="3"/>
  <c r="A34" i="3"/>
  <c r="I9" i="8"/>
  <c r="I7" i="9"/>
  <c r="G9" i="8"/>
  <c r="G7" i="9"/>
  <c r="J9" i="8"/>
  <c r="J7" i="9"/>
  <c r="A68" i="3"/>
  <c r="A85" i="10"/>
  <c r="A88" i="10"/>
  <c r="A74" i="10"/>
  <c r="A71" i="10"/>
  <c r="A59" i="10"/>
  <c r="A11" i="10"/>
  <c r="A40" i="10"/>
  <c r="A30" i="10"/>
  <c r="A36" i="10"/>
  <c r="A26" i="10"/>
  <c r="A126" i="10"/>
  <c r="A116" i="10"/>
  <c r="A140" i="10"/>
  <c r="A121" i="10"/>
  <c r="A107" i="10"/>
  <c r="A103" i="10"/>
  <c r="A207" i="7"/>
  <c r="A39" i="7"/>
  <c r="A237" i="7"/>
  <c r="A213" i="7"/>
  <c r="A202" i="7"/>
  <c r="A22" i="7"/>
  <c r="A107" i="7"/>
  <c r="A9" i="7"/>
  <c r="A195" i="7"/>
  <c r="A157" i="7"/>
  <c r="A117" i="7"/>
  <c r="A60" i="7"/>
  <c r="A166" i="7"/>
  <c r="A95" i="7"/>
  <c r="A191" i="7"/>
  <c r="A108" i="7"/>
  <c r="A205" i="7"/>
  <c r="A6" i="7"/>
  <c r="A43" i="7"/>
  <c r="A88" i="7"/>
  <c r="A175" i="7"/>
  <c r="A36" i="7"/>
  <c r="A256" i="7"/>
  <c r="A103" i="7"/>
  <c r="A262" i="7"/>
  <c r="A130" i="7"/>
  <c r="A196" i="7"/>
  <c r="A133" i="7"/>
  <c r="A206" i="7"/>
  <c r="A65" i="7"/>
  <c r="A168" i="7"/>
  <c r="A144" i="7"/>
  <c r="A220" i="7"/>
  <c r="A234" i="7"/>
  <c r="A155" i="7"/>
  <c r="A170" i="7"/>
  <c r="A94" i="7"/>
  <c r="A90" i="7"/>
  <c r="A182" i="7"/>
  <c r="A14" i="7"/>
  <c r="A20" i="7"/>
  <c r="A86" i="7"/>
  <c r="A55" i="7"/>
  <c r="A59" i="7"/>
  <c r="A251" i="7"/>
  <c r="A160" i="7"/>
  <c r="A28" i="7"/>
  <c r="A200" i="7"/>
  <c r="A167" i="7"/>
  <c r="A245" i="7"/>
  <c r="A102" i="7"/>
  <c r="A146" i="7"/>
  <c r="A145" i="7"/>
  <c r="A16" i="7"/>
  <c r="A47" i="7"/>
  <c r="A227" i="7"/>
  <c r="A26" i="7"/>
  <c r="A71" i="7"/>
  <c r="A221" i="7"/>
  <c r="A156" i="7"/>
  <c r="A131" i="7"/>
  <c r="A69" i="7"/>
  <c r="A121" i="7"/>
  <c r="A116" i="7"/>
  <c r="A215" i="7"/>
  <c r="A11" i="7"/>
  <c r="A45" i="7"/>
  <c r="A30" i="7"/>
  <c r="A127" i="7"/>
  <c r="A263" i="7"/>
  <c r="A110" i="7"/>
  <c r="A57" i="7"/>
  <c r="A190" i="7"/>
  <c r="A143" i="7"/>
  <c r="A171" i="7"/>
  <c r="A23" i="7"/>
  <c r="A82" i="7"/>
  <c r="A186" i="7"/>
  <c r="A151" i="7"/>
  <c r="A109" i="7"/>
  <c r="A230" i="7"/>
  <c r="A17" i="7"/>
  <c r="A241" i="7"/>
  <c r="A24" i="7"/>
  <c r="A10" i="7"/>
  <c r="A231" i="7"/>
  <c r="A92" i="7"/>
  <c r="A115" i="7"/>
  <c r="A250" i="7"/>
  <c r="A214" i="7"/>
  <c r="A169" i="7"/>
  <c r="A27" i="7"/>
  <c r="A124" i="7"/>
  <c r="A120" i="7"/>
  <c r="A183" i="7"/>
  <c r="A67" i="7"/>
  <c r="A212" i="7"/>
  <c r="A141" i="7"/>
  <c r="A58" i="7"/>
  <c r="A54" i="7"/>
  <c r="A105" i="7"/>
  <c r="A174" i="7"/>
  <c r="A38" i="7"/>
  <c r="A203" i="7"/>
  <c r="A111" i="7"/>
  <c r="A87" i="7"/>
  <c r="A80" i="7"/>
  <c r="A7" i="7"/>
  <c r="A64" i="7"/>
  <c r="A31" i="7"/>
  <c r="A180" i="7"/>
  <c r="A158" i="7"/>
  <c r="A12" i="7"/>
  <c r="A246" i="7"/>
  <c r="A21" i="7"/>
  <c r="A261" i="7"/>
  <c r="A188" i="7"/>
  <c r="A229" i="7"/>
  <c r="A15" i="7"/>
  <c r="A164" i="7"/>
  <c r="A199" i="7"/>
  <c r="A91" i="7"/>
  <c r="A210" i="7"/>
  <c r="A49" i="7"/>
  <c r="A173" i="7"/>
  <c r="A134" i="7"/>
  <c r="A89" i="7"/>
  <c r="A233" i="7"/>
  <c r="A248" i="7"/>
  <c r="A216" i="7"/>
  <c r="A56" i="7"/>
  <c r="A29" i="7"/>
  <c r="A37" i="7"/>
  <c r="A8" i="7"/>
  <c r="A178" i="7"/>
  <c r="A73" i="7"/>
  <c r="A197" i="7"/>
  <c r="A129" i="7"/>
  <c r="A176" i="7"/>
  <c r="A224" i="7"/>
  <c r="A242" i="7"/>
  <c r="A44" i="7"/>
  <c r="A41" i="7"/>
  <c r="A226" i="7"/>
  <c r="A53" i="7"/>
  <c r="A152" i="7"/>
  <c r="A223" i="7"/>
  <c r="A72" i="7"/>
  <c r="A217" i="7"/>
  <c r="A51" i="7"/>
  <c r="A25" i="7"/>
  <c r="A100" i="7"/>
  <c r="A159" i="7"/>
  <c r="A247" i="7"/>
  <c r="A126" i="7"/>
  <c r="A259" i="7"/>
  <c r="A5" i="7"/>
  <c r="A75" i="7"/>
  <c r="A135" i="7"/>
  <c r="A219" i="7"/>
  <c r="A93" i="7"/>
  <c r="A249" i="7"/>
  <c r="A98" i="7"/>
  <c r="A61" i="7"/>
  <c r="A238" i="7"/>
  <c r="A161" i="7"/>
  <c r="A50" i="7"/>
  <c r="A235" i="7"/>
  <c r="A138" i="7"/>
  <c r="A68" i="7"/>
  <c r="A62" i="7"/>
  <c r="A179" i="7"/>
  <c r="A40" i="7"/>
  <c r="A253" i="7"/>
  <c r="A244" i="7"/>
  <c r="A243" i="7"/>
  <c r="A18" i="7"/>
  <c r="A208" i="7"/>
  <c r="A252" i="7"/>
  <c r="A185" i="7"/>
  <c r="A154" i="7"/>
  <c r="A99" i="7"/>
  <c r="A232" i="7"/>
  <c r="A63" i="7"/>
  <c r="A132" i="7"/>
  <c r="A204" i="7"/>
  <c r="A181" i="7"/>
  <c r="A142" i="7"/>
  <c r="A83" i="7"/>
  <c r="A240" i="7"/>
  <c r="A66" i="7"/>
  <c r="A46" i="7"/>
  <c r="A78" i="7"/>
  <c r="A255" i="7"/>
  <c r="A125" i="7"/>
  <c r="A77" i="7"/>
  <c r="A3" i="7"/>
  <c r="A184" i="7"/>
  <c r="A163" i="7"/>
  <c r="A85" i="7"/>
  <c r="A260" i="7"/>
  <c r="A211" i="7"/>
  <c r="A193" i="7"/>
  <c r="A149" i="7"/>
  <c r="A198" i="7"/>
  <c r="A32" i="7"/>
  <c r="A112" i="7"/>
  <c r="A97" i="7"/>
  <c r="A34" i="7"/>
  <c r="A192" i="7"/>
  <c r="A254" i="7"/>
  <c r="A228" i="7"/>
  <c r="A13" i="7"/>
  <c r="A123" i="7"/>
  <c r="A165" i="7"/>
  <c r="A52" i="7"/>
  <c r="A148" i="7"/>
  <c r="A218" i="7"/>
  <c r="A162" i="7"/>
  <c r="A48" i="7"/>
  <c r="A239" i="7"/>
  <c r="A128" i="7"/>
  <c r="A19" i="7"/>
  <c r="A74" i="7"/>
  <c r="A70" i="7"/>
  <c r="A209" i="7"/>
  <c r="A122" i="7"/>
  <c r="A150" i="7"/>
  <c r="A189" i="7"/>
  <c r="A101" i="7"/>
  <c r="A4" i="7"/>
  <c r="A35" i="7"/>
  <c r="A118" i="7"/>
  <c r="A140" i="7"/>
  <c r="A81" i="7"/>
  <c r="A225" i="7"/>
  <c r="A147" i="7"/>
  <c r="A177" i="7"/>
  <c r="A258" i="7"/>
  <c r="A139" i="7"/>
  <c r="A33" i="7"/>
  <c r="A79" i="7"/>
  <c r="A113" i="7"/>
  <c r="A136" i="7"/>
  <c r="A84" i="7"/>
  <c r="A172" i="7"/>
  <c r="A137" i="7"/>
  <c r="A114" i="7"/>
  <c r="A257" i="7"/>
  <c r="A119" i="7"/>
  <c r="A104" i="7"/>
  <c r="A42" i="7"/>
  <c r="A106" i="7"/>
  <c r="A194" i="7"/>
  <c r="A76" i="7"/>
  <c r="A96" i="7"/>
  <c r="A153" i="7"/>
  <c r="A222" i="7"/>
  <c r="A236" i="7"/>
  <c r="A201" i="7"/>
  <c r="A187" i="7"/>
  <c r="A66" i="3"/>
  <c r="A74" i="3"/>
  <c r="A71" i="3"/>
  <c r="A73" i="3"/>
  <c r="A69" i="3"/>
  <c r="A72" i="3"/>
  <c r="E9" i="8"/>
  <c r="E7" i="9"/>
  <c r="A46" i="3"/>
  <c r="A584" i="7"/>
  <c r="A53" i="10"/>
  <c r="A54" i="10"/>
  <c r="A64" i="10"/>
  <c r="A79" i="10"/>
  <c r="A81" i="10"/>
  <c r="A14" i="10"/>
  <c r="A48" i="10"/>
  <c r="A27" i="10"/>
  <c r="A17" i="10"/>
  <c r="A23" i="10"/>
  <c r="A44" i="10"/>
  <c r="A139" i="10"/>
  <c r="A104" i="10"/>
  <c r="A129" i="10"/>
  <c r="A120" i="10"/>
  <c r="A114" i="10"/>
  <c r="A123" i="10"/>
  <c r="A27" i="3"/>
  <c r="A26" i="3"/>
  <c r="A24" i="3"/>
  <c r="A22" i="3"/>
  <c r="A29" i="3"/>
  <c r="A25" i="3"/>
  <c r="A55" i="3"/>
  <c r="A48" i="3"/>
  <c r="A54" i="3"/>
  <c r="A56" i="3"/>
  <c r="A53" i="3"/>
  <c r="A52" i="3"/>
  <c r="A49" i="3"/>
  <c r="A51" i="3"/>
  <c r="A67" i="3"/>
  <c r="D7" i="9"/>
  <c r="D9" i="8"/>
  <c r="A19" i="3"/>
  <c r="A20" i="3"/>
  <c r="A17" i="3"/>
  <c r="A12" i="3"/>
  <c r="A14" i="3"/>
  <c r="A15" i="3"/>
  <c r="A13" i="3"/>
  <c r="A16" i="3"/>
  <c r="A18" i="3"/>
  <c r="A62" i="3"/>
  <c r="A61" i="3"/>
  <c r="A65" i="3"/>
  <c r="A60" i="3"/>
  <c r="A58" i="3"/>
  <c r="A57" i="3"/>
  <c r="A59" i="3"/>
  <c r="A63" i="3"/>
  <c r="K10" i="9" l="1"/>
  <c r="H40" i="9"/>
  <c r="D13" i="9"/>
  <c r="F45" i="9"/>
  <c r="I10" i="9"/>
  <c r="K30" i="9"/>
  <c r="J51" i="9"/>
  <c r="F50" i="9"/>
  <c r="I36" i="9"/>
  <c r="F22" i="9"/>
  <c r="H12" i="9"/>
  <c r="F42" i="9"/>
  <c r="G20" i="9"/>
  <c r="J14" i="9"/>
  <c r="K28" i="9"/>
  <c r="C8" i="9"/>
  <c r="D25" i="9"/>
  <c r="K47" i="9"/>
  <c r="K53" i="9"/>
  <c r="J34" i="9"/>
  <c r="C16" i="9"/>
  <c r="I46" i="9"/>
  <c r="J40" i="9"/>
  <c r="E36" i="9"/>
  <c r="I48" i="9"/>
  <c r="F19" i="9"/>
  <c r="I53" i="9"/>
  <c r="I43" i="9"/>
  <c r="G32" i="9"/>
  <c r="H46" i="9"/>
  <c r="K18" i="9"/>
  <c r="F33" i="9"/>
  <c r="C22" i="9"/>
  <c r="D27" i="9"/>
  <c r="E11" i="9"/>
  <c r="G53" i="9"/>
  <c r="J39" i="9"/>
  <c r="G25" i="9"/>
  <c r="D53" i="9"/>
  <c r="H10" i="9"/>
  <c r="E34" i="9"/>
  <c r="I26" i="9"/>
  <c r="E46" i="9"/>
  <c r="D40" i="9"/>
  <c r="C24" i="9"/>
  <c r="C15" i="9"/>
  <c r="H26" i="9"/>
  <c r="I35" i="9"/>
  <c r="K27" i="9"/>
  <c r="D15" i="9"/>
  <c r="K43" i="9"/>
  <c r="K45" i="9"/>
  <c r="G14" i="9"/>
  <c r="G16" i="9"/>
  <c r="H31" i="9"/>
  <c r="D24" i="9"/>
  <c r="C28" i="9"/>
  <c r="E16" i="9"/>
  <c r="I13" i="9"/>
  <c r="F24" i="9"/>
  <c r="E14" i="9"/>
  <c r="J48" i="9"/>
  <c r="K32" i="9"/>
  <c r="C26" i="9"/>
  <c r="J37" i="9"/>
  <c r="K46" i="9"/>
  <c r="F11" i="9"/>
  <c r="G23" i="9"/>
  <c r="G28" i="9"/>
  <c r="F28" i="9"/>
  <c r="H24" i="9"/>
  <c r="C33" i="9"/>
  <c r="K9" i="9"/>
  <c r="H28" i="9"/>
  <c r="K33" i="9"/>
  <c r="H48" i="9"/>
  <c r="G37" i="9"/>
  <c r="F9" i="9"/>
  <c r="D37" i="9"/>
  <c r="D21" i="9"/>
  <c r="F31" i="9"/>
  <c r="I16" i="9"/>
  <c r="D14" i="9"/>
  <c r="K25" i="9"/>
  <c r="C23" i="9"/>
  <c r="C31" i="9"/>
  <c r="J44" i="9"/>
  <c r="I12" i="9"/>
  <c r="F15" i="9"/>
  <c r="I30" i="9"/>
  <c r="I9" i="9"/>
  <c r="I25" i="9"/>
  <c r="E19" i="9"/>
  <c r="D8" i="9"/>
  <c r="J16" i="9"/>
  <c r="D33" i="9"/>
  <c r="D47" i="9"/>
  <c r="C50" i="9"/>
  <c r="I34" i="9"/>
  <c r="E29" i="9"/>
  <c r="E45" i="9"/>
  <c r="G49" i="9"/>
  <c r="I49" i="9"/>
  <c r="D49" i="9"/>
  <c r="J12" i="9"/>
  <c r="C39" i="9"/>
  <c r="C37" i="9"/>
  <c r="K14" i="9"/>
  <c r="F47" i="9"/>
  <c r="H33" i="9"/>
  <c r="C11" i="9"/>
  <c r="J38" i="9"/>
  <c r="G34" i="9"/>
  <c r="G24" i="9"/>
  <c r="G9" i="9"/>
  <c r="K23" i="9"/>
  <c r="J23" i="9"/>
  <c r="F26" i="9"/>
  <c r="F10" i="9"/>
  <c r="C51" i="9"/>
  <c r="J25" i="9"/>
  <c r="E47" i="9"/>
  <c r="G12" i="9"/>
  <c r="H53" i="9"/>
  <c r="I39" i="9"/>
  <c r="E52" i="9"/>
  <c r="F48" i="9"/>
  <c r="D51" i="9"/>
  <c r="E21" i="9"/>
  <c r="K26" i="9"/>
  <c r="J52" i="9"/>
  <c r="H30" i="9"/>
  <c r="E43" i="9"/>
  <c r="H42" i="9"/>
  <c r="J10" i="9"/>
  <c r="H37" i="9"/>
  <c r="G29" i="9"/>
  <c r="E24" i="9"/>
  <c r="C35" i="9"/>
  <c r="D36" i="9"/>
  <c r="E53" i="9"/>
  <c r="G45" i="9"/>
  <c r="I38" i="9"/>
  <c r="J17" i="9"/>
  <c r="C18" i="9"/>
  <c r="J47" i="9"/>
  <c r="K50" i="9"/>
  <c r="C9" i="9"/>
  <c r="F23" i="9"/>
  <c r="D35" i="9"/>
  <c r="K44" i="9"/>
  <c r="C30" i="9"/>
  <c r="E25" i="9"/>
  <c r="H32" i="9"/>
  <c r="D10" i="9"/>
  <c r="H50" i="9"/>
  <c r="G31" i="9"/>
  <c r="C42" i="9"/>
  <c r="G50" i="9"/>
  <c r="H43" i="9"/>
  <c r="F8" i="9"/>
  <c r="G48" i="9"/>
  <c r="H36" i="9"/>
  <c r="D42" i="9"/>
  <c r="I23" i="9"/>
  <c r="J9" i="9"/>
  <c r="I45" i="9"/>
  <c r="C13" i="9"/>
  <c r="H19" i="9"/>
  <c r="I44" i="9"/>
  <c r="E38" i="9"/>
  <c r="C49" i="9"/>
  <c r="J20" i="9"/>
  <c r="H23" i="9"/>
  <c r="C29" i="9"/>
  <c r="F37" i="9"/>
  <c r="I24" i="9"/>
  <c r="G11" i="9"/>
  <c r="J21" i="9"/>
  <c r="E18" i="9"/>
  <c r="H25" i="9"/>
  <c r="I8" i="9"/>
  <c r="C12" i="9"/>
  <c r="D19" i="9"/>
  <c r="D43" i="9"/>
  <c r="G17" i="9"/>
  <c r="F20" i="9"/>
  <c r="F41" i="9"/>
  <c r="G43" i="9"/>
  <c r="K21" i="9"/>
  <c r="E33" i="9"/>
  <c r="F14" i="9"/>
  <c r="H49" i="9"/>
  <c r="F35" i="9"/>
  <c r="H27" i="9"/>
  <c r="K12" i="9"/>
  <c r="E26" i="9"/>
  <c r="D39" i="9"/>
  <c r="K37" i="9"/>
  <c r="E15" i="9"/>
  <c r="D50" i="9"/>
  <c r="G21" i="9"/>
  <c r="F52" i="9"/>
  <c r="C27" i="9"/>
  <c r="J8" i="9"/>
  <c r="K42" i="9"/>
  <c r="I41" i="9"/>
  <c r="I17" i="9"/>
  <c r="E23" i="9"/>
  <c r="H16" i="9"/>
  <c r="K29" i="9"/>
  <c r="G30" i="9"/>
  <c r="H34" i="9"/>
  <c r="J45" i="9"/>
  <c r="D46" i="9"/>
  <c r="D41" i="9"/>
  <c r="C47" i="9"/>
  <c r="G42" i="9"/>
  <c r="K8" i="9"/>
  <c r="D48" i="9"/>
  <c r="G41" i="9"/>
  <c r="F36" i="9"/>
  <c r="E37" i="9"/>
  <c r="C46" i="9"/>
  <c r="G27" i="9"/>
  <c r="F30" i="9"/>
  <c r="F21" i="9"/>
  <c r="F32" i="9"/>
  <c r="H44" i="9"/>
  <c r="J32" i="9"/>
  <c r="K49" i="9"/>
  <c r="J36" i="9"/>
  <c r="I47" i="9"/>
  <c r="H18" i="9"/>
  <c r="E27" i="9"/>
  <c r="H47" i="9"/>
  <c r="H20" i="9"/>
  <c r="I52" i="9"/>
  <c r="C52" i="9"/>
  <c r="F44" i="9"/>
  <c r="I11" i="9"/>
  <c r="K38" i="9"/>
  <c r="G52" i="9"/>
  <c r="F51" i="9"/>
  <c r="H52" i="9"/>
  <c r="F16" i="9"/>
  <c r="I21" i="9"/>
  <c r="F34" i="9"/>
  <c r="K31" i="9"/>
  <c r="C43" i="9"/>
  <c r="G40" i="9"/>
  <c r="G15" i="9"/>
  <c r="K24" i="9"/>
  <c r="E9" i="9"/>
  <c r="J24" i="9"/>
  <c r="C40" i="9"/>
  <c r="G19" i="9"/>
  <c r="G22" i="9"/>
  <c r="H21" i="9"/>
  <c r="G44" i="9"/>
  <c r="E10" i="9"/>
  <c r="C21" i="9"/>
  <c r="I51" i="9"/>
  <c r="F18" i="9"/>
  <c r="J33" i="9"/>
  <c r="I18" i="9"/>
  <c r="K34" i="9"/>
  <c r="G36" i="9"/>
  <c r="F43" i="9"/>
  <c r="D18" i="9"/>
  <c r="E20" i="9"/>
  <c r="K22" i="9"/>
  <c r="E28" i="9"/>
  <c r="H11" i="9"/>
  <c r="I28" i="9"/>
  <c r="E48" i="9"/>
  <c r="E42" i="9"/>
  <c r="H29" i="9"/>
  <c r="G10" i="9"/>
  <c r="K11" i="9"/>
  <c r="D32" i="9"/>
  <c r="K16" i="9"/>
  <c r="H15" i="9"/>
  <c r="D38" i="9"/>
  <c r="E30" i="9"/>
  <c r="K39" i="9"/>
  <c r="D23" i="9"/>
  <c r="C17" i="9"/>
  <c r="H38" i="9"/>
  <c r="I40" i="9"/>
  <c r="H39" i="9"/>
  <c r="F25" i="9"/>
  <c r="F12" i="9"/>
  <c r="C36" i="9"/>
  <c r="C44" i="9"/>
  <c r="K20" i="9"/>
  <c r="G46" i="9"/>
  <c r="I33" i="9"/>
  <c r="F13" i="9"/>
  <c r="J53" i="9"/>
  <c r="J26" i="9"/>
  <c r="E22" i="9"/>
  <c r="G18" i="9"/>
  <c r="D17" i="9"/>
  <c r="J27" i="9"/>
  <c r="I37" i="9"/>
  <c r="K41" i="9"/>
  <c r="D29" i="9"/>
  <c r="D34" i="9"/>
  <c r="E51" i="9"/>
  <c r="F46" i="9"/>
  <c r="H35" i="9"/>
  <c r="I27" i="9"/>
  <c r="I14" i="9"/>
  <c r="G8" i="9"/>
  <c r="K35" i="9"/>
  <c r="H41" i="9"/>
  <c r="H8" i="9"/>
  <c r="J50" i="9"/>
  <c r="E44" i="9"/>
  <c r="H22" i="9"/>
  <c r="C34" i="9"/>
  <c r="J11" i="9"/>
  <c r="D28" i="9"/>
  <c r="J35" i="9"/>
  <c r="G39" i="9"/>
  <c r="J19" i="9"/>
  <c r="G38" i="9"/>
  <c r="D26" i="9"/>
  <c r="J41" i="9"/>
  <c r="E8" i="9"/>
  <c r="J15" i="9"/>
  <c r="D11" i="9"/>
  <c r="H9" i="9"/>
  <c r="K13" i="9"/>
  <c r="E40" i="9"/>
  <c r="K52" i="9"/>
  <c r="E41" i="9"/>
  <c r="F27" i="9"/>
  <c r="F38" i="9"/>
  <c r="J13" i="9"/>
  <c r="C19" i="9"/>
  <c r="G33" i="9"/>
  <c r="J22" i="9"/>
  <c r="F39" i="9"/>
  <c r="C53" i="9"/>
  <c r="J28" i="9"/>
  <c r="C45" i="9"/>
  <c r="J49" i="9"/>
  <c r="G47" i="9"/>
  <c r="C41" i="9"/>
  <c r="J30" i="9"/>
  <c r="J42" i="9"/>
  <c r="D9" i="9"/>
  <c r="D52" i="9"/>
  <c r="J29" i="9"/>
  <c r="I22" i="9"/>
  <c r="H14" i="9"/>
  <c r="I20" i="9"/>
  <c r="F53" i="9"/>
  <c r="I42" i="9"/>
  <c r="E31" i="9"/>
  <c r="E17" i="9"/>
  <c r="C48" i="9"/>
  <c r="J43" i="9"/>
  <c r="D45" i="9"/>
  <c r="F49" i="9"/>
  <c r="D12" i="9"/>
  <c r="H51" i="9"/>
  <c r="I15" i="9"/>
  <c r="K15" i="9"/>
  <c r="G35" i="9"/>
  <c r="J46" i="9"/>
  <c r="I32" i="9"/>
  <c r="I31" i="9"/>
  <c r="F40" i="9"/>
  <c r="I50" i="9"/>
  <c r="K19" i="9"/>
  <c r="I29" i="9"/>
  <c r="H13" i="9"/>
  <c r="D16" i="9"/>
  <c r="K36" i="9"/>
  <c r="E13" i="9"/>
  <c r="F17" i="9"/>
  <c r="K51" i="9"/>
  <c r="H45" i="9"/>
  <c r="E39" i="9"/>
  <c r="K48" i="9"/>
  <c r="C14" i="9"/>
  <c r="E32" i="9"/>
  <c r="G51" i="9"/>
  <c r="C32" i="9"/>
  <c r="D44" i="9"/>
  <c r="E50" i="9"/>
  <c r="C25" i="9"/>
  <c r="D22" i="9"/>
  <c r="I19" i="9"/>
  <c r="K40" i="9"/>
  <c r="D20" i="9"/>
  <c r="G26" i="9"/>
  <c r="C10" i="9"/>
  <c r="J31" i="9"/>
  <c r="K17" i="9"/>
  <c r="C20" i="9"/>
  <c r="J18" i="9"/>
  <c r="E49" i="9"/>
  <c r="D30" i="9"/>
  <c r="H17" i="9"/>
  <c r="C38" i="9"/>
  <c r="G13" i="9"/>
  <c r="E12" i="9"/>
  <c r="E35" i="9"/>
  <c r="F29" i="9"/>
  <c r="D31" i="9"/>
  <c r="G9" i="5"/>
  <c r="I8" i="5"/>
  <c r="G10" i="5"/>
  <c r="E9" i="5"/>
  <c r="J16" i="5"/>
  <c r="E15" i="5"/>
  <c r="D9" i="5"/>
  <c r="J15" i="5"/>
  <c r="D14" i="5"/>
  <c r="C12" i="5"/>
  <c r="C10" i="5"/>
  <c r="G11" i="5"/>
  <c r="G15" i="5"/>
  <c r="G12" i="5"/>
  <c r="I10" i="5"/>
  <c r="C11" i="5"/>
  <c r="I15" i="5"/>
  <c r="K16" i="5"/>
  <c r="F13" i="5"/>
  <c r="D10" i="5"/>
  <c r="K15" i="5"/>
  <c r="M15" i="5" s="1"/>
  <c r="K14" i="5"/>
  <c r="F16" i="5"/>
  <c r="C13" i="5"/>
  <c r="J14" i="5"/>
  <c r="E12" i="5"/>
  <c r="F11" i="5"/>
  <c r="F8" i="5"/>
  <c r="E16" i="5"/>
  <c r="C16" i="5"/>
  <c r="D12" i="5"/>
  <c r="G8" i="5"/>
  <c r="F10" i="5"/>
  <c r="C8" i="5"/>
  <c r="H12" i="5"/>
  <c r="H10" i="5"/>
  <c r="K13" i="5"/>
  <c r="H9" i="5"/>
  <c r="K12" i="5"/>
  <c r="I13" i="5"/>
  <c r="E14" i="5"/>
  <c r="I14" i="5"/>
  <c r="G16" i="5"/>
  <c r="D11" i="5"/>
  <c r="J9" i="5"/>
  <c r="G14" i="5"/>
  <c r="D13" i="5"/>
  <c r="I12" i="5"/>
  <c r="J12" i="5"/>
  <c r="K10" i="5"/>
  <c r="F12" i="5"/>
  <c r="I9" i="5"/>
  <c r="F9" i="5"/>
  <c r="J11" i="5"/>
  <c r="H13" i="5"/>
  <c r="D8" i="5"/>
  <c r="J8" i="5"/>
  <c r="G13" i="5"/>
  <c r="J10" i="5"/>
  <c r="K8" i="5"/>
  <c r="H15" i="5"/>
  <c r="H16" i="5"/>
  <c r="E11" i="5"/>
  <c r="C9" i="5"/>
  <c r="F15" i="5"/>
  <c r="K11" i="5"/>
  <c r="J13" i="5"/>
  <c r="I16" i="5"/>
  <c r="C15" i="5"/>
  <c r="F14" i="5"/>
  <c r="E8" i="5"/>
  <c r="H14" i="5"/>
  <c r="D16" i="5"/>
  <c r="H8" i="5"/>
  <c r="K9" i="5"/>
  <c r="D15" i="5"/>
  <c r="E13" i="5"/>
  <c r="H11" i="5"/>
  <c r="I11" i="5"/>
  <c r="C14" i="5"/>
  <c r="E10" i="5"/>
  <c r="H30" i="8"/>
  <c r="J13" i="8"/>
  <c r="G27" i="8"/>
  <c r="H34" i="8"/>
  <c r="F36" i="8"/>
  <c r="E35" i="8"/>
  <c r="K14" i="8"/>
  <c r="D33" i="8"/>
  <c r="K31" i="8"/>
  <c r="K21" i="8"/>
  <c r="F27" i="8"/>
  <c r="C37" i="8"/>
  <c r="I35" i="8"/>
  <c r="C33" i="8"/>
  <c r="J32" i="8"/>
  <c r="F32" i="8"/>
  <c r="J26" i="8"/>
  <c r="C18" i="8"/>
  <c r="K13" i="8"/>
  <c r="G38" i="8"/>
  <c r="C30" i="8"/>
  <c r="H20" i="8"/>
  <c r="H38" i="8"/>
  <c r="H13" i="8"/>
  <c r="E20" i="8"/>
  <c r="E14" i="8"/>
  <c r="E37" i="8"/>
  <c r="K20" i="8"/>
  <c r="H33" i="8"/>
  <c r="H27" i="8"/>
  <c r="C34" i="8"/>
  <c r="E34" i="8"/>
  <c r="F30" i="8"/>
  <c r="E30" i="8"/>
  <c r="I10" i="8"/>
  <c r="F22" i="8"/>
  <c r="I15" i="8"/>
  <c r="E36" i="8"/>
  <c r="H37" i="8"/>
  <c r="D10" i="8"/>
  <c r="I19" i="8"/>
  <c r="D37" i="8"/>
  <c r="E19" i="8"/>
  <c r="I38" i="8"/>
  <c r="H12" i="8"/>
  <c r="C26" i="8"/>
  <c r="H31" i="8"/>
  <c r="F16" i="8"/>
  <c r="J34" i="8"/>
  <c r="G12" i="8"/>
  <c r="F35" i="8"/>
  <c r="J36" i="8"/>
  <c r="H24" i="8"/>
  <c r="K16" i="8"/>
  <c r="G15" i="8"/>
  <c r="J11" i="8"/>
  <c r="C20" i="8"/>
  <c r="I24" i="8"/>
  <c r="E16" i="8"/>
  <c r="K15" i="8"/>
  <c r="C10" i="8"/>
  <c r="G20" i="8"/>
  <c r="F18" i="8"/>
  <c r="G22" i="8"/>
  <c r="K18" i="8"/>
  <c r="J10" i="8"/>
  <c r="H35" i="8"/>
  <c r="F33" i="8"/>
  <c r="I36" i="8"/>
  <c r="K17" i="8"/>
  <c r="D38" i="8"/>
  <c r="C36" i="8"/>
  <c r="G35" i="8"/>
  <c r="I26" i="8"/>
  <c r="I21" i="8"/>
  <c r="E21" i="8"/>
  <c r="D26" i="8"/>
  <c r="I34" i="8"/>
  <c r="D32" i="8"/>
  <c r="E25" i="8"/>
  <c r="D24" i="8"/>
  <c r="K28" i="8"/>
  <c r="J31" i="8"/>
  <c r="K33" i="8"/>
  <c r="F15" i="8"/>
  <c r="I32" i="8"/>
  <c r="F20" i="8"/>
  <c r="G11" i="8"/>
  <c r="C22" i="8"/>
  <c r="I18" i="8"/>
  <c r="D22" i="8"/>
  <c r="D30" i="8"/>
  <c r="C29" i="8"/>
  <c r="I17" i="8"/>
  <c r="I27" i="8"/>
  <c r="D12" i="8"/>
  <c r="K24" i="8"/>
  <c r="J15" i="8"/>
  <c r="H16" i="8"/>
  <c r="H32" i="8"/>
  <c r="C25" i="8"/>
  <c r="G13" i="8"/>
  <c r="K37" i="8"/>
  <c r="F19" i="8"/>
  <c r="F14" i="8"/>
  <c r="F10" i="8"/>
  <c r="J25" i="8"/>
  <c r="E29" i="8"/>
  <c r="K32" i="8"/>
  <c r="H22" i="8"/>
  <c r="H19" i="8"/>
  <c r="D18" i="8"/>
  <c r="H29" i="8"/>
  <c r="E15" i="8"/>
  <c r="D11" i="8"/>
  <c r="K10" i="8"/>
  <c r="I11" i="8"/>
  <c r="D35" i="8"/>
  <c r="I25" i="8"/>
  <c r="F17" i="8"/>
  <c r="I33" i="8"/>
  <c r="G18" i="8"/>
  <c r="C32" i="8"/>
  <c r="F34" i="8"/>
  <c r="K38" i="8"/>
  <c r="E17" i="8"/>
  <c r="K25" i="8"/>
  <c r="G36" i="8"/>
  <c r="I37" i="8"/>
  <c r="E22" i="8"/>
  <c r="K19" i="8"/>
  <c r="J29" i="8"/>
  <c r="E18" i="8"/>
  <c r="J28" i="8"/>
  <c r="E31" i="8"/>
  <c r="I31" i="8"/>
  <c r="H26" i="8"/>
  <c r="E26" i="8"/>
  <c r="E28" i="8"/>
  <c r="H18" i="8"/>
  <c r="D17" i="8"/>
  <c r="J20" i="8"/>
  <c r="G21" i="8"/>
  <c r="J16" i="8"/>
  <c r="J23" i="8"/>
  <c r="C31" i="8"/>
  <c r="G14" i="8"/>
  <c r="K35" i="8"/>
  <c r="D29" i="8"/>
  <c r="I29" i="8"/>
  <c r="J17" i="8"/>
  <c r="J14" i="8"/>
  <c r="E38" i="8"/>
  <c r="D31" i="8"/>
  <c r="D36" i="8"/>
  <c r="E11" i="8"/>
  <c r="D14" i="8"/>
  <c r="G10" i="8"/>
  <c r="K30" i="8"/>
  <c r="G16" i="8"/>
  <c r="H25" i="8"/>
  <c r="K34" i="8"/>
  <c r="H15" i="8"/>
  <c r="C24" i="8"/>
  <c r="F21" i="8"/>
  <c r="I12" i="8"/>
  <c r="C35" i="8"/>
  <c r="F12" i="8"/>
  <c r="G31" i="8"/>
  <c r="D16" i="8"/>
  <c r="K29" i="8"/>
  <c r="K11" i="8"/>
  <c r="F13" i="8"/>
  <c r="J37" i="8"/>
  <c r="C15" i="8"/>
  <c r="H23" i="8"/>
  <c r="F37" i="8"/>
  <c r="J19" i="8"/>
  <c r="I16" i="8"/>
  <c r="H21" i="8"/>
  <c r="K22" i="8"/>
  <c r="J12" i="8"/>
  <c r="C19" i="8"/>
  <c r="D19" i="8"/>
  <c r="C23" i="8"/>
  <c r="E12" i="8"/>
  <c r="F25" i="8"/>
  <c r="D20" i="8"/>
  <c r="C38" i="8"/>
  <c r="H36" i="8"/>
  <c r="J33" i="8"/>
  <c r="J35" i="8"/>
  <c r="C12" i="8"/>
  <c r="G19" i="8"/>
  <c r="G28" i="8"/>
  <c r="K12" i="8"/>
  <c r="G32" i="8"/>
  <c r="G33" i="8"/>
  <c r="I23" i="8"/>
  <c r="F29" i="8"/>
  <c r="J38" i="8"/>
  <c r="E23" i="8"/>
  <c r="G17" i="8"/>
  <c r="K36" i="8"/>
  <c r="I22" i="8"/>
  <c r="G25" i="8"/>
  <c r="I20" i="8"/>
  <c r="I30" i="8"/>
  <c r="F28" i="8"/>
  <c r="D15" i="8"/>
  <c r="E33" i="8"/>
  <c r="G24" i="8"/>
  <c r="D21" i="8"/>
  <c r="C11" i="8"/>
  <c r="G30" i="8"/>
  <c r="C17" i="8"/>
  <c r="F11" i="8"/>
  <c r="H17" i="8"/>
  <c r="I14" i="8"/>
  <c r="C16" i="8"/>
  <c r="H28" i="8"/>
  <c r="H14" i="8"/>
  <c r="F24" i="8"/>
  <c r="J21" i="8"/>
  <c r="D25" i="8"/>
  <c r="J22" i="8"/>
  <c r="K26" i="8"/>
  <c r="D13" i="8"/>
  <c r="D27" i="8"/>
  <c r="F31" i="8"/>
  <c r="C28" i="8"/>
  <c r="C14" i="8"/>
  <c r="D34" i="8"/>
  <c r="K27" i="8"/>
  <c r="C27" i="8"/>
  <c r="E13" i="8"/>
  <c r="H10" i="8"/>
  <c r="J24" i="8"/>
  <c r="E32" i="8"/>
  <c r="F26" i="8"/>
  <c r="G23" i="8"/>
  <c r="E10" i="8"/>
  <c r="J30" i="8"/>
  <c r="I13" i="8"/>
  <c r="G34" i="8"/>
  <c r="K23" i="8"/>
  <c r="J27" i="8"/>
  <c r="E24" i="8"/>
  <c r="G26" i="8"/>
  <c r="D23" i="8"/>
  <c r="I28" i="8"/>
  <c r="C13" i="8"/>
  <c r="C21" i="8"/>
  <c r="G37" i="8"/>
  <c r="G29" i="8"/>
  <c r="H11" i="8"/>
  <c r="E27" i="8"/>
  <c r="D28" i="8"/>
  <c r="F23" i="8"/>
  <c r="F38" i="8"/>
  <c r="J18" i="8"/>
  <c r="M8" i="5" l="1"/>
  <c r="M10" i="5"/>
  <c r="M12" i="5"/>
  <c r="M11" i="5"/>
  <c r="M16" i="5"/>
  <c r="M14" i="5"/>
  <c r="M13" i="5"/>
  <c r="M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tc={CBC1D2E0-37D2-4CAA-9076-CE2EBEFBFC7F}</author>
  </authors>
  <commentList>
    <comment ref="M7" authorId="0" shapeId="0" xr:uid="{CBC1D2E0-37D2-4CAA-9076-CE2EBEFBFC7F}">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<sst xmlns="http://schemas.openxmlformats.org/spreadsheetml/2006/main" count="1662" uniqueCount="213">
  <si>
    <t>Informe consumo de aperitivos fuera del hogar</t>
  </si>
  <si>
    <t>Principales variables</t>
  </si>
  <si>
    <t>Perfil sociodemografico</t>
  </si>
  <si>
    <t>Lugares y motivos de consumo</t>
  </si>
  <si>
    <t>Metodología</t>
  </si>
  <si>
    <t>Glosario Variables</t>
  </si>
  <si>
    <t>Conclusiones</t>
  </si>
  <si>
    <t>Informe consumo de aperitivos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</si>
  <si>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</si>
  <si>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</si>
  <si>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</si>
  <si>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</si>
  <si>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</si>
  <si>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</si>
  <si>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</si>
  <si>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</si>
  <si>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</si>
  <si>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</si>
  <si>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</si>
  <si>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</si>
  <si>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</si>
  <si>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</si>
  <si>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</si>
  <si>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</si>
  <si>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</si>
  <si>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</si>
  <si>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</si>
  <si>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</si>
  <si>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</si>
  <si>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</si>
  <si>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</si>
  <si>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</si>
  <si>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</si>
  <si>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</si>
  <si>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</si>
  <si>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</si>
  <si>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</si>
  <si>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Informe consumo aperitivos
fuera del hogar</t>
  </si>
  <si>
    <t>Metodología del panel de consumo alimentario fuera de hogares: APERITIVOS</t>
  </si>
  <si>
    <t>KPI</t>
  </si>
  <si>
    <t>PERFIL - NOMECLATURA</t>
  </si>
  <si>
    <t>Motivos</t>
  </si>
  <si>
    <t>Volumen (Millones de consumiciones)</t>
  </si>
  <si>
    <t>VOLUMEN (miles Consumiciones)</t>
  </si>
  <si>
    <t>Total Aperitivos</t>
  </si>
  <si>
    <t>DISTRIBUCION VOLUMEN X CRITERIO (Consumiciones)</t>
  </si>
  <si>
    <t>Volumen (Millones de kilos/litros)</t>
  </si>
  <si>
    <t>VOLUMEN (Miles kg ó litros)</t>
  </si>
  <si>
    <t>Patatas Fritas + Otros Aperitivos Salados</t>
  </si>
  <si>
    <t>DISTRIBUCION VOLUMEN X CRITERIO (kg ó litros)</t>
  </si>
  <si>
    <t>Valor (Millones de euros)</t>
  </si>
  <si>
    <t>VALOR (Miles Euros)</t>
  </si>
  <si>
    <t>Patatas Fritas</t>
  </si>
  <si>
    <t>CONSUMO PER CAPITA (kg ó litros por individuo)</t>
  </si>
  <si>
    <t>% Penetración (población 15-75 años)</t>
  </si>
  <si>
    <t>PENETRACION (%)</t>
  </si>
  <si>
    <t>Otros Snacks Salados</t>
  </si>
  <si>
    <t>Frecuencia (actos de consumo)</t>
  </si>
  <si>
    <t>FRECUENCIA COMPRA (Actos)</t>
  </si>
  <si>
    <t>Frutos Secos</t>
  </si>
  <si>
    <t>Consumo medio (consumiciones por consumidor)</t>
  </si>
  <si>
    <t>COMPRA MEDIA (Consumiciones)</t>
  </si>
  <si>
    <t>Chocolatinas/Chocolate/Bombones</t>
  </si>
  <si>
    <t>Consumo medio (kilos/litros por consumidor)</t>
  </si>
  <si>
    <t>CONSUMO MEDIO (kg ó litros por consumidor)</t>
  </si>
  <si>
    <t>Chicles</t>
  </si>
  <si>
    <t>Consumo por acto (consumiciones)</t>
  </si>
  <si>
    <t>VOLUMEN POR ACTO (consumiciones)</t>
  </si>
  <si>
    <t>Caramelos</t>
  </si>
  <si>
    <t>Consumo per cápita (kilos/litros por individuo)</t>
  </si>
  <si>
    <t>Golosinas</t>
  </si>
  <si>
    <t>Gasto per cápita (euros por individuo)</t>
  </si>
  <si>
    <t>GASTO PER CAPITA (€ por individuo)</t>
  </si>
  <si>
    <t>Precio medio (€/kg o €/l)</t>
  </si>
  <si>
    <t>PRECIO MEDIO (kg ó litros)</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</si>
  <si>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</si>
  <si>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</si>
  <si>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</si>
  <si>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 Sociodemografico</t>
  </si>
  <si>
    <t>Perfil de la categoría</t>
  </si>
  <si>
    <t xml:space="preserve">% Poblacion </t>
  </si>
  <si>
    <t>T.ESPAÑA</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</si>
  <si>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</si>
  <si>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</si>
  <si>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</si>
  <si>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</si>
  <si>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</si>
  <si>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</si>
  <si>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</si>
  <si>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</si>
  <si>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</si>
  <si>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</si>
  <si>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</si>
  <si>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</si>
  <si>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</si>
  <si>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</si>
  <si>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</si>
  <si>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</si>
  <si>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</si>
  <si>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</si>
  <si>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</si>
  <si>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</si>
  <si>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</si>
  <si>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</si>
  <si>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</si>
  <si>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</si>
  <si>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</si>
  <si>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</si>
  <si>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</si>
  <si>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</si>
  <si>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</si>
  <si>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</si>
  <si>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</si>
  <si>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</si>
  <si>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</si>
  <si>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</si>
  <si>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</si>
  <si>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</si>
  <si>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</si>
  <si>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</si>
  <si>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</si>
  <si>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</si>
  <si>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</si>
  <si>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</si>
  <si>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</si>
  <si>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</si>
  <si>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</si>
  <si>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</si>
  <si>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</si>
  <si>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</si>
  <si>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</si>
  <si>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</si>
  <si>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</si>
  <si>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</si>
  <si>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</si>
  <si>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</si>
  <si>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</si>
  <si>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</si>
  <si>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</si>
  <si>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</si>
  <si>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</si>
  <si>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</si>
  <si>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</si>
  <si>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</si>
  <si>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</si>
  <si>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</si>
  <si>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</si>
  <si>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</si>
  <si>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</si>
  <si>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</si>
  <si>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</si>
  <si>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</si>
  <si>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</si>
  <si>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</si>
  <si>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</si>
  <si>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</si>
  <si>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</si>
  <si>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</si>
  <si>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</si>
  <si>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</si>
  <si>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</si>
  <si>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</si>
  <si>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</si>
  <si>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</si>
  <si>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</si>
  <si>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TRIM 3 22</t>
  </si>
  <si>
    <t>TRIM 4 22</t>
  </si>
  <si>
    <t>TRIM 1 23</t>
  </si>
  <si>
    <t>TRIM 2 23</t>
  </si>
  <si>
    <t>TRIM 3 23</t>
  </si>
  <si>
    <t>TRIM 4 23</t>
  </si>
  <si>
    <t>TRIM 1 24</t>
  </si>
  <si>
    <t>TRIM 2 24</t>
  </si>
  <si>
    <t>TRIM 3 24</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</si>
  <si>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</si>
  <si>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</si>
  <si>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</si>
  <si>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</si>
  <si>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</si>
  <si>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</si>
  <si>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</si>
  <si>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</si>
  <si>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</si>
  <si>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</si>
  <si>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</si>
  <si>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</si>
  <si>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</si>
  <si>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</si>
  <si>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</si>
  <si>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</si>
  <si>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</si>
  <si>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</si>
  <si>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</si>
  <si>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</si>
  <si>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</si>
  <si>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</si>
  <si>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</si>
  <si>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</si>
  <si>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</si>
  <si>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</si>
  <si>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</si>
  <si>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</si>
  <si>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</si>
  <si>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</si>
  <si>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</si>
  <si>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</si>
  <si>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</si>
  <si>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</si>
  <si>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%POBLACION</t>
  </si>
  <si>
    <t>SEXO COMPRADOR</t>
  </si>
  <si>
    <t>Evolucion TRIM 3 24 vs TRIM 3 23</t>
  </si>
  <si>
    <t>A pesar de que los españoles compran aperitivos en torno 6 veces por trimestre, reducen su consumo un 3,7 % durante el tercer trimestre de 2024.</t>
  </si>
  <si>
    <t>Durante el tercer trimestre de 2024, el 36,5 % de los españoles ha consumido aperitivos fuera de casa en torno a 5,7 veces por trimestre. El mercado cae, debido a varios elementos, por un lado, existe un menor número de compradores (38,4 % vs 36,5 %), también influye que el número de veces que se consume se reduce en un 1,6 % y a que la carga por acto, es decir el volumen comprado por acto también es ligeramente inferior (0,2 %).
La caída de la demanda impacta para mal en la facturación, que cierra con un retroceso del 6,2 % en comparación con el tercer trimestre de 2023. Y es que, a pesar de la tendencia alcista en los precios medios del mercado agroalimentario, los aperitivos, en contraposición al sector, lo disminuyen un 2,6 %, cerrando en 8,53 €/kg.
El mercado de aperitivos se divide en segmentos, siendo chocolate y caramelos los productos que se mueven en positivo, con crecimiento del 17,4 % y 21,3 %. El resto de las categorías, decrecen, con mención especial a patatas fritas que registran la mayor caída del sector (9,6 %). Hecho que pudiera venir provocado debido a dos efectos, por un lado, el precio medio crece un 8,5 %, lo que contrasta con la tendencia general de la categoría, que es a la baja y por otro lado con el hecho de que pierde consumidores (25,2 % vs 23,1 %). 
Consumimos aperitivos en la calle ya que concentra el 33,6 % del volumen del mercado, aunque pierde importancia si tenemos en cuenta que representaba el 37,5 % del volumen en el tercer trimestre de 2023. En segundo lugar, favorito es la casa de otras personas, que supone el 20,4 % del volumen total y crece un 41,5 % respecto al mismo periodo del año anterior, donde representaba el 14,4 % del volumen. El motivo principal para comprar y consumir aperitivos es la relacionado con tener hambre, así como las ocasiones sin planificar (34,9 %), o por placer y relax. Si bien, destaca el incremento en ocasiones relacionadas con estar de compras, el visionado de deportes o no cocinar en casa.
Si analizamos el lugar de compra, supermercados, autoservicios e hipermercados lideran el listado y son los principales puntos de venta ya que concentran 1 de cada 2 kilos consumidos (50,5 %), mejorando su dato con respecto al mismo trimestre un año antes (5,8 %). En contraste, el canal de conveniencia, así como las tiendas de alimentación/delicatessen pierden importancia y son quienes lastran la categoría, pues pierden el 89,9 % de los kilos de aperitivos que se han dejado de consumir. 
Los aperitivos fuera de casa se consumen bajo el entorno familiar, representan el 41,9 % del volumen y mejoran su dato con respecto al mismo periodo del año anterior (5,4 %), si bien, no compensan la caída que se produce en entornos con amigos, con compañeros de trabajo o con la pareja. 
Los individuos de entre 60 y 75 años destacan como los principales consumidores de aperitivos fuera de casa debido a que se intensifica su consumo un 15,2 % y pasan de tener una cuota sobre el total del 29,5 % al 35,3 %. Sin embargo, el mercado retrocede debido a colectivos como adultos de 35-59 años, que disminuyen su compra un 11,1 % equivalente a 0,9 millones de kilos menos. A nivel regional, disminución trasversal salvo para Madrid, Norte centro y la región Catalano Aragonesa.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</si>
</sst>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4"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9"/>
      <color theme="0"/>
      <name val="Calibri"/>
      <family val="2"/>
      <scheme val="minor"/>
    </font>
    <font>
      <sz val="9"/>
      <color theme="0"/>
      <name val="Calibri"/>
      <family val="2"/>
      <scheme val="minor"/>
    </font>
    <font>
      <b/>
      <sz val="20"/>
      <color theme="2" tint="-0.749992370372631"/>
      <name val="Calibri"/>
      <family val="2"/>
      <scheme val="minor"/>
    </font>
    <font>
      <sz val="20"/>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thin">
        <color theme="0" tint="-0.24994659260841701"/>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1">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cellStyleXfs>
  <cellXfs count="101">
    <xf numFmtId="0" fontId="0" fillId="0" borderId="0" xfId="0"/>
    <xf numFmtId="164" fontId="0" fillId="0" borderId="0" xfId="1" applyFont="1" applyFill="1"/>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165" fontId="14" fillId="0" borderId="0" xfId="1" applyNumberFormat="1" applyFont="1" applyBorder="1" applyAlignment="1">
      <alignment horizontal="right"/>
    </xf>
    <xf numFmtId="0" fontId="15" fillId="0" borderId="0" xfId="0" applyFont="1" applyAlignment="1">
      <alignment horizontal="right"/>
    </xf>
    <xf numFmtId="49" fontId="13"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8" fillId="0" borderId="0" xfId="0" applyFont="1"/>
    <xf numFmtId="164" fontId="18" fillId="0" borderId="0" xfId="1" applyFont="1" applyFill="1" applyBorder="1"/>
    <xf numFmtId="164" fontId="19" fillId="0" borderId="0" xfId="1" applyFont="1" applyFill="1" applyBorder="1"/>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0" fillId="0" borderId="0" xfId="0" applyAlignment="1">
      <alignment horizontal="left" wrapText="1"/>
    </xf>
    <xf numFmtId="0" fontId="10" fillId="0" borderId="0" xfId="0" applyFont="1"/>
    <xf numFmtId="0" fontId="5" fillId="0" borderId="0" xfId="0" applyFont="1" applyAlignment="1">
      <alignment horizontal="center" vertical="center" wrapText="1"/>
    </xf>
    <xf numFmtId="0" fontId="3" fillId="0" borderId="0" xfId="0" applyFont="1" applyAlignment="1" applyProtection="1">
      <alignment vertical="top"/>
      <protection locked="0"/>
    </xf>
    <xf numFmtId="0" fontId="5" fillId="0" borderId="0" xfId="0" applyFont="1" applyAlignment="1" applyProtection="1">
      <alignment horizontal="left" indent="2"/>
      <protection locked="0"/>
    </xf>
    <xf numFmtId="0" fontId="5" fillId="0" borderId="0" xfId="0" applyFont="1" applyProtection="1">
      <protection locked="0"/>
    </xf>
    <xf numFmtId="0" fontId="22" fillId="0" borderId="0" xfId="0" applyFont="1" applyAlignment="1">
      <alignment horizontal="left"/>
    </xf>
    <xf numFmtId="49" fontId="22" fillId="0" borderId="0" xfId="0" applyNumberFormat="1" applyFont="1" applyAlignment="1">
      <alignment horizontal="left"/>
    </xf>
    <xf numFmtId="0" fontId="12" fillId="0" borderId="0" xfId="0" applyFont="1" applyAlignment="1" applyProtection="1">
      <alignment horizontal="center" vertical="center"/>
      <protection hidden="1"/>
    </xf>
    <xf numFmtId="0" fontId="18" fillId="0" borderId="0" xfId="0" applyFont="1" applyAlignment="1">
      <alignment horizontal="left" indent="3"/>
    </xf>
    <xf numFmtId="0" fontId="18" fillId="0" borderId="0" xfId="0" quotePrefix="1" applyFont="1" applyAlignment="1">
      <alignment horizontal="left" indent="3"/>
    </xf>
    <xf numFmtId="164" fontId="0" fillId="0" borderId="0" xfId="0" applyNumberFormat="1"/>
    <xf numFmtId="164" fontId="0" fillId="0" borderId="0" xfId="1" applyFont="1" applyBorder="1"/>
    <xf numFmtId="0" fontId="16" fillId="0" borderId="0" xfId="0" applyFont="1" applyAlignment="1">
      <alignment vertical="center"/>
    </xf>
    <xf numFmtId="0" fontId="18" fillId="0" borderId="0" xfId="0" applyFont="1" applyProtection="1">
      <protection locked="0"/>
    </xf>
    <xf numFmtId="0" fontId="30" fillId="0" borderId="0" xfId="0" applyFont="1" applyProtection="1">
      <protection locked="0"/>
    </xf>
    <xf numFmtId="0" fontId="31" fillId="0" borderId="0" xfId="0" applyFont="1" applyProtection="1">
      <protection locked="0"/>
    </xf>
    <xf numFmtId="0" fontId="17" fillId="0" borderId="0" xfId="0" applyFont="1" applyAlignment="1">
      <alignment horizontal="left"/>
    </xf>
    <xf numFmtId="0" fontId="21" fillId="3" borderId="1" xfId="0" applyFont="1" applyFill="1" applyBorder="1" applyAlignment="1" applyProtection="1">
      <alignment horizontal="center" vertical="center" wrapText="1"/>
      <protection hidden="1"/>
    </xf>
    <xf numFmtId="167" fontId="18" fillId="0" borderId="2" xfId="1" applyNumberFormat="1" applyFont="1" applyFill="1" applyBorder="1" applyAlignment="1" applyProtection="1">
      <alignment horizontal="center"/>
      <protection hidden="1"/>
    </xf>
    <xf numFmtId="0" fontId="33" fillId="0" borderId="0" xfId="2" applyFont="1" applyAlignment="1">
      <alignment horizontal="left" vertical="center"/>
    </xf>
    <xf numFmtId="0" fontId="33" fillId="0" borderId="0" xfId="0" applyFont="1"/>
    <xf numFmtId="0" fontId="0" fillId="0" borderId="0" xfId="0" applyAlignment="1">
      <alignment vertical="center"/>
    </xf>
    <xf numFmtId="0" fontId="7" fillId="0" borderId="21" xfId="0" applyFont="1" applyBorder="1" applyAlignment="1">
      <alignment vertical="center" wrapText="1"/>
    </xf>
    <xf numFmtId="0" fontId="0" fillId="0" borderId="0" xfId="0" applyAlignment="1">
      <alignment horizontal="left" vertical="center" wrapText="1"/>
    </xf>
    <xf numFmtId="0" fontId="5" fillId="0" borderId="0" xfId="0" applyFont="1" applyAlignment="1" applyProtection="1">
      <alignment horizontal="left"/>
      <protection locked="0"/>
    </xf>
    <xf numFmtId="0" fontId="7" fillId="0" borderId="22"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11" fillId="0" borderId="0" xfId="0" applyFont="1" applyProtection="1">
      <protection locked="0"/>
    </xf>
    <xf numFmtId="0" fontId="17" fillId="0" borderId="0" xfId="0" applyFont="1" applyAlignment="1">
      <alignment horizontal="left" wrapText="1"/>
    </xf>
    <xf numFmtId="164" fontId="21" fillId="3" borderId="10" xfId="0" applyNumberFormat="1" applyFont="1" applyFill="1" applyBorder="1" applyAlignment="1" applyProtection="1">
      <alignment horizontal="center" vertical="center" wrapText="1"/>
      <protection hidden="1"/>
    </xf>
    <xf numFmtId="164" fontId="21" fillId="3" borderId="1" xfId="0" applyNumberFormat="1" applyFont="1" applyFill="1" applyBorder="1" applyAlignment="1" applyProtection="1">
      <alignment horizontal="center" vertical="center" wrapText="1"/>
      <protection hidden="1"/>
    </xf>
    <xf numFmtId="0" fontId="0" fillId="0" borderId="0" xfId="0" applyProtection="1">
      <protection hidden="1"/>
    </xf>
    <xf numFmtId="0" fontId="23" fillId="0" borderId="0" xfId="0" applyFont="1" applyAlignment="1" applyProtection="1">
      <alignment horizontal="left" indent="4"/>
      <protection hidden="1"/>
    </xf>
    <xf numFmtId="0" fontId="5" fillId="0" borderId="0" xfId="0" applyFont="1" applyProtection="1">
      <protection hidden="1"/>
    </xf>
    <xf numFmtId="164" fontId="18" fillId="0" borderId="2" xfId="1" applyFont="1" applyFill="1" applyBorder="1" applyProtection="1">
      <protection hidden="1"/>
    </xf>
    <xf numFmtId="0" fontId="18" fillId="0" borderId="0" xfId="0" applyFont="1" applyAlignment="1" applyProtection="1">
      <alignment horizontal="left" indent="8"/>
      <protection hidden="1"/>
    </xf>
    <xf numFmtId="0" fontId="18" fillId="0" borderId="0" xfId="0" applyFont="1" applyAlignment="1" applyProtection="1">
      <alignment horizontal="left" indent="10"/>
      <protection hidden="1"/>
    </xf>
    <xf numFmtId="164" fontId="9" fillId="3" borderId="10" xfId="0" applyNumberFormat="1"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0" fontId="5" fillId="0" borderId="12" xfId="0" applyFont="1" applyBorder="1" applyProtection="1">
      <protection hidden="1"/>
    </xf>
    <xf numFmtId="165" fontId="18" fillId="0" borderId="13" xfId="1" applyNumberFormat="1" applyFont="1" applyFill="1" applyBorder="1" applyProtection="1">
      <protection hidden="1"/>
    </xf>
    <xf numFmtId="165" fontId="18" fillId="0" borderId="14" xfId="1" applyNumberFormat="1" applyFont="1" applyFill="1" applyBorder="1" applyProtection="1">
      <protection hidden="1"/>
    </xf>
    <xf numFmtId="0" fontId="5" fillId="0" borderId="4" xfId="0" applyFont="1" applyBorder="1" applyProtection="1">
      <protection hidden="1"/>
    </xf>
    <xf numFmtId="165" fontId="18" fillId="0" borderId="5" xfId="1" applyNumberFormat="1" applyFont="1" applyFill="1" applyBorder="1" applyProtection="1">
      <protection hidden="1"/>
    </xf>
    <xf numFmtId="165" fontId="18" fillId="0" borderId="15" xfId="1" applyNumberFormat="1" applyFont="1" applyFill="1" applyBorder="1" applyProtection="1">
      <protection hidden="1"/>
    </xf>
    <xf numFmtId="165" fontId="18" fillId="0" borderId="2" xfId="1" applyNumberFormat="1" applyFont="1" applyFill="1" applyBorder="1" applyProtection="1">
      <protection hidden="1"/>
    </xf>
    <xf numFmtId="165" fontId="18" fillId="0" borderId="16" xfId="1" applyNumberFormat="1" applyFont="1" applyFill="1" applyBorder="1" applyProtection="1">
      <protection hidden="1"/>
    </xf>
    <xf numFmtId="0" fontId="5" fillId="0" borderId="8" xfId="0" applyFont="1" applyBorder="1" applyProtection="1">
      <protection hidden="1"/>
    </xf>
    <xf numFmtId="165" fontId="18" fillId="0" borderId="9" xfId="1" applyNumberFormat="1" applyFont="1" applyFill="1" applyBorder="1" applyProtection="1">
      <protection hidden="1"/>
    </xf>
    <xf numFmtId="165" fontId="18" fillId="0" borderId="17" xfId="1" applyNumberFormat="1" applyFont="1" applyFill="1" applyBorder="1" applyProtection="1">
      <protection hidden="1"/>
    </xf>
    <xf numFmtId="165" fontId="19" fillId="0" borderId="5" xfId="1" applyNumberFormat="1" applyFont="1" applyFill="1" applyBorder="1" applyProtection="1">
      <protection hidden="1"/>
    </xf>
    <xf numFmtId="0" fontId="18" fillId="0" borderId="11" xfId="0" applyFont="1" applyBorder="1" applyAlignment="1" applyProtection="1">
      <alignment horizontal="left" indent="3"/>
      <protection hidden="1"/>
    </xf>
    <xf numFmtId="164" fontId="18" fillId="0" borderId="13" xfId="1" applyFont="1" applyFill="1" applyBorder="1" applyProtection="1">
      <protection hidden="1"/>
    </xf>
    <xf numFmtId="0" fontId="18" fillId="0" borderId="3" xfId="0" applyFont="1" applyBorder="1" applyAlignment="1" applyProtection="1">
      <alignment horizontal="left" indent="5"/>
      <protection hidden="1"/>
    </xf>
    <xf numFmtId="164" fontId="18" fillId="0" borderId="5" xfId="1" applyFont="1" applyFill="1" applyBorder="1" applyProtection="1">
      <protection hidden="1"/>
    </xf>
    <xf numFmtId="0" fontId="18" fillId="0" borderId="6" xfId="0" applyFont="1" applyBorder="1" applyAlignment="1" applyProtection="1">
      <alignment horizontal="left" indent="5"/>
      <protection hidden="1"/>
    </xf>
    <xf numFmtId="0" fontId="18" fillId="0" borderId="7" xfId="0" applyFont="1" applyBorder="1" applyAlignment="1" applyProtection="1">
      <alignment horizontal="left" indent="5"/>
      <protection hidden="1"/>
    </xf>
    <xf numFmtId="164" fontId="18" fillId="0" borderId="9" xfId="1" applyFont="1" applyFill="1" applyBorder="1" applyProtection="1">
      <protection hidden="1"/>
    </xf>
    <xf numFmtId="0" fontId="12" fillId="0" borderId="0" xfId="0" applyFont="1" applyAlignment="1" applyProtection="1">
      <alignment horizontal="center" vertical="center"/>
      <protection locked="0" hidden="1"/>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0" fillId="0" borderId="0" xfId="0" applyAlignment="1">
      <alignment horizontal="left" vertical="top" wrapText="1"/>
    </xf>
    <xf numFmtId="0" fontId="28"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 fillId="0" borderId="18" xfId="0" applyFont="1" applyBorder="1" applyAlignment="1">
      <alignment horizontal="center" vertical="center"/>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M$3:$M$5" noThreeD="1" sel="1" val="0"/>
</file>

<file path=xl/ctrlProps/ctrlProp3.xml><?xml version="1.0" encoding="utf-8"?>
<formControlPr xmlns="http://schemas.microsoft.com/office/spreadsheetml/2009/9/main" objectType="Drop" dropStyle="combo" dx="22" fmlaLink="D7" fmlaRange="DESPLEGABLES!$H$3:$H$11" noThreeD="1" sel="1" val="0"/>
</file>

<file path=xl/ctrlProps/ctrlProp4.xml><?xml version="1.0" encoding="utf-8"?>
<formControlPr xmlns="http://schemas.microsoft.com/office/spreadsheetml/2009/9/main" objectType="Drop" dropStyle="combo" dx="22" fmlaLink="$A$6" fmlaRange="DESPLEGABLES!$M$3:$M$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498209</xdr:colOff>
      <xdr:row>3</xdr:row>
      <xdr:rowOff>127480</xdr:rowOff>
    </xdr:from>
    <xdr:to>
      <xdr:col>15</xdr:col>
      <xdr:colOff>219340</xdr:colOff>
      <xdr:row>10</xdr:row>
      <xdr:rowOff>209226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32209" y="1214918"/>
          <a:ext cx="5817131" cy="3883808"/>
        </a:xfrm>
        <a:prstGeom prst="rect">
          <a:avLst/>
        </a:prstGeom>
      </xdr:spPr>
    </xdr:pic>
    <xdr:clientData/>
  </xdr:twoCellAnchor>
  <xdr:twoCellAnchor editAs="oneCell">
    <xdr:from>
      <xdr:col>0</xdr:col>
      <xdr:colOff>0</xdr:colOff>
      <xdr:row>0</xdr:row>
      <xdr:rowOff>12699</xdr:rowOff>
    </xdr:from>
    <xdr:to>
      <xdr:col>2</xdr:col>
      <xdr:colOff>345413</xdr:colOff>
      <xdr:row>0</xdr:row>
      <xdr:rowOff>525990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12699"/>
          <a:ext cx="1869413" cy="513291"/>
        </a:xfrm>
        <a:prstGeom prst="rect">
          <a:avLst/>
        </a:prstGeom>
      </xdr:spPr>
    </xdr:pic>
    <xdr:clientData/>
  </xdr:twoCellAnchor>
  <xdr:twoCellAnchor editAs="oneCell">
    <xdr:from>
      <xdr:col>12</xdr:col>
      <xdr:colOff>245869</xdr:colOff>
      <xdr:row>0</xdr:row>
      <xdr:rowOff>0</xdr:rowOff>
    </xdr:from>
    <xdr:to>
      <xdr:col>15</xdr:col>
      <xdr:colOff>183970</xdr:colOff>
      <xdr:row>0</xdr:row>
      <xdr:rowOff>497416</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389869" y="0"/>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6126070</xdr:colOff>
      <xdr:row>0</xdr:row>
      <xdr:rowOff>0</xdr:rowOff>
    </xdr:from>
    <xdr:to>
      <xdr:col>2</xdr:col>
      <xdr:colOff>907</xdr:colOff>
      <xdr:row>0</xdr:row>
      <xdr:rowOff>429491</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6215717" y="0"/>
          <a:ext cx="1809162" cy="429491"/>
        </a:xfrm>
        <a:prstGeom prst="rect">
          <a:avLst/>
        </a:prstGeom>
      </xdr:spPr>
    </xdr:pic>
    <xdr:clientData/>
  </xdr:twoCellAnchor>
  <xdr:twoCellAnchor editAs="oneCell">
    <xdr:from>
      <xdr:col>0</xdr:col>
      <xdr:colOff>0</xdr:colOff>
      <xdr:row>0</xdr:row>
      <xdr:rowOff>32096</xdr:rowOff>
    </xdr:from>
    <xdr:to>
      <xdr:col>1</xdr:col>
      <xdr:colOff>447863</xdr:colOff>
      <xdr:row>0</xdr:row>
      <xdr:rowOff>391819</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32096"/>
          <a:ext cx="531160" cy="353373"/>
        </a:xfrm>
        <a:prstGeom prst="rect">
          <a:avLst/>
        </a:prstGeom>
      </xdr:spPr>
    </xdr:pic>
    <xdr:clientData/>
  </xdr:twoCellAnchor>
  <xdr:twoCellAnchor editAs="oneCell">
    <xdr:from>
      <xdr:col>1</xdr:col>
      <xdr:colOff>576862</xdr:colOff>
      <xdr:row>0</xdr:row>
      <xdr:rowOff>71516</xdr:rowOff>
    </xdr:from>
    <xdr:to>
      <xdr:col>1</xdr:col>
      <xdr:colOff>2296663</xdr:colOff>
      <xdr:row>0</xdr:row>
      <xdr:rowOff>467458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666509" y="71516"/>
          <a:ext cx="1713451" cy="39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1541" y="10760142"/>
          <a:ext cx="4235450" cy="2874463"/>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672841</xdr:colOff>
      <xdr:row>0</xdr:row>
      <xdr:rowOff>135892</xdr:rowOff>
    </xdr:from>
    <xdr:to>
      <xdr:col>1</xdr:col>
      <xdr:colOff>2420282</xdr:colOff>
      <xdr:row>0</xdr:row>
      <xdr:rowOff>542079</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
        <a:stretch>
          <a:fillRect/>
        </a:stretch>
      </xdr:blipFill>
      <xdr:spPr>
        <a:xfrm>
          <a:off x="762488" y="135892"/>
          <a:ext cx="1747441" cy="409362"/>
        </a:xfrm>
        <a:prstGeom prst="rect">
          <a:avLst/>
        </a:prstGeom>
      </xdr:spPr>
    </xdr:pic>
    <xdr:clientData/>
  </xdr:twoCellAnchor>
  <xdr:twoCellAnchor editAs="oneCell">
    <xdr:from>
      <xdr:col>0</xdr:col>
      <xdr:colOff>52294</xdr:colOff>
      <xdr:row>0</xdr:row>
      <xdr:rowOff>52294</xdr:rowOff>
    </xdr:from>
    <xdr:to>
      <xdr:col>1</xdr:col>
      <xdr:colOff>716616</xdr:colOff>
      <xdr:row>0</xdr:row>
      <xdr:rowOff>449222</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52294" y="52294"/>
          <a:ext cx="750794" cy="393753"/>
        </a:xfrm>
        <a:prstGeom prst="rect">
          <a:avLst/>
        </a:prstGeom>
      </xdr:spPr>
    </xdr:pic>
    <xdr:clientData/>
  </xdr:twoCellAnchor>
  <xdr:twoCellAnchor editAs="oneCell">
    <xdr:from>
      <xdr:col>1</xdr:col>
      <xdr:colOff>6437006</xdr:colOff>
      <xdr:row>0</xdr:row>
      <xdr:rowOff>52362</xdr:rowOff>
    </xdr:from>
    <xdr:to>
      <xdr:col>2</xdr:col>
      <xdr:colOff>11639</xdr:colOff>
      <xdr:row>0</xdr:row>
      <xdr:rowOff>560957</xdr:rowOff>
    </xdr:to>
    <xdr:pic>
      <xdr:nvPicPr>
        <xdr:cNvPr id="86" name="Imagen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5"/>
        <a:stretch>
          <a:fillRect/>
        </a:stretch>
      </xdr:blipFill>
      <xdr:spPr>
        <a:xfrm>
          <a:off x="6526653" y="52362"/>
          <a:ext cx="1810396" cy="511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36284</xdr:rowOff>
    </xdr:from>
    <xdr:to>
      <xdr:col>1</xdr:col>
      <xdr:colOff>398008</xdr:colOff>
      <xdr:row>0</xdr:row>
      <xdr:rowOff>466330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36284"/>
          <a:ext cx="833437" cy="430046"/>
        </a:xfrm>
        <a:prstGeom prst="rect">
          <a:avLst/>
        </a:prstGeom>
      </xdr:spPr>
    </xdr:pic>
    <xdr:clientData/>
  </xdr:twoCellAnchor>
  <xdr:twoCellAnchor editAs="oneCell">
    <xdr:from>
      <xdr:col>8</xdr:col>
      <xdr:colOff>1321253</xdr:colOff>
      <xdr:row>0</xdr:row>
      <xdr:rowOff>36352</xdr:rowOff>
    </xdr:from>
    <xdr:to>
      <xdr:col>9</xdr:col>
      <xdr:colOff>330393</xdr:colOff>
      <xdr:row>0</xdr:row>
      <xdr:rowOff>541772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0682" y="36352"/>
          <a:ext cx="1827632" cy="505420"/>
        </a:xfrm>
        <a:prstGeom prst="rect">
          <a:avLst/>
        </a:prstGeom>
      </xdr:spPr>
    </xdr:pic>
    <xdr:clientData/>
  </xdr:twoCellAnchor>
  <xdr:twoCellAnchor editAs="oneCell">
    <xdr:from>
      <xdr:col>1</xdr:col>
      <xdr:colOff>412599</xdr:colOff>
      <xdr:row>0</xdr:row>
      <xdr:rowOff>116487</xdr:rowOff>
    </xdr:from>
    <xdr:to>
      <xdr:col>4</xdr:col>
      <xdr:colOff>202747</xdr:colOff>
      <xdr:row>0</xdr:row>
      <xdr:rowOff>597708</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116487"/>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152400</xdr:rowOff>
        </xdr:from>
        <xdr:to>
          <xdr:col>1</xdr:col>
          <xdr:colOff>393700</xdr:colOff>
          <xdr:row>6</xdr:row>
          <xdr:rowOff>190500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823912</xdr:colOff>
      <xdr:row>0</xdr:row>
      <xdr:rowOff>420521</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23912" cy="420521"/>
        </a:xfrm>
        <a:prstGeom prst="rect">
          <a:avLst/>
        </a:prstGeom>
      </xdr:spPr>
    </xdr:pic>
    <xdr:clientData/>
  </xdr:twoCellAnchor>
  <xdr:twoCellAnchor editAs="oneCell">
    <xdr:from>
      <xdr:col>10</xdr:col>
      <xdr:colOff>618972</xdr:colOff>
      <xdr:row>0</xdr:row>
      <xdr:rowOff>37918</xdr:rowOff>
    </xdr:from>
    <xdr:to>
      <xdr:col>12</xdr:col>
      <xdr:colOff>1091185</xdr:colOff>
      <xdr:row>0</xdr:row>
      <xdr:rowOff>613009</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414472" y="37918"/>
          <a:ext cx="2047013" cy="581441"/>
        </a:xfrm>
        <a:prstGeom prst="rect">
          <a:avLst/>
        </a:prstGeom>
      </xdr:spPr>
    </xdr:pic>
    <xdr:clientData/>
  </xdr:twoCellAnchor>
  <xdr:twoCellAnchor editAs="oneCell">
    <xdr:from>
      <xdr:col>0</xdr:col>
      <xdr:colOff>1204837</xdr:colOff>
      <xdr:row>0</xdr:row>
      <xdr:rowOff>20739</xdr:rowOff>
    </xdr:from>
    <xdr:to>
      <xdr:col>0</xdr:col>
      <xdr:colOff>3617603</xdr:colOff>
      <xdr:row>0</xdr:row>
      <xdr:rowOff>576213</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04837" y="20739"/>
          <a:ext cx="2412766" cy="555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203200</xdr:colOff>
          <xdr:row>5</xdr:row>
          <xdr:rowOff>146050</xdr:rowOff>
        </xdr:from>
        <xdr:to>
          <xdr:col>1</xdr:col>
          <xdr:colOff>260350</xdr:colOff>
          <xdr:row>7</xdr:row>
          <xdr:rowOff>127000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5</xdr:row>
          <xdr:rowOff>146050</xdr:rowOff>
        </xdr:from>
        <xdr:to>
          <xdr:col>5</xdr:col>
          <xdr:colOff>241300</xdr:colOff>
          <xdr:row>7</xdr:row>
          <xdr:rowOff>152400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63497</xdr:rowOff>
    </xdr:from>
    <xdr:to>
      <xdr:col>0</xdr:col>
      <xdr:colOff>827087</xdr:colOff>
      <xdr:row>0</xdr:row>
      <xdr:rowOff>493543</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63497"/>
          <a:ext cx="833437" cy="430046"/>
        </a:xfrm>
        <a:prstGeom prst="rect">
          <a:avLst/>
        </a:prstGeom>
      </xdr:spPr>
    </xdr:pic>
    <xdr:clientData/>
  </xdr:twoCellAnchor>
  <xdr:twoCellAnchor editAs="oneCell">
    <xdr:from>
      <xdr:col>9</xdr:col>
      <xdr:colOff>1052436</xdr:colOff>
      <xdr:row>0</xdr:row>
      <xdr:rowOff>101295</xdr:rowOff>
    </xdr:from>
    <xdr:to>
      <xdr:col>13</xdr:col>
      <xdr:colOff>730444</xdr:colOff>
      <xdr:row>1</xdr:row>
      <xdr:rowOff>59680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2473365" y="101295"/>
          <a:ext cx="2024786" cy="575242"/>
        </a:xfrm>
        <a:prstGeom prst="rect">
          <a:avLst/>
        </a:prstGeom>
      </xdr:spPr>
    </xdr:pic>
    <xdr:clientData/>
  </xdr:twoCellAnchor>
  <xdr:twoCellAnchor editAs="oneCell">
    <xdr:from>
      <xdr:col>0</xdr:col>
      <xdr:colOff>1265617</xdr:colOff>
      <xdr:row>0</xdr:row>
      <xdr:rowOff>111179</xdr:rowOff>
    </xdr:from>
    <xdr:to>
      <xdr:col>2</xdr:col>
      <xdr:colOff>48753</xdr:colOff>
      <xdr:row>1</xdr:row>
      <xdr:rowOff>49796</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5617" y="111179"/>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5</xdr:row>
          <xdr:rowOff>336550</xdr:rowOff>
        </xdr:from>
        <xdr:to>
          <xdr:col>1</xdr:col>
          <xdr:colOff>400050</xdr:colOff>
          <xdr:row>6</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0</xdr:colOff>
      <xdr:row>0</xdr:row>
      <xdr:rowOff>82547</xdr:rowOff>
    </xdr:from>
    <xdr:ext cx="833437" cy="433221"/>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82547"/>
          <a:ext cx="833437" cy="433221"/>
        </a:xfrm>
        <a:prstGeom prst="rect">
          <a:avLst/>
        </a:prstGeom>
      </xdr:spPr>
    </xdr:pic>
    <xdr:clientData/>
  </xdr:oneCellAnchor>
  <xdr:twoCellAnchor editAs="oneCell">
    <xdr:from>
      <xdr:col>9</xdr:col>
      <xdr:colOff>30386</xdr:colOff>
      <xdr:row>0</xdr:row>
      <xdr:rowOff>137996</xdr:rowOff>
    </xdr:from>
    <xdr:to>
      <xdr:col>10</xdr:col>
      <xdr:colOff>922455</xdr:colOff>
      <xdr:row>1</xdr:row>
      <xdr:rowOff>97137</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26053" y="137996"/>
          <a:ext cx="2013902" cy="572974"/>
        </a:xfrm>
        <a:prstGeom prst="rect">
          <a:avLst/>
        </a:prstGeom>
      </xdr:spPr>
    </xdr:pic>
    <xdr:clientData/>
  </xdr:twoCellAnchor>
  <xdr:twoCellAnchor editAs="oneCell">
    <xdr:from>
      <xdr:col>0</xdr:col>
      <xdr:colOff>1722966</xdr:colOff>
      <xdr:row>0</xdr:row>
      <xdr:rowOff>74081</xdr:rowOff>
    </xdr:from>
    <xdr:to>
      <xdr:col>2</xdr:col>
      <xdr:colOff>69919</xdr:colOff>
      <xdr:row>1</xdr:row>
      <xdr:rowOff>13605</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722966" y="74081"/>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C1269910-9661-4840-8ADA-AD54316F1BB9}"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C1269910-9661-4840-8ADA-AD54316F1BB9}" id="{CBC1D2E0-37D2-4CAA-9076-CE2EBEFBFC7F}">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4"/>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91" t="s">
        <v>0</v>
      </c>
      <c r="B1" s="91"/>
      <c r="C1" s="91"/>
      <c r="D1" s="91"/>
      <c r="E1" s="91"/>
      <c r="F1" s="91"/>
      <c r="G1" s="91"/>
      <c r="H1" s="91"/>
      <c r="I1" s="91"/>
      <c r="J1" s="91"/>
      <c r="K1" s="91"/>
      <c r="L1" s="91"/>
      <c r="M1" s="91"/>
      <c r="N1" s="91"/>
      <c r="O1" s="91"/>
      <c r="P1" s="91"/>
    </row>
    <row r="5" spans="1:16" ht="55" customHeight="1" x14ac:dyDescent="0.35">
      <c r="B5" s="48" t="s">
        <v>1</v>
      </c>
    </row>
    <row r="6" spans="1:16" ht="55" customHeight="1" x14ac:dyDescent="0.35">
      <c r="B6" s="48" t="s">
        <v>2</v>
      </c>
    </row>
    <row r="7" spans="1:16" ht="55" customHeight="1" x14ac:dyDescent="0.35">
      <c r="B7" s="48" t="s">
        <v>3</v>
      </c>
    </row>
    <row r="8" spans="1:16" ht="8.5" customHeight="1" x14ac:dyDescent="0.6">
      <c r="B8" s="49"/>
    </row>
    <row r="9" spans="1:16" ht="55.5" customHeight="1" x14ac:dyDescent="0.35">
      <c r="A9" s="50"/>
      <c r="B9" s="48" t="s">
        <v>4</v>
      </c>
      <c r="C9" s="50"/>
    </row>
    <row r="10" spans="1:16" ht="55.5" customHeight="1" x14ac:dyDescent="0.35">
      <c r="A10" s="50"/>
      <c r="B10" s="48" t="s">
        <v>5</v>
      </c>
      <c r="C10" s="50"/>
    </row>
    <row r="11" spans="1:16" ht="55.5" customHeight="1" x14ac:dyDescent="0.35">
      <c r="B11" s="48" t="s">
        <v>6</v>
      </c>
    </row>
    <row r="34"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0" location="VARIABLES!A1" display="Glosario Variables" xr:uid="{AE8ADF03-EA39-4BC3-B27F-19F34698BC0B}"/>
    <hyperlink ref="B11" location="Conclusiones!A1" display="Conclusiones" xr:uid="{E0B826F8-AFE0-4592-A186-E47DC2E3B8FB}"/>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O500"/>
  <sheetViews>
    <sheetView showGridLines="0" showRowColHeaders="0" zoomScale="85" zoomScaleNormal="85" workbookViewId="0">
      <selection sqref="A1:O1"/>
    </sheetView>
  </sheetViews>
  <sheetFormatPr baseColWidth="10" defaultColWidth="11.453125" defaultRowHeight="14.5" x14ac:dyDescent="0.35"/>
  <cols>
    <col min="1" max="1" width="46.1796875" customWidth="1"/>
    <col min="2" max="2" width="5.453125" customWidth="1"/>
    <col min="3" max="11" width="16" customWidth="1"/>
    <col min="12" max="13" width="0.7265625" customWidth="1"/>
    <col min="14" max="14" width="13.7265625" customWidth="1"/>
    <col min="15" max="15" width="13.26953125" customWidth="1"/>
    <col min="16" max="16" width="14.26953125" customWidth="1"/>
    <col min="17" max="17" width="19.54296875" customWidth="1"/>
  </cols>
  <sheetData>
    <row r="1" spans="1:15" ht="48.75" customHeight="1" x14ac:dyDescent="0.35">
      <c r="A1" s="98" t="s">
        <v>0</v>
      </c>
      <c r="B1" s="98"/>
      <c r="C1" s="98"/>
      <c r="D1" s="98"/>
      <c r="E1" s="98"/>
      <c r="F1" s="98"/>
      <c r="G1" s="98"/>
      <c r="H1" s="98"/>
      <c r="I1" s="98"/>
      <c r="J1" s="98"/>
      <c r="K1" s="98"/>
      <c r="L1" s="98"/>
      <c r="M1" s="98"/>
      <c r="N1" s="98"/>
      <c r="O1" s="98"/>
    </row>
    <row r="2" spans="1:15" x14ac:dyDescent="0.35">
      <c r="A2" s="53">
        <v>2</v>
      </c>
      <c r="B2" s="33"/>
      <c r="C2" s="4"/>
      <c r="D2" s="4"/>
      <c r="E2" s="4"/>
      <c r="F2" s="4"/>
      <c r="G2" s="4"/>
      <c r="H2" s="4"/>
      <c r="I2" s="4"/>
      <c r="J2" s="4"/>
      <c r="K2" s="4"/>
      <c r="L2" s="4"/>
      <c r="M2" s="4"/>
      <c r="N2" s="4"/>
      <c r="O2" s="4"/>
    </row>
    <row r="3" spans="1:15" ht="12.75" customHeight="1" x14ac:dyDescent="0.35">
      <c r="A3" s="53">
        <v>3</v>
      </c>
      <c r="B3" s="33"/>
      <c r="C3" s="4"/>
      <c r="D3" s="4"/>
      <c r="E3" s="4"/>
      <c r="F3" s="4"/>
      <c r="G3" s="4"/>
      <c r="H3" s="4"/>
      <c r="I3" s="4"/>
      <c r="J3" s="4"/>
      <c r="K3" s="4"/>
      <c r="L3" s="4"/>
      <c r="M3" s="4"/>
      <c r="N3" s="4"/>
      <c r="O3" s="4"/>
    </row>
    <row r="4" spans="1:15" ht="19" thickBot="1" x14ac:dyDescent="0.4">
      <c r="A4" s="54" t="s">
        <v>78</v>
      </c>
      <c r="B4" s="55"/>
      <c r="C4" s="4"/>
      <c r="D4" s="4"/>
      <c r="E4" s="4"/>
      <c r="F4" s="4"/>
      <c r="G4" s="4"/>
      <c r="H4" s="4"/>
      <c r="I4" s="4"/>
      <c r="J4" s="4"/>
      <c r="K4" s="4"/>
      <c r="L4" s="4"/>
      <c r="M4" s="4"/>
      <c r="N4" s="4"/>
      <c r="O4" s="4"/>
    </row>
    <row r="5" spans="1:15" ht="15" thickTop="1" x14ac:dyDescent="0.35">
      <c r="A5" s="3" t="s">
        <v>79</v>
      </c>
      <c r="B5" s="32"/>
      <c r="C5" s="4"/>
      <c r="D5" s="4"/>
      <c r="E5" s="4"/>
      <c r="F5" s="4"/>
      <c r="G5" s="4"/>
      <c r="H5" s="4"/>
      <c r="I5" s="4"/>
      <c r="J5" s="4"/>
      <c r="K5" s="4"/>
      <c r="L5" s="4"/>
      <c r="M5" s="4"/>
      <c r="N5" s="4"/>
      <c r="O5" s="4"/>
    </row>
    <row r="6" spans="1:15" s="7" customFormat="1" x14ac:dyDescent="0.35">
      <c r="A6" s="5"/>
      <c r="B6" s="31"/>
      <c r="C6" s="5"/>
      <c r="D6" s="5"/>
      <c r="E6" s="5"/>
      <c r="F6" s="6"/>
      <c r="G6" s="6"/>
      <c r="H6" s="6"/>
      <c r="I6" s="6"/>
      <c r="J6" s="6"/>
      <c r="K6" s="6"/>
      <c r="L6" s="6"/>
      <c r="M6" s="6"/>
      <c r="N6" s="6"/>
      <c r="O6" s="6"/>
    </row>
    <row r="7" spans="1:15" s="7" customFormat="1" ht="21" customHeight="1" x14ac:dyDescent="0.35">
      <c r="A7" s="43">
        <v>1</v>
      </c>
      <c r="B7" s="43"/>
      <c r="C7" s="43" t="str">
        <f>VLOOKUP(A7,DESPLEGABLES!$L$3:$M$5,2,0)</f>
        <v>DISTRIBUCION VOLUMEN X CRITERIO (Consumiciones)</v>
      </c>
      <c r="D7" s="43">
        <v>1</v>
      </c>
      <c r="E7" s="43" t="str">
        <f>VLOOKUP(D7,DESPLEGABLES!$G$3:$H$11,2,0)</f>
        <v>Total Aperitivos</v>
      </c>
      <c r="F7" s="44"/>
      <c r="G7" s="42"/>
      <c r="H7" s="33"/>
      <c r="I7" s="6"/>
      <c r="J7" s="6"/>
      <c r="K7" s="6"/>
      <c r="L7" s="6"/>
      <c r="M7" s="6"/>
      <c r="N7" s="6"/>
      <c r="O7" s="6"/>
    </row>
    <row r="8" spans="1:15" s="7" customFormat="1" ht="34.5" customHeight="1" x14ac:dyDescent="0.35">
      <c r="A8" s="42"/>
      <c r="B8" s="42"/>
      <c r="C8" s="33">
        <v>5</v>
      </c>
      <c r="D8" s="33">
        <v>6</v>
      </c>
      <c r="E8" s="33">
        <v>7</v>
      </c>
      <c r="F8" s="33">
        <v>8</v>
      </c>
      <c r="G8" s="33">
        <v>9</v>
      </c>
      <c r="H8" s="33">
        <v>10</v>
      </c>
      <c r="I8" s="33">
        <v>11</v>
      </c>
      <c r="J8" s="33">
        <v>12</v>
      </c>
      <c r="K8" s="33">
        <v>13</v>
      </c>
      <c r="L8" s="33"/>
      <c r="M8" s="33"/>
      <c r="N8" s="33"/>
      <c r="O8" s="33"/>
    </row>
    <row r="9" spans="1:15" ht="24" customHeight="1" x14ac:dyDescent="0.35">
      <c r="A9" s="36"/>
      <c r="B9" s="36"/>
      <c r="C9" s="66" t="str">
        <f>KPI!C7</f>
        <v>TRIM 3 22</v>
      </c>
      <c r="D9" s="66" t="str">
        <f>KPI!D7</f>
        <v>TRIM 4 22</v>
      </c>
      <c r="E9" s="66" t="str">
        <f>KPI!E7</f>
        <v>TRIM 1 23</v>
      </c>
      <c r="F9" s="66" t="str">
        <f>KPI!F7</f>
        <v>TRIM 2 23</v>
      </c>
      <c r="G9" s="66" t="str">
        <f>KPI!G7</f>
        <v>TRIM 3 23</v>
      </c>
      <c r="H9" s="66" t="str">
        <f>KPI!H7</f>
        <v>TRIM 4 23</v>
      </c>
      <c r="I9" s="66" t="str">
        <f>KPI!I7</f>
        <v>TRIM 1 24</v>
      </c>
      <c r="J9" s="66" t="str">
        <f>KPI!J7</f>
        <v>TRIM 2 24</v>
      </c>
      <c r="K9" s="66" t="str">
        <f>KPI!K7</f>
        <v>TRIM 3 24</v>
      </c>
      <c r="L9" s="60"/>
      <c r="M9" s="60"/>
      <c r="N9" s="67" t="s">
        <v>80</v>
      </c>
    </row>
    <row r="10" spans="1:15" x14ac:dyDescent="0.35">
      <c r="A10" s="18" t="s">
        <v>81</v>
      </c>
      <c r="B10" s="68" t="s">
        <v>82</v>
      </c>
      <c r="C10" s="69">
        <f>VLOOKUP($C$7&amp;$E$7&amp;$A10,PERFIL_DATOS!$A$2:$M$785,C$8,0)</f>
        <v>100</v>
      </c>
      <c r="D10" s="69">
        <f>VLOOKUP($C$7&amp;$E$7&amp;$A10,PERFIL_DATOS!$A$2:$M$785,D$8,0)</f>
        <v>100</v>
      </c>
      <c r="E10" s="69">
        <f>VLOOKUP($C$7&amp;$E$7&amp;$A10,PERFIL_DATOS!$A$2:$M$785,E$8,0)</f>
        <v>100</v>
      </c>
      <c r="F10" s="69">
        <f>VLOOKUP($C$7&amp;$E$7&amp;$A10,PERFIL_DATOS!$A$2:$M$785,F$8,0)</f>
        <v>100</v>
      </c>
      <c r="G10" s="69">
        <f>VLOOKUP($C$7&amp;$E$7&amp;$A10,PERFIL_DATOS!$A$2:$M$785,G$8,0)</f>
        <v>100</v>
      </c>
      <c r="H10" s="69">
        <f>VLOOKUP($C$7&amp;$E$7&amp;$A10,PERFIL_DATOS!$A$2:$M$785,H$8,0)</f>
        <v>100</v>
      </c>
      <c r="I10" s="69">
        <f>VLOOKUP($C$7&amp;$E$7&amp;$A10,PERFIL_DATOS!$A$2:$M$785,I$8,0)</f>
        <v>100</v>
      </c>
      <c r="J10" s="69">
        <f>VLOOKUP($C$7&amp;$E$7&amp;$A10,PERFIL_DATOS!$A$2:$M$785,J$8,0)</f>
        <v>100</v>
      </c>
      <c r="K10" s="69">
        <f>VLOOKUP($C$7&amp;$E$7&amp;$A10,PERFIL_DATOS!$A$2:$M$785,K$8,0)</f>
        <v>100</v>
      </c>
      <c r="L10" s="60"/>
      <c r="M10" s="60"/>
      <c r="N10" s="70">
        <f>DESPLEGABLES!U3</f>
        <v>100</v>
      </c>
    </row>
    <row r="11" spans="1:15" x14ac:dyDescent="0.35">
      <c r="A11" s="15" t="s">
        <v>83</v>
      </c>
      <c r="B11" s="71" t="s">
        <v>83</v>
      </c>
      <c r="C11" s="72">
        <f>VLOOKUP($C$7&amp;$E$7&amp;$A11,PERFIL_DATOS!$A$2:$M$785,C$8,0)</f>
        <v>8.0242959556945905</v>
      </c>
      <c r="D11" s="72">
        <f>VLOOKUP($C$7&amp;$E$7&amp;$A11,PERFIL_DATOS!$A$2:$M$785,D$8,0)</f>
        <v>11.3624985007293</v>
      </c>
      <c r="E11" s="72">
        <f>VLOOKUP($C$7&amp;$E$7&amp;$A11,PERFIL_DATOS!$A$2:$M$785,E$8,0)</f>
        <v>11.5562537437443</v>
      </c>
      <c r="F11" s="72">
        <f>VLOOKUP($C$7&amp;$E$7&amp;$A11,PERFIL_DATOS!$A$2:$M$785,F$8,0)</f>
        <v>9.7505491906048594</v>
      </c>
      <c r="G11" s="72">
        <f>VLOOKUP($C$7&amp;$E$7&amp;$A11,PERFIL_DATOS!$A$2:$M$785,G$8,0)</f>
        <v>9.8908203510640806</v>
      </c>
      <c r="H11" s="72">
        <f>VLOOKUP($C$7&amp;$E$7&amp;$A11,PERFIL_DATOS!$A$2:$M$785,H$8,0)</f>
        <v>10.5517375992558</v>
      </c>
      <c r="I11" s="72">
        <f>VLOOKUP($C$7&amp;$E$7&amp;$A11,PERFIL_DATOS!$A$2:$M$785,I$8,0)</f>
        <v>11.586217203862599</v>
      </c>
      <c r="J11" s="72">
        <f>VLOOKUP($C$7&amp;$E$7&amp;$A11,PERFIL_DATOS!$A$2:$M$785,J$8,0)</f>
        <v>11.858079064960799</v>
      </c>
      <c r="K11" s="72">
        <f>VLOOKUP($C$7&amp;$E$7&amp;$A11,PERFIL_DATOS!$A$2:$M$785,K$8,0)</f>
        <v>8.8941704354414792</v>
      </c>
      <c r="L11" s="60"/>
      <c r="M11" s="60"/>
      <c r="N11" s="73">
        <f>DESPLEGABLES!U4</f>
        <v>9.4404204834864505</v>
      </c>
    </row>
    <row r="12" spans="1:15" x14ac:dyDescent="0.35">
      <c r="A12" s="16" t="s">
        <v>84</v>
      </c>
      <c r="B12" s="62" t="s">
        <v>84</v>
      </c>
      <c r="C12" s="74">
        <f>VLOOKUP($C$7&amp;$E$7&amp;$A12,PERFIL_DATOS!$A$2:$M$785,C$8,0)</f>
        <v>10.3547906636405</v>
      </c>
      <c r="D12" s="74">
        <f>VLOOKUP($C$7&amp;$E$7&amp;$A12,PERFIL_DATOS!$A$2:$M$785,D$8,0)</f>
        <v>9.1773472775178995</v>
      </c>
      <c r="E12" s="74">
        <f>VLOOKUP($C$7&amp;$E$7&amp;$A12,PERFIL_DATOS!$A$2:$M$785,E$8,0)</f>
        <v>11.753320580449399</v>
      </c>
      <c r="F12" s="74">
        <f>VLOOKUP($C$7&amp;$E$7&amp;$A12,PERFIL_DATOS!$A$2:$M$785,F$8,0)</f>
        <v>14.511613938179</v>
      </c>
      <c r="G12" s="74">
        <f>VLOOKUP($C$7&amp;$E$7&amp;$A12,PERFIL_DATOS!$A$2:$M$785,G$8,0)</f>
        <v>13.568968751910401</v>
      </c>
      <c r="H12" s="74">
        <f>VLOOKUP($C$7&amp;$E$7&amp;$A12,PERFIL_DATOS!$A$2:$M$785,H$8,0)</f>
        <v>12.1095551347221</v>
      </c>
      <c r="I12" s="74">
        <f>VLOOKUP($C$7&amp;$E$7&amp;$A12,PERFIL_DATOS!$A$2:$M$785,I$8,0)</f>
        <v>14.7291940169623</v>
      </c>
      <c r="J12" s="74">
        <f>VLOOKUP($C$7&amp;$E$7&amp;$A12,PERFIL_DATOS!$A$2:$M$785,J$8,0)</f>
        <v>17.569312602143199</v>
      </c>
      <c r="K12" s="74">
        <f>VLOOKUP($C$7&amp;$E$7&amp;$A12,PERFIL_DATOS!$A$2:$M$785,K$8,0)</f>
        <v>15.351509779082701</v>
      </c>
      <c r="L12" s="60"/>
      <c r="M12" s="60"/>
      <c r="N12" s="75">
        <f>DESPLEGABLES!U5</f>
        <v>13.279324654074999</v>
      </c>
    </row>
    <row r="13" spans="1:15" x14ac:dyDescent="0.35">
      <c r="A13" s="16" t="s">
        <v>85</v>
      </c>
      <c r="B13" s="62" t="s">
        <v>85</v>
      </c>
      <c r="C13" s="74">
        <f>VLOOKUP($C$7&amp;$E$7&amp;$A13,PERFIL_DATOS!$A$2:$M$785,C$8,0)</f>
        <v>13.8359183348424</v>
      </c>
      <c r="D13" s="74">
        <f>VLOOKUP($C$7&amp;$E$7&amp;$A13,PERFIL_DATOS!$A$2:$M$785,D$8,0)</f>
        <v>14.7356215105684</v>
      </c>
      <c r="E13" s="74">
        <f>VLOOKUP($C$7&amp;$E$7&amp;$A13,PERFIL_DATOS!$A$2:$M$785,E$8,0)</f>
        <v>15.9604969760207</v>
      </c>
      <c r="F13" s="74">
        <f>VLOOKUP($C$7&amp;$E$7&amp;$A13,PERFIL_DATOS!$A$2:$M$785,F$8,0)</f>
        <v>15.0509308185342</v>
      </c>
      <c r="G13" s="74">
        <f>VLOOKUP($C$7&amp;$E$7&amp;$A13,PERFIL_DATOS!$A$2:$M$785,G$8,0)</f>
        <v>13.8286375591202</v>
      </c>
      <c r="H13" s="74">
        <f>VLOOKUP($C$7&amp;$E$7&amp;$A13,PERFIL_DATOS!$A$2:$M$785,H$8,0)</f>
        <v>12.0567294594505</v>
      </c>
      <c r="I13" s="74">
        <f>VLOOKUP($C$7&amp;$E$7&amp;$A13,PERFIL_DATOS!$A$2:$M$785,I$8,0)</f>
        <v>14.502998807119599</v>
      </c>
      <c r="J13" s="74">
        <f>VLOOKUP($C$7&amp;$E$7&amp;$A13,PERFIL_DATOS!$A$2:$M$785,J$8,0)</f>
        <v>13.195972005292001</v>
      </c>
      <c r="K13" s="74">
        <f>VLOOKUP($C$7&amp;$E$7&amp;$A13,PERFIL_DATOS!$A$2:$M$785,K$8,0)</f>
        <v>14.4967057751048</v>
      </c>
      <c r="L13" s="60"/>
      <c r="M13" s="60"/>
      <c r="N13" s="75">
        <f>DESPLEGABLES!U6</f>
        <v>15.760131534885399</v>
      </c>
    </row>
    <row r="14" spans="1:15" x14ac:dyDescent="0.35">
      <c r="A14" s="16" t="s">
        <v>86</v>
      </c>
      <c r="B14" s="62" t="s">
        <v>86</v>
      </c>
      <c r="C14" s="74">
        <f>VLOOKUP($C$7&amp;$E$7&amp;$A14,PERFIL_DATOS!$A$2:$M$785,C$8,0)</f>
        <v>19.253572518828499</v>
      </c>
      <c r="D14" s="74">
        <f>VLOOKUP($C$7&amp;$E$7&amp;$A14,PERFIL_DATOS!$A$2:$M$785,D$8,0)</f>
        <v>22.0632905025555</v>
      </c>
      <c r="E14" s="74">
        <f>VLOOKUP($C$7&amp;$E$7&amp;$A14,PERFIL_DATOS!$A$2:$M$785,E$8,0)</f>
        <v>19.947558595636998</v>
      </c>
      <c r="F14" s="74">
        <f>VLOOKUP($C$7&amp;$E$7&amp;$A14,PERFIL_DATOS!$A$2:$M$785,F$8,0)</f>
        <v>19.650512133862801</v>
      </c>
      <c r="G14" s="74">
        <f>VLOOKUP($C$7&amp;$E$7&amp;$A14,PERFIL_DATOS!$A$2:$M$785,G$8,0)</f>
        <v>21.420438615783599</v>
      </c>
      <c r="H14" s="74">
        <f>VLOOKUP($C$7&amp;$E$7&amp;$A14,PERFIL_DATOS!$A$2:$M$785,H$8,0)</f>
        <v>21.1008089969766</v>
      </c>
      <c r="I14" s="74">
        <f>VLOOKUP($C$7&amp;$E$7&amp;$A14,PERFIL_DATOS!$A$2:$M$785,I$8,0)</f>
        <v>20.822432424204099</v>
      </c>
      <c r="J14" s="74">
        <f>VLOOKUP($C$7&amp;$E$7&amp;$A14,PERFIL_DATOS!$A$2:$M$785,J$8,0)</f>
        <v>17.842843775846902</v>
      </c>
      <c r="K14" s="74">
        <f>VLOOKUP($C$7&amp;$E$7&amp;$A14,PERFIL_DATOS!$A$2:$M$785,K$8,0)</f>
        <v>18.063125991523201</v>
      </c>
      <c r="L14" s="60"/>
      <c r="M14" s="60"/>
      <c r="N14" s="75">
        <f>DESPLEGABLES!U7</f>
        <v>20.3005399274093</v>
      </c>
    </row>
    <row r="15" spans="1:15" x14ac:dyDescent="0.35">
      <c r="A15" s="16" t="s">
        <v>87</v>
      </c>
      <c r="B15" s="62" t="s">
        <v>87</v>
      </c>
      <c r="C15" s="74">
        <f>VLOOKUP($C$7&amp;$E$7&amp;$A15,PERFIL_DATOS!$A$2:$M$785,C$8,0)</f>
        <v>10.337241853306701</v>
      </c>
      <c r="D15" s="74">
        <f>VLOOKUP($C$7&amp;$E$7&amp;$A15,PERFIL_DATOS!$A$2:$M$785,D$8,0)</f>
        <v>9.3423173501406396</v>
      </c>
      <c r="E15" s="74">
        <f>VLOOKUP($C$7&amp;$E$7&amp;$A15,PERFIL_DATOS!$A$2:$M$785,E$8,0)</f>
        <v>9.5739995749038709</v>
      </c>
      <c r="F15" s="74">
        <f>VLOOKUP($C$7&amp;$E$7&amp;$A15,PERFIL_DATOS!$A$2:$M$785,F$8,0)</f>
        <v>10.3074821518099</v>
      </c>
      <c r="G15" s="74">
        <f>VLOOKUP($C$7&amp;$E$7&amp;$A15,PERFIL_DATOS!$A$2:$M$785,G$8,0)</f>
        <v>10.558792095612599</v>
      </c>
      <c r="H15" s="74">
        <f>VLOOKUP($C$7&amp;$E$7&amp;$A15,PERFIL_DATOS!$A$2:$M$785,H$8,0)</f>
        <v>12.2386208844148</v>
      </c>
      <c r="I15" s="74">
        <f>VLOOKUP($C$7&amp;$E$7&amp;$A15,PERFIL_DATOS!$A$2:$M$785,I$8,0)</f>
        <v>11.066211779163099</v>
      </c>
      <c r="J15" s="74">
        <f>VLOOKUP($C$7&amp;$E$7&amp;$A15,PERFIL_DATOS!$A$2:$M$785,J$8,0)</f>
        <v>9.1807548146445495</v>
      </c>
      <c r="K15" s="74">
        <f>VLOOKUP($C$7&amp;$E$7&amp;$A15,PERFIL_DATOS!$A$2:$M$785,K$8,0)</f>
        <v>14.328132029455601</v>
      </c>
      <c r="L15" s="60"/>
      <c r="M15" s="60"/>
      <c r="N15" s="75">
        <f>DESPLEGABLES!U8</f>
        <v>13.2596993213837</v>
      </c>
    </row>
    <row r="16" spans="1:15" x14ac:dyDescent="0.35">
      <c r="A16" s="16" t="s">
        <v>88</v>
      </c>
      <c r="B16" s="62" t="s">
        <v>88</v>
      </c>
      <c r="C16" s="74">
        <f>VLOOKUP($C$7&amp;$E$7&amp;$A16,PERFIL_DATOS!$A$2:$M$785,C$8,0)</f>
        <v>13.2042996605076</v>
      </c>
      <c r="D16" s="74">
        <f>VLOOKUP($C$7&amp;$E$7&amp;$A16,PERFIL_DATOS!$A$2:$M$785,D$8,0)</f>
        <v>13.790759849724701</v>
      </c>
      <c r="E16" s="74">
        <f>VLOOKUP($C$7&amp;$E$7&amp;$A16,PERFIL_DATOS!$A$2:$M$785,E$8,0)</f>
        <v>11.358931849361401</v>
      </c>
      <c r="F16" s="74">
        <f>VLOOKUP($C$7&amp;$E$7&amp;$A16,PERFIL_DATOS!$A$2:$M$785,F$8,0)</f>
        <v>12.478926500899</v>
      </c>
      <c r="G16" s="74">
        <f>VLOOKUP($C$7&amp;$E$7&amp;$A16,PERFIL_DATOS!$A$2:$M$785,G$8,0)</f>
        <v>11.5051867008535</v>
      </c>
      <c r="H16" s="74">
        <f>VLOOKUP($C$7&amp;$E$7&amp;$A16,PERFIL_DATOS!$A$2:$M$785,H$8,0)</f>
        <v>13.3857021827968</v>
      </c>
      <c r="I16" s="74">
        <f>VLOOKUP($C$7&amp;$E$7&amp;$A16,PERFIL_DATOS!$A$2:$M$785,I$8,0)</f>
        <v>10.227043972356199</v>
      </c>
      <c r="J16" s="74">
        <f>VLOOKUP($C$7&amp;$E$7&amp;$A16,PERFIL_DATOS!$A$2:$M$785,J$8,0)</f>
        <v>10.2169553673717</v>
      </c>
      <c r="K16" s="74">
        <f>VLOOKUP($C$7&amp;$E$7&amp;$A16,PERFIL_DATOS!$A$2:$M$785,K$8,0)</f>
        <v>8.9842362607439696</v>
      </c>
      <c r="L16" s="60"/>
      <c r="M16" s="60"/>
      <c r="N16" s="75">
        <f>DESPLEGABLES!U9</f>
        <v>9.7203045331732092</v>
      </c>
    </row>
    <row r="17" spans="1:14" x14ac:dyDescent="0.35">
      <c r="A17" s="16" t="s">
        <v>89</v>
      </c>
      <c r="B17" s="62" t="s">
        <v>89</v>
      </c>
      <c r="C17" s="74">
        <f>VLOOKUP($C$7&amp;$E$7&amp;$A17,PERFIL_DATOS!$A$2:$M$785,C$8,0)</f>
        <v>17.905130242642201</v>
      </c>
      <c r="D17" s="74">
        <f>VLOOKUP($C$7&amp;$E$7&amp;$A17,PERFIL_DATOS!$A$2:$M$785,D$8,0)</f>
        <v>12.646911115496099</v>
      </c>
      <c r="E17" s="74">
        <f>VLOOKUP($C$7&amp;$E$7&amp;$A17,PERFIL_DATOS!$A$2:$M$785,E$8,0)</f>
        <v>14.244221591018899</v>
      </c>
      <c r="F17" s="74">
        <f>VLOOKUP($C$7&amp;$E$7&amp;$A17,PERFIL_DATOS!$A$2:$M$785,F$8,0)</f>
        <v>9.4672790582581996</v>
      </c>
      <c r="G17" s="74">
        <f>VLOOKUP($C$7&amp;$E$7&amp;$A17,PERFIL_DATOS!$A$2:$M$785,G$8,0)</f>
        <v>11.402464517316799</v>
      </c>
      <c r="H17" s="74">
        <f>VLOOKUP($C$7&amp;$E$7&amp;$A17,PERFIL_DATOS!$A$2:$M$785,H$8,0)</f>
        <v>10.976336423137001</v>
      </c>
      <c r="I17" s="74">
        <f>VLOOKUP($C$7&amp;$E$7&amp;$A17,PERFIL_DATOS!$A$2:$M$785,I$8,0)</f>
        <v>8.9124446113267393</v>
      </c>
      <c r="J17" s="74">
        <f>VLOOKUP($C$7&amp;$E$7&amp;$A17,PERFIL_DATOS!$A$2:$M$785,J$8,0)</f>
        <v>10.948350596254</v>
      </c>
      <c r="K17" s="74">
        <f>VLOOKUP($C$7&amp;$E$7&amp;$A17,PERFIL_DATOS!$A$2:$M$785,K$8,0)</f>
        <v>12.1820688205905</v>
      </c>
      <c r="L17" s="60"/>
      <c r="M17" s="60"/>
      <c r="N17" s="75">
        <f>DESPLEGABLES!U10</f>
        <v>9.3198484789760894</v>
      </c>
    </row>
    <row r="18" spans="1:14" x14ac:dyDescent="0.35">
      <c r="A18" s="17" t="s">
        <v>90</v>
      </c>
      <c r="B18" s="76" t="s">
        <v>90</v>
      </c>
      <c r="C18" s="77">
        <f>VLOOKUP($C$7&amp;$E$7&amp;$A18,PERFIL_DATOS!$A$2:$M$785,C$8,0)</f>
        <v>7.0847449998009102</v>
      </c>
      <c r="D18" s="77">
        <f>VLOOKUP($C$7&amp;$E$7&amp;$A18,PERFIL_DATOS!$A$2:$M$785,D$8,0)</f>
        <v>6.8812407383762997</v>
      </c>
      <c r="E18" s="77">
        <f>VLOOKUP($C$7&amp;$E$7&amp;$A18,PERFIL_DATOS!$A$2:$M$785,E$8,0)</f>
        <v>5.6052456862404103</v>
      </c>
      <c r="F18" s="77">
        <f>VLOOKUP($C$7&amp;$E$7&amp;$A18,PERFIL_DATOS!$A$2:$M$785,F$8,0)</f>
        <v>8.7826900611234393</v>
      </c>
      <c r="G18" s="77">
        <f>VLOOKUP($C$7&amp;$E$7&amp;$A18,PERFIL_DATOS!$A$2:$M$785,G$8,0)</f>
        <v>7.8247265414475802</v>
      </c>
      <c r="H18" s="77">
        <f>VLOOKUP($C$7&amp;$E$7&amp;$A18,PERFIL_DATOS!$A$2:$M$785,H$8,0)</f>
        <v>7.58049769095319</v>
      </c>
      <c r="I18" s="77">
        <f>VLOOKUP($C$7&amp;$E$7&amp;$A18,PERFIL_DATOS!$A$2:$M$785,I$8,0)</f>
        <v>8.1534405787822308</v>
      </c>
      <c r="J18" s="77">
        <f>VLOOKUP($C$7&amp;$E$7&amp;$A18,PERFIL_DATOS!$A$2:$M$785,J$8,0)</f>
        <v>9.1877046257870596</v>
      </c>
      <c r="K18" s="77">
        <f>VLOOKUP($C$7&amp;$E$7&amp;$A18,PERFIL_DATOS!$A$2:$M$785,K$8,0)</f>
        <v>7.7000213103497304</v>
      </c>
      <c r="L18" s="60"/>
      <c r="M18" s="60"/>
      <c r="N18" s="78">
        <f>DESPLEGABLES!U11</f>
        <v>8.9197273011480895</v>
      </c>
    </row>
    <row r="19" spans="1:14" x14ac:dyDescent="0.35">
      <c r="A19" s="15" t="s">
        <v>91</v>
      </c>
      <c r="B19" s="71" t="s">
        <v>91</v>
      </c>
      <c r="C19" s="72">
        <f>VLOOKUP($C$7&amp;$E$7&amp;$A19,PERFIL_DATOS!$A$2:$M$785,C$8,0)</f>
        <v>6.1771985496984501</v>
      </c>
      <c r="D19" s="79">
        <f>VLOOKUP($C$7&amp;$E$7&amp;$A19,PERFIL_DATOS!$A$2:$M$785,D$8,0)</f>
        <v>5.11163627499913</v>
      </c>
      <c r="E19" s="72">
        <f>VLOOKUP($C$7&amp;$E$7&amp;$A19,PERFIL_DATOS!$A$2:$M$785,E$8,0)</f>
        <v>5.4748408787896397</v>
      </c>
      <c r="F19" s="79">
        <f>VLOOKUP($C$7&amp;$E$7&amp;$A19,PERFIL_DATOS!$A$2:$M$785,F$8,0)</f>
        <v>4.1993127952328404</v>
      </c>
      <c r="G19" s="72">
        <f>VLOOKUP($C$7&amp;$E$7&amp;$A19,PERFIL_DATOS!$A$2:$M$785,G$8,0)</f>
        <v>6.5771828727499901</v>
      </c>
      <c r="H19" s="72">
        <f>VLOOKUP($C$7&amp;$E$7&amp;$A19,PERFIL_DATOS!$A$2:$M$785,H$8,0)</f>
        <v>4.0393144290508003</v>
      </c>
      <c r="I19" s="72">
        <f>VLOOKUP($C$7&amp;$E$7&amp;$A19,PERFIL_DATOS!$A$2:$M$785,I$8,0)</f>
        <v>4.3833620405726901</v>
      </c>
      <c r="J19" s="72">
        <f>VLOOKUP($C$7&amp;$E$7&amp;$A19,PERFIL_DATOS!$A$2:$M$785,J$8,0)</f>
        <v>5.9114270097894597</v>
      </c>
      <c r="K19" s="72">
        <f>VLOOKUP($C$7&amp;$E$7&amp;$A19,PERFIL_DATOS!$A$2:$M$785,K$8,0)</f>
        <v>5.4683689295100999</v>
      </c>
      <c r="L19" s="60"/>
      <c r="M19" s="60"/>
      <c r="N19" s="73">
        <f>DESPLEGABLES!U12</f>
        <v>5.8814009439762902</v>
      </c>
    </row>
    <row r="20" spans="1:14" x14ac:dyDescent="0.35">
      <c r="A20" s="16" t="s">
        <v>92</v>
      </c>
      <c r="B20" s="62" t="s">
        <v>92</v>
      </c>
      <c r="C20" s="74">
        <f>VLOOKUP($C$7&amp;$E$7&amp;$A20,PERFIL_DATOS!$A$2:$M$785,C$8,0)</f>
        <v>5.6792370624410999</v>
      </c>
      <c r="D20" s="74">
        <f>VLOOKUP($C$7&amp;$E$7&amp;$A20,PERFIL_DATOS!$A$2:$M$785,D$8,0)</f>
        <v>6.1547162219152796</v>
      </c>
      <c r="E20" s="74">
        <f>VLOOKUP($C$7&amp;$E$7&amp;$A20,PERFIL_DATOS!$A$2:$M$785,E$8,0)</f>
        <v>6.6854327285374797</v>
      </c>
      <c r="F20" s="74">
        <f>VLOOKUP($C$7&amp;$E$7&amp;$A20,PERFIL_DATOS!$A$2:$M$785,F$8,0)</f>
        <v>4.9957090068873899</v>
      </c>
      <c r="G20" s="74">
        <f>VLOOKUP($C$7&amp;$E$7&amp;$A20,PERFIL_DATOS!$A$2:$M$785,G$8,0)</f>
        <v>4.8319885550384702</v>
      </c>
      <c r="H20" s="74">
        <f>VLOOKUP($C$7&amp;$E$7&amp;$A20,PERFIL_DATOS!$A$2:$M$785,H$8,0)</f>
        <v>4.8185429748496604</v>
      </c>
      <c r="I20" s="74">
        <f>VLOOKUP($C$7&amp;$E$7&amp;$A20,PERFIL_DATOS!$A$2:$M$785,I$8,0)</f>
        <v>6.9850257996127096</v>
      </c>
      <c r="J20" s="74">
        <f>VLOOKUP($C$7&amp;$E$7&amp;$A20,PERFIL_DATOS!$A$2:$M$785,J$8,0)</f>
        <v>4.8936371221266404</v>
      </c>
      <c r="K20" s="74">
        <f>VLOOKUP($C$7&amp;$E$7&amp;$A20,PERFIL_DATOS!$A$2:$M$785,K$8,0)</f>
        <v>4.8040942509412101</v>
      </c>
      <c r="L20" s="60"/>
      <c r="M20" s="60"/>
      <c r="N20" s="75">
        <f>DESPLEGABLES!U13</f>
        <v>6.5377117526264303</v>
      </c>
    </row>
    <row r="21" spans="1:14" x14ac:dyDescent="0.35">
      <c r="A21" s="16" t="s">
        <v>93</v>
      </c>
      <c r="B21" s="62" t="s">
        <v>93</v>
      </c>
      <c r="C21" s="74">
        <f>VLOOKUP($C$7&amp;$E$7&amp;$A21,PERFIL_DATOS!$A$2:$M$785,C$8,0)</f>
        <v>6.0026106812873996</v>
      </c>
      <c r="D21" s="74">
        <f>VLOOKUP($C$7&amp;$E$7&amp;$A21,PERFIL_DATOS!$A$2:$M$785,D$8,0)</f>
        <v>6.7205351719228199</v>
      </c>
      <c r="E21" s="74">
        <f>VLOOKUP($C$7&amp;$E$7&amp;$A21,PERFIL_DATOS!$A$2:$M$785,E$8,0)</f>
        <v>6.3216887909879604</v>
      </c>
      <c r="F21" s="74">
        <f>VLOOKUP($C$7&amp;$E$7&amp;$A21,PERFIL_DATOS!$A$2:$M$785,F$8,0)</f>
        <v>8.6955623138584901</v>
      </c>
      <c r="G21" s="74">
        <f>VLOOKUP($C$7&amp;$E$7&amp;$A21,PERFIL_DATOS!$A$2:$M$785,G$8,0)</f>
        <v>8.4350308011964898</v>
      </c>
      <c r="H21" s="74">
        <f>VLOOKUP($C$7&amp;$E$7&amp;$A21,PERFIL_DATOS!$A$2:$M$785,H$8,0)</f>
        <v>7.66453204425396</v>
      </c>
      <c r="I21" s="74">
        <f>VLOOKUP($C$7&amp;$E$7&amp;$A21,PERFIL_DATOS!$A$2:$M$785,I$8,0)</f>
        <v>5.7272861464428999</v>
      </c>
      <c r="J21" s="74">
        <f>VLOOKUP($C$7&amp;$E$7&amp;$A21,PERFIL_DATOS!$A$2:$M$785,J$8,0)</f>
        <v>5.3842603066242196</v>
      </c>
      <c r="K21" s="74">
        <f>VLOOKUP($C$7&amp;$E$7&amp;$A21,PERFIL_DATOS!$A$2:$M$785,K$8,0)</f>
        <v>5.99547451045391</v>
      </c>
      <c r="L21" s="60"/>
      <c r="M21" s="60"/>
      <c r="N21" s="75">
        <f>DESPLEGABLES!U14</f>
        <v>8.2946868896487107</v>
      </c>
    </row>
    <row r="22" spans="1:14" x14ac:dyDescent="0.35">
      <c r="A22" s="16" t="s">
        <v>94</v>
      </c>
      <c r="B22" s="62" t="s">
        <v>94</v>
      </c>
      <c r="C22" s="74">
        <f>VLOOKUP($C$7&amp;$E$7&amp;$A22,PERFIL_DATOS!$A$2:$M$785,C$8,0)</f>
        <v>24.932635305020899</v>
      </c>
      <c r="D22" s="74">
        <f>VLOOKUP($C$7&amp;$E$7&amp;$A22,PERFIL_DATOS!$A$2:$M$785,D$8,0)</f>
        <v>19.049288281700399</v>
      </c>
      <c r="E22" s="74">
        <f>VLOOKUP($C$7&amp;$E$7&amp;$A22,PERFIL_DATOS!$A$2:$M$785,E$8,0)</f>
        <v>20.386234614418498</v>
      </c>
      <c r="F22" s="74">
        <f>VLOOKUP($C$7&amp;$E$7&amp;$A22,PERFIL_DATOS!$A$2:$M$785,F$8,0)</f>
        <v>21.923971513941499</v>
      </c>
      <c r="G22" s="74">
        <f>VLOOKUP($C$7&amp;$E$7&amp;$A22,PERFIL_DATOS!$A$2:$M$785,G$8,0)</f>
        <v>22.2886058409496</v>
      </c>
      <c r="H22" s="74">
        <f>VLOOKUP($C$7&amp;$E$7&amp;$A22,PERFIL_DATOS!$A$2:$M$785,H$8,0)</f>
        <v>24.369937539453101</v>
      </c>
      <c r="I22" s="74">
        <f>VLOOKUP($C$7&amp;$E$7&amp;$A22,PERFIL_DATOS!$A$2:$M$785,I$8,0)</f>
        <v>20.780252617555899</v>
      </c>
      <c r="J22" s="74">
        <f>VLOOKUP($C$7&amp;$E$7&amp;$A22,PERFIL_DATOS!$A$2:$M$785,J$8,0)</f>
        <v>23.253995688945299</v>
      </c>
      <c r="K22" s="74">
        <f>VLOOKUP($C$7&amp;$E$7&amp;$A22,PERFIL_DATOS!$A$2:$M$785,K$8,0)</f>
        <v>20.340085063812701</v>
      </c>
      <c r="L22" s="60"/>
      <c r="M22" s="60"/>
      <c r="N22" s="75">
        <f>DESPLEGABLES!U15</f>
        <v>18.3913120816357</v>
      </c>
    </row>
    <row r="23" spans="1:14" x14ac:dyDescent="0.35">
      <c r="A23" s="16" t="s">
        <v>95</v>
      </c>
      <c r="B23" s="62" t="s">
        <v>95</v>
      </c>
      <c r="C23" s="74">
        <f>VLOOKUP($C$7&amp;$E$7&amp;$A23,PERFIL_DATOS!$A$2:$M$785,C$8,0)</f>
        <v>18.447562181130699</v>
      </c>
      <c r="D23" s="74">
        <f>VLOOKUP($C$7&amp;$E$7&amp;$A23,PERFIL_DATOS!$A$2:$M$785,D$8,0)</f>
        <v>23.948293539787699</v>
      </c>
      <c r="E23" s="74">
        <f>VLOOKUP($C$7&amp;$E$7&amp;$A23,PERFIL_DATOS!$A$2:$M$785,E$8,0)</f>
        <v>22.849519834599</v>
      </c>
      <c r="F23" s="74">
        <f>VLOOKUP($C$7&amp;$E$7&amp;$A23,PERFIL_DATOS!$A$2:$M$785,F$8,0)</f>
        <v>20.3245411705248</v>
      </c>
      <c r="G23" s="74">
        <f>VLOOKUP($C$7&amp;$E$7&amp;$A23,PERFIL_DATOS!$A$2:$M$785,G$8,0)</f>
        <v>18.3620593341995</v>
      </c>
      <c r="H23" s="74">
        <f>VLOOKUP($C$7&amp;$E$7&amp;$A23,PERFIL_DATOS!$A$2:$M$785,H$8,0)</f>
        <v>19.6765839396658</v>
      </c>
      <c r="I23" s="74">
        <f>VLOOKUP($C$7&amp;$E$7&amp;$A23,PERFIL_DATOS!$A$2:$M$785,I$8,0)</f>
        <v>20.738847767985199</v>
      </c>
      <c r="J23" s="74">
        <f>VLOOKUP($C$7&amp;$E$7&amp;$A23,PERFIL_DATOS!$A$2:$M$785,J$8,0)</f>
        <v>19.589391040897102</v>
      </c>
      <c r="K23" s="74">
        <f>VLOOKUP($C$7&amp;$E$7&amp;$A23,PERFIL_DATOS!$A$2:$M$785,K$8,0)</f>
        <v>21.7377258305117</v>
      </c>
      <c r="L23" s="60"/>
      <c r="M23" s="60"/>
      <c r="N23" s="75">
        <f>DESPLEGABLES!U16</f>
        <v>20.853354348995399</v>
      </c>
    </row>
    <row r="24" spans="1:14" x14ac:dyDescent="0.35">
      <c r="A24" s="16" t="s">
        <v>96</v>
      </c>
      <c r="B24" s="62" t="s">
        <v>96</v>
      </c>
      <c r="C24" s="74">
        <f>VLOOKUP($C$7&amp;$E$7&amp;$A24,PERFIL_DATOS!$A$2:$M$785,C$8,0)</f>
        <v>8.9810148532992198</v>
      </c>
      <c r="D24" s="74">
        <f>VLOOKUP($C$7&amp;$E$7&amp;$A24,PERFIL_DATOS!$A$2:$M$785,D$8,0)</f>
        <v>6.4300434498314996</v>
      </c>
      <c r="E24" s="74">
        <f>VLOOKUP($C$7&amp;$E$7&amp;$A24,PERFIL_DATOS!$A$2:$M$785,E$8,0)</f>
        <v>7.2579259173381301</v>
      </c>
      <c r="F24" s="74">
        <f>VLOOKUP($C$7&amp;$E$7&amp;$A24,PERFIL_DATOS!$A$2:$M$785,F$8,0)</f>
        <v>7.0174336228172596</v>
      </c>
      <c r="G24" s="74">
        <f>VLOOKUP($C$7&amp;$E$7&amp;$A24,PERFIL_DATOS!$A$2:$M$785,G$8,0)</f>
        <v>9.0382592528311996</v>
      </c>
      <c r="H24" s="74">
        <f>VLOOKUP($C$7&amp;$E$7&amp;$A24,PERFIL_DATOS!$A$2:$M$785,H$8,0)</f>
        <v>6.3534419748164401</v>
      </c>
      <c r="I24" s="74">
        <f>VLOOKUP($C$7&amp;$E$7&amp;$A24,PERFIL_DATOS!$A$2:$M$785,I$8,0)</f>
        <v>9.4215314443446996</v>
      </c>
      <c r="J24" s="74">
        <f>VLOOKUP($C$7&amp;$E$7&amp;$A24,PERFIL_DATOS!$A$2:$M$785,J$8,0)</f>
        <v>8.6868757160205803</v>
      </c>
      <c r="K24" s="74">
        <f>VLOOKUP($C$7&amp;$E$7&amp;$A24,PERFIL_DATOS!$A$2:$M$785,K$8,0)</f>
        <v>8.5564457888381096</v>
      </c>
      <c r="L24" s="60"/>
      <c r="M24" s="60"/>
      <c r="N24" s="75">
        <f>DESPLEGABLES!U17</f>
        <v>10.556744730195399</v>
      </c>
    </row>
    <row r="25" spans="1:14" x14ac:dyDescent="0.35">
      <c r="A25" s="16" t="s">
        <v>97</v>
      </c>
      <c r="B25" s="62" t="s">
        <v>97</v>
      </c>
      <c r="C25" s="74">
        <f>VLOOKUP($C$7&amp;$E$7&amp;$A25,PERFIL_DATOS!$A$2:$M$785,C$8,0)</f>
        <v>14.110276470224999</v>
      </c>
      <c r="D25" s="74">
        <f>VLOOKUP($C$7&amp;$E$7&amp;$A25,PERFIL_DATOS!$A$2:$M$785,D$8,0)</f>
        <v>17.5887471513857</v>
      </c>
      <c r="E25" s="74">
        <f>VLOOKUP($C$7&amp;$E$7&amp;$A25,PERFIL_DATOS!$A$2:$M$785,E$8,0)</f>
        <v>16.691762796359601</v>
      </c>
      <c r="F25" s="74">
        <f>VLOOKUP($C$7&amp;$E$7&amp;$A25,PERFIL_DATOS!$A$2:$M$785,F$8,0)</f>
        <v>16.024061854887702</v>
      </c>
      <c r="G25" s="74">
        <f>VLOOKUP($C$7&amp;$E$7&amp;$A25,PERFIL_DATOS!$A$2:$M$785,G$8,0)</f>
        <v>15.750123492877499</v>
      </c>
      <c r="H25" s="74">
        <f>VLOOKUP($C$7&amp;$E$7&amp;$A25,PERFIL_DATOS!$A$2:$M$785,H$8,0)</f>
        <v>14.9564769593674</v>
      </c>
      <c r="I25" s="74">
        <f>VLOOKUP($C$7&amp;$E$7&amp;$A25,PERFIL_DATOS!$A$2:$M$785,I$8,0)</f>
        <v>15.1020406280474</v>
      </c>
      <c r="J25" s="74">
        <f>VLOOKUP($C$7&amp;$E$7&amp;$A25,PERFIL_DATOS!$A$2:$M$785,J$8,0)</f>
        <v>13.5788631629242</v>
      </c>
      <c r="K25" s="74">
        <f>VLOOKUP($C$7&amp;$E$7&amp;$A25,PERFIL_DATOS!$A$2:$M$785,K$8,0)</f>
        <v>14.696334915824099</v>
      </c>
      <c r="L25" s="60"/>
      <c r="M25" s="60"/>
      <c r="N25" s="75">
        <f>DESPLEGABLES!U18</f>
        <v>12.5632031433347</v>
      </c>
    </row>
    <row r="26" spans="1:14" x14ac:dyDescent="0.35">
      <c r="A26" s="17" t="s">
        <v>98</v>
      </c>
      <c r="B26" s="76" t="s">
        <v>98</v>
      </c>
      <c r="C26" s="77">
        <f>VLOOKUP($C$7&amp;$E$7&amp;$A26,PERFIL_DATOS!$A$2:$M$785,C$8,0)</f>
        <v>15.669471821781199</v>
      </c>
      <c r="D26" s="77">
        <f>VLOOKUP($C$7&amp;$E$7&amp;$A26,PERFIL_DATOS!$A$2:$M$785,D$8,0)</f>
        <v>14.9967228844807</v>
      </c>
      <c r="E26" s="77">
        <f>VLOOKUP($C$7&amp;$E$7&amp;$A26,PERFIL_DATOS!$A$2:$M$785,E$8,0)</f>
        <v>14.332626127953899</v>
      </c>
      <c r="F26" s="77">
        <f>VLOOKUP($C$7&amp;$E$7&amp;$A26,PERFIL_DATOS!$A$2:$M$785,F$8,0)</f>
        <v>16.819393189794301</v>
      </c>
      <c r="G26" s="77">
        <f>VLOOKUP($C$7&amp;$E$7&amp;$A26,PERFIL_DATOS!$A$2:$M$785,G$8,0)</f>
        <v>14.716781469955199</v>
      </c>
      <c r="H26" s="77">
        <f>VLOOKUP($C$7&amp;$E$7&amp;$A26,PERFIL_DATOS!$A$2:$M$785,H$8,0)</f>
        <v>18.121150204325701</v>
      </c>
      <c r="I26" s="77">
        <f>VLOOKUP($C$7&amp;$E$7&amp;$A26,PERFIL_DATOS!$A$2:$M$785,I$8,0)</f>
        <v>16.8616544780064</v>
      </c>
      <c r="J26" s="77">
        <f>VLOOKUP($C$7&amp;$E$7&amp;$A26,PERFIL_DATOS!$A$2:$M$785,J$8,0)</f>
        <v>18.701525519742699</v>
      </c>
      <c r="K26" s="77">
        <f>VLOOKUP($C$7&amp;$E$7&amp;$A26,PERFIL_DATOS!$A$2:$M$785,K$8,0)</f>
        <v>18.4014499917126</v>
      </c>
      <c r="L26" s="60"/>
      <c r="M26" s="60"/>
      <c r="N26" s="78">
        <f>DESPLEGABLES!U19</f>
        <v>16.921569405277602</v>
      </c>
    </row>
    <row r="27" spans="1:14" x14ac:dyDescent="0.35">
      <c r="A27" s="15" t="s">
        <v>99</v>
      </c>
      <c r="B27" s="71" t="s">
        <v>99</v>
      </c>
      <c r="C27" s="72">
        <f>VLOOKUP($C$7&amp;$E$7&amp;$A27,PERFIL_DATOS!$A$2:$M$785,C$8,0)</f>
        <v>6.86224270449038</v>
      </c>
      <c r="D27" s="72">
        <f>VLOOKUP($C$7&amp;$E$7&amp;$A27,PERFIL_DATOS!$A$2:$M$785,D$8,0)</f>
        <v>5.7800943283073902</v>
      </c>
      <c r="E27" s="72">
        <f>VLOOKUP($C$7&amp;$E$7&amp;$A27,PERFIL_DATOS!$A$2:$M$785,E$8,0)</f>
        <v>9.6247792398508292</v>
      </c>
      <c r="F27" s="72">
        <f>VLOOKUP($C$7&amp;$E$7&amp;$A27,PERFIL_DATOS!$A$2:$M$785,F$8,0)</f>
        <v>6.4088941024881301</v>
      </c>
      <c r="G27" s="72">
        <f>VLOOKUP($C$7&amp;$E$7&amp;$A27,PERFIL_DATOS!$A$2:$M$785,G$8,0)</f>
        <v>8.3700696830080101</v>
      </c>
      <c r="H27" s="72">
        <f>VLOOKUP($C$7&amp;$E$7&amp;$A27,PERFIL_DATOS!$A$2:$M$785,H$8,0)</f>
        <v>12.15495531413</v>
      </c>
      <c r="I27" s="72">
        <f>VLOOKUP($C$7&amp;$E$7&amp;$A27,PERFIL_DATOS!$A$2:$M$785,I$8,0)</f>
        <v>6.9252996731341696</v>
      </c>
      <c r="J27" s="72">
        <f>VLOOKUP($C$7&amp;$E$7&amp;$A27,PERFIL_DATOS!$A$2:$M$785,J$8,0)</f>
        <v>5.4528697833432602</v>
      </c>
      <c r="K27" s="72">
        <f>VLOOKUP($C$7&amp;$E$7&amp;$A27,PERFIL_DATOS!$A$2:$M$785,K$8,0)</f>
        <v>4.7746371321004899</v>
      </c>
      <c r="L27" s="60"/>
      <c r="M27" s="60"/>
      <c r="N27" s="73">
        <f>DESPLEGABLES!U20</f>
        <v>6.9585438021943897</v>
      </c>
    </row>
    <row r="28" spans="1:14" x14ac:dyDescent="0.35">
      <c r="A28" s="16" t="s">
        <v>100</v>
      </c>
      <c r="B28" s="62" t="s">
        <v>100</v>
      </c>
      <c r="C28" s="74">
        <f>VLOOKUP($C$7&amp;$E$7&amp;$A28,PERFIL_DATOS!$A$2:$M$785,C$8,0)</f>
        <v>3.9839919763676801</v>
      </c>
      <c r="D28" s="74">
        <f>VLOOKUP($C$7&amp;$E$7&amp;$A28,PERFIL_DATOS!$A$2:$M$785,D$8,0)</f>
        <v>4.4774621893607902</v>
      </c>
      <c r="E28" s="74">
        <f>VLOOKUP($C$7&amp;$E$7&amp;$A28,PERFIL_DATOS!$A$2:$M$785,E$8,0)</f>
        <v>4.9481831004965899</v>
      </c>
      <c r="F28" s="74">
        <f>VLOOKUP($C$7&amp;$E$7&amp;$A28,PERFIL_DATOS!$A$2:$M$785,F$8,0)</f>
        <v>4.23684263640554</v>
      </c>
      <c r="G28" s="74">
        <f>VLOOKUP($C$7&amp;$E$7&amp;$A28,PERFIL_DATOS!$A$2:$M$785,G$8,0)</f>
        <v>3.2774581055244001</v>
      </c>
      <c r="H28" s="74">
        <f>VLOOKUP($C$7&amp;$E$7&amp;$A28,PERFIL_DATOS!$A$2:$M$785,H$8,0)</f>
        <v>3.6152762550250799</v>
      </c>
      <c r="I28" s="74">
        <f>VLOOKUP($C$7&amp;$E$7&amp;$A28,PERFIL_DATOS!$A$2:$M$785,I$8,0)</f>
        <v>4.4251645169295797</v>
      </c>
      <c r="J28" s="74">
        <f>VLOOKUP($C$7&amp;$E$7&amp;$A28,PERFIL_DATOS!$A$2:$M$785,J$8,0)</f>
        <v>5.2752631969493198</v>
      </c>
      <c r="K28" s="74">
        <f>VLOOKUP($C$7&amp;$E$7&amp;$A28,PERFIL_DATOS!$A$2:$M$785,K$8,0)</f>
        <v>4.3261156856013097</v>
      </c>
      <c r="L28" s="60"/>
      <c r="M28" s="60"/>
      <c r="N28" s="75">
        <f>DESPLEGABLES!U21</f>
        <v>6.79973374599395</v>
      </c>
    </row>
    <row r="29" spans="1:14" x14ac:dyDescent="0.35">
      <c r="A29" s="16" t="s">
        <v>101</v>
      </c>
      <c r="B29" s="62" t="s">
        <v>101</v>
      </c>
      <c r="C29" s="74">
        <f>VLOOKUP($C$7&amp;$E$7&amp;$A29,PERFIL_DATOS!$A$2:$M$785,C$8,0)</f>
        <v>13.0168026540772</v>
      </c>
      <c r="D29" s="74">
        <f>VLOOKUP($C$7&amp;$E$7&amp;$A29,PERFIL_DATOS!$A$2:$M$785,D$8,0)</f>
        <v>13.1697251788485</v>
      </c>
      <c r="E29" s="74">
        <f>VLOOKUP($C$7&amp;$E$7&amp;$A29,PERFIL_DATOS!$A$2:$M$785,E$8,0)</f>
        <v>10.130890962842701</v>
      </c>
      <c r="F29" s="74">
        <f>VLOOKUP($C$7&amp;$E$7&amp;$A29,PERFIL_DATOS!$A$2:$M$785,F$8,0)</f>
        <v>11.114350324266701</v>
      </c>
      <c r="G29" s="74">
        <f>VLOOKUP($C$7&amp;$E$7&amp;$A29,PERFIL_DATOS!$A$2:$M$785,G$8,0)</f>
        <v>11.337854730216399</v>
      </c>
      <c r="H29" s="74">
        <f>VLOOKUP($C$7&amp;$E$7&amp;$A29,PERFIL_DATOS!$A$2:$M$785,H$8,0)</f>
        <v>8.1070907671351193</v>
      </c>
      <c r="I29" s="74">
        <f>VLOOKUP($C$7&amp;$E$7&amp;$A29,PERFIL_DATOS!$A$2:$M$785,I$8,0)</f>
        <v>10.7871626514972</v>
      </c>
      <c r="J29" s="74">
        <f>VLOOKUP($C$7&amp;$E$7&amp;$A29,PERFIL_DATOS!$A$2:$M$785,J$8,0)</f>
        <v>10.736670931871901</v>
      </c>
      <c r="K29" s="74">
        <f>VLOOKUP($C$7&amp;$E$7&amp;$A29,PERFIL_DATOS!$A$2:$M$785,K$8,0)</f>
        <v>9.6932493547699696</v>
      </c>
      <c r="L29" s="60"/>
      <c r="M29" s="60"/>
      <c r="N29" s="75">
        <f>DESPLEGABLES!U22</f>
        <v>14.416756628578</v>
      </c>
    </row>
    <row r="30" spans="1:14" x14ac:dyDescent="0.35">
      <c r="A30" s="16" t="s">
        <v>102</v>
      </c>
      <c r="B30" s="62" t="s">
        <v>102</v>
      </c>
      <c r="C30" s="74">
        <f>VLOOKUP($C$7&amp;$E$7&amp;$A30,PERFIL_DATOS!$A$2:$M$785,C$8,0)</f>
        <v>30.7141575214917</v>
      </c>
      <c r="D30" s="74">
        <f>VLOOKUP($C$7&amp;$E$7&amp;$A30,PERFIL_DATOS!$A$2:$M$785,D$8,0)</f>
        <v>31.645344135820402</v>
      </c>
      <c r="E30" s="74">
        <f>VLOOKUP($C$7&amp;$E$7&amp;$A30,PERFIL_DATOS!$A$2:$M$785,E$8,0)</f>
        <v>31.346619519641401</v>
      </c>
      <c r="F30" s="74">
        <f>VLOOKUP($C$7&amp;$E$7&amp;$A30,PERFIL_DATOS!$A$2:$M$785,F$8,0)</f>
        <v>30.249927137887401</v>
      </c>
      <c r="G30" s="74">
        <f>VLOOKUP($C$7&amp;$E$7&amp;$A30,PERFIL_DATOS!$A$2:$M$785,G$8,0)</f>
        <v>29.1839351751983</v>
      </c>
      <c r="H30" s="74">
        <f>VLOOKUP($C$7&amp;$E$7&amp;$A30,PERFIL_DATOS!$A$2:$M$785,H$8,0)</f>
        <v>29.107030133891499</v>
      </c>
      <c r="I30" s="74">
        <f>VLOOKUP($C$7&amp;$E$7&amp;$A30,PERFIL_DATOS!$A$2:$M$785,I$8,0)</f>
        <v>27.187228707362401</v>
      </c>
      <c r="J30" s="74">
        <f>VLOOKUP($C$7&amp;$E$7&amp;$A30,PERFIL_DATOS!$A$2:$M$785,J$8,0)</f>
        <v>28.193827337009701</v>
      </c>
      <c r="K30" s="74">
        <f>VLOOKUP($C$7&amp;$E$7&amp;$A30,PERFIL_DATOS!$A$2:$M$785,K$8,0)</f>
        <v>29.422526519546299</v>
      </c>
      <c r="L30" s="60"/>
      <c r="M30" s="60"/>
      <c r="N30" s="75">
        <f>DESPLEGABLES!U23</f>
        <v>28.9798027261855</v>
      </c>
    </row>
    <row r="31" spans="1:14" x14ac:dyDescent="0.35">
      <c r="A31" s="16" t="s">
        <v>103</v>
      </c>
      <c r="B31" s="62" t="s">
        <v>103</v>
      </c>
      <c r="C31" s="74">
        <f>VLOOKUP($C$7&amp;$E$7&amp;$A31,PERFIL_DATOS!$A$2:$M$785,C$8,0)</f>
        <v>19.6636122157263</v>
      </c>
      <c r="D31" s="74">
        <f>VLOOKUP($C$7&amp;$E$7&amp;$A31,PERFIL_DATOS!$A$2:$M$785,D$8,0)</f>
        <v>19.890528091496101</v>
      </c>
      <c r="E31" s="74">
        <f>VLOOKUP($C$7&amp;$E$7&amp;$A31,PERFIL_DATOS!$A$2:$M$785,E$8,0)</f>
        <v>18.699862809885399</v>
      </c>
      <c r="F31" s="74">
        <f>VLOOKUP($C$7&amp;$E$7&amp;$A31,PERFIL_DATOS!$A$2:$M$785,F$8,0)</f>
        <v>20.7652822730719</v>
      </c>
      <c r="G31" s="74">
        <f>VLOOKUP($C$7&amp;$E$7&amp;$A31,PERFIL_DATOS!$A$2:$M$785,G$8,0)</f>
        <v>22.390217818248001</v>
      </c>
      <c r="H31" s="74">
        <f>VLOOKUP($C$7&amp;$E$7&amp;$A31,PERFIL_DATOS!$A$2:$M$785,H$8,0)</f>
        <v>22.282991129273402</v>
      </c>
      <c r="I31" s="74">
        <f>VLOOKUP($C$7&amp;$E$7&amp;$A31,PERFIL_DATOS!$A$2:$M$785,I$8,0)</f>
        <v>22.900009317936298</v>
      </c>
      <c r="J31" s="74">
        <f>VLOOKUP($C$7&amp;$E$7&amp;$A31,PERFIL_DATOS!$A$2:$M$785,J$8,0)</f>
        <v>20.717242228065999</v>
      </c>
      <c r="K31" s="74">
        <f>VLOOKUP($C$7&amp;$E$7&amp;$A31,PERFIL_DATOS!$A$2:$M$785,K$8,0)</f>
        <v>21.014402244690199</v>
      </c>
      <c r="L31" s="60"/>
      <c r="M31" s="60"/>
      <c r="N31" s="75">
        <f>DESPLEGABLES!U24</f>
        <v>19.8436575388458</v>
      </c>
    </row>
    <row r="32" spans="1:14" x14ac:dyDescent="0.35">
      <c r="A32" s="17" t="s">
        <v>104</v>
      </c>
      <c r="B32" s="76" t="s">
        <v>104</v>
      </c>
      <c r="C32" s="77">
        <f>VLOOKUP($C$7&amp;$E$7&amp;$A32,PERFIL_DATOS!$A$2:$M$785,C$8,0)</f>
        <v>25.759195236141402</v>
      </c>
      <c r="D32" s="77">
        <f>VLOOKUP($C$7&amp;$E$7&amp;$A32,PERFIL_DATOS!$A$2:$M$785,D$8,0)</f>
        <v>25.036837564178501</v>
      </c>
      <c r="E32" s="77">
        <f>VLOOKUP($C$7&amp;$E$7&amp;$A32,PERFIL_DATOS!$A$2:$M$785,E$8,0)</f>
        <v>25.249689873050801</v>
      </c>
      <c r="F32" s="77">
        <f>VLOOKUP($C$7&amp;$E$7&amp;$A32,PERFIL_DATOS!$A$2:$M$785,F$8,0)</f>
        <v>27.224684149806102</v>
      </c>
      <c r="G32" s="77">
        <f>VLOOKUP($C$7&amp;$E$7&amp;$A32,PERFIL_DATOS!$A$2:$M$785,G$8,0)</f>
        <v>25.440495404940702</v>
      </c>
      <c r="H32" s="77">
        <f>VLOOKUP($C$7&amp;$E$7&amp;$A32,PERFIL_DATOS!$A$2:$M$785,H$8,0)</f>
        <v>24.732632313365901</v>
      </c>
      <c r="I32" s="77">
        <f>VLOOKUP($C$7&amp;$E$7&amp;$A32,PERFIL_DATOS!$A$2:$M$785,I$8,0)</f>
        <v>27.775116681781402</v>
      </c>
      <c r="J32" s="77">
        <f>VLOOKUP($C$7&amp;$E$7&amp;$A32,PERFIL_DATOS!$A$2:$M$785,J$8,0)</f>
        <v>29.624103899676602</v>
      </c>
      <c r="K32" s="77">
        <f>VLOOKUP($C$7&amp;$E$7&amp;$A32,PERFIL_DATOS!$A$2:$M$785,K$8,0)</f>
        <v>30.769044645182699</v>
      </c>
      <c r="L32" s="60"/>
      <c r="M32" s="60"/>
      <c r="N32" s="78">
        <f>DESPLEGABLES!U25</f>
        <v>23.001502396626702</v>
      </c>
    </row>
    <row r="33" spans="1:15" x14ac:dyDescent="0.35">
      <c r="A33" s="15" t="s">
        <v>105</v>
      </c>
      <c r="B33" s="71" t="s">
        <v>105</v>
      </c>
      <c r="C33" s="72">
        <f>VLOOKUP($C$7&amp;$E$7&amp;$O33,PERFIL_DATOS!$A$2:$M$785,C$8,0)</f>
        <v>18.958462814238299</v>
      </c>
      <c r="D33" s="72">
        <f>VLOOKUP($C$7&amp;$E$7&amp;$O33,PERFIL_DATOS!$A$2:$M$785,D$8,0)</f>
        <v>20.65724931227</v>
      </c>
      <c r="E33" s="72">
        <f>VLOOKUP($C$7&amp;$E$7&amp;$O33,PERFIL_DATOS!$A$2:$M$785,E$8,0)</f>
        <v>18.881943075763701</v>
      </c>
      <c r="F33" s="72">
        <f>VLOOKUP($C$7&amp;$E$7&amp;$O33,PERFIL_DATOS!$A$2:$M$785,F$8,0)</f>
        <v>21.194123236676301</v>
      </c>
      <c r="G33" s="72">
        <f>VLOOKUP($C$7&amp;$E$7&amp;$O33,PERFIL_DATOS!$A$2:$M$785,G$8,0)</f>
        <v>19.332091495047301</v>
      </c>
      <c r="H33" s="72">
        <f>VLOOKUP($C$7&amp;$E$7&amp;$O33,PERFIL_DATOS!$A$2:$M$785,H$8,0)</f>
        <v>20.406367321173501</v>
      </c>
      <c r="I33" s="72">
        <f>VLOOKUP($C$7&amp;$E$7&amp;$O33,PERFIL_DATOS!$A$2:$M$785,I$8,0)</f>
        <v>22.7086318225053</v>
      </c>
      <c r="J33" s="72">
        <f>VLOOKUP($C$7&amp;$E$7&amp;$O33,PERFIL_DATOS!$A$2:$M$785,J$8,0)</f>
        <v>21.512995603882501</v>
      </c>
      <c r="K33" s="72">
        <f>VLOOKUP($C$7&amp;$E$7&amp;$O33,PERFIL_DATOS!$A$2:$M$785,K$8,0)</f>
        <v>22.133824556626301</v>
      </c>
      <c r="L33" s="60"/>
      <c r="M33" s="60"/>
      <c r="N33" s="73">
        <f>DESPLEGABLES!U26</f>
        <v>22.587666822167002</v>
      </c>
      <c r="O33" s="14" t="s">
        <v>160</v>
      </c>
    </row>
    <row r="34" spans="1:15" x14ac:dyDescent="0.35">
      <c r="A34" s="16" t="s">
        <v>106</v>
      </c>
      <c r="B34" s="62" t="s">
        <v>106</v>
      </c>
      <c r="C34" s="74">
        <f>VLOOKUP($C$7&amp;$E$7&amp;$O34,PERFIL_DATOS!$A$2:$M$785,C$8,0)</f>
        <v>13.9018086065921</v>
      </c>
      <c r="D34" s="74">
        <f>VLOOKUP($C$7&amp;$E$7&amp;$O34,PERFIL_DATOS!$A$2:$M$785,D$8,0)</f>
        <v>12.750238916037</v>
      </c>
      <c r="E34" s="74">
        <f>VLOOKUP($C$7&amp;$E$7&amp;$O34,PERFIL_DATOS!$A$2:$M$785,E$8,0)</f>
        <v>11.774745425386</v>
      </c>
      <c r="F34" s="74">
        <f>VLOOKUP($C$7&amp;$E$7&amp;$O34,PERFIL_DATOS!$A$2:$M$785,F$8,0)</f>
        <v>12.9162525703574</v>
      </c>
      <c r="G34" s="74">
        <f>VLOOKUP($C$7&amp;$E$7&amp;$O34,PERFIL_DATOS!$A$2:$M$785,G$8,0)</f>
        <v>12.6976536001951</v>
      </c>
      <c r="H34" s="74">
        <f>VLOOKUP($C$7&amp;$E$7&amp;$O34,PERFIL_DATOS!$A$2:$M$785,H$8,0)</f>
        <v>12.0741552875511</v>
      </c>
      <c r="I34" s="74">
        <f>VLOOKUP($C$7&amp;$E$7&amp;$O34,PERFIL_DATOS!$A$2:$M$785,I$8,0)</f>
        <v>12.379090550966801</v>
      </c>
      <c r="J34" s="74">
        <f>VLOOKUP($C$7&amp;$E$7&amp;$O34,PERFIL_DATOS!$A$2:$M$785,J$8,0)</f>
        <v>11.4371177830102</v>
      </c>
      <c r="K34" s="74">
        <f>VLOOKUP($C$7&amp;$E$7&amp;$O34,PERFIL_DATOS!$A$2:$M$785,K$8,0)</f>
        <v>9.8639319371107899</v>
      </c>
      <c r="L34" s="60"/>
      <c r="M34" s="60"/>
      <c r="N34" s="75">
        <f>DESPLEGABLES!U27</f>
        <v>15.074034125093</v>
      </c>
      <c r="O34" s="14" t="s">
        <v>161</v>
      </c>
    </row>
    <row r="35" spans="1:15" x14ac:dyDescent="0.35">
      <c r="A35" s="16" t="s">
        <v>107</v>
      </c>
      <c r="B35" s="62" t="s">
        <v>107</v>
      </c>
      <c r="C35" s="74">
        <f>VLOOKUP($C$7&amp;$E$7&amp;$O35,PERFIL_DATOS!$A$2:$M$785,C$8,0)</f>
        <v>24.972666905575199</v>
      </c>
      <c r="D35" s="74">
        <f>VLOOKUP($C$7&amp;$E$7&amp;$O35,PERFIL_DATOS!$A$2:$M$785,D$8,0)</f>
        <v>24.8950355762423</v>
      </c>
      <c r="E35" s="74">
        <f>VLOOKUP($C$7&amp;$E$7&amp;$O35,PERFIL_DATOS!$A$2:$M$785,E$8,0)</f>
        <v>29.370479006048001</v>
      </c>
      <c r="F35" s="74">
        <f>VLOOKUP($C$7&amp;$E$7&amp;$O35,PERFIL_DATOS!$A$2:$M$785,F$8,0)</f>
        <v>30.979953029166602</v>
      </c>
      <c r="G35" s="74">
        <f>VLOOKUP($C$7&amp;$E$7&amp;$O35,PERFIL_DATOS!$A$2:$M$785,G$8,0)</f>
        <v>31.686501648796799</v>
      </c>
      <c r="H35" s="74">
        <f>VLOOKUP($C$7&amp;$E$7&amp;$O35,PERFIL_DATOS!$A$2:$M$785,H$8,0)</f>
        <v>30.320010631582399</v>
      </c>
      <c r="I35" s="74">
        <f>VLOOKUP($C$7&amp;$E$7&amp;$O35,PERFIL_DATOS!$A$2:$M$785,I$8,0)</f>
        <v>26.281968132657902</v>
      </c>
      <c r="J35" s="74">
        <f>VLOOKUP($C$7&amp;$E$7&amp;$O35,PERFIL_DATOS!$A$2:$M$785,J$8,0)</f>
        <v>24.243692231957201</v>
      </c>
      <c r="K35" s="74">
        <f>VLOOKUP($C$7&amp;$E$7&amp;$O35,PERFIL_DATOS!$A$2:$M$785,K$8,0)</f>
        <v>26.462962908152399</v>
      </c>
      <c r="L35" s="60"/>
      <c r="M35" s="60"/>
      <c r="N35" s="75">
        <f>DESPLEGABLES!U28</f>
        <v>24.8498708905075</v>
      </c>
      <c r="O35" s="14" t="s">
        <v>162</v>
      </c>
    </row>
    <row r="36" spans="1:15" x14ac:dyDescent="0.35">
      <c r="A36" s="17" t="s">
        <v>108</v>
      </c>
      <c r="B36" s="76" t="s">
        <v>108</v>
      </c>
      <c r="C36" s="74">
        <f>VLOOKUP($C$7&amp;$E$7&amp;$O36,PERFIL_DATOS!$A$2:$M$785,C$8,0)</f>
        <v>12.9876027263269</v>
      </c>
      <c r="D36" s="74">
        <f>VLOOKUP($C$7&amp;$E$7&amp;$O36,PERFIL_DATOS!$A$2:$M$785,D$8,0)</f>
        <v>12.8935498473646</v>
      </c>
      <c r="E36" s="74">
        <f>VLOOKUP($C$7&amp;$E$7&amp;$O36,PERFIL_DATOS!$A$2:$M$785,E$8,0)</f>
        <v>11.717867563233</v>
      </c>
      <c r="F36" s="74">
        <f>VLOOKUP($C$7&amp;$E$7&amp;$O36,PERFIL_DATOS!$A$2:$M$785,F$8,0)</f>
        <v>12.6606902242054</v>
      </c>
      <c r="G36" s="74">
        <f>VLOOKUP($C$7&amp;$E$7&amp;$O36,PERFIL_DATOS!$A$2:$M$785,G$8,0)</f>
        <v>11.6531041155626</v>
      </c>
      <c r="H36" s="74">
        <f>VLOOKUP($C$7&amp;$E$7&amp;$O36,PERFIL_DATOS!$A$2:$M$785,H$8,0)</f>
        <v>13.522160204658</v>
      </c>
      <c r="I36" s="74">
        <f>VLOOKUP($C$7&amp;$E$7&amp;$O36,PERFIL_DATOS!$A$2:$M$785,I$8,0)</f>
        <v>12.680253632380699</v>
      </c>
      <c r="J36" s="74">
        <f>VLOOKUP($C$7&amp;$E$7&amp;$O36,PERFIL_DATOS!$A$2:$M$785,J$8,0)</f>
        <v>12.078445993271</v>
      </c>
      <c r="K36" s="74">
        <f>VLOOKUP($C$7&amp;$E$7&amp;$O36,PERFIL_DATOS!$A$2:$M$785,K$8,0)</f>
        <v>14.4852884592617</v>
      </c>
      <c r="L36" s="60"/>
      <c r="M36" s="60"/>
      <c r="N36" s="78">
        <f>DESPLEGABLES!U29</f>
        <v>15.154664495233099</v>
      </c>
      <c r="O36" s="14" t="s">
        <v>163</v>
      </c>
    </row>
    <row r="37" spans="1:15" x14ac:dyDescent="0.35">
      <c r="A37" s="15" t="s">
        <v>109</v>
      </c>
      <c r="B37" s="71" t="s">
        <v>109</v>
      </c>
      <c r="C37" s="72">
        <f>VLOOKUP($C$7&amp;$E$7&amp;$A37,PERFIL_DATOS!$A$2:$M$785,C$8,0)</f>
        <v>38.121723303562099</v>
      </c>
      <c r="D37" s="72">
        <f>VLOOKUP($C$7&amp;$E$7&amp;$A37,PERFIL_DATOS!$A$2:$M$785,D$8,0)</f>
        <v>36.501595997817802</v>
      </c>
      <c r="E37" s="72">
        <f>VLOOKUP($C$7&amp;$E$7&amp;$A37,PERFIL_DATOS!$A$2:$M$785,E$8,0)</f>
        <v>38.351832743995502</v>
      </c>
      <c r="F37" s="72">
        <f>VLOOKUP($C$7&amp;$E$7&amp;$A37,PERFIL_DATOS!$A$2:$M$785,F$8,0)</f>
        <v>41.529555375609199</v>
      </c>
      <c r="G37" s="72">
        <f>VLOOKUP($C$7&amp;$E$7&amp;$A37,PERFIL_DATOS!$A$2:$M$785,G$8,0)</f>
        <v>36.304439630427801</v>
      </c>
      <c r="H37" s="72">
        <f>VLOOKUP($C$7&amp;$E$7&amp;$A37,PERFIL_DATOS!$A$2:$M$785,H$8,0)</f>
        <v>38.602686135752002</v>
      </c>
      <c r="I37" s="72">
        <f>VLOOKUP($C$7&amp;$E$7&amp;$A37,PERFIL_DATOS!$A$2:$M$785,I$8,0)</f>
        <v>42.578632772750296</v>
      </c>
      <c r="J37" s="72">
        <f>VLOOKUP($C$7&amp;$E$7&amp;$A37,PERFIL_DATOS!$A$2:$M$785,J$8,0)</f>
        <v>42.612296460120902</v>
      </c>
      <c r="K37" s="72">
        <f>VLOOKUP($C$7&amp;$E$7&amp;$A37,PERFIL_DATOS!$A$2:$M$785,K$8,0)</f>
        <v>40.4016556957829</v>
      </c>
      <c r="L37" s="60"/>
      <c r="M37" s="60"/>
      <c r="N37" s="73">
        <f>DESPLEGABLES!U30</f>
        <v>100</v>
      </c>
    </row>
    <row r="38" spans="1:15" x14ac:dyDescent="0.35">
      <c r="A38" s="17" t="s">
        <v>110</v>
      </c>
      <c r="B38" s="76" t="s">
        <v>110</v>
      </c>
      <c r="C38" s="77">
        <f>VLOOKUP($C$7&amp;$E$7&amp;$A38,PERFIL_DATOS!$A$2:$M$785,C$8,0)</f>
        <v>61.8782824671746</v>
      </c>
      <c r="D38" s="77">
        <f>VLOOKUP($C$7&amp;$E$7&amp;$A38,PERFIL_DATOS!$A$2:$M$785,D$8,0)</f>
        <v>63.498380787668502</v>
      </c>
      <c r="E38" s="77">
        <f>VLOOKUP($C$7&amp;$E$7&amp;$A38,PERFIL_DATOS!$A$2:$M$785,E$8,0)</f>
        <v>61.648190443066099</v>
      </c>
      <c r="F38" s="77">
        <f>VLOOKUP($C$7&amp;$E$7&amp;$A38,PERFIL_DATOS!$A$2:$M$785,F$8,0)</f>
        <v>58.470428477662203</v>
      </c>
      <c r="G38" s="77">
        <f>VLOOKUP($C$7&amp;$E$7&amp;$A38,PERFIL_DATOS!$A$2:$M$785,G$8,0)</f>
        <v>63.695588476059299</v>
      </c>
      <c r="H38" s="77">
        <f>VLOOKUP($C$7&amp;$E$7&amp;$A38,PERFIL_DATOS!$A$2:$M$785,H$8,0)</f>
        <v>61.397305558324199</v>
      </c>
      <c r="I38" s="77">
        <f>VLOOKUP($C$7&amp;$E$7&amp;$A38,PERFIL_DATOS!$A$2:$M$785,I$8,0)</f>
        <v>57.421348775890699</v>
      </c>
      <c r="J38" s="77">
        <f>VLOOKUP($C$7&amp;$E$7&amp;$A38,PERFIL_DATOS!$A$2:$M$785,J$8,0)</f>
        <v>57.3876854414126</v>
      </c>
      <c r="K38" s="77">
        <f>VLOOKUP($C$7&amp;$E$7&amp;$A38,PERFIL_DATOS!$A$2:$M$785,K$8,0)</f>
        <v>59.5983147065091</v>
      </c>
      <c r="L38" s="60"/>
      <c r="M38" s="60"/>
      <c r="N38" s="78">
        <f>DESPLEGABLES!U31</f>
        <v>49.686005715823597</v>
      </c>
    </row>
    <row r="39" spans="1:15" ht="15.5" x14ac:dyDescent="0.35">
      <c r="A39" s="37" t="s">
        <v>76</v>
      </c>
      <c r="B39" s="34"/>
      <c r="C39" s="8"/>
      <c r="D39" s="8"/>
      <c r="E39" s="8"/>
      <c r="F39" s="8"/>
      <c r="G39" s="9"/>
      <c r="H39" s="9"/>
      <c r="I39" s="9"/>
      <c r="J39" s="9"/>
      <c r="K39" s="9"/>
      <c r="M39" s="9"/>
    </row>
    <row r="40" spans="1:15" x14ac:dyDescent="0.35">
      <c r="A40" s="38" t="s">
        <v>77</v>
      </c>
      <c r="B40" s="35"/>
      <c r="C40" s="11"/>
      <c r="D40" s="11"/>
      <c r="E40" s="11"/>
      <c r="F40" s="11"/>
      <c r="G40" s="11"/>
      <c r="H40" s="11"/>
      <c r="I40" s="11"/>
      <c r="J40" s="11"/>
      <c r="K40" s="11"/>
      <c r="M40" s="11"/>
    </row>
    <row r="41" spans="1:15" x14ac:dyDescent="0.35">
      <c r="A41" s="10"/>
      <c r="B41" s="35"/>
    </row>
    <row r="42" spans="1:15" x14ac:dyDescent="0.35">
      <c r="B42" s="14"/>
    </row>
    <row r="43" spans="1:15" x14ac:dyDescent="0.35">
      <c r="B43" s="14"/>
    </row>
    <row r="44" spans="1:15" x14ac:dyDescent="0.35">
      <c r="B44" s="14"/>
    </row>
    <row r="45" spans="1:15" x14ac:dyDescent="0.35">
      <c r="B45" s="14"/>
    </row>
    <row r="46" spans="1:15" x14ac:dyDescent="0.35">
      <c r="B46" s="14"/>
    </row>
    <row r="47" spans="1:15" x14ac:dyDescent="0.35">
      <c r="B47" s="14"/>
    </row>
    <row r="48" spans="1:15"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O1"/>
  </mergeCells>
  <pageMargins left="0.70866141732283472" right="0.70866141732283472" top="0.74803149606299213" bottom="0.74803149606299213" header="0.31496062992125984" footer="0.31496062992125984"/>
  <pageSetup paperSize="9" scale="73" orientation="landscape" r:id="rId1"/>
  <ignoredErrors>
    <ignoredError sqref="E7 C7 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203200</xdr:colOff>
                    <xdr:row>5</xdr:row>
                    <xdr:rowOff>146050</xdr:rowOff>
                  </from>
                  <to>
                    <xdr:col>1</xdr:col>
                    <xdr:colOff>260350</xdr:colOff>
                    <xdr:row>7</xdr:row>
                    <xdr:rowOff>127000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107950</xdr:colOff>
                    <xdr:row>5</xdr:row>
                    <xdr:rowOff>146050</xdr:rowOff>
                  </from>
                  <to>
                    <xdr:col>5</xdr:col>
                    <xdr:colOff>241300</xdr:colOff>
                    <xdr:row>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O501"/>
  <sheetViews>
    <sheetView showGridLines="0" showRowColHeaders="0" zoomScale="70" zoomScaleNormal="70" workbookViewId="0">
      <selection sqref="A1:M1"/>
    </sheetView>
  </sheetViews>
  <sheetFormatPr baseColWidth="10" defaultColWidth="11.453125" defaultRowHeight="14.5" x14ac:dyDescent="0.35"/>
  <cols>
    <col min="1" max="1" width="50.26953125" customWidth="1"/>
    <col min="2" max="2" width="7.54296875" customWidth="1"/>
    <col min="3" max="13" width="16" customWidth="1"/>
    <col min="14" max="14" width="30" style="2" customWidth="1"/>
  </cols>
  <sheetData>
    <row r="1" spans="1:15" ht="48.75" customHeight="1" x14ac:dyDescent="0.35">
      <c r="A1" s="98" t="s">
        <v>0</v>
      </c>
      <c r="B1" s="98"/>
      <c r="C1" s="99"/>
      <c r="D1" s="99"/>
      <c r="E1" s="99"/>
      <c r="F1" s="99"/>
      <c r="G1" s="99"/>
      <c r="H1" s="99"/>
      <c r="I1" s="99"/>
      <c r="J1" s="99"/>
      <c r="K1" s="99"/>
      <c r="L1" s="99"/>
      <c r="M1" s="99"/>
    </row>
    <row r="2" spans="1:15" x14ac:dyDescent="0.35">
      <c r="A2" s="53">
        <v>1</v>
      </c>
      <c r="B2" s="53"/>
      <c r="C2" s="42"/>
      <c r="D2" s="42"/>
      <c r="E2" s="42"/>
      <c r="F2" s="42"/>
      <c r="G2" s="42"/>
      <c r="H2" s="42"/>
      <c r="I2" s="42"/>
      <c r="J2" s="42"/>
      <c r="K2" s="42"/>
      <c r="L2" s="42"/>
      <c r="M2" s="42"/>
    </row>
    <row r="3" spans="1:15" ht="6" customHeight="1" x14ac:dyDescent="0.35">
      <c r="A3" s="42"/>
      <c r="B3" s="33"/>
      <c r="C3" s="42"/>
      <c r="D3" s="42"/>
      <c r="E3" s="42"/>
      <c r="F3" s="42"/>
      <c r="G3" s="42"/>
      <c r="H3" s="42"/>
      <c r="I3" s="42"/>
      <c r="J3" s="42"/>
      <c r="K3" s="42"/>
      <c r="L3" s="42"/>
      <c r="M3" s="42"/>
    </row>
    <row r="4" spans="1:15" ht="19" thickBot="1" x14ac:dyDescent="0.4">
      <c r="A4" s="54" t="s">
        <v>111</v>
      </c>
      <c r="B4" s="55"/>
      <c r="C4" s="42"/>
      <c r="D4" s="42"/>
      <c r="E4" s="42"/>
      <c r="F4" s="42"/>
      <c r="G4" s="42"/>
      <c r="H4" s="42"/>
      <c r="I4" s="42"/>
      <c r="J4" s="42"/>
      <c r="K4" s="42"/>
      <c r="L4" s="42"/>
      <c r="M4" s="42"/>
    </row>
    <row r="5" spans="1:15" ht="24" thickTop="1" x14ac:dyDescent="0.55000000000000004">
      <c r="A5" s="3" t="s">
        <v>79</v>
      </c>
      <c r="B5" s="32"/>
      <c r="C5" s="56">
        <v>5</v>
      </c>
      <c r="D5" s="33">
        <v>6</v>
      </c>
      <c r="E5" s="56">
        <v>7</v>
      </c>
      <c r="F5" s="33">
        <v>8</v>
      </c>
      <c r="G5" s="56">
        <v>9</v>
      </c>
      <c r="H5" s="33">
        <v>10</v>
      </c>
      <c r="I5" s="56">
        <v>11</v>
      </c>
      <c r="J5" s="33">
        <v>12</v>
      </c>
      <c r="K5" s="56">
        <v>13</v>
      </c>
      <c r="L5" s="4"/>
      <c r="M5" s="4"/>
      <c r="N5"/>
    </row>
    <row r="6" spans="1:15" ht="55.5" customHeight="1" x14ac:dyDescent="0.35">
      <c r="A6" s="6">
        <v>1</v>
      </c>
      <c r="B6" s="33"/>
      <c r="C6" s="100" t="s">
        <v>44</v>
      </c>
      <c r="D6" s="100"/>
      <c r="E6" s="100"/>
      <c r="F6" s="100"/>
      <c r="G6" s="100"/>
      <c r="H6" s="100"/>
      <c r="I6" s="100"/>
      <c r="J6" s="100"/>
      <c r="K6" s="100"/>
      <c r="L6" s="41"/>
      <c r="M6" s="41"/>
    </row>
    <row r="7" spans="1:15" ht="35.15" customHeight="1" x14ac:dyDescent="0.35">
      <c r="A7" s="87" t="str">
        <f>VLOOKUP(A6,DESPLEGABLES!L3:M5,2,0)</f>
        <v>DISTRIBUCION VOLUMEN X CRITERIO (Consumiciones)</v>
      </c>
      <c r="B7" s="87"/>
      <c r="C7" s="66" t="str">
        <f>KPI!C7</f>
        <v>TRIM 3 22</v>
      </c>
      <c r="D7" s="66" t="str">
        <f>KPI!D7</f>
        <v>TRIM 4 22</v>
      </c>
      <c r="E7" s="66" t="str">
        <f>KPI!E7</f>
        <v>TRIM 1 23</v>
      </c>
      <c r="F7" s="66" t="str">
        <f>KPI!F7</f>
        <v>TRIM 2 23</v>
      </c>
      <c r="G7" s="66" t="str">
        <f>KPI!G7</f>
        <v>TRIM 3 23</v>
      </c>
      <c r="H7" s="66" t="str">
        <f>KPI!H7</f>
        <v>TRIM 4 23</v>
      </c>
      <c r="I7" s="66" t="str">
        <f>KPI!I7</f>
        <v>TRIM 1 24</v>
      </c>
      <c r="J7" s="66" t="str">
        <f>KPI!J7</f>
        <v>TRIM 2 24</v>
      </c>
      <c r="K7" s="66" t="str">
        <f>KPI!K7</f>
        <v>TRIM 3 24</v>
      </c>
    </row>
    <row r="8" spans="1:15" x14ac:dyDescent="0.35">
      <c r="A8" s="80" t="s">
        <v>81</v>
      </c>
      <c r="B8" s="68" t="s">
        <v>81</v>
      </c>
      <c r="C8" s="81">
        <f>VLOOKUP($A$7&amp;$C$6&amp;$A8,MOTIVOS_DATOS!$A:$M,C$5,0)</f>
        <v>100</v>
      </c>
      <c r="D8" s="81">
        <f>VLOOKUP($A$7&amp;$C$6&amp;$A8,MOTIVOS_DATOS!$A:$M,D$5,0)</f>
        <v>100</v>
      </c>
      <c r="E8" s="81">
        <f>VLOOKUP($A$7&amp;$C$6&amp;$A8,MOTIVOS_DATOS!$A:$M,E$5,0)</f>
        <v>100</v>
      </c>
      <c r="F8" s="81">
        <f>VLOOKUP($A$7&amp;$C$6&amp;$A8,MOTIVOS_DATOS!$A:$M,F$5,0)</f>
        <v>100</v>
      </c>
      <c r="G8" s="81">
        <f>VLOOKUP($A$7&amp;$C$6&amp;$A8,MOTIVOS_DATOS!$A:$M,G$5,0)</f>
        <v>100</v>
      </c>
      <c r="H8" s="81">
        <f>VLOOKUP($A$7&amp;$C$6&amp;$A8,MOTIVOS_DATOS!$A:$M,H$5,0)</f>
        <v>100</v>
      </c>
      <c r="I8" s="81">
        <f>VLOOKUP($A$7&amp;$C$6&amp;$A8,MOTIVOS_DATOS!$A:$M,I$5,0)</f>
        <v>100</v>
      </c>
      <c r="J8" s="81">
        <f>VLOOKUP($A$7&amp;$C$6&amp;$A8,MOTIVOS_DATOS!$A:$M,J$5,0)</f>
        <v>100</v>
      </c>
      <c r="K8" s="81">
        <f>VLOOKUP($A$7&amp;$C$6&amp;$A8,MOTIVOS_DATOS!$A:$M,K$5,0)</f>
        <v>100</v>
      </c>
      <c r="O8" s="12"/>
    </row>
    <row r="9" spans="1:15" ht="15" customHeight="1" x14ac:dyDescent="0.35">
      <c r="A9" s="82" t="s">
        <v>112</v>
      </c>
      <c r="B9" s="71" t="s">
        <v>112</v>
      </c>
      <c r="C9" s="83">
        <f>VLOOKUP($A$7&amp;$C$6&amp;$A9,MOTIVOS_DATOS!$A:$M,C$5,0)</f>
        <v>35.643717023846399</v>
      </c>
      <c r="D9" s="83">
        <f>VLOOKUP($A$7&amp;$C$6&amp;$A9,MOTIVOS_DATOS!$A:$M,D$5,0)</f>
        <v>40.592829036713802</v>
      </c>
      <c r="E9" s="83">
        <f>VLOOKUP($A$7&amp;$C$6&amp;$A9,MOTIVOS_DATOS!$A:$M,E$5,0)</f>
        <v>42.1998492840995</v>
      </c>
      <c r="F9" s="83">
        <f>VLOOKUP($A$7&amp;$C$6&amp;$A9,MOTIVOS_DATOS!$A:$M,F$5,0)</f>
        <v>40.783859084270603</v>
      </c>
      <c r="G9" s="83">
        <f>VLOOKUP($A$7&amp;$C$6&amp;$A9,MOTIVOS_DATOS!$A:$M,G$5,0)</f>
        <v>35.539402132860801</v>
      </c>
      <c r="H9" s="83">
        <f>VLOOKUP($A$7&amp;$C$6&amp;$A9,MOTIVOS_DATOS!$A:$M,H$5,0)</f>
        <v>39.194150968470701</v>
      </c>
      <c r="I9" s="83">
        <f>VLOOKUP($A$7&amp;$C$6&amp;$A9,MOTIVOS_DATOS!$A:$M,I$5,0)</f>
        <v>41.507512932096198</v>
      </c>
      <c r="J9" s="83">
        <f>VLOOKUP($A$7&amp;$C$6&amp;$A9,MOTIVOS_DATOS!$A:$M,J$5,0)</f>
        <v>39.688081978813898</v>
      </c>
      <c r="K9" s="83">
        <f>VLOOKUP($A$7&amp;$C$6&amp;$A9,MOTIVOS_DATOS!$A:$M,K$5,0)</f>
        <v>39.657110553358699</v>
      </c>
      <c r="O9" s="12"/>
    </row>
    <row r="10" spans="1:15" ht="15" customHeight="1" x14ac:dyDescent="0.35">
      <c r="A10" s="84" t="s">
        <v>113</v>
      </c>
      <c r="B10" s="62" t="s">
        <v>113</v>
      </c>
      <c r="C10" s="63">
        <f>VLOOKUP($A$7&amp;$C$6&amp;$A10,MOTIVOS_DATOS!$A:$M,C$5,0)</f>
        <v>1.9033805552718299</v>
      </c>
      <c r="D10" s="63">
        <f>VLOOKUP($A$7&amp;$C$6&amp;$A10,MOTIVOS_DATOS!$A:$M,D$5,0)</f>
        <v>1.83847573502954</v>
      </c>
      <c r="E10" s="63">
        <f>VLOOKUP($A$7&amp;$C$6&amp;$A10,MOTIVOS_DATOS!$A:$M,E$5,0)</f>
        <v>1.94708171506966</v>
      </c>
      <c r="F10" s="63">
        <f>VLOOKUP($A$7&amp;$C$6&amp;$A10,MOTIVOS_DATOS!$A:$M,F$5,0)</f>
        <v>1.06404196211816</v>
      </c>
      <c r="G10" s="63">
        <f>VLOOKUP($A$7&amp;$C$6&amp;$A10,MOTIVOS_DATOS!$A:$M,G$5,0)</f>
        <v>1.77290380062944</v>
      </c>
      <c r="H10" s="63">
        <f>VLOOKUP($A$7&amp;$C$6&amp;$A10,MOTIVOS_DATOS!$A:$M,H$5,0)</f>
        <v>1.73499036512841</v>
      </c>
      <c r="I10" s="63">
        <f>VLOOKUP($A$7&amp;$C$6&amp;$A10,MOTIVOS_DATOS!$A:$M,I$5,0)</f>
        <v>2.13173716777175</v>
      </c>
      <c r="J10" s="63">
        <f>VLOOKUP($A$7&amp;$C$6&amp;$A10,MOTIVOS_DATOS!$A:$M,J$5,0)</f>
        <v>3.5624623325665601</v>
      </c>
      <c r="K10" s="63">
        <f>VLOOKUP($A$7&amp;$C$6&amp;$A10,MOTIVOS_DATOS!$A:$M,K$5,0)</f>
        <v>2.57230868041579</v>
      </c>
      <c r="O10" s="12"/>
    </row>
    <row r="11" spans="1:15" ht="15" customHeight="1" x14ac:dyDescent="0.35">
      <c r="A11" s="84" t="s">
        <v>114</v>
      </c>
      <c r="B11" s="62" t="s">
        <v>114</v>
      </c>
      <c r="C11" s="63">
        <f>VLOOKUP($A$7&amp;$C$6&amp;$A11,MOTIVOS_DATOS!$A:$M,C$5,0)</f>
        <v>1.97958428766892</v>
      </c>
      <c r="D11" s="63">
        <f>VLOOKUP($A$7&amp;$C$6&amp;$A11,MOTIVOS_DATOS!$A:$M,D$5,0)</f>
        <v>2.22290189159596</v>
      </c>
      <c r="E11" s="63">
        <f>VLOOKUP($A$7&amp;$C$6&amp;$A11,MOTIVOS_DATOS!$A:$M,E$5,0)</f>
        <v>1.74351863660078</v>
      </c>
      <c r="F11" s="63">
        <f>VLOOKUP($A$7&amp;$C$6&amp;$A11,MOTIVOS_DATOS!$A:$M,F$5,0)</f>
        <v>1.6115048670276499</v>
      </c>
      <c r="G11" s="63">
        <f>VLOOKUP($A$7&amp;$C$6&amp;$A11,MOTIVOS_DATOS!$A:$M,G$5,0)</f>
        <v>2.3945750264025301</v>
      </c>
      <c r="H11" s="63">
        <f>VLOOKUP($A$7&amp;$C$6&amp;$A11,MOTIVOS_DATOS!$A:$M,H$5,0)</f>
        <v>1.64022226652048</v>
      </c>
      <c r="I11" s="63">
        <f>VLOOKUP($A$7&amp;$C$6&amp;$A11,MOTIVOS_DATOS!$A:$M,I$5,0)</f>
        <v>1.4247724255510701</v>
      </c>
      <c r="J11" s="63">
        <f>VLOOKUP($A$7&amp;$C$6&amp;$A11,MOTIVOS_DATOS!$A:$M,J$5,0)</f>
        <v>1.9295046630699</v>
      </c>
      <c r="K11" s="63">
        <f>VLOOKUP($A$7&amp;$C$6&amp;$A11,MOTIVOS_DATOS!$A:$M,K$5,0)</f>
        <v>2.0465475753557598</v>
      </c>
      <c r="O11" s="12"/>
    </row>
    <row r="12" spans="1:15" ht="15" customHeight="1" x14ac:dyDescent="0.35">
      <c r="A12" s="84" t="s">
        <v>115</v>
      </c>
      <c r="B12" s="62" t="s">
        <v>115</v>
      </c>
      <c r="C12" s="63">
        <f>VLOOKUP($A$7&amp;$C$6&amp;$A12,MOTIVOS_DATOS!$A:$M,C$5,0)</f>
        <v>12.662173571064599</v>
      </c>
      <c r="D12" s="63">
        <f>VLOOKUP($A$7&amp;$C$6&amp;$A12,MOTIVOS_DATOS!$A:$M,D$5,0)</f>
        <v>8.9205405886426892</v>
      </c>
      <c r="E12" s="63">
        <f>VLOOKUP($A$7&amp;$C$6&amp;$A12,MOTIVOS_DATOS!$A:$M,E$5,0)</f>
        <v>9.1020810387803603</v>
      </c>
      <c r="F12" s="63">
        <f>VLOOKUP($A$7&amp;$C$6&amp;$A12,MOTIVOS_DATOS!$A:$M,F$5,0)</f>
        <v>10.140064796821701</v>
      </c>
      <c r="G12" s="63">
        <f>VLOOKUP($A$7&amp;$C$6&amp;$A12,MOTIVOS_DATOS!$A:$M,G$5,0)</f>
        <v>11.0718900699079</v>
      </c>
      <c r="H12" s="63">
        <f>VLOOKUP($A$7&amp;$C$6&amp;$A12,MOTIVOS_DATOS!$A:$M,H$5,0)</f>
        <v>9.9818017209874093</v>
      </c>
      <c r="I12" s="63">
        <f>VLOOKUP($A$7&amp;$C$6&amp;$A12,MOTIVOS_DATOS!$A:$M,I$5,0)</f>
        <v>10.004677419503601</v>
      </c>
      <c r="J12" s="63">
        <f>VLOOKUP($A$7&amp;$C$6&amp;$A12,MOTIVOS_DATOS!$A:$M,J$5,0)</f>
        <v>9.7464857302640695</v>
      </c>
      <c r="K12" s="63">
        <f>VLOOKUP($A$7&amp;$C$6&amp;$A12,MOTIVOS_DATOS!$A:$M,K$5,0)</f>
        <v>12.853914592853901</v>
      </c>
      <c r="O12" s="12"/>
    </row>
    <row r="13" spans="1:15" ht="15" customHeight="1" x14ac:dyDescent="0.35">
      <c r="A13" s="84" t="s">
        <v>116</v>
      </c>
      <c r="B13" s="62" t="s">
        <v>116</v>
      </c>
      <c r="C13" s="63">
        <f>VLOOKUP($A$7&amp;$C$6&amp;$A13,MOTIVOS_DATOS!$A:$M,C$5,0)</f>
        <v>1.18061251753583</v>
      </c>
      <c r="D13" s="63">
        <f>VLOOKUP($A$7&amp;$C$6&amp;$A13,MOTIVOS_DATOS!$A:$M,D$5,0)</f>
        <v>1.04026325258552</v>
      </c>
      <c r="E13" s="63">
        <f>VLOOKUP($A$7&amp;$C$6&amp;$A13,MOTIVOS_DATOS!$A:$M,E$5,0)</f>
        <v>1.29545649527564</v>
      </c>
      <c r="F13" s="63">
        <f>VLOOKUP($A$7&amp;$C$6&amp;$A13,MOTIVOS_DATOS!$A:$M,F$5,0)</f>
        <v>3.1294426714439498</v>
      </c>
      <c r="G13" s="63">
        <f>VLOOKUP($A$7&amp;$C$6&amp;$A13,MOTIVOS_DATOS!$A:$M,G$5,0)</f>
        <v>1.04752104297552</v>
      </c>
      <c r="H13" s="63">
        <f>VLOOKUP($A$7&amp;$C$6&amp;$A13,MOTIVOS_DATOS!$A:$M,H$5,0)</f>
        <v>0.71996993255589903</v>
      </c>
      <c r="I13" s="63">
        <f>VLOOKUP($A$7&amp;$C$6&amp;$A13,MOTIVOS_DATOS!$A:$M,I$5,0)</f>
        <v>1.5289377275859799</v>
      </c>
      <c r="J13" s="63">
        <f>VLOOKUP($A$7&amp;$C$6&amp;$A13,MOTIVOS_DATOS!$A:$M,J$5,0)</f>
        <v>1.6098794099175999</v>
      </c>
      <c r="K13" s="63">
        <f>VLOOKUP($A$7&amp;$C$6&amp;$A13,MOTIVOS_DATOS!$A:$M,K$5,0)</f>
        <v>0.69519111240025599</v>
      </c>
      <c r="O13" s="12"/>
    </row>
    <row r="14" spans="1:15" ht="15" customHeight="1" x14ac:dyDescent="0.35">
      <c r="A14" s="84" t="s">
        <v>117</v>
      </c>
      <c r="B14" s="62" t="s">
        <v>118</v>
      </c>
      <c r="C14" s="63">
        <f>VLOOKUP($A$7&amp;$C$6&amp;$A14,MOTIVOS_DATOS!$A:$M,C$5,0)</f>
        <v>6.8282068993773901</v>
      </c>
      <c r="D14" s="63">
        <f>VLOOKUP($A$7&amp;$C$6&amp;$A14,MOTIVOS_DATOS!$A:$M,D$5,0)</f>
        <v>7.12268947879548</v>
      </c>
      <c r="E14" s="63">
        <f>VLOOKUP($A$7&amp;$C$6&amp;$A14,MOTIVOS_DATOS!$A:$M,E$5,0)</f>
        <v>6.5400428960639996</v>
      </c>
      <c r="F14" s="63">
        <f>VLOOKUP($A$7&amp;$C$6&amp;$A14,MOTIVOS_DATOS!$A:$M,F$5,0)</f>
        <v>7.3467421149469496</v>
      </c>
      <c r="G14" s="63">
        <f>VLOOKUP($A$7&amp;$C$6&amp;$A14,MOTIVOS_DATOS!$A:$M,G$5,0)</f>
        <v>7.9536650507778797</v>
      </c>
      <c r="H14" s="63">
        <f>VLOOKUP($A$7&amp;$C$6&amp;$A14,MOTIVOS_DATOS!$A:$M,H$5,0)</f>
        <v>8.0692963221369496</v>
      </c>
      <c r="I14" s="63">
        <f>VLOOKUP($A$7&amp;$C$6&amp;$A14,MOTIVOS_DATOS!$A:$M,I$5,0)</f>
        <v>7.1713706868795102</v>
      </c>
      <c r="J14" s="63">
        <f>VLOOKUP($A$7&amp;$C$6&amp;$A14,MOTIVOS_DATOS!$A:$M,J$5,0)</f>
        <v>7.9141562585402099</v>
      </c>
      <c r="K14" s="63">
        <f>VLOOKUP($A$7&amp;$C$6&amp;$A14,MOTIVOS_DATOS!$A:$M,K$5,0)</f>
        <v>8.0281267018682101</v>
      </c>
      <c r="O14" s="12"/>
    </row>
    <row r="15" spans="1:15" ht="15" customHeight="1" x14ac:dyDescent="0.35">
      <c r="A15" s="84" t="s">
        <v>119</v>
      </c>
      <c r="B15" s="62" t="s">
        <v>120</v>
      </c>
      <c r="C15" s="63">
        <f>VLOOKUP($A$7&amp;$C$6&amp;$A15,MOTIVOS_DATOS!$A:$M,C$5,0)</f>
        <v>22.206464263847302</v>
      </c>
      <c r="D15" s="63">
        <f>VLOOKUP($A$7&amp;$C$6&amp;$A15,MOTIVOS_DATOS!$A:$M,D$5,0)</f>
        <v>25.615761107177502</v>
      </c>
      <c r="E15" s="63">
        <f>VLOOKUP($A$7&amp;$C$6&amp;$A15,MOTIVOS_DATOS!$A:$M,E$5,0)</f>
        <v>23.008420767878199</v>
      </c>
      <c r="F15" s="63">
        <f>VLOOKUP($A$7&amp;$C$6&amp;$A15,MOTIVOS_DATOS!$A:$M,F$5,0)</f>
        <v>21.528756112545899</v>
      </c>
      <c r="G15" s="63">
        <f>VLOOKUP($A$7&amp;$C$6&amp;$A15,MOTIVOS_DATOS!$A:$M,G$5,0)</f>
        <v>20.367738249907401</v>
      </c>
      <c r="H15" s="63">
        <f>VLOOKUP($A$7&amp;$C$6&amp;$A15,MOTIVOS_DATOS!$A:$M,H$5,0)</f>
        <v>23.453711086747099</v>
      </c>
      <c r="I15" s="63">
        <f>VLOOKUP($A$7&amp;$C$6&amp;$A15,MOTIVOS_DATOS!$A:$M,I$5,0)</f>
        <v>20.954627185678799</v>
      </c>
      <c r="J15" s="63">
        <f>VLOOKUP($A$7&amp;$C$6&amp;$A15,MOTIVOS_DATOS!$A:$M,J$5,0)</f>
        <v>21.773278700095702</v>
      </c>
      <c r="K15" s="63">
        <f>VLOOKUP($A$7&amp;$C$6&amp;$A15,MOTIVOS_DATOS!$A:$M,K$5,0)</f>
        <v>15.121039826675799</v>
      </c>
      <c r="O15" s="12"/>
    </row>
    <row r="16" spans="1:15" ht="15" customHeight="1" x14ac:dyDescent="0.35">
      <c r="A16" s="84" t="s">
        <v>120</v>
      </c>
      <c r="B16" s="62" t="s">
        <v>121</v>
      </c>
      <c r="C16" s="63">
        <f>VLOOKUP($A$7&amp;$C$6&amp;$A16,MOTIVOS_DATOS!$A:$M,C$5,0)</f>
        <v>0.452534132464953</v>
      </c>
      <c r="D16" s="63">
        <f>VLOOKUP($A$7&amp;$C$6&amp;$A16,MOTIVOS_DATOS!$A:$M,D$5,0)</f>
        <v>0.14130573901469901</v>
      </c>
      <c r="E16" s="63">
        <f>VLOOKUP($A$7&amp;$C$6&amp;$A16,MOTIVOS_DATOS!$A:$M,E$5,0)</f>
        <v>5.43621200703341E-2</v>
      </c>
      <c r="F16" s="63">
        <f>VLOOKUP($A$7&amp;$C$6&amp;$A16,MOTIVOS_DATOS!$A:$M,F$5,0)</f>
        <v>6.3581433199772996E-2</v>
      </c>
      <c r="G16" s="63">
        <f>VLOOKUP($A$7&amp;$C$6&amp;$A16,MOTIVOS_DATOS!$A:$M,G$5,0)</f>
        <v>0.317501909484464</v>
      </c>
      <c r="H16" s="63">
        <f>VLOOKUP($A$7&amp;$C$6&amp;$A16,MOTIVOS_DATOS!$A:$M,H$5,0)</f>
        <v>0.14692165852686101</v>
      </c>
      <c r="I16" s="63">
        <f>VLOOKUP($A$7&amp;$C$6&amp;$A16,MOTIVOS_DATOS!$A:$M,I$5,0)</f>
        <v>7.3235279736440798E-2</v>
      </c>
      <c r="J16" s="63">
        <f>VLOOKUP($A$7&amp;$C$6&amp;$A16,MOTIVOS_DATOS!$A:$M,J$5,0)</f>
        <v>5.1917261050471203E-2</v>
      </c>
      <c r="K16" s="63">
        <f>VLOOKUP($A$7&amp;$C$6&amp;$A16,MOTIVOS_DATOS!$A:$M,K$5,0)</f>
        <v>6.55059506191841E-2</v>
      </c>
      <c r="O16" s="12"/>
    </row>
    <row r="17" spans="1:15" ht="15" customHeight="1" x14ac:dyDescent="0.35">
      <c r="A17" s="84" t="s">
        <v>121</v>
      </c>
      <c r="B17" s="62" t="s">
        <v>122</v>
      </c>
      <c r="C17" s="63">
        <f>VLOOKUP($A$7&amp;$C$6&amp;$A17,MOTIVOS_DATOS!$A:$M,C$5,0)</f>
        <v>3.6353154082709702</v>
      </c>
      <c r="D17" s="63">
        <f>VLOOKUP($A$7&amp;$C$6&amp;$A17,MOTIVOS_DATOS!$A:$M,D$5,0)</f>
        <v>2.6768918861405502</v>
      </c>
      <c r="E17" s="63">
        <f>VLOOKUP($A$7&amp;$C$6&amp;$A17,MOTIVOS_DATOS!$A:$M,E$5,0)</f>
        <v>1.93984735184434</v>
      </c>
      <c r="F17" s="63">
        <f>VLOOKUP($A$7&amp;$C$6&amp;$A17,MOTIVOS_DATOS!$A:$M,F$5,0)</f>
        <v>2.6150983214668302</v>
      </c>
      <c r="G17" s="63">
        <f>VLOOKUP($A$7&amp;$C$6&amp;$A17,MOTIVOS_DATOS!$A:$M,G$5,0)</f>
        <v>4.3373298415707602</v>
      </c>
      <c r="H17" s="63">
        <f>VLOOKUP($A$7&amp;$C$6&amp;$A17,MOTIVOS_DATOS!$A:$M,H$5,0)</f>
        <v>2.9435346689258801</v>
      </c>
      <c r="I17" s="63">
        <f>VLOOKUP($A$7&amp;$C$6&amp;$A17,MOTIVOS_DATOS!$A:$M,I$5,0)</f>
        <v>2.5647296737523</v>
      </c>
      <c r="J17" s="63">
        <f>VLOOKUP($A$7&amp;$C$6&amp;$A17,MOTIVOS_DATOS!$A:$M,J$5,0)</f>
        <v>2.4016864151100501</v>
      </c>
      <c r="K17" s="63">
        <f>VLOOKUP($A$7&amp;$C$6&amp;$A17,MOTIVOS_DATOS!$A:$M,K$5,0)</f>
        <v>3.8215176816707301</v>
      </c>
      <c r="O17" s="12"/>
    </row>
    <row r="18" spans="1:15" s="7" customFormat="1" ht="15" customHeight="1" x14ac:dyDescent="0.35">
      <c r="A18" s="84" t="s">
        <v>122</v>
      </c>
      <c r="B18" s="62" t="s">
        <v>123</v>
      </c>
      <c r="C18" s="63">
        <f>VLOOKUP($A$7&amp;$C$6&amp;$A18,MOTIVOS_DATOS!$A:$M,C$5,0)</f>
        <v>4.0992884104563396</v>
      </c>
      <c r="D18" s="63">
        <f>VLOOKUP($A$7&amp;$C$6&amp;$A18,MOTIVOS_DATOS!$A:$M,D$5,0)</f>
        <v>3.5801840910937499</v>
      </c>
      <c r="E18" s="63">
        <f>VLOOKUP($A$7&amp;$C$6&amp;$A18,MOTIVOS_DATOS!$A:$M,E$5,0)</f>
        <v>5.9504979421482798</v>
      </c>
      <c r="F18" s="63">
        <f>VLOOKUP($A$7&amp;$C$6&amp;$A18,MOTIVOS_DATOS!$A:$M,F$5,0)</f>
        <v>4.9931763925140498</v>
      </c>
      <c r="G18" s="63">
        <f>VLOOKUP($A$7&amp;$C$6&amp;$A18,MOTIVOS_DATOS!$A:$M,G$5,0)</f>
        <v>4.9581030650826801</v>
      </c>
      <c r="H18" s="63">
        <f>VLOOKUP($A$7&amp;$C$6&amp;$A18,MOTIVOS_DATOS!$A:$M,H$5,0)</f>
        <v>4.9875801521645204</v>
      </c>
      <c r="I18" s="63">
        <f>VLOOKUP($A$7&amp;$C$6&amp;$A18,MOTIVOS_DATOS!$A:$M,I$5,0)</f>
        <v>6.8143064457054896</v>
      </c>
      <c r="J18" s="63">
        <f>VLOOKUP($A$7&amp;$C$6&amp;$A18,MOTIVOS_DATOS!$A:$M,J$5,0)</f>
        <v>6.2776920111558896</v>
      </c>
      <c r="K18" s="63">
        <f>VLOOKUP($A$7&amp;$C$6&amp;$A18,MOTIVOS_DATOS!$A:$M,K$5,0)</f>
        <v>6.7377598678758304</v>
      </c>
      <c r="L18"/>
      <c r="M18"/>
      <c r="N18" s="13"/>
      <c r="O18" s="12"/>
    </row>
    <row r="19" spans="1:15" ht="15" customHeight="1" x14ac:dyDescent="0.35">
      <c r="A19" s="84" t="s">
        <v>123</v>
      </c>
      <c r="B19" s="62" t="s">
        <v>124</v>
      </c>
      <c r="C19" s="63">
        <f>VLOOKUP($A$7&amp;$C$6&amp;$A19,MOTIVOS_DATOS!$A:$M,C$5,0)</f>
        <v>0.89656127570213995</v>
      </c>
      <c r="D19" s="63">
        <f>VLOOKUP($A$7&amp;$C$6&amp;$A19,MOTIVOS_DATOS!$A:$M,D$5,0)</f>
        <v>1.1600625244236</v>
      </c>
      <c r="E19" s="63">
        <f>VLOOKUP($A$7&amp;$C$6&amp;$A19,MOTIVOS_DATOS!$A:$M,E$5,0)</f>
        <v>0.81974223716499495</v>
      </c>
      <c r="F19" s="63">
        <f>VLOOKUP($A$7&amp;$C$6&amp;$A19,MOTIVOS_DATOS!$A:$M,F$5,0)</f>
        <v>1.01843149064176</v>
      </c>
      <c r="G19" s="63">
        <f>VLOOKUP($A$7&amp;$C$6&amp;$A19,MOTIVOS_DATOS!$A:$M,G$5,0)</f>
        <v>0.58271401860227801</v>
      </c>
      <c r="H19" s="63">
        <f>VLOOKUP($A$7&amp;$C$6&amp;$A19,MOTIVOS_DATOS!$A:$M,H$5,0)</f>
        <v>1.2671583773547299</v>
      </c>
      <c r="I19" s="63">
        <f>VLOOKUP($A$7&amp;$C$6&amp;$A19,MOTIVOS_DATOS!$A:$M,I$5,0)</f>
        <v>0.38961197714614698</v>
      </c>
      <c r="J19" s="63">
        <f>VLOOKUP($A$7&amp;$C$6&amp;$A19,MOTIVOS_DATOS!$A:$M,J$5,0)</f>
        <v>0.74486600800314196</v>
      </c>
      <c r="K19" s="63">
        <f>VLOOKUP($A$7&amp;$C$6&amp;$A19,MOTIVOS_DATOS!$A:$M,K$5,0)</f>
        <v>0.35519432375156901</v>
      </c>
      <c r="O19" s="12"/>
    </row>
    <row r="20" spans="1:15" ht="14.5" customHeight="1" x14ac:dyDescent="0.35">
      <c r="A20" s="85" t="s">
        <v>124</v>
      </c>
      <c r="B20" s="76" t="s">
        <v>125</v>
      </c>
      <c r="C20" s="86">
        <f>VLOOKUP($A$7&amp;$C$6&amp;$A20,MOTIVOS_DATOS!$A:$M,C$5,0)</f>
        <v>8.51216557859426</v>
      </c>
      <c r="D20" s="86">
        <f>VLOOKUP($A$7&amp;$C$6&amp;$A20,MOTIVOS_DATOS!$A:$M,D$5,0)</f>
        <v>5.08807818648219</v>
      </c>
      <c r="E20" s="86">
        <f>VLOOKUP($A$7&amp;$C$6&amp;$A20,MOTIVOS_DATOS!$A:$M,E$5,0)</f>
        <v>5.3991281664831003</v>
      </c>
      <c r="F20" s="86">
        <f>VLOOKUP($A$7&amp;$C$6&amp;$A20,MOTIVOS_DATOS!$A:$M,F$5,0)</f>
        <v>5.70528345178304</v>
      </c>
      <c r="G20" s="86">
        <f>VLOOKUP($A$7&amp;$C$6&amp;$A20,MOTIVOS_DATOS!$A:$M,G$5,0)</f>
        <v>9.6566933139586002</v>
      </c>
      <c r="H20" s="86">
        <f>VLOOKUP($A$7&amp;$C$6&amp;$A20,MOTIVOS_DATOS!$A:$M,H$5,0)</f>
        <v>5.8606440413302803</v>
      </c>
      <c r="I20" s="86">
        <f>VLOOKUP($A$7&amp;$C$6&amp;$A20,MOTIVOS_DATOS!$A:$M,I$5,0)</f>
        <v>5.4344704598355396</v>
      </c>
      <c r="J20" s="86">
        <f>VLOOKUP($A$7&amp;$C$6&amp;$A20,MOTIVOS_DATOS!$A:$M,J$5,0)</f>
        <v>4.2999585545116803</v>
      </c>
      <c r="K20" s="86">
        <f>VLOOKUP($A$7&amp;$C$6&amp;$A20,MOTIVOS_DATOS!$A:$M,K$5,0)</f>
        <v>8.0457595363814995</v>
      </c>
      <c r="O20" s="12"/>
    </row>
    <row r="21" spans="1:15" ht="15" customHeight="1" x14ac:dyDescent="0.35">
      <c r="A21" s="84" t="s">
        <v>125</v>
      </c>
      <c r="B21" s="62" t="s">
        <v>126</v>
      </c>
      <c r="C21" s="63">
        <f>VLOOKUP($A$7&amp;$C$6&amp;$A21,MOTIVOS_DATOS!$A:$M,C$5,0)</f>
        <v>44.018348634441701</v>
      </c>
      <c r="D21" s="63">
        <f>VLOOKUP($A$7&amp;$C$6&amp;$A21,MOTIVOS_DATOS!$A:$M,D$5,0)</f>
        <v>39.855002147342503</v>
      </c>
      <c r="E21" s="63">
        <f>VLOOKUP($A$7&amp;$C$6&amp;$A21,MOTIVOS_DATOS!$A:$M,E$5,0)</f>
        <v>39.630630108399501</v>
      </c>
      <c r="F21" s="63">
        <f>VLOOKUP($A$7&amp;$C$6&amp;$A21,MOTIVOS_DATOS!$A:$M,F$5,0)</f>
        <v>39.943454156611999</v>
      </c>
      <c r="G21" s="63">
        <f>VLOOKUP($A$7&amp;$C$6&amp;$A21,MOTIVOS_DATOS!$A:$M,G$5,0)</f>
        <v>41.799616205919399</v>
      </c>
      <c r="H21" s="63">
        <f>VLOOKUP($A$7&amp;$C$6&amp;$A21,MOTIVOS_DATOS!$A:$M,H$5,0)</f>
        <v>35.900744210771101</v>
      </c>
      <c r="I21" s="63">
        <f>VLOOKUP($A$7&amp;$C$6&amp;$A21,MOTIVOS_DATOS!$A:$M,I$5,0)</f>
        <v>35.1760398032716</v>
      </c>
      <c r="J21" s="63">
        <f>VLOOKUP($A$7&amp;$C$6&amp;$A21,MOTIVOS_DATOS!$A:$M,J$5,0)</f>
        <v>35.314804726595497</v>
      </c>
      <c r="K21" s="63">
        <f>VLOOKUP($A$7&amp;$C$6&amp;$A21,MOTIVOS_DATOS!$A:$M,K$5,0)</f>
        <v>36.080101756919902</v>
      </c>
      <c r="N21" s="1"/>
      <c r="O21" s="12"/>
    </row>
    <row r="22" spans="1:15" s="7" customFormat="1" ht="15" customHeight="1" x14ac:dyDescent="0.35">
      <c r="A22" s="84" t="s">
        <v>126</v>
      </c>
      <c r="B22" s="62" t="s">
        <v>127</v>
      </c>
      <c r="C22" s="63">
        <f>VLOOKUP($A$7&amp;$C$6&amp;$A22,MOTIVOS_DATOS!$A:$M,C$5,0)</f>
        <v>12.2084263143286</v>
      </c>
      <c r="D22" s="63">
        <f>VLOOKUP($A$7&amp;$C$6&amp;$A22,MOTIVOS_DATOS!$A:$M,D$5,0)</f>
        <v>18.067585187592599</v>
      </c>
      <c r="E22" s="63">
        <f>VLOOKUP($A$7&amp;$C$6&amp;$A22,MOTIVOS_DATOS!$A:$M,E$5,0)</f>
        <v>16.416810619674202</v>
      </c>
      <c r="F22" s="63">
        <f>VLOOKUP($A$7&amp;$C$6&amp;$A22,MOTIVOS_DATOS!$A:$M,F$5,0)</f>
        <v>16.349773663232501</v>
      </c>
      <c r="G22" s="63">
        <f>VLOOKUP($A$7&amp;$C$6&amp;$A22,MOTIVOS_DATOS!$A:$M,G$5,0)</f>
        <v>10.4291790305932</v>
      </c>
      <c r="H22" s="63">
        <f>VLOOKUP($A$7&amp;$C$6&amp;$A22,MOTIVOS_DATOS!$A:$M,H$5,0)</f>
        <v>19.0623774876242</v>
      </c>
      <c r="I22" s="63">
        <f>VLOOKUP($A$7&amp;$C$6&amp;$A22,MOTIVOS_DATOS!$A:$M,I$5,0)</f>
        <v>17.790781885562801</v>
      </c>
      <c r="J22" s="63">
        <f>VLOOKUP($A$7&amp;$C$6&amp;$A22,MOTIVOS_DATOS!$A:$M,J$5,0)</f>
        <v>17.683088611901901</v>
      </c>
      <c r="K22" s="63">
        <f>VLOOKUP($A$7&amp;$C$6&amp;$A22,MOTIVOS_DATOS!$A:$M,K$5,0)</f>
        <v>14.3012647100609</v>
      </c>
      <c r="L22"/>
      <c r="M22"/>
      <c r="N22" s="1"/>
      <c r="O22" s="12"/>
    </row>
    <row r="23" spans="1:15" ht="15" customHeight="1" x14ac:dyDescent="0.35">
      <c r="A23" s="84" t="s">
        <v>127</v>
      </c>
      <c r="B23" s="62" t="s">
        <v>128</v>
      </c>
      <c r="C23" s="63">
        <f>VLOOKUP($A$7&amp;$C$6&amp;$A23,MOTIVOS_DATOS!$A:$M,C$5,0)</f>
        <v>19.4383226545851</v>
      </c>
      <c r="D23" s="63">
        <f>VLOOKUP($A$7&amp;$C$6&amp;$A23,MOTIVOS_DATOS!$A:$M,D$5,0)</f>
        <v>16.376965011858701</v>
      </c>
      <c r="E23" s="63">
        <f>VLOOKUP($A$7&amp;$C$6&amp;$A23,MOTIVOS_DATOS!$A:$M,E$5,0)</f>
        <v>16.378667903309999</v>
      </c>
      <c r="F23" s="63">
        <f>VLOOKUP($A$7&amp;$C$6&amp;$A23,MOTIVOS_DATOS!$A:$M,F$5,0)</f>
        <v>16.1323902567411</v>
      </c>
      <c r="G23" s="63">
        <f>VLOOKUP($A$7&amp;$C$6&amp;$A23,MOTIVOS_DATOS!$A:$M,G$5,0)</f>
        <v>18.404099612200699</v>
      </c>
      <c r="H23" s="63">
        <f>VLOOKUP($A$7&amp;$C$6&amp;$A23,MOTIVOS_DATOS!$A:$M,H$5,0)</f>
        <v>16.616075284893199</v>
      </c>
      <c r="I23" s="63">
        <f>VLOOKUP($A$7&amp;$C$6&amp;$A23,MOTIVOS_DATOS!$A:$M,I$5,0)</f>
        <v>16.2245382778055</v>
      </c>
      <c r="J23" s="63">
        <f>VLOOKUP($A$7&amp;$C$6&amp;$A23,MOTIVOS_DATOS!$A:$M,J$5,0)</f>
        <v>16.7256978316227</v>
      </c>
      <c r="K23" s="63">
        <f>VLOOKUP($A$7&amp;$C$6&amp;$A23,MOTIVOS_DATOS!$A:$M,K$5,0)</f>
        <v>19.3927438259181</v>
      </c>
      <c r="O23" s="12"/>
    </row>
    <row r="24" spans="1:15" ht="15" customHeight="1" x14ac:dyDescent="0.35">
      <c r="A24" s="84" t="s">
        <v>128</v>
      </c>
      <c r="B24" s="62" t="s">
        <v>129</v>
      </c>
      <c r="C24" s="63">
        <f>VLOOKUP($A$7&amp;$C$6&amp;$A24,MOTIVOS_DATOS!$A:$M,C$5,0)</f>
        <v>8.54066724720278</v>
      </c>
      <c r="D24" s="63">
        <f>VLOOKUP($A$7&amp;$C$6&amp;$A24,MOTIVOS_DATOS!$A:$M,D$5,0)</f>
        <v>9.0174302307135807</v>
      </c>
      <c r="E24" s="63">
        <f>VLOOKUP($A$7&amp;$C$6&amp;$A24,MOTIVOS_DATOS!$A:$M,E$5,0)</f>
        <v>9.6766255096322897</v>
      </c>
      <c r="F24" s="63">
        <f>VLOOKUP($A$7&amp;$C$6&amp;$A24,MOTIVOS_DATOS!$A:$M,F$5,0)</f>
        <v>9.1280928049370207</v>
      </c>
      <c r="G24" s="63">
        <f>VLOOKUP($A$7&amp;$C$6&amp;$A24,MOTIVOS_DATOS!$A:$M,G$5,0)</f>
        <v>8.3851347600654602</v>
      </c>
      <c r="H24" s="63">
        <f>VLOOKUP($A$7&amp;$C$6&amp;$A24,MOTIVOS_DATOS!$A:$M,H$5,0)</f>
        <v>10.0106980298349</v>
      </c>
      <c r="I24" s="63">
        <f>VLOOKUP($A$7&amp;$C$6&amp;$A24,MOTIVOS_DATOS!$A:$M,I$5,0)</f>
        <v>10.5472673076054</v>
      </c>
      <c r="J24" s="63">
        <f>VLOOKUP($A$7&amp;$C$6&amp;$A24,MOTIVOS_DATOS!$A:$M,J$5,0)</f>
        <v>12.4937967506013</v>
      </c>
      <c r="K24" s="63">
        <f>VLOOKUP($A$7&amp;$C$6&amp;$A24,MOTIVOS_DATOS!$A:$M,K$5,0)</f>
        <v>9.1670021073568098</v>
      </c>
      <c r="O24" s="12"/>
    </row>
    <row r="25" spans="1:15" ht="15" customHeight="1" x14ac:dyDescent="0.35">
      <c r="A25" s="84" t="s">
        <v>129</v>
      </c>
      <c r="B25" s="62" t="s">
        <v>130</v>
      </c>
      <c r="C25" s="63">
        <f>VLOOKUP($A$7&amp;$C$6&amp;$A25,MOTIVOS_DATOS!$A:$M,C$5,0)</f>
        <v>0.78205774083736801</v>
      </c>
      <c r="D25" s="63">
        <f>VLOOKUP($A$7&amp;$C$6&amp;$A25,MOTIVOS_DATOS!$A:$M,D$5,0)</f>
        <v>2.1688917778061501</v>
      </c>
      <c r="E25" s="63">
        <f>VLOOKUP($A$7&amp;$C$6&amp;$A25,MOTIVOS_DATOS!$A:$M,E$5,0)</f>
        <v>2.7801874287480901</v>
      </c>
      <c r="F25" s="63">
        <f>VLOOKUP($A$7&amp;$C$6&amp;$A25,MOTIVOS_DATOS!$A:$M,F$5,0)</f>
        <v>2.53233584226584</v>
      </c>
      <c r="G25" s="63">
        <f>VLOOKUP($A$7&amp;$C$6&amp;$A25,MOTIVOS_DATOS!$A:$M,G$5,0)</f>
        <v>1.3962839008150201</v>
      </c>
      <c r="H25" s="63">
        <f>VLOOKUP($A$7&amp;$C$6&amp;$A25,MOTIVOS_DATOS!$A:$M,H$5,0)</f>
        <v>1.8972989135851701</v>
      </c>
      <c r="I25" s="63">
        <f>VLOOKUP($A$7&amp;$C$6&amp;$A25,MOTIVOS_DATOS!$A:$M,I$5,0)</f>
        <v>1.7561016337755799</v>
      </c>
      <c r="J25" s="63">
        <f>VLOOKUP($A$7&amp;$C$6&amp;$A25,MOTIVOS_DATOS!$A:$M,J$5,0)</f>
        <v>1.39296023947891</v>
      </c>
      <c r="K25" s="63">
        <f>VLOOKUP($A$7&amp;$C$6&amp;$A25,MOTIVOS_DATOS!$A:$M,K$5,0)</f>
        <v>0.90720600596689804</v>
      </c>
      <c r="N25" s="13"/>
      <c r="O25" s="12"/>
    </row>
    <row r="26" spans="1:15" ht="15" customHeight="1" x14ac:dyDescent="0.35">
      <c r="A26" s="84" t="s">
        <v>130</v>
      </c>
      <c r="B26" s="62" t="s">
        <v>131</v>
      </c>
      <c r="C26" s="63">
        <f>VLOOKUP($A$7&amp;$C$6&amp;$A26,MOTIVOS_DATOS!$A:$M,C$5,0)</f>
        <v>3.0561475369630098</v>
      </c>
      <c r="D26" s="63">
        <f>VLOOKUP($A$7&amp;$C$6&amp;$A26,MOTIVOS_DATOS!$A:$M,D$5,0)</f>
        <v>3.98771565315969</v>
      </c>
      <c r="E26" s="63">
        <f>VLOOKUP($A$7&amp;$C$6&amp;$A26,MOTIVOS_DATOS!$A:$M,E$5,0)</f>
        <v>4.8223971557204397</v>
      </c>
      <c r="F26" s="63">
        <f>VLOOKUP($A$7&amp;$C$6&amp;$A26,MOTIVOS_DATOS!$A:$M,F$5,0)</f>
        <v>4.6889954393565203</v>
      </c>
      <c r="G26" s="63">
        <f>VLOOKUP($A$7&amp;$C$6&amp;$A26,MOTIVOS_DATOS!$A:$M,G$5,0)</f>
        <v>4.1041071306860299</v>
      </c>
      <c r="H26" s="63">
        <f>VLOOKUP($A$7&amp;$C$6&amp;$A26,MOTIVOS_DATOS!$A:$M,H$5,0)</f>
        <v>4.0862013688162397</v>
      </c>
      <c r="I26" s="63">
        <f>VLOOKUP($A$7&amp;$C$6&amp;$A26,MOTIVOS_DATOS!$A:$M,I$5,0)</f>
        <v>4.2098703699774198</v>
      </c>
      <c r="J26" s="63">
        <f>VLOOKUP($A$7&amp;$C$6&amp;$A26,MOTIVOS_DATOS!$A:$M,J$5,0)</f>
        <v>3.6553635710446302</v>
      </c>
      <c r="K26" s="63">
        <f>VLOOKUP($A$7&amp;$C$6&amp;$A26,MOTIVOS_DATOS!$A:$M,K$5,0)</f>
        <v>6.2472844102952703</v>
      </c>
      <c r="O26" s="12"/>
    </row>
    <row r="27" spans="1:15" ht="15" customHeight="1" x14ac:dyDescent="0.35">
      <c r="A27" s="84" t="s">
        <v>132</v>
      </c>
      <c r="B27" s="62" t="s">
        <v>133</v>
      </c>
      <c r="C27" s="63">
        <f>VLOOKUP($A$7&amp;$C$6&amp;$A27,MOTIVOS_DATOS!$A:$M,C$5,0)</f>
        <v>1.12706296623946</v>
      </c>
      <c r="D27" s="63">
        <f>VLOOKUP($A$7&amp;$C$6&amp;$A27,MOTIVOS_DATOS!$A:$M,D$5,0)</f>
        <v>1.81718570450245</v>
      </c>
      <c r="E27" s="63">
        <f>VLOOKUP($A$7&amp;$C$6&amp;$A27,MOTIVOS_DATOS!$A:$M,E$5,0)</f>
        <v>0.51325921202635605</v>
      </c>
      <c r="F27" s="63">
        <f>VLOOKUP($A$7&amp;$C$6&amp;$A27,MOTIVOS_DATOS!$A:$M,F$5,0)</f>
        <v>0.43019236405060102</v>
      </c>
      <c r="G27" s="63">
        <f>VLOOKUP($A$7&amp;$C$6&amp;$A27,MOTIVOS_DATOS!$A:$M,G$5,0)</f>
        <v>0.71218957263383798</v>
      </c>
      <c r="H27" s="63">
        <f>VLOOKUP($A$7&amp;$C$6&amp;$A27,MOTIVOS_DATOS!$A:$M,H$5,0)</f>
        <v>0.205554918768065</v>
      </c>
      <c r="I27" s="63">
        <f>VLOOKUP($A$7&amp;$C$6&amp;$A27,MOTIVOS_DATOS!$A:$M,I$5,0)</f>
        <v>0.47511935722845799</v>
      </c>
      <c r="J27" s="63">
        <f>VLOOKUP($A$7&amp;$C$6&amp;$A27,MOTIVOS_DATOS!$A:$M,J$5,0)</f>
        <v>0.243641556250939</v>
      </c>
      <c r="K27" s="63">
        <f>VLOOKUP($A$7&amp;$C$6&amp;$A27,MOTIVOS_DATOS!$A:$M,K$5,0)</f>
        <v>0.55246985473444898</v>
      </c>
      <c r="O27" s="12"/>
    </row>
    <row r="28" spans="1:15" ht="15" customHeight="1" x14ac:dyDescent="0.35">
      <c r="A28" s="85" t="s">
        <v>131</v>
      </c>
      <c r="B28" s="76" t="s">
        <v>134</v>
      </c>
      <c r="C28" s="86">
        <f>VLOOKUP($A$7&amp;$C$6&amp;$A28,MOTIVOS_DATOS!$A:$M,C$5,0)</f>
        <v>10.8289663283284</v>
      </c>
      <c r="D28" s="86">
        <f>VLOOKUP($A$7&amp;$C$6&amp;$A28,MOTIVOS_DATOS!$A:$M,D$5,0)</f>
        <v>8.7092033939619107</v>
      </c>
      <c r="E28" s="86">
        <f>VLOOKUP($A$7&amp;$C$6&amp;$A28,MOTIVOS_DATOS!$A:$M,E$5,0)</f>
        <v>9.7814464861940404</v>
      </c>
      <c r="F28" s="86">
        <f>VLOOKUP($A$7&amp;$C$6&amp;$A28,MOTIVOS_DATOS!$A:$M,F$5,0)</f>
        <v>10.794750052678699</v>
      </c>
      <c r="G28" s="86">
        <f>VLOOKUP($A$7&amp;$C$6&amp;$A28,MOTIVOS_DATOS!$A:$M,G$5,0)</f>
        <v>14.769417893573401</v>
      </c>
      <c r="H28" s="86">
        <f>VLOOKUP($A$7&amp;$C$6&amp;$A28,MOTIVOS_DATOS!$A:$M,H$5,0)</f>
        <v>12.2210372437623</v>
      </c>
      <c r="I28" s="86">
        <f>VLOOKUP($A$7&amp;$C$6&amp;$A28,MOTIVOS_DATOS!$A:$M,I$5,0)</f>
        <v>13.8202800731781</v>
      </c>
      <c r="J28" s="86">
        <f>VLOOKUP($A$7&amp;$C$6&amp;$A28,MOTIVOS_DATOS!$A:$M,J$5,0)</f>
        <v>12.490620469727601</v>
      </c>
      <c r="K28" s="86">
        <f>VLOOKUP($A$7&amp;$C$6&amp;$A28,MOTIVOS_DATOS!$A:$M,K$5,0)</f>
        <v>13.351903428598501</v>
      </c>
      <c r="O28" s="12"/>
    </row>
    <row r="29" spans="1:15" ht="15" customHeight="1" x14ac:dyDescent="0.35">
      <c r="A29" s="84" t="s">
        <v>133</v>
      </c>
      <c r="B29" s="62" t="s">
        <v>135</v>
      </c>
      <c r="C29" s="63">
        <f>VLOOKUP($A$7&amp;$C$6&amp;$A29,MOTIVOS_DATOS!$A:$M,C$5,0)</f>
        <v>4.5772635281938001</v>
      </c>
      <c r="D29" s="63">
        <f>VLOOKUP($A$7&amp;$C$6&amp;$A29,MOTIVOS_DATOS!$A:$M,D$5,0)</f>
        <v>5.49718678784643</v>
      </c>
      <c r="E29" s="63">
        <f>VLOOKUP($A$7&amp;$C$6&amp;$A29,MOTIVOS_DATOS!$A:$M,E$5,0)</f>
        <v>5.6439618959287401</v>
      </c>
      <c r="F29" s="63">
        <f>VLOOKUP($A$7&amp;$C$6&amp;$A29,MOTIVOS_DATOS!$A:$M,F$5,0)</f>
        <v>4.7631355655109102</v>
      </c>
      <c r="G29" s="63">
        <f>VLOOKUP($A$7&amp;$C$6&amp;$A29,MOTIVOS_DATOS!$A:$M,G$5,0)</f>
        <v>6.2280405773353502</v>
      </c>
      <c r="H29" s="63">
        <f>VLOOKUP($A$7&amp;$C$6&amp;$A29,MOTIVOS_DATOS!$A:$M,H$5,0)</f>
        <v>4.4681019302966902</v>
      </c>
      <c r="I29" s="63">
        <f>VLOOKUP($A$7&amp;$C$6&amp;$A29,MOTIVOS_DATOS!$A:$M,I$5,0)</f>
        <v>5.0158072792456299</v>
      </c>
      <c r="J29" s="63">
        <f>VLOOKUP($A$7&amp;$C$6&amp;$A29,MOTIVOS_DATOS!$A:$M,J$5,0)</f>
        <v>4.0738697960121799</v>
      </c>
      <c r="K29" s="63">
        <f>VLOOKUP($A$7&amp;$C$6&amp;$A29,MOTIVOS_DATOS!$A:$M,K$5,0)</f>
        <v>4.0050649077735399</v>
      </c>
      <c r="N29" s="13"/>
      <c r="O29" s="12"/>
    </row>
    <row r="30" spans="1:15" ht="15" customHeight="1" x14ac:dyDescent="0.35">
      <c r="A30" s="84" t="s">
        <v>136</v>
      </c>
      <c r="B30" s="62" t="s">
        <v>137</v>
      </c>
      <c r="C30" s="63">
        <f>VLOOKUP($A$7&amp;$C$6&amp;$A30,MOTIVOS_DATOS!$A:$M,C$5,0)</f>
        <v>20.838568834213099</v>
      </c>
      <c r="D30" s="63">
        <f>VLOOKUP($A$7&amp;$C$6&amp;$A30,MOTIVOS_DATOS!$A:$M,D$5,0)</f>
        <v>18.3259627252291</v>
      </c>
      <c r="E30" s="63">
        <f>VLOOKUP($A$7&amp;$C$6&amp;$A30,MOTIVOS_DATOS!$A:$M,E$5,0)</f>
        <v>19.539188066392299</v>
      </c>
      <c r="F30" s="63">
        <f>VLOOKUP($A$7&amp;$C$6&amp;$A30,MOTIVOS_DATOS!$A:$M,F$5,0)</f>
        <v>19.080540689352301</v>
      </c>
      <c r="G30" s="63">
        <f>VLOOKUP($A$7&amp;$C$6&amp;$A30,MOTIVOS_DATOS!$A:$M,G$5,0)</f>
        <v>21.702536399657401</v>
      </c>
      <c r="H30" s="63">
        <f>VLOOKUP($A$7&amp;$C$6&amp;$A30,MOTIVOS_DATOS!$A:$M,H$5,0)</f>
        <v>20.472631981128899</v>
      </c>
      <c r="I30" s="63">
        <f>VLOOKUP($A$7&amp;$C$6&amp;$A30,MOTIVOS_DATOS!$A:$M,I$5,0)</f>
        <v>19.350816611020399</v>
      </c>
      <c r="J30" s="63">
        <f>VLOOKUP($A$7&amp;$C$6&amp;$A30,MOTIVOS_DATOS!$A:$M,J$5,0)</f>
        <v>18.665156651276899</v>
      </c>
      <c r="K30" s="63">
        <f>VLOOKUP($A$7&amp;$C$6&amp;$A30,MOTIVOS_DATOS!$A:$M,K$5,0)</f>
        <v>21.898485781261101</v>
      </c>
      <c r="O30" s="12"/>
    </row>
    <row r="31" spans="1:15" ht="15" customHeight="1" x14ac:dyDescent="0.35">
      <c r="A31" s="84" t="s">
        <v>135</v>
      </c>
      <c r="B31" s="62" t="s">
        <v>138</v>
      </c>
      <c r="C31" s="63">
        <f>VLOOKUP($A$7&amp;$C$6&amp;$A31,MOTIVOS_DATOS!$A:$M,C$5,0)</f>
        <v>7.4045765404548796</v>
      </c>
      <c r="D31" s="63">
        <f>VLOOKUP($A$7&amp;$C$6&amp;$A31,MOTIVOS_DATOS!$A:$M,D$5,0)</f>
        <v>9.1665834813258602</v>
      </c>
      <c r="E31" s="63">
        <f>VLOOKUP($A$7&amp;$C$6&amp;$A31,MOTIVOS_DATOS!$A:$M,E$5,0)</f>
        <v>6.9041099066720797</v>
      </c>
      <c r="F31" s="63">
        <f>VLOOKUP($A$7&amp;$C$6&amp;$A31,MOTIVOS_DATOS!$A:$M,F$5,0)</f>
        <v>7.4575926358000402</v>
      </c>
      <c r="G31" s="63">
        <f>VLOOKUP($A$7&amp;$C$6&amp;$A31,MOTIVOS_DATOS!$A:$M,G$5,0)</f>
        <v>7.8720297591484902</v>
      </c>
      <c r="H31" s="63">
        <f>VLOOKUP($A$7&amp;$C$6&amp;$A31,MOTIVOS_DATOS!$A:$M,H$5,0)</f>
        <v>6.6660262799428596</v>
      </c>
      <c r="I31" s="63">
        <f>VLOOKUP($A$7&amp;$C$6&amp;$A31,MOTIVOS_DATOS!$A:$M,I$5,0)</f>
        <v>7.3608061767769302</v>
      </c>
      <c r="J31" s="63">
        <f>VLOOKUP($A$7&amp;$C$6&amp;$A31,MOTIVOS_DATOS!$A:$M,J$5,0)</f>
        <v>7.9473425116689898</v>
      </c>
      <c r="K31" s="63">
        <f>VLOOKUP($A$7&amp;$C$6&amp;$A31,MOTIVOS_DATOS!$A:$M,K$5,0)</f>
        <v>9.4081642317618908</v>
      </c>
      <c r="O31" s="12"/>
    </row>
    <row r="32" spans="1:15" ht="15" customHeight="1" x14ac:dyDescent="0.35">
      <c r="A32" s="84" t="s">
        <v>139</v>
      </c>
      <c r="B32" s="62" t="s">
        <v>140</v>
      </c>
      <c r="C32" s="63">
        <f>VLOOKUP($A$7&amp;$C$6&amp;$A32,MOTIVOS_DATOS!$A:$M,C$5,0)</f>
        <v>32.6984195683374</v>
      </c>
      <c r="D32" s="63">
        <f>VLOOKUP($A$7&amp;$C$6&amp;$A32,MOTIVOS_DATOS!$A:$M,D$5,0)</f>
        <v>32.2396202105556</v>
      </c>
      <c r="E32" s="63">
        <f>VLOOKUP($A$7&amp;$C$6&amp;$A32,MOTIVOS_DATOS!$A:$M,E$5,0)</f>
        <v>36.596224373466299</v>
      </c>
      <c r="F32" s="63">
        <f>VLOOKUP($A$7&amp;$C$6&amp;$A32,MOTIVOS_DATOS!$A:$M,F$5,0)</f>
        <v>37.217660322886097</v>
      </c>
      <c r="G32" s="63">
        <f>VLOOKUP($A$7&amp;$C$6&amp;$A32,MOTIVOS_DATOS!$A:$M,G$5,0)</f>
        <v>33.362463364950798</v>
      </c>
      <c r="H32" s="63">
        <f>VLOOKUP($A$7&amp;$C$6&amp;$A32,MOTIVOS_DATOS!$A:$M,H$5,0)</f>
        <v>30.9220073756603</v>
      </c>
      <c r="I32" s="63">
        <f>VLOOKUP($A$7&amp;$C$6&amp;$A32,MOTIVOS_DATOS!$A:$M,I$5,0)</f>
        <v>34.738788723636503</v>
      </c>
      <c r="J32" s="63">
        <f>VLOOKUP($A$7&amp;$C$6&amp;$A32,MOTIVOS_DATOS!$A:$M,J$5,0)</f>
        <v>37.338149938555702</v>
      </c>
      <c r="K32" s="63">
        <f>VLOOKUP($A$7&amp;$C$6&amp;$A32,MOTIVOS_DATOS!$A:$M,K$5,0)</f>
        <v>30.634071697487698</v>
      </c>
      <c r="O32" s="12"/>
    </row>
    <row r="33" spans="1:15" s="7" customFormat="1" ht="15" customHeight="1" x14ac:dyDescent="0.35">
      <c r="A33" s="84" t="s">
        <v>138</v>
      </c>
      <c r="B33" s="62" t="s">
        <v>141</v>
      </c>
      <c r="C33" s="63">
        <f>VLOOKUP($A$7&amp;$C$6&amp;$A33,MOTIVOS_DATOS!$A:$M,C$5,0)</f>
        <v>8.8626281897025798</v>
      </c>
      <c r="D33" s="63">
        <f>VLOOKUP($A$7&amp;$C$6&amp;$A33,MOTIVOS_DATOS!$A:$M,D$5,0)</f>
        <v>9.1372480741626294</v>
      </c>
      <c r="E33" s="63">
        <f>VLOOKUP($A$7&amp;$C$6&amp;$A33,MOTIVOS_DATOS!$A:$M,E$5,0)</f>
        <v>6.4591919309025601</v>
      </c>
      <c r="F33" s="63">
        <f>VLOOKUP($A$7&amp;$C$6&amp;$A33,MOTIVOS_DATOS!$A:$M,F$5,0)</f>
        <v>6.6836985050551396</v>
      </c>
      <c r="G33" s="63">
        <f>VLOOKUP($A$7&amp;$C$6&amp;$A33,MOTIVOS_DATOS!$A:$M,G$5,0)</f>
        <v>8.2225317058740508</v>
      </c>
      <c r="H33" s="63">
        <f>VLOOKUP($A$7&amp;$C$6&amp;$A33,MOTIVOS_DATOS!$A:$M,H$5,0)</f>
        <v>6.8484775241702396</v>
      </c>
      <c r="I33" s="63">
        <f>VLOOKUP($A$7&amp;$C$6&amp;$A33,MOTIVOS_DATOS!$A:$M,I$5,0)</f>
        <v>9.2797973302728707</v>
      </c>
      <c r="J33" s="63">
        <f>VLOOKUP($A$7&amp;$C$6&amp;$A33,MOTIVOS_DATOS!$A:$M,J$5,0)</f>
        <v>6.6349068743405404</v>
      </c>
      <c r="K33" s="63">
        <f>VLOOKUP($A$7&amp;$C$6&amp;$A33,MOTIVOS_DATOS!$A:$M,K$5,0)</f>
        <v>8.2118174768545895</v>
      </c>
      <c r="L33"/>
      <c r="M33"/>
      <c r="N33" s="2"/>
      <c r="O33" s="12"/>
    </row>
    <row r="34" spans="1:15" ht="15" customHeight="1" x14ac:dyDescent="0.35">
      <c r="A34" s="84" t="s">
        <v>140</v>
      </c>
      <c r="B34" s="62" t="s">
        <v>142</v>
      </c>
      <c r="C34" s="63">
        <f>VLOOKUP($A$7&amp;$C$6&amp;$A34,MOTIVOS_DATOS!$A:$M,C$5,0)</f>
        <v>4.8326474812753997</v>
      </c>
      <c r="D34" s="63">
        <f>VLOOKUP($A$7&amp;$C$6&amp;$A34,MOTIVOS_DATOS!$A:$M,D$5,0)</f>
        <v>4.5648570953226599</v>
      </c>
      <c r="E34" s="63">
        <f>VLOOKUP($A$7&amp;$C$6&amp;$A34,MOTIVOS_DATOS!$A:$M,E$5,0)</f>
        <v>4.54372577435125</v>
      </c>
      <c r="F34" s="63">
        <f>VLOOKUP($A$7&amp;$C$6&amp;$A34,MOTIVOS_DATOS!$A:$M,F$5,0)</f>
        <v>4.1700202076307802</v>
      </c>
      <c r="G34" s="63">
        <f>VLOOKUP($A$7&amp;$C$6&amp;$A34,MOTIVOS_DATOS!$A:$M,G$5,0)</f>
        <v>5.1349757827481</v>
      </c>
      <c r="H34" s="63">
        <f>VLOOKUP($A$7&amp;$C$6&amp;$A34,MOTIVOS_DATOS!$A:$M,H$5,0)</f>
        <v>5.3111016977308196</v>
      </c>
      <c r="I34" s="63">
        <f>VLOOKUP($A$7&amp;$C$6&amp;$A34,MOTIVOS_DATOS!$A:$M,I$5,0)</f>
        <v>4.6866036675766303</v>
      </c>
      <c r="J34" s="63">
        <f>VLOOKUP($A$7&amp;$C$6&amp;$A34,MOTIVOS_DATOS!$A:$M,J$5,0)</f>
        <v>5.2681830768479001</v>
      </c>
      <c r="K34" s="63">
        <f>VLOOKUP($A$7&amp;$C$6&amp;$A34,MOTIVOS_DATOS!$A:$M,K$5,0)</f>
        <v>5.1077223379821497</v>
      </c>
      <c r="O34" s="12"/>
    </row>
    <row r="35" spans="1:15" ht="15" customHeight="1" x14ac:dyDescent="0.35">
      <c r="A35" s="84" t="s">
        <v>141</v>
      </c>
      <c r="B35" s="62" t="s">
        <v>143</v>
      </c>
      <c r="C35" s="63">
        <f>VLOOKUP($A$7&amp;$C$6&amp;$A35,MOTIVOS_DATOS!$A:$M,C$5,0)</f>
        <v>3.8435172409415301</v>
      </c>
      <c r="D35" s="63">
        <f>VLOOKUP($A$7&amp;$C$6&amp;$A35,MOTIVOS_DATOS!$A:$M,D$5,0)</f>
        <v>2.1925102240587502</v>
      </c>
      <c r="E35" s="63">
        <f>VLOOKUP($A$7&amp;$C$6&amp;$A35,MOTIVOS_DATOS!$A:$M,E$5,0)</f>
        <v>1.7609367572894301</v>
      </c>
      <c r="F35" s="63">
        <f>VLOOKUP($A$7&amp;$C$6&amp;$A35,MOTIVOS_DATOS!$A:$M,F$5,0)</f>
        <v>1.4621605453073201</v>
      </c>
      <c r="G35" s="63">
        <f>VLOOKUP($A$7&amp;$C$6&amp;$A35,MOTIVOS_DATOS!$A:$M,G$5,0)</f>
        <v>2.4071850018163801</v>
      </c>
      <c r="H35" s="63">
        <f>VLOOKUP($A$7&amp;$C$6&amp;$A35,MOTIVOS_DATOS!$A:$M,H$5,0)</f>
        <v>1.9778414565268001</v>
      </c>
      <c r="I35" s="63">
        <f>VLOOKUP($A$7&amp;$C$6&amp;$A35,MOTIVOS_DATOS!$A:$M,I$5,0)</f>
        <v>2.6927608860711598</v>
      </c>
      <c r="J35" s="63">
        <f>VLOOKUP($A$7&amp;$C$6&amp;$A35,MOTIVOS_DATOS!$A:$M,J$5,0)</f>
        <v>2.9424034401565198</v>
      </c>
      <c r="K35" s="63">
        <f>VLOOKUP($A$7&amp;$C$6&amp;$A35,MOTIVOS_DATOS!$A:$M,K$5,0)</f>
        <v>4.29063099353586</v>
      </c>
      <c r="O35" s="12"/>
    </row>
    <row r="36" spans="1:15" ht="15" customHeight="1" x14ac:dyDescent="0.35">
      <c r="A36" s="85" t="s">
        <v>142</v>
      </c>
      <c r="B36" s="76" t="s">
        <v>144</v>
      </c>
      <c r="C36" s="86">
        <f>VLOOKUP($A$7&amp;$C$6&amp;$A36,MOTIVOS_DATOS!$A:$M,C$5,0)</f>
        <v>16.942386695912798</v>
      </c>
      <c r="D36" s="86">
        <f>VLOOKUP($A$7&amp;$C$6&amp;$A36,MOTIVOS_DATOS!$A:$M,D$5,0)</f>
        <v>18.876015151339299</v>
      </c>
      <c r="E36" s="86">
        <f>VLOOKUP($A$7&amp;$C$6&amp;$A36,MOTIVOS_DATOS!$A:$M,E$5,0)</f>
        <v>18.552686800765201</v>
      </c>
      <c r="F36" s="86">
        <f>VLOOKUP($A$7&amp;$C$6&amp;$A36,MOTIVOS_DATOS!$A:$M,F$5,0)</f>
        <v>19.165173767056</v>
      </c>
      <c r="G36" s="86">
        <f>VLOOKUP($A$7&amp;$C$6&amp;$A36,MOTIVOS_DATOS!$A:$M,G$5,0)</f>
        <v>15.070269730929599</v>
      </c>
      <c r="H36" s="86">
        <f>VLOOKUP($A$7&amp;$C$6&amp;$A36,MOTIVOS_DATOS!$A:$M,H$5,0)</f>
        <v>23.3337984650653</v>
      </c>
      <c r="I36" s="86">
        <f>VLOOKUP($A$7&amp;$C$6&amp;$A36,MOTIVOS_DATOS!$A:$M,I$5,0)</f>
        <v>16.874607332016499</v>
      </c>
      <c r="J36" s="86">
        <f>VLOOKUP($A$7&amp;$C$6&amp;$A36,MOTIVOS_DATOS!$A:$M,J$5,0)</f>
        <v>17.1299542289782</v>
      </c>
      <c r="K36" s="86">
        <f>VLOOKUP($A$7&amp;$C$6&amp;$A36,MOTIVOS_DATOS!$A:$M,K$5,0)</f>
        <v>16.4440129756352</v>
      </c>
      <c r="O36" s="12"/>
    </row>
    <row r="37" spans="1:15" x14ac:dyDescent="0.35">
      <c r="A37" s="84" t="s">
        <v>143</v>
      </c>
      <c r="B37" s="62" t="s">
        <v>145</v>
      </c>
      <c r="C37" s="63">
        <f>VLOOKUP($A$7&amp;$C$6&amp;$A37,MOTIVOS_DATOS!$A:$M,C$5,0)</f>
        <v>22.940848217506002</v>
      </c>
      <c r="D37" s="63">
        <f>VLOOKUP($A$7&amp;$C$6&amp;$A37,MOTIVOS_DATOS!$A:$M,D$5,0)</f>
        <v>19.7337914330706</v>
      </c>
      <c r="E37" s="63">
        <f>VLOOKUP($A$7&amp;$C$6&amp;$A37,MOTIVOS_DATOS!$A:$M,E$5,0)</f>
        <v>18.066832840608299</v>
      </c>
      <c r="F37" s="63">
        <f>VLOOKUP($A$7&amp;$C$6&amp;$A37,MOTIVOS_DATOS!$A:$M,F$5,0)</f>
        <v>19.2903835736101</v>
      </c>
      <c r="G37" s="63">
        <f>VLOOKUP($A$7&amp;$C$6&amp;$A37,MOTIVOS_DATOS!$A:$M,G$5,0)</f>
        <v>20.498538814004601</v>
      </c>
      <c r="H37" s="63">
        <f>VLOOKUP($A$7&amp;$C$6&amp;$A37,MOTIVOS_DATOS!$A:$M,H$5,0)</f>
        <v>21.584363267882701</v>
      </c>
      <c r="I37" s="63">
        <f>VLOOKUP($A$7&amp;$C$6&amp;$A37,MOTIVOS_DATOS!$A:$M,I$5,0)</f>
        <v>18.230809894725802</v>
      </c>
      <c r="J37" s="63">
        <f>VLOOKUP($A$7&amp;$C$6&amp;$A37,MOTIVOS_DATOS!$A:$M,J$5,0)</f>
        <v>16.4281499928511</v>
      </c>
      <c r="K37" s="63">
        <f>VLOOKUP($A$7&amp;$C$6&amp;$A37,MOTIVOS_DATOS!$A:$M,K$5,0)</f>
        <v>19.924910614921998</v>
      </c>
      <c r="O37" s="12"/>
    </row>
    <row r="38" spans="1:15" ht="15" customHeight="1" x14ac:dyDescent="0.35">
      <c r="A38" s="84" t="s">
        <v>144</v>
      </c>
      <c r="B38" s="62" t="s">
        <v>146</v>
      </c>
      <c r="C38" s="63">
        <f>VLOOKUP($A$7&amp;$C$6&amp;$A38,MOTIVOS_DATOS!$A:$M,C$5,0)</f>
        <v>0.50084252755959602</v>
      </c>
      <c r="D38" s="63">
        <f>VLOOKUP($A$7&amp;$C$6&amp;$A38,MOTIVOS_DATOS!$A:$M,D$5,0)</f>
        <v>0.198578420561869</v>
      </c>
      <c r="E38" s="63">
        <f>VLOOKUP($A$7&amp;$C$6&amp;$A38,MOTIVOS_DATOS!$A:$M,E$5,0)</f>
        <v>0.25650161343303801</v>
      </c>
      <c r="F38" s="63">
        <f>VLOOKUP($A$7&amp;$C$6&amp;$A38,MOTIVOS_DATOS!$A:$M,F$5,0)</f>
        <v>1.04473935547104</v>
      </c>
      <c r="G38" s="63">
        <f>VLOOKUP($A$7&amp;$C$6&amp;$A38,MOTIVOS_DATOS!$A:$M,G$5,0)</f>
        <v>0.40440161640407002</v>
      </c>
      <c r="H38" s="63">
        <f>VLOOKUP($A$7&amp;$C$6&amp;$A38,MOTIVOS_DATOS!$A:$M,H$5,0)</f>
        <v>0.64613882521013999</v>
      </c>
      <c r="I38" s="63">
        <f>VLOOKUP($A$7&amp;$C$6&amp;$A38,MOTIVOS_DATOS!$A:$M,I$5,0)</f>
        <v>0.245025744258629</v>
      </c>
      <c r="J38" s="63">
        <f>VLOOKUP($A$7&amp;$C$6&amp;$A38,MOTIVOS_DATOS!$A:$M,J$5,0)</f>
        <v>0.320259423419054</v>
      </c>
      <c r="K38" s="63">
        <f>VLOOKUP($A$7&amp;$C$6&amp;$A38,MOTIVOS_DATOS!$A:$M,K$5,0)</f>
        <v>0.14378951294011799</v>
      </c>
      <c r="O38" s="12"/>
    </row>
    <row r="39" spans="1:15" ht="15" customHeight="1" x14ac:dyDescent="0.35">
      <c r="A39" s="84" t="s">
        <v>145</v>
      </c>
      <c r="B39" s="62" t="s">
        <v>147</v>
      </c>
      <c r="C39" s="63">
        <f>VLOOKUP($A$7&amp;$C$6&amp;$A39,MOTIVOS_DATOS!$A:$M,C$5,0)</f>
        <v>3.8801527629421799</v>
      </c>
      <c r="D39" s="63">
        <f>VLOOKUP($A$7&amp;$C$6&amp;$A39,MOTIVOS_DATOS!$A:$M,D$5,0)</f>
        <v>4.6100039077764796</v>
      </c>
      <c r="E39" s="63">
        <f>VLOOKUP($A$7&amp;$C$6&amp;$A39,MOTIVOS_DATOS!$A:$M,E$5,0)</f>
        <v>5.9678403184356501</v>
      </c>
      <c r="F39" s="63">
        <f>VLOOKUP($A$7&amp;$C$6&amp;$A39,MOTIVOS_DATOS!$A:$M,F$5,0)</f>
        <v>4.0453287110631697</v>
      </c>
      <c r="G39" s="63">
        <f>VLOOKUP($A$7&amp;$C$6&amp;$A39,MOTIVOS_DATOS!$A:$M,G$5,0)</f>
        <v>4.01008179690393</v>
      </c>
      <c r="H39" s="63">
        <f>VLOOKUP($A$7&amp;$C$6&amp;$A39,MOTIVOS_DATOS!$A:$M,H$5,0)</f>
        <v>3.5996453370543899</v>
      </c>
      <c r="I39" s="63">
        <f>VLOOKUP($A$7&amp;$C$6&amp;$A39,MOTIVOS_DATOS!$A:$M,I$5,0)</f>
        <v>4.3804393453088801</v>
      </c>
      <c r="J39" s="63">
        <f>VLOOKUP($A$7&amp;$C$6&amp;$A39,MOTIVOS_DATOS!$A:$M,J$5,0)</f>
        <v>5.3729469552044904</v>
      </c>
      <c r="K39" s="63">
        <f>VLOOKUP($A$7&amp;$C$6&amp;$A39,MOTIVOS_DATOS!$A:$M,K$5,0)</f>
        <v>3.7612419494234399</v>
      </c>
      <c r="O39" s="12"/>
    </row>
    <row r="40" spans="1:15" ht="15" customHeight="1" x14ac:dyDescent="0.35">
      <c r="A40" s="84" t="s">
        <v>146</v>
      </c>
      <c r="B40" s="62" t="s">
        <v>148</v>
      </c>
      <c r="C40" s="63">
        <f>VLOOKUP($A$7&amp;$C$6&amp;$A40,MOTIVOS_DATOS!$A:$M,C$5,0)</f>
        <v>1.4638956743134699</v>
      </c>
      <c r="D40" s="63">
        <f>VLOOKUP($A$7&amp;$C$6&amp;$A40,MOTIVOS_DATOS!$A:$M,D$5,0)</f>
        <v>0.59841212726196402</v>
      </c>
      <c r="E40" s="63">
        <f>VLOOKUP($A$7&amp;$C$6&amp;$A40,MOTIVOS_DATOS!$A:$M,E$5,0)</f>
        <v>2.75594458292273</v>
      </c>
      <c r="F40" s="63">
        <f>VLOOKUP($A$7&amp;$C$6&amp;$A40,MOTIVOS_DATOS!$A:$M,F$5,0)</f>
        <v>1.3018154574247101</v>
      </c>
      <c r="G40" s="63">
        <f>VLOOKUP($A$7&amp;$C$6&amp;$A40,MOTIVOS_DATOS!$A:$M,G$5,0)</f>
        <v>0.72763900590165997</v>
      </c>
      <c r="H40" s="63">
        <f>VLOOKUP($A$7&amp;$C$6&amp;$A40,MOTIVOS_DATOS!$A:$M,H$5,0)</f>
        <v>0.89318083657264402</v>
      </c>
      <c r="I40" s="63">
        <f>VLOOKUP($A$7&amp;$C$6&amp;$A40,MOTIVOS_DATOS!$A:$M,I$5,0)</f>
        <v>1.56137890695994</v>
      </c>
      <c r="J40" s="63">
        <f>VLOOKUP($A$7&amp;$C$6&amp;$A40,MOTIVOS_DATOS!$A:$M,J$5,0)</f>
        <v>0.922246273073282</v>
      </c>
      <c r="K40" s="63">
        <f>VLOOKUP($A$7&amp;$C$6&amp;$A40,MOTIVOS_DATOS!$A:$M,K$5,0)</f>
        <v>1.00863143158194</v>
      </c>
      <c r="O40" s="12"/>
    </row>
    <row r="41" spans="1:15" ht="15" customHeight="1" x14ac:dyDescent="0.35">
      <c r="A41" s="84" t="s">
        <v>147</v>
      </c>
      <c r="B41" s="62" t="s">
        <v>149</v>
      </c>
      <c r="C41" s="63">
        <f>VLOOKUP($A$7&amp;$C$6&amp;$A41,MOTIVOS_DATOS!$A:$M,C$5,0)</f>
        <v>36.570162636672698</v>
      </c>
      <c r="D41" s="63">
        <f>VLOOKUP($A$7&amp;$C$6&amp;$A41,MOTIVOS_DATOS!$A:$M,D$5,0)</f>
        <v>36.665397606583603</v>
      </c>
      <c r="E41" s="63">
        <f>VLOOKUP($A$7&amp;$C$6&amp;$A41,MOTIVOS_DATOS!$A:$M,E$5,0)</f>
        <v>34.487198809730799</v>
      </c>
      <c r="F41" s="63">
        <f>VLOOKUP($A$7&amp;$C$6&amp;$A41,MOTIVOS_DATOS!$A:$M,F$5,0)</f>
        <v>37.267900868774703</v>
      </c>
      <c r="G41" s="63">
        <f>VLOOKUP($A$7&amp;$C$6&amp;$A41,MOTIVOS_DATOS!$A:$M,G$5,0)</f>
        <v>37.653445609380299</v>
      </c>
      <c r="H41" s="63">
        <f>VLOOKUP($A$7&amp;$C$6&amp;$A41,MOTIVOS_DATOS!$A:$M,H$5,0)</f>
        <v>32.2141267151733</v>
      </c>
      <c r="I41" s="63">
        <f>VLOOKUP($A$7&amp;$C$6&amp;$A41,MOTIVOS_DATOS!$A:$M,I$5,0)</f>
        <v>32.480130192788998</v>
      </c>
      <c r="J41" s="63">
        <f>VLOOKUP($A$7&amp;$C$6&amp;$A41,MOTIVOS_DATOS!$A:$M,J$5,0)</f>
        <v>35.329012022811298</v>
      </c>
      <c r="K41" s="63">
        <f>VLOOKUP($A$7&amp;$C$6&amp;$A41,MOTIVOS_DATOS!$A:$M,K$5,0)</f>
        <v>35.029627305661499</v>
      </c>
      <c r="O41" s="12"/>
    </row>
    <row r="42" spans="1:15" ht="15" customHeight="1" x14ac:dyDescent="0.35">
      <c r="A42" s="84" t="s">
        <v>148</v>
      </c>
      <c r="B42" s="62" t="s">
        <v>150</v>
      </c>
      <c r="C42" s="63">
        <f>VLOOKUP($A$7&amp;$C$6&amp;$A42,MOTIVOS_DATOS!$A:$M,C$5,0)</f>
        <v>7.8995326280338896</v>
      </c>
      <c r="D42" s="63">
        <f>VLOOKUP($A$7&amp;$C$6&amp;$A42,MOTIVOS_DATOS!$A:$M,D$5,0)</f>
        <v>9.0873678223625394</v>
      </c>
      <c r="E42" s="63">
        <f>VLOOKUP($A$7&amp;$C$6&amp;$A42,MOTIVOS_DATOS!$A:$M,E$5,0)</f>
        <v>7.7629973141653599</v>
      </c>
      <c r="F42" s="63">
        <f>VLOOKUP($A$7&amp;$C$6&amp;$A42,MOTIVOS_DATOS!$A:$M,F$5,0)</f>
        <v>7.9740998400666498</v>
      </c>
      <c r="G42" s="63">
        <f>VLOOKUP($A$7&amp;$C$6&amp;$A42,MOTIVOS_DATOS!$A:$M,G$5,0)</f>
        <v>9.92650153637085</v>
      </c>
      <c r="H42" s="63">
        <f>VLOOKUP($A$7&amp;$C$6&amp;$A42,MOTIVOS_DATOS!$A:$M,H$5,0)</f>
        <v>8.1064553639655799</v>
      </c>
      <c r="I42" s="63">
        <f>VLOOKUP($A$7&amp;$C$6&amp;$A42,MOTIVOS_DATOS!$A:$M,I$5,0)</f>
        <v>8.3233203958554594</v>
      </c>
      <c r="J42" s="63">
        <f>VLOOKUP($A$7&amp;$C$6&amp;$A42,MOTIVOS_DATOS!$A:$M,J$5,0)</f>
        <v>8.9137508528902405</v>
      </c>
      <c r="K42" s="63">
        <f>VLOOKUP($A$7&amp;$C$6&amp;$A42,MOTIVOS_DATOS!$A:$M,K$5,0)</f>
        <v>10.049036002652</v>
      </c>
      <c r="O42" s="12"/>
    </row>
    <row r="43" spans="1:15" ht="15" customHeight="1" x14ac:dyDescent="0.35">
      <c r="A43" s="84" t="s">
        <v>149</v>
      </c>
      <c r="B43" s="62" t="s">
        <v>151</v>
      </c>
      <c r="C43" s="63">
        <f>VLOOKUP($A$7&amp;$C$6&amp;$A43,MOTIVOS_DATOS!$A:$M,C$5,0)</f>
        <v>25.303041582197501</v>
      </c>
      <c r="D43" s="63">
        <f>VLOOKUP($A$7&amp;$C$6&amp;$A43,MOTIVOS_DATOS!$A:$M,D$5,0)</f>
        <v>27.480559779307399</v>
      </c>
      <c r="E43" s="63">
        <f>VLOOKUP($A$7&amp;$C$6&amp;$A43,MOTIVOS_DATOS!$A:$M,E$5,0)</f>
        <v>28.3634958359902</v>
      </c>
      <c r="F43" s="63">
        <f>VLOOKUP($A$7&amp;$C$6&amp;$A43,MOTIVOS_DATOS!$A:$M,F$5,0)</f>
        <v>27.128441574273701</v>
      </c>
      <c r="G43" s="63">
        <f>VLOOKUP($A$7&amp;$C$6&amp;$A43,MOTIVOS_DATOS!$A:$M,G$5,0)</f>
        <v>25.7635583936862</v>
      </c>
      <c r="H43" s="63">
        <f>VLOOKUP($A$7&amp;$C$6&amp;$A43,MOTIVOS_DATOS!$A:$M,H$5,0)</f>
        <v>30.886640752184501</v>
      </c>
      <c r="I43" s="63">
        <f>VLOOKUP($A$7&amp;$C$6&amp;$A43,MOTIVOS_DATOS!$A:$M,I$5,0)</f>
        <v>33.5663985991728</v>
      </c>
      <c r="J43" s="63">
        <f>VLOOKUP($A$7&amp;$C$6&amp;$A43,MOTIVOS_DATOS!$A:$M,J$5,0)</f>
        <v>30.912922848047099</v>
      </c>
      <c r="K43" s="63">
        <f>VLOOKUP($A$7&amp;$C$6&amp;$A43,MOTIVOS_DATOS!$A:$M,K$5,0)</f>
        <v>28.642745305803501</v>
      </c>
      <c r="O43" s="12"/>
    </row>
    <row r="44" spans="1:15" ht="15" customHeight="1" x14ac:dyDescent="0.35">
      <c r="A44" s="85" t="s">
        <v>150</v>
      </c>
      <c r="B44" s="76" t="s">
        <v>152</v>
      </c>
      <c r="C44" s="86">
        <f>VLOOKUP($A$7&amp;$C$6&amp;$A44,MOTIVOS_DATOS!$A:$M,C$5,0)</f>
        <v>1.4415225280905</v>
      </c>
      <c r="D44" s="86">
        <f>VLOOKUP($A$7&amp;$C$6&amp;$A44,MOTIVOS_DATOS!$A:$M,D$5,0)</f>
        <v>1.6258687064486099</v>
      </c>
      <c r="E44" s="86">
        <f>VLOOKUP($A$7&amp;$C$6&amp;$A44,MOTIVOS_DATOS!$A:$M,E$5,0)</f>
        <v>2.3392166637682799</v>
      </c>
      <c r="F44" s="86">
        <f>VLOOKUP($A$7&amp;$C$6&amp;$A44,MOTIVOS_DATOS!$A:$M,F$5,0)</f>
        <v>1.94727285791444</v>
      </c>
      <c r="G44" s="86">
        <f>VLOOKUP($A$7&amp;$C$6&amp;$A44,MOTIVOS_DATOS!$A:$M,G$5,0)</f>
        <v>1.0158618959652399</v>
      </c>
      <c r="H44" s="86">
        <f>VLOOKUP($A$7&amp;$C$6&amp;$A44,MOTIVOS_DATOS!$A:$M,H$5,0)</f>
        <v>2.0694300475098801</v>
      </c>
      <c r="I44" s="86">
        <f>VLOOKUP($A$7&amp;$C$6&amp;$A44,MOTIVOS_DATOS!$A:$M,I$5,0)</f>
        <v>1.2124812372743301</v>
      </c>
      <c r="J44" s="86">
        <f>VLOOKUP($A$7&amp;$C$6&amp;$A44,MOTIVOS_DATOS!$A:$M,J$5,0)</f>
        <v>1.8006815882490299</v>
      </c>
      <c r="K44" s="86">
        <f>VLOOKUP($A$7&amp;$C$6&amp;$A44,MOTIVOS_DATOS!$A:$M,K$5,0)</f>
        <v>1.43999064712429</v>
      </c>
      <c r="O44" s="12"/>
    </row>
    <row r="45" spans="1:15" ht="15" customHeight="1" x14ac:dyDescent="0.35">
      <c r="A45" s="84" t="s">
        <v>151</v>
      </c>
      <c r="B45" s="62" t="s">
        <v>153</v>
      </c>
      <c r="C45" s="63">
        <f>VLOOKUP($A$7&amp;$C$6&amp;$A45,MOTIVOS_DATOS!$A:$M,C$5,0)</f>
        <v>6.3090483420384897</v>
      </c>
      <c r="D45" s="63">
        <f>VLOOKUP($A$7&amp;$C$6&amp;$A45,MOTIVOS_DATOS!$A:$M,D$5,0)</f>
        <v>6.3889228078728202</v>
      </c>
      <c r="E45" s="63">
        <f>VLOOKUP($A$7&amp;$C$6&amp;$A45,MOTIVOS_DATOS!$A:$M,E$5,0)</f>
        <v>7.9935849129519099</v>
      </c>
      <c r="F45" s="63">
        <f>VLOOKUP($A$7&amp;$C$6&amp;$A45,MOTIVOS_DATOS!$A:$M,F$5,0)</f>
        <v>7.2142848492824001</v>
      </c>
      <c r="G45" s="63">
        <f>VLOOKUP($A$7&amp;$C$6&amp;$A45,MOTIVOS_DATOS!$A:$M,G$5,0)</f>
        <v>6.3781502980341598</v>
      </c>
      <c r="H45" s="63">
        <f>VLOOKUP($A$7&amp;$C$6&amp;$A45,MOTIVOS_DATOS!$A:$M,H$5,0)</f>
        <v>12.508837502907101</v>
      </c>
      <c r="I45" s="63">
        <f>VLOOKUP($A$7&amp;$C$6&amp;$A45,MOTIVOS_DATOS!$A:$M,I$5,0)</f>
        <v>8.7396024285678706</v>
      </c>
      <c r="J45" s="63">
        <f>VLOOKUP($A$7&amp;$C$6&amp;$A45,MOTIVOS_DATOS!$A:$M,J$5,0)</f>
        <v>9.4711266114422106</v>
      </c>
      <c r="K45" s="63">
        <f>VLOOKUP($A$7&amp;$C$6&amp;$A45,MOTIVOS_DATOS!$A:$M,K$5,0)</f>
        <v>6.86883775720408</v>
      </c>
      <c r="O45" s="12"/>
    </row>
    <row r="46" spans="1:15" ht="15" customHeight="1" x14ac:dyDescent="0.35">
      <c r="A46" s="84" t="s">
        <v>152</v>
      </c>
      <c r="B46" s="62" t="s">
        <v>154</v>
      </c>
      <c r="C46" s="63">
        <f>VLOOKUP($A$7&amp;$C$6&amp;$A46,MOTIVOS_DATOS!$A:$M,C$5,0)</f>
        <v>0.40152722547018499</v>
      </c>
      <c r="D46" s="63">
        <f>VLOOKUP($A$7&amp;$C$6&amp;$A46,MOTIVOS_DATOS!$A:$M,D$5,0)</f>
        <v>0.38961560634375297</v>
      </c>
      <c r="E46" s="63">
        <f>VLOOKUP($A$7&amp;$C$6&amp;$A46,MOTIVOS_DATOS!$A:$M,E$5,0)</f>
        <v>0.50235255927192601</v>
      </c>
      <c r="F46" s="63">
        <f>VLOOKUP($A$7&amp;$C$6&amp;$A46,MOTIVOS_DATOS!$A:$M,F$5,0)</f>
        <v>0.110537274319193</v>
      </c>
      <c r="G46" s="63">
        <f>VLOOKUP($A$7&amp;$C$6&amp;$A46,MOTIVOS_DATOS!$A:$M,G$5,0)</f>
        <v>6.7078225272088399E-2</v>
      </c>
      <c r="H46" s="63">
        <f>VLOOKUP($A$7&amp;$C$6&amp;$A46,MOTIVOS_DATOS!$A:$M,H$5,0)</f>
        <v>0.25357661384099101</v>
      </c>
      <c r="I46" s="63">
        <f>VLOOKUP($A$7&amp;$C$6&amp;$A46,MOTIVOS_DATOS!$A:$M,I$5,0)</f>
        <v>0.39536889340742198</v>
      </c>
      <c r="J46" s="63" t="str">
        <f>VLOOKUP($A$7&amp;$C$6&amp;$A46,MOTIVOS_DATOS!$A:$M,J$5,0)</f>
        <v/>
      </c>
      <c r="K46" s="63">
        <f>VLOOKUP($A$7&amp;$C$6&amp;$A46,MOTIVOS_DATOS!$A:$M,K$5,0)</f>
        <v>0.376134036180238</v>
      </c>
      <c r="O46" s="12"/>
    </row>
    <row r="47" spans="1:15" ht="15" customHeight="1" x14ac:dyDescent="0.35">
      <c r="A47" s="84" t="s">
        <v>153</v>
      </c>
      <c r="B47" s="62" t="s">
        <v>155</v>
      </c>
      <c r="C47" s="63">
        <f>VLOOKUP($A$7&amp;$C$6&amp;$A47,MOTIVOS_DATOS!$A:$M,C$5,0)</f>
        <v>20.8918096510955</v>
      </c>
      <c r="D47" s="63">
        <f>VLOOKUP($A$7&amp;$C$6&amp;$A47,MOTIVOS_DATOS!$A:$M,D$5,0)</f>
        <v>16.654262378172199</v>
      </c>
      <c r="E47" s="63">
        <f>VLOOKUP($A$7&amp;$C$6&amp;$A47,MOTIVOS_DATOS!$A:$M,E$5,0)</f>
        <v>14.731381755647</v>
      </c>
      <c r="F47" s="63">
        <f>VLOOKUP($A$7&amp;$C$6&amp;$A47,MOTIVOS_DATOS!$A:$M,F$5,0)</f>
        <v>17.834885168503199</v>
      </c>
      <c r="G47" s="63">
        <f>VLOOKUP($A$7&amp;$C$6&amp;$A47,MOTIVOS_DATOS!$A:$M,G$5,0)</f>
        <v>21.196493153611101</v>
      </c>
      <c r="H47" s="63">
        <f>VLOOKUP($A$7&amp;$C$6&amp;$A47,MOTIVOS_DATOS!$A:$M,H$5,0)</f>
        <v>16.383492807069999</v>
      </c>
      <c r="I47" s="63">
        <f>VLOOKUP($A$7&amp;$C$6&amp;$A47,MOTIVOS_DATOS!$A:$M,I$5,0)</f>
        <v>19.135544605699099</v>
      </c>
      <c r="J47" s="63">
        <f>VLOOKUP($A$7&amp;$C$6&amp;$A47,MOTIVOS_DATOS!$A:$M,J$5,0)</f>
        <v>15.6919858180416</v>
      </c>
      <c r="K47" s="63">
        <f>VLOOKUP($A$7&amp;$C$6&amp;$A47,MOTIVOS_DATOS!$A:$M,K$5,0)</f>
        <v>22.890578753581298</v>
      </c>
      <c r="O47" s="12"/>
    </row>
    <row r="48" spans="1:15" ht="15" customHeight="1" x14ac:dyDescent="0.35">
      <c r="A48" s="84" t="s">
        <v>154</v>
      </c>
      <c r="B48" s="62" t="s">
        <v>156</v>
      </c>
      <c r="C48" s="63">
        <f>VLOOKUP($A$7&amp;$C$6&amp;$A48,MOTIVOS_DATOS!$A:$M,C$5,0)</f>
        <v>39.371434045384497</v>
      </c>
      <c r="D48" s="63">
        <f>VLOOKUP($A$7&amp;$C$6&amp;$A48,MOTIVOS_DATOS!$A:$M,D$5,0)</f>
        <v>43.274012512622903</v>
      </c>
      <c r="E48" s="63">
        <f>VLOOKUP($A$7&amp;$C$6&amp;$A48,MOTIVOS_DATOS!$A:$M,E$5,0)</f>
        <v>44.168910014878399</v>
      </c>
      <c r="F48" s="63">
        <f>VLOOKUP($A$7&amp;$C$6&amp;$A48,MOTIVOS_DATOS!$A:$M,F$5,0)</f>
        <v>41.689246520985499</v>
      </c>
      <c r="G48" s="63">
        <f>VLOOKUP($A$7&amp;$C$6&amp;$A48,MOTIVOS_DATOS!$A:$M,G$5,0)</f>
        <v>41.490950765164001</v>
      </c>
      <c r="H48" s="63">
        <f>VLOOKUP($A$7&amp;$C$6&amp;$A48,MOTIVOS_DATOS!$A:$M,H$5,0)</f>
        <v>38.377944449981698</v>
      </c>
      <c r="I48" s="63">
        <f>VLOOKUP($A$7&amp;$C$6&amp;$A48,MOTIVOS_DATOS!$A:$M,I$5,0)</f>
        <v>40.314291223334301</v>
      </c>
      <c r="J48" s="63">
        <f>VLOOKUP($A$7&amp;$C$6&amp;$A48,MOTIVOS_DATOS!$A:$M,J$5,0)</f>
        <v>41.845772107729303</v>
      </c>
      <c r="K48" s="63">
        <f>VLOOKUP($A$7&amp;$C$6&amp;$A48,MOTIVOS_DATOS!$A:$M,K$5,0)</f>
        <v>37.313053477138702</v>
      </c>
      <c r="O48" s="12"/>
    </row>
    <row r="49" spans="1:15" ht="15" customHeight="1" x14ac:dyDescent="0.35">
      <c r="A49" s="84" t="s">
        <v>155</v>
      </c>
      <c r="B49" s="62" t="s">
        <v>157</v>
      </c>
      <c r="C49" s="63">
        <f>VLOOKUP($A$7&amp;$C$6&amp;$A49,MOTIVOS_DATOS!$A:$M,C$5,0)</f>
        <v>3.1516382255907902</v>
      </c>
      <c r="D49" s="63">
        <f>VLOOKUP($A$7&amp;$C$6&amp;$A49,MOTIVOS_DATOS!$A:$M,D$5,0)</f>
        <v>2.9466553689366601</v>
      </c>
      <c r="E49" s="63">
        <f>VLOOKUP($A$7&amp;$C$6&amp;$A49,MOTIVOS_DATOS!$A:$M,E$5,0)</f>
        <v>4.1411481460011998</v>
      </c>
      <c r="F49" s="63">
        <f>VLOOKUP($A$7&amp;$C$6&amp;$A49,MOTIVOS_DATOS!$A:$M,F$5,0)</f>
        <v>3.35930507709659</v>
      </c>
      <c r="G49" s="63">
        <f>VLOOKUP($A$7&amp;$C$6&amp;$A49,MOTIVOS_DATOS!$A:$M,G$5,0)</f>
        <v>2.4506327121565499</v>
      </c>
      <c r="H49" s="63">
        <f>VLOOKUP($A$7&amp;$C$6&amp;$A49,MOTIVOS_DATOS!$A:$M,H$5,0)</f>
        <v>3.09465679922921</v>
      </c>
      <c r="I49" s="63">
        <f>VLOOKUP($A$7&amp;$C$6&amp;$A49,MOTIVOS_DATOS!$A:$M,I$5,0)</f>
        <v>1.8002483552919899</v>
      </c>
      <c r="J49" s="63">
        <f>VLOOKUP($A$7&amp;$C$6&amp;$A49,MOTIVOS_DATOS!$A:$M,J$5,0)</f>
        <v>1.99945976077447</v>
      </c>
      <c r="K49" s="63">
        <f>VLOOKUP($A$7&amp;$C$6&amp;$A49,MOTIVOS_DATOS!$A:$M,K$5,0)</f>
        <v>2.8060854367437802</v>
      </c>
      <c r="O49" s="12"/>
    </row>
    <row r="50" spans="1:15" ht="15" customHeight="1" x14ac:dyDescent="0.35">
      <c r="A50" s="84" t="s">
        <v>156</v>
      </c>
      <c r="B50" s="62" t="s">
        <v>158</v>
      </c>
      <c r="C50" s="63">
        <f>VLOOKUP($A$7&amp;$C$6&amp;$A50,MOTIVOS_DATOS!$A:$M,C$5,0)</f>
        <v>3.2449943187097099</v>
      </c>
      <c r="D50" s="63">
        <f>VLOOKUP($A$7&amp;$C$6&amp;$A50,MOTIVOS_DATOS!$A:$M,D$5,0)</f>
        <v>1.8861776916261399</v>
      </c>
      <c r="E50" s="63">
        <f>VLOOKUP($A$7&amp;$C$6&amp;$A50,MOTIVOS_DATOS!$A:$M,E$5,0)</f>
        <v>2.1411257318416301</v>
      </c>
      <c r="F50" s="63">
        <f>VLOOKUP($A$7&amp;$C$6&amp;$A50,MOTIVOS_DATOS!$A:$M,F$5,0)</f>
        <v>2.1507127569650901</v>
      </c>
      <c r="G50" s="63">
        <f>VLOOKUP($A$7&amp;$C$6&amp;$A50,MOTIVOS_DATOS!$A:$M,G$5,0)</f>
        <v>2.09625277288061</v>
      </c>
      <c r="H50" s="63">
        <f>VLOOKUP($A$7&amp;$C$6&amp;$A50,MOTIVOS_DATOS!$A:$M,H$5,0)</f>
        <v>1.9882421342901799</v>
      </c>
      <c r="I50" s="63">
        <f>VLOOKUP($A$7&amp;$C$6&amp;$A50,MOTIVOS_DATOS!$A:$M,I$5,0)</f>
        <v>2.3259700110062398</v>
      </c>
      <c r="J50" s="63">
        <f>VLOOKUP($A$7&amp;$C$6&amp;$A50,MOTIVOS_DATOS!$A:$M,J$5,0)</f>
        <v>2.4251619360291601</v>
      </c>
      <c r="K50" s="63">
        <f>VLOOKUP($A$7&amp;$C$6&amp;$A50,MOTIVOS_DATOS!$A:$M,K$5,0)</f>
        <v>2.7297832855823598</v>
      </c>
      <c r="O50" s="12"/>
    </row>
    <row r="51" spans="1:15" ht="15" customHeight="1" x14ac:dyDescent="0.35">
      <c r="A51" s="84" t="s">
        <v>157</v>
      </c>
      <c r="B51" s="62" t="s">
        <v>159</v>
      </c>
      <c r="C51" s="63">
        <f>VLOOKUP($A$7&amp;$C$6&amp;$A51,MOTIVOS_DATOS!$A:$M,C$5,0)</f>
        <v>17.685669125577601</v>
      </c>
      <c r="D51" s="63">
        <f>VLOOKUP($A$7&amp;$C$6&amp;$A51,MOTIVOS_DATOS!$A:$M,D$5,0)</f>
        <v>15.991526702494401</v>
      </c>
      <c r="E51" s="63">
        <f>VLOOKUP($A$7&amp;$C$6&amp;$A51,MOTIVOS_DATOS!$A:$M,E$5,0)</f>
        <v>16.182714045562602</v>
      </c>
      <c r="F51" s="63">
        <f>VLOOKUP($A$7&amp;$C$6&amp;$A51,MOTIVOS_DATOS!$A:$M,F$5,0)</f>
        <v>17.902265466749402</v>
      </c>
      <c r="G51" s="63">
        <f>VLOOKUP($A$7&amp;$C$6&amp;$A51,MOTIVOS_DATOS!$A:$M,G$5,0)</f>
        <v>17.747194796927101</v>
      </c>
      <c r="H51" s="63">
        <f>VLOOKUP($A$7&amp;$C$6&amp;$A51,MOTIVOS_DATOS!$A:$M,H$5,0)</f>
        <v>16.376133758596598</v>
      </c>
      <c r="I51" s="63">
        <f>VLOOKUP($A$7&amp;$C$6&amp;$A51,MOTIVOS_DATOS!$A:$M,I$5,0)</f>
        <v>17.6224962659062</v>
      </c>
      <c r="J51" s="63">
        <f>VLOOKUP($A$7&amp;$C$6&amp;$A51,MOTIVOS_DATOS!$A:$M,J$5,0)</f>
        <v>17.4087158595052</v>
      </c>
      <c r="K51" s="63">
        <f>VLOOKUP($A$7&amp;$C$6&amp;$A51,MOTIVOS_DATOS!$A:$M,K$5,0)</f>
        <v>16.5061459640565</v>
      </c>
      <c r="O51" s="12"/>
    </row>
    <row r="52" spans="1:15" ht="15" customHeight="1" x14ac:dyDescent="0.35">
      <c r="A52" s="84" t="s">
        <v>158</v>
      </c>
      <c r="B52" s="62"/>
      <c r="C52" s="63">
        <f>VLOOKUP($A$7&amp;$C$6&amp;$A52,MOTIVOS_DATOS!$A:$M,C$5,0)</f>
        <v>2.03848446604239</v>
      </c>
      <c r="D52" s="63">
        <f>VLOOKUP($A$7&amp;$C$6&amp;$A52,MOTIVOS_DATOS!$A:$M,D$5,0)</f>
        <v>3.7771515017855801</v>
      </c>
      <c r="E52" s="63">
        <f>VLOOKUP($A$7&amp;$C$6&amp;$A52,MOTIVOS_DATOS!$A:$M,E$5,0)</f>
        <v>2.9512314261975199</v>
      </c>
      <c r="F52" s="63">
        <f>VLOOKUP($A$7&amp;$C$6&amp;$A52,MOTIVOS_DATOS!$A:$M,F$5,0)</f>
        <v>2.29404888099134</v>
      </c>
      <c r="G52" s="63">
        <f>VLOOKUP($A$7&amp;$C$6&amp;$A52,MOTIVOS_DATOS!$A:$M,G$5,0)</f>
        <v>1.3857348335639199</v>
      </c>
      <c r="H52" s="63">
        <f>VLOOKUP($A$7&amp;$C$6&amp;$A52,MOTIVOS_DATOS!$A:$M,H$5,0)</f>
        <v>3.1344928402936998</v>
      </c>
      <c r="I52" s="63">
        <f>VLOOKUP($A$7&amp;$C$6&amp;$A52,MOTIVOS_DATOS!$A:$M,I$5,0)</f>
        <v>2.1739594125456301</v>
      </c>
      <c r="J52" s="63">
        <f>VLOOKUP($A$7&amp;$C$6&amp;$A52,MOTIVOS_DATOS!$A:$M,J$5,0)</f>
        <v>1.78861443569886</v>
      </c>
      <c r="K52" s="63">
        <f>VLOOKUP($A$7&amp;$C$6&amp;$A52,MOTIVOS_DATOS!$A:$M,K$5,0)</f>
        <v>2.4887328925248</v>
      </c>
      <c r="O52" s="12"/>
    </row>
    <row r="53" spans="1:15" ht="15" customHeight="1" x14ac:dyDescent="0.35">
      <c r="A53" s="85" t="s">
        <v>159</v>
      </c>
      <c r="B53" s="76"/>
      <c r="C53" s="86">
        <f>VLOOKUP($A$7&amp;$C$6&amp;$A53,MOTIVOS_DATOS!$A:$M,C$5,0)</f>
        <v>6.9053905028677702</v>
      </c>
      <c r="D53" s="86">
        <f>VLOOKUP($A$7&amp;$C$6&amp;$A53,MOTIVOS_DATOS!$A:$M,D$5,0)</f>
        <v>8.6916609597653807</v>
      </c>
      <c r="E53" s="86">
        <f>VLOOKUP($A$7&amp;$C$6&amp;$A53,MOTIVOS_DATOS!$A:$M,E$5,0)</f>
        <v>7.1875732807759896</v>
      </c>
      <c r="F53" s="86">
        <f>VLOOKUP($A$7&amp;$C$6&amp;$A53,MOTIVOS_DATOS!$A:$M,F$5,0)</f>
        <v>7.4446897850143801</v>
      </c>
      <c r="G53" s="86">
        <f>VLOOKUP($A$7&amp;$C$6&amp;$A53,MOTIVOS_DATOS!$A:$M,G$5,0)</f>
        <v>7.1875314002159998</v>
      </c>
      <c r="H53" s="86">
        <f>VLOOKUP($A$7&amp;$C$6&amp;$A53,MOTIVOS_DATOS!$A:$M,H$5,0)</f>
        <v>7.8826132097411898</v>
      </c>
      <c r="I53" s="86">
        <f>VLOOKUP($A$7&amp;$C$6&amp;$A53,MOTIVOS_DATOS!$A:$M,I$5,0)</f>
        <v>7.4925110546704499</v>
      </c>
      <c r="J53" s="86">
        <f>VLOOKUP($A$7&amp;$C$6&amp;$A53,MOTIVOS_DATOS!$A:$M,J$5,0)</f>
        <v>9.3691417526192993</v>
      </c>
      <c r="K53" s="86">
        <f>VLOOKUP($A$7&amp;$C$6&amp;$A53,MOTIVOS_DATOS!$A:$M,K$5,0)</f>
        <v>8.0206236829020003</v>
      </c>
      <c r="O53" s="12"/>
    </row>
    <row r="54" spans="1:15" x14ac:dyDescent="0.35">
      <c r="B54" s="14"/>
    </row>
    <row r="55" spans="1:15" x14ac:dyDescent="0.35">
      <c r="B55" s="14"/>
    </row>
    <row r="56" spans="1:15" x14ac:dyDescent="0.35">
      <c r="B56" s="14"/>
    </row>
    <row r="57" spans="1:15" x14ac:dyDescent="0.35">
      <c r="B57" s="14"/>
    </row>
    <row r="58" spans="1:15" x14ac:dyDescent="0.35">
      <c r="B58" s="14"/>
    </row>
    <row r="59" spans="1:15" x14ac:dyDescent="0.35">
      <c r="B59" s="14"/>
    </row>
    <row r="60" spans="1:15" x14ac:dyDescent="0.35">
      <c r="B60" s="14"/>
    </row>
    <row r="61" spans="1:15" x14ac:dyDescent="0.35">
      <c r="B61" s="14"/>
    </row>
    <row r="62" spans="1:15" x14ac:dyDescent="0.35">
      <c r="B62" s="14"/>
    </row>
    <row r="63" spans="1:15" x14ac:dyDescent="0.35">
      <c r="B63" s="14"/>
    </row>
    <row r="64" spans="1:15"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row r="501" spans="2:2" x14ac:dyDescent="0.35">
      <c r="B501" s="14"/>
    </row>
  </sheetData>
  <sheetProtection sheet="1" objects="1" scenarios="1"/>
  <mergeCells count="2">
    <mergeCell ref="A1:M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5</xdr:row>
                    <xdr:rowOff>336550</xdr:rowOff>
                  </from>
                  <to>
                    <xdr:col>1</xdr:col>
                    <xdr:colOff>400050</xdr:colOff>
                    <xdr:row>6</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26"/>
  <sheetViews>
    <sheetView showGridLines="0" showRowColHeaders="0" zoomScale="85" zoomScaleNormal="85" zoomScaleSheetLayoutView="100" workbookViewId="0">
      <selection activeCell="D9" sqref="D9"/>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2" t="s">
        <v>7</v>
      </c>
      <c r="B1" s="92"/>
      <c r="C1" s="22"/>
      <c r="D1" s="22"/>
      <c r="E1" s="22"/>
      <c r="F1" s="22"/>
      <c r="G1" s="22"/>
    </row>
    <row r="2" spans="1:7" ht="15" thickBot="1" x14ac:dyDescent="0.4"/>
    <row r="3" spans="1:7" ht="18.75" customHeight="1" thickTop="1" thickBot="1" x14ac:dyDescent="0.4">
      <c r="A3" s="93" t="s">
        <v>6</v>
      </c>
      <c r="B3" s="94"/>
      <c r="C3" s="23"/>
      <c r="D3" s="23"/>
      <c r="E3" s="23"/>
      <c r="F3" s="23"/>
      <c r="G3" s="24"/>
    </row>
    <row r="4" spans="1:7" ht="3" customHeight="1" thickTop="1" x14ac:dyDescent="0.35"/>
    <row r="5" spans="1:7" s="25" customFormat="1" ht="18.75" customHeight="1" thickBot="1" x14ac:dyDescent="0.4">
      <c r="B5" s="51"/>
    </row>
    <row r="6" spans="1:7" ht="5.25" customHeight="1" thickTop="1" x14ac:dyDescent="0.35"/>
    <row r="7" spans="1:7" s="26" customFormat="1" ht="30" customHeight="1" x14ac:dyDescent="0.35">
      <c r="B7" s="57" t="s">
        <v>211</v>
      </c>
    </row>
    <row r="8" spans="1:7" s="26" customFormat="1" x14ac:dyDescent="0.35">
      <c r="B8" s="45"/>
    </row>
    <row r="9" spans="1:7" s="26" customFormat="1" ht="409.6" customHeight="1" x14ac:dyDescent="0.35">
      <c r="B9" s="95" t="s">
        <v>212</v>
      </c>
    </row>
    <row r="10" spans="1:7" s="26" customFormat="1" ht="94.5" customHeight="1" x14ac:dyDescent="0.35">
      <c r="B10" s="95"/>
    </row>
    <row r="11" spans="1:7" s="26" customFormat="1" ht="68.25" customHeight="1" x14ac:dyDescent="0.35">
      <c r="B11" s="45"/>
    </row>
    <row r="12" spans="1:7" s="26" customFormat="1" x14ac:dyDescent="0.35">
      <c r="B12" s="45"/>
    </row>
    <row r="13" spans="1:7" s="26" customFormat="1" ht="33" customHeight="1" x14ac:dyDescent="0.35">
      <c r="B13" s="45"/>
    </row>
    <row r="14" spans="1:7" x14ac:dyDescent="0.35">
      <c r="B14" s="45"/>
    </row>
    <row r="15" spans="1:7" x14ac:dyDescent="0.35">
      <c r="B15" s="45"/>
    </row>
    <row r="16" spans="1:7" x14ac:dyDescent="0.35">
      <c r="B16" s="45"/>
    </row>
    <row r="17" spans="2:2" x14ac:dyDescent="0.35">
      <c r="B17" s="45"/>
    </row>
    <row r="18" spans="2:2" x14ac:dyDescent="0.35">
      <c r="B18" s="45"/>
    </row>
    <row r="19" spans="2:2" x14ac:dyDescent="0.35">
      <c r="B19" s="45"/>
    </row>
    <row r="20" spans="2:2" x14ac:dyDescent="0.35">
      <c r="B20" s="45"/>
    </row>
    <row r="21" spans="2:2" x14ac:dyDescent="0.35">
      <c r="B21" s="45"/>
    </row>
    <row r="22" spans="2:2" x14ac:dyDescent="0.35">
      <c r="B22" s="45"/>
    </row>
    <row r="23" spans="2:2" x14ac:dyDescent="0.35">
      <c r="B23" s="45"/>
    </row>
    <row r="24" spans="2:2" x14ac:dyDescent="0.35">
      <c r="B24" s="45"/>
    </row>
    <row r="25" spans="2:2" s="25" customFormat="1" ht="18.75" customHeight="1" x14ac:dyDescent="0.35">
      <c r="B25" s="45"/>
    </row>
    <row r="26" spans="2:2" x14ac:dyDescent="0.35">
      <c r="B26" s="45"/>
    </row>
  </sheetData>
  <mergeCells count="3">
    <mergeCell ref="A1:B1"/>
    <mergeCell ref="A3:B3"/>
    <mergeCell ref="B9:B10"/>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55" zoomScaleNormal="5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2" t="s">
        <v>7</v>
      </c>
      <c r="B1" s="92"/>
      <c r="C1" s="22"/>
      <c r="D1" s="22"/>
      <c r="E1" s="22"/>
      <c r="F1" s="22"/>
      <c r="G1" s="22"/>
    </row>
    <row r="2" spans="1:7" ht="15" thickBot="1" x14ac:dyDescent="0.4"/>
    <row r="3" spans="1:7" ht="18.75" customHeight="1" thickTop="1" thickBot="1" x14ac:dyDescent="0.4">
      <c r="A3" s="93" t="s">
        <v>8</v>
      </c>
      <c r="B3" s="94"/>
      <c r="C3" s="23"/>
      <c r="D3" s="23"/>
      <c r="E3" s="23"/>
      <c r="F3" s="23"/>
      <c r="G3" s="24"/>
    </row>
    <row r="4" spans="1:7" ht="3" customHeight="1" thickTop="1" x14ac:dyDescent="0.35"/>
    <row r="5" spans="1:7" s="25" customFormat="1" ht="18.75" customHeight="1" thickBot="1" x14ac:dyDescent="0.4">
      <c r="B5" s="51" t="s">
        <v>9</v>
      </c>
    </row>
    <row r="6" spans="1:7" ht="5.25" customHeight="1" thickTop="1" x14ac:dyDescent="0.35"/>
    <row r="7" spans="1:7" s="26" customFormat="1" x14ac:dyDescent="0.35">
      <c r="B7" s="28" t="s">
        <v>10</v>
      </c>
    </row>
    <row r="8" spans="1:7" s="26" customFormat="1" x14ac:dyDescent="0.35">
      <c r="B8" s="28" t="s">
        <v>11</v>
      </c>
    </row>
    <row r="9" spans="1:7" s="26" customFormat="1" x14ac:dyDescent="0.35">
      <c r="B9" s="28" t="s">
        <v>12</v>
      </c>
    </row>
    <row r="10" spans="1:7" s="26" customFormat="1" x14ac:dyDescent="0.35">
      <c r="B10" s="28" t="s">
        <v>13</v>
      </c>
    </row>
    <row r="11" spans="1:7" s="26" customFormat="1" x14ac:dyDescent="0.35">
      <c r="B11" s="28" t="s">
        <v>14</v>
      </c>
    </row>
    <row r="12" spans="1:7" s="26" customFormat="1" x14ac:dyDescent="0.35">
      <c r="B12" s="28"/>
    </row>
    <row r="13" spans="1:7" s="25" customFormat="1" ht="18.75" customHeight="1" thickBot="1" x14ac:dyDescent="0.4">
      <c r="B13" s="51" t="s">
        <v>15</v>
      </c>
    </row>
    <row r="14" spans="1:7" ht="5.25" customHeight="1" thickTop="1" x14ac:dyDescent="0.35"/>
    <row r="15" spans="1:7" s="27" customFormat="1" ht="32.25" customHeight="1" x14ac:dyDescent="0.35">
      <c r="B15" s="52" t="s">
        <v>16</v>
      </c>
    </row>
    <row r="16" spans="1:7" s="27" customFormat="1" ht="32.25" customHeight="1" x14ac:dyDescent="0.35">
      <c r="B16" s="52" t="s">
        <v>17</v>
      </c>
    </row>
    <row r="17" spans="2:2" s="27" customFormat="1" ht="32.25" customHeight="1" x14ac:dyDescent="0.35">
      <c r="B17" s="52" t="s">
        <v>18</v>
      </c>
    </row>
    <row r="18" spans="2:2" s="27" customFormat="1" ht="32.25" customHeight="1" x14ac:dyDescent="0.35">
      <c r="B18" s="52" t="s">
        <v>19</v>
      </c>
    </row>
    <row r="19" spans="2:2" s="27" customFormat="1" ht="32.25" customHeight="1" x14ac:dyDescent="0.35">
      <c r="B19" s="52" t="s">
        <v>20</v>
      </c>
    </row>
    <row r="20" spans="2:2" s="27" customFormat="1" ht="32.25" customHeight="1" x14ac:dyDescent="0.35">
      <c r="B20" s="52" t="s">
        <v>21</v>
      </c>
    </row>
    <row r="21" spans="2:2" s="27" customFormat="1" ht="32.25" customHeight="1" x14ac:dyDescent="0.35">
      <c r="B21" s="52" t="s">
        <v>22</v>
      </c>
    </row>
    <row r="22" spans="2:2" s="27" customFormat="1" ht="32.25" customHeight="1" x14ac:dyDescent="0.35">
      <c r="B22" s="52" t="s">
        <v>23</v>
      </c>
    </row>
    <row r="23" spans="2:2" s="27" customFormat="1" ht="32.25" customHeight="1" x14ac:dyDescent="0.35">
      <c r="B23" s="52" t="s">
        <v>24</v>
      </c>
    </row>
    <row r="24" spans="2:2" s="27" customFormat="1" ht="32.25" customHeight="1" x14ac:dyDescent="0.35">
      <c r="B24" s="52" t="s">
        <v>25</v>
      </c>
    </row>
    <row r="25" spans="2:2" s="27" customFormat="1" ht="32.25" customHeight="1" x14ac:dyDescent="0.35">
      <c r="B25" s="52" t="s">
        <v>26</v>
      </c>
    </row>
    <row r="26" spans="2:2" s="25" customFormat="1" ht="18.75" customHeight="1" thickBot="1" x14ac:dyDescent="0.4">
      <c r="B26" s="51" t="s">
        <v>27</v>
      </c>
    </row>
    <row r="27" spans="2:2" ht="5.25" customHeight="1" thickTop="1" x14ac:dyDescent="0.35"/>
    <row r="28" spans="2:2" s="26" customFormat="1" ht="25.5" customHeight="1" x14ac:dyDescent="0.35">
      <c r="B28" s="28" t="s">
        <v>28</v>
      </c>
    </row>
    <row r="29" spans="2:2" s="26" customFormat="1" ht="25.5" customHeight="1" x14ac:dyDescent="0.35">
      <c r="B29" s="28" t="s">
        <v>29</v>
      </c>
    </row>
    <row r="30" spans="2:2" s="26" customFormat="1" ht="25.5" customHeight="1" x14ac:dyDescent="0.35">
      <c r="B30" s="28" t="s">
        <v>30</v>
      </c>
    </row>
    <row r="31" spans="2:2" s="26" customFormat="1" ht="25.5" customHeight="1" x14ac:dyDescent="0.35">
      <c r="B31" s="28" t="s">
        <v>31</v>
      </c>
    </row>
    <row r="32" spans="2:2" s="26" customFormat="1" ht="25.5" customHeight="1" x14ac:dyDescent="0.35">
      <c r="B32" s="28" t="s">
        <v>32</v>
      </c>
    </row>
    <row r="33" spans="2:2" s="26" customFormat="1" ht="34.5" customHeight="1" x14ac:dyDescent="0.35">
      <c r="B33" s="28" t="s">
        <v>33</v>
      </c>
    </row>
    <row r="34" spans="2:2" s="26" customFormat="1" ht="25.5" customHeight="1" x14ac:dyDescent="0.35">
      <c r="B34" s="28" t="s">
        <v>34</v>
      </c>
    </row>
    <row r="35" spans="2:2" s="26" customFormat="1" ht="25.5" customHeight="1" x14ac:dyDescent="0.35">
      <c r="B35" s="28" t="s">
        <v>35</v>
      </c>
    </row>
    <row r="36" spans="2:2" ht="21" customHeight="1" x14ac:dyDescent="0.35">
      <c r="B36" s="29" t="s">
        <v>36</v>
      </c>
    </row>
  </sheetData>
  <sheetProtection sheet="1" objects="1" scenarios="1"/>
  <mergeCells count="2">
    <mergeCell ref="A1:B1"/>
    <mergeCell ref="A3:B3"/>
  </mergeCells>
  <pageMargins left="0.7" right="0.7" top="0.75" bottom="0.75" header="0.3" footer="0.3"/>
  <pageSetup paperSize="9" scale="67"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55" zoomScaleNormal="55"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48.75" customHeight="1" x14ac:dyDescent="0.35">
      <c r="A1" s="92" t="s">
        <v>37</v>
      </c>
      <c r="B1" s="92"/>
      <c r="C1" s="92"/>
      <c r="D1" s="92"/>
      <c r="E1" s="92"/>
      <c r="F1" s="92"/>
      <c r="G1" s="92"/>
      <c r="H1" s="92"/>
      <c r="I1" s="92"/>
      <c r="J1" s="92"/>
      <c r="K1" s="22"/>
      <c r="L1" s="22"/>
    </row>
    <row r="2" spans="1:12" ht="15" thickBot="1" x14ac:dyDescent="0.4"/>
    <row r="3" spans="1:12" ht="18.75" customHeight="1" thickTop="1" thickBot="1" x14ac:dyDescent="0.4">
      <c r="A3" s="93" t="s">
        <v>38</v>
      </c>
      <c r="B3" s="94"/>
      <c r="C3" s="94"/>
      <c r="D3" s="94"/>
      <c r="E3" s="94"/>
      <c r="F3" s="94"/>
      <c r="G3" s="94"/>
      <c r="H3" s="94"/>
      <c r="I3" s="94"/>
      <c r="J3" s="94"/>
      <c r="K3" s="24"/>
      <c r="L3" s="24"/>
    </row>
    <row r="4" spans="1:12" ht="15" thickTop="1" x14ac:dyDescent="0.35"/>
    <row r="5" spans="1:12" ht="15" customHeight="1" x14ac:dyDescent="0.35">
      <c r="B5" s="96" t="s">
        <v>164</v>
      </c>
      <c r="C5" s="96"/>
      <c r="D5" s="96"/>
      <c r="E5" s="96"/>
      <c r="F5" s="96"/>
      <c r="G5" s="96"/>
      <c r="H5" s="96"/>
      <c r="I5" s="96"/>
    </row>
    <row r="6" spans="1:12" ht="14.5" customHeight="1" x14ac:dyDescent="0.35">
      <c r="B6" s="96"/>
      <c r="C6" s="96"/>
      <c r="D6" s="96"/>
      <c r="E6" s="96"/>
      <c r="F6" s="96"/>
      <c r="G6" s="96"/>
      <c r="H6" s="96"/>
      <c r="I6" s="96"/>
    </row>
    <row r="7" spans="1:12" ht="14.5" customHeight="1" x14ac:dyDescent="0.35">
      <c r="B7" s="96"/>
      <c r="C7" s="96"/>
      <c r="D7" s="96"/>
      <c r="E7" s="96"/>
      <c r="F7" s="96"/>
      <c r="G7" s="96"/>
      <c r="H7" s="96"/>
      <c r="I7" s="96"/>
    </row>
    <row r="8" spans="1:12" ht="14.5" customHeight="1" x14ac:dyDescent="0.35">
      <c r="B8" s="96"/>
      <c r="C8" s="96"/>
      <c r="D8" s="96"/>
      <c r="E8" s="96"/>
      <c r="F8" s="96"/>
      <c r="G8" s="96"/>
      <c r="H8" s="96"/>
      <c r="I8" s="96"/>
    </row>
    <row r="9" spans="1:12" ht="14.5" customHeight="1" x14ac:dyDescent="0.35">
      <c r="B9" s="96"/>
      <c r="C9" s="96"/>
      <c r="D9" s="96"/>
      <c r="E9" s="96"/>
      <c r="F9" s="96"/>
      <c r="G9" s="96"/>
      <c r="H9" s="96"/>
      <c r="I9" s="96"/>
    </row>
    <row r="10" spans="1:12" ht="14.5" customHeight="1" x14ac:dyDescent="0.35">
      <c r="B10" s="96"/>
      <c r="C10" s="96"/>
      <c r="D10" s="96"/>
      <c r="E10" s="96"/>
      <c r="F10" s="96"/>
      <c r="G10" s="96"/>
      <c r="H10" s="96"/>
      <c r="I10" s="96"/>
    </row>
    <row r="11" spans="1:12" ht="14.5" customHeight="1" x14ac:dyDescent="0.35">
      <c r="B11" s="96"/>
      <c r="C11" s="96"/>
      <c r="D11" s="96"/>
      <c r="E11" s="96"/>
      <c r="F11" s="96"/>
      <c r="G11" s="96"/>
      <c r="H11" s="96"/>
      <c r="I11" s="96"/>
    </row>
    <row r="12" spans="1:12" ht="14.5" customHeight="1" x14ac:dyDescent="0.35">
      <c r="B12" s="96"/>
      <c r="C12" s="96"/>
      <c r="D12" s="96"/>
      <c r="E12" s="96"/>
      <c r="F12" s="96"/>
      <c r="G12" s="96"/>
      <c r="H12" s="96"/>
      <c r="I12" s="96"/>
    </row>
    <row r="13" spans="1:12" ht="14.5" customHeight="1" x14ac:dyDescent="0.35">
      <c r="B13" s="96"/>
      <c r="C13" s="96"/>
      <c r="D13" s="96"/>
      <c r="E13" s="96"/>
      <c r="F13" s="96"/>
      <c r="G13" s="96"/>
      <c r="H13" s="96"/>
      <c r="I13" s="96"/>
    </row>
    <row r="14" spans="1:12" ht="14.5" customHeight="1" x14ac:dyDescent="0.35">
      <c r="B14" s="96"/>
      <c r="C14" s="96"/>
      <c r="D14" s="96"/>
      <c r="E14" s="96"/>
      <c r="F14" s="96"/>
      <c r="G14" s="96"/>
      <c r="H14" s="96"/>
      <c r="I14" s="96"/>
    </row>
    <row r="15" spans="1:12" ht="14.5" customHeight="1" x14ac:dyDescent="0.35">
      <c r="B15" s="96"/>
      <c r="C15" s="96"/>
      <c r="D15" s="96"/>
      <c r="E15" s="96"/>
      <c r="F15" s="96"/>
      <c r="G15" s="96"/>
      <c r="H15" s="96"/>
      <c r="I15" s="96"/>
    </row>
    <row r="16" spans="1:12" ht="14.5" customHeight="1" x14ac:dyDescent="0.35">
      <c r="B16" s="96"/>
      <c r="C16" s="96"/>
      <c r="D16" s="96"/>
      <c r="E16" s="96"/>
      <c r="F16" s="96"/>
      <c r="G16" s="96"/>
      <c r="H16" s="96"/>
      <c r="I16" s="96"/>
    </row>
    <row r="17" spans="2:9" ht="14.5" customHeight="1" x14ac:dyDescent="0.35">
      <c r="B17" s="96"/>
      <c r="C17" s="96"/>
      <c r="D17" s="96"/>
      <c r="E17" s="96"/>
      <c r="F17" s="96"/>
      <c r="G17" s="96"/>
      <c r="H17" s="96"/>
      <c r="I17" s="96"/>
    </row>
    <row r="18" spans="2:9" ht="14.5" customHeight="1" x14ac:dyDescent="0.35">
      <c r="B18" s="96"/>
      <c r="C18" s="96"/>
      <c r="D18" s="96"/>
      <c r="E18" s="96"/>
      <c r="F18" s="96"/>
      <c r="G18" s="96"/>
      <c r="H18" s="96"/>
      <c r="I18" s="96"/>
    </row>
    <row r="19" spans="2:9" ht="14.5" customHeight="1" x14ac:dyDescent="0.35">
      <c r="B19" s="96"/>
      <c r="C19" s="96"/>
      <c r="D19" s="96"/>
      <c r="E19" s="96"/>
      <c r="F19" s="96"/>
      <c r="G19" s="96"/>
      <c r="H19" s="96"/>
      <c r="I19" s="96"/>
    </row>
    <row r="20" spans="2:9" ht="14.5" customHeight="1" x14ac:dyDescent="0.35">
      <c r="B20" s="96"/>
      <c r="C20" s="96"/>
      <c r="D20" s="96"/>
      <c r="E20" s="96"/>
      <c r="F20" s="96"/>
      <c r="G20" s="96"/>
      <c r="H20" s="96"/>
      <c r="I20" s="96"/>
    </row>
    <row r="21" spans="2:9" ht="14.5" customHeight="1" x14ac:dyDescent="0.35">
      <c r="B21" s="96"/>
      <c r="C21" s="96"/>
      <c r="D21" s="96"/>
      <c r="E21" s="96"/>
      <c r="F21" s="96"/>
      <c r="G21" s="96"/>
      <c r="H21" s="96"/>
      <c r="I21" s="96"/>
    </row>
    <row r="22" spans="2:9" ht="14.5" customHeight="1" x14ac:dyDescent="0.35">
      <c r="B22" s="96"/>
      <c r="C22" s="96"/>
      <c r="D22" s="96"/>
      <c r="E22" s="96"/>
      <c r="F22" s="96"/>
      <c r="G22" s="96"/>
      <c r="H22" s="96"/>
      <c r="I22" s="96"/>
    </row>
    <row r="23" spans="2:9" ht="14.5" customHeight="1" x14ac:dyDescent="0.35">
      <c r="B23" s="96"/>
      <c r="C23" s="96"/>
      <c r="D23" s="96"/>
      <c r="E23" s="96"/>
      <c r="F23" s="96"/>
      <c r="G23" s="96"/>
      <c r="H23" s="96"/>
      <c r="I23" s="96"/>
    </row>
    <row r="24" spans="2:9" ht="14.5" customHeight="1" x14ac:dyDescent="0.35">
      <c r="B24" s="96"/>
      <c r="C24" s="96"/>
      <c r="D24" s="96"/>
      <c r="E24" s="96"/>
      <c r="F24" s="96"/>
      <c r="G24" s="96"/>
      <c r="H24" s="96"/>
      <c r="I24" s="96"/>
    </row>
    <row r="25" spans="2:9" ht="14.5" customHeight="1" x14ac:dyDescent="0.35">
      <c r="B25" s="96"/>
      <c r="C25" s="96"/>
      <c r="D25" s="96"/>
      <c r="E25" s="96"/>
      <c r="F25" s="96"/>
      <c r="G25" s="96"/>
      <c r="H25" s="96"/>
      <c r="I25" s="96"/>
    </row>
    <row r="26" spans="2:9" ht="14.5" customHeight="1" x14ac:dyDescent="0.35">
      <c r="B26" s="96"/>
      <c r="C26" s="96"/>
      <c r="D26" s="96"/>
      <c r="E26" s="96"/>
      <c r="F26" s="96"/>
      <c r="G26" s="96"/>
      <c r="H26" s="96"/>
      <c r="I26" s="96"/>
    </row>
    <row r="27" spans="2:9" ht="14.5" customHeight="1" x14ac:dyDescent="0.35">
      <c r="B27" s="96"/>
      <c r="C27" s="96"/>
      <c r="D27" s="96"/>
      <c r="E27" s="96"/>
      <c r="F27" s="96"/>
      <c r="G27" s="96"/>
      <c r="H27" s="96"/>
      <c r="I27" s="96"/>
    </row>
    <row r="28" spans="2:9" ht="14.5" customHeight="1" x14ac:dyDescent="0.35">
      <c r="B28" s="96"/>
      <c r="C28" s="96"/>
      <c r="D28" s="96"/>
      <c r="E28" s="96"/>
      <c r="F28" s="96"/>
      <c r="G28" s="96"/>
      <c r="H28" s="96"/>
      <c r="I28" s="96"/>
    </row>
    <row r="29" spans="2:9" ht="14.5" customHeight="1" x14ac:dyDescent="0.35">
      <c r="B29" s="96"/>
      <c r="C29" s="96"/>
      <c r="D29" s="96"/>
      <c r="E29" s="96"/>
      <c r="F29" s="96"/>
      <c r="G29" s="96"/>
      <c r="H29" s="96"/>
      <c r="I29" s="96"/>
    </row>
    <row r="30" spans="2:9" ht="14.5" customHeight="1" x14ac:dyDescent="0.35">
      <c r="B30" s="96"/>
      <c r="C30" s="96"/>
      <c r="D30" s="96"/>
      <c r="E30" s="96"/>
      <c r="F30" s="96"/>
      <c r="G30" s="96"/>
      <c r="H30" s="96"/>
      <c r="I30" s="96"/>
    </row>
    <row r="31" spans="2:9" ht="14.5" customHeight="1" x14ac:dyDescent="0.35">
      <c r="B31" s="96"/>
      <c r="C31" s="96"/>
      <c r="D31" s="96"/>
      <c r="E31" s="96"/>
      <c r="F31" s="96"/>
      <c r="G31" s="96"/>
      <c r="H31" s="96"/>
      <c r="I31" s="96"/>
    </row>
    <row r="32" spans="2:9" ht="14.5" customHeight="1" x14ac:dyDescent="0.35">
      <c r="B32" s="96"/>
      <c r="C32" s="96"/>
      <c r="D32" s="96"/>
      <c r="E32" s="96"/>
      <c r="F32" s="96"/>
      <c r="G32" s="96"/>
      <c r="H32" s="96"/>
      <c r="I32" s="96"/>
    </row>
    <row r="33" spans="2:9" ht="14.5" customHeight="1" x14ac:dyDescent="0.35">
      <c r="B33" s="96"/>
      <c r="C33" s="96"/>
      <c r="D33" s="96"/>
      <c r="E33" s="96"/>
      <c r="F33" s="96"/>
      <c r="G33" s="96"/>
      <c r="H33" s="96"/>
      <c r="I33" s="96"/>
    </row>
    <row r="34" spans="2:9" ht="14.5" customHeight="1" x14ac:dyDescent="0.35">
      <c r="B34" s="96"/>
      <c r="C34" s="96"/>
      <c r="D34" s="96"/>
      <c r="E34" s="96"/>
      <c r="F34" s="96"/>
      <c r="G34" s="96"/>
      <c r="H34" s="96"/>
      <c r="I34" s="96"/>
    </row>
    <row r="35" spans="2:9" ht="14.5" customHeight="1" x14ac:dyDescent="0.35">
      <c r="B35" s="96"/>
      <c r="C35" s="96"/>
      <c r="D35" s="96"/>
      <c r="E35" s="96"/>
      <c r="F35" s="96"/>
      <c r="G35" s="96"/>
      <c r="H35" s="96"/>
      <c r="I35" s="96"/>
    </row>
    <row r="36" spans="2:9" ht="14.5" customHeight="1" x14ac:dyDescent="0.35">
      <c r="B36" s="96"/>
      <c r="C36" s="96"/>
      <c r="D36" s="96"/>
      <c r="E36" s="96"/>
      <c r="F36" s="96"/>
      <c r="G36" s="96"/>
      <c r="H36" s="96"/>
      <c r="I36" s="96"/>
    </row>
    <row r="37" spans="2:9" ht="60" customHeight="1" x14ac:dyDescent="0.35">
      <c r="B37" s="96"/>
      <c r="C37" s="96"/>
      <c r="D37" s="96"/>
      <c r="E37" s="96"/>
      <c r="F37" s="96"/>
      <c r="G37" s="96"/>
      <c r="H37" s="96"/>
      <c r="I37" s="96"/>
    </row>
    <row r="38" spans="2:9" ht="60" customHeight="1" x14ac:dyDescent="0.35">
      <c r="B38" s="96"/>
      <c r="C38" s="96"/>
      <c r="D38" s="96"/>
      <c r="E38" s="96"/>
      <c r="F38" s="96"/>
      <c r="G38" s="96"/>
      <c r="H38" s="96"/>
      <c r="I38" s="96"/>
    </row>
    <row r="39" spans="2:9" ht="60" customHeight="1" x14ac:dyDescent="0.35">
      <c r="B39" s="96"/>
      <c r="C39" s="96"/>
      <c r="D39" s="96"/>
      <c r="E39" s="96"/>
      <c r="F39" s="96"/>
      <c r="G39" s="96"/>
      <c r="H39" s="96"/>
      <c r="I39" s="96"/>
    </row>
    <row r="40" spans="2:9" ht="60" customHeight="1" x14ac:dyDescent="0.35">
      <c r="B40" s="96"/>
      <c r="C40" s="96"/>
      <c r="D40" s="96"/>
      <c r="E40" s="96"/>
      <c r="F40" s="96"/>
      <c r="G40" s="96"/>
      <c r="H40" s="96"/>
      <c r="I40" s="96"/>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topLeftCell="G1" workbookViewId="0">
      <selection activeCell="N12" sqref="N12"/>
    </sheetView>
  </sheetViews>
  <sheetFormatPr baseColWidth="10" defaultColWidth="11.453125" defaultRowHeight="14.5" x14ac:dyDescent="0.35"/>
  <cols>
    <col min="1" max="1" width="57.26953125" style="19" customWidth="1"/>
    <col min="2" max="2" width="35.54296875" style="19" bestFit="1" customWidth="1"/>
    <col min="3" max="3" width="38.26953125" style="19" customWidth="1"/>
    <col min="4" max="4" width="22.453125" style="20" bestFit="1" customWidth="1"/>
    <col min="5" max="8" width="18.54296875" style="20" bestFit="1" customWidth="1"/>
    <col min="9" max="12" width="13" style="20" bestFit="1" customWidth="1"/>
    <col min="13" max="16384" width="11.453125" style="19"/>
  </cols>
  <sheetData>
    <row r="2" spans="1:15" x14ac:dyDescent="0.35">
      <c r="B2" s="19">
        <v>0</v>
      </c>
      <c r="C2" s="19">
        <v>0</v>
      </c>
      <c r="D2" s="20" t="s">
        <v>165</v>
      </c>
      <c r="E2" s="40" t="s">
        <v>166</v>
      </c>
      <c r="F2" s="40" t="s">
        <v>167</v>
      </c>
      <c r="G2" s="40" t="s">
        <v>168</v>
      </c>
      <c r="H2" s="40" t="s">
        <v>169</v>
      </c>
      <c r="I2" s="40" t="s">
        <v>170</v>
      </c>
      <c r="J2" s="40" t="s">
        <v>171</v>
      </c>
      <c r="K2" s="40" t="s">
        <v>172</v>
      </c>
      <c r="L2" s="40" t="s">
        <v>173</v>
      </c>
      <c r="M2"/>
    </row>
    <row r="3" spans="1:15" x14ac:dyDescent="0.35">
      <c r="A3" s="19" t="str">
        <f>B3&amp;C3</f>
        <v>VOLUMEN (miles Consumiciones)Total Aperitivos</v>
      </c>
      <c r="B3" s="19" t="s">
        <v>43</v>
      </c>
      <c r="C3" s="19" t="s">
        <v>44</v>
      </c>
      <c r="D3" s="20">
        <v>173288.1</v>
      </c>
      <c r="E3" s="20">
        <v>129229.5</v>
      </c>
      <c r="F3" s="20">
        <v>129382.5</v>
      </c>
      <c r="G3" s="20">
        <v>123864.1</v>
      </c>
      <c r="H3" s="20">
        <v>142315.9</v>
      </c>
      <c r="I3" s="20">
        <v>120396</v>
      </c>
      <c r="J3" s="20">
        <v>108393.1</v>
      </c>
      <c r="K3" s="20">
        <v>110506.6</v>
      </c>
      <c r="L3" s="20">
        <v>135145.60000000001</v>
      </c>
      <c r="M3" s="20"/>
      <c r="N3" s="20"/>
      <c r="O3" s="20"/>
    </row>
    <row r="4" spans="1:15" x14ac:dyDescent="0.35">
      <c r="A4" s="19" t="str">
        <f>B3&amp;C4</f>
        <v>VOLUMEN (miles Consumiciones)Patatas Fritas + Otros Aperitivos Salados</v>
      </c>
      <c r="B4" s="19">
        <v>0</v>
      </c>
      <c r="C4" s="19" t="s">
        <v>48</v>
      </c>
      <c r="D4" s="20">
        <v>93607.46</v>
      </c>
      <c r="E4" s="20">
        <v>53625.77</v>
      </c>
      <c r="F4" s="20">
        <v>62046.99</v>
      </c>
      <c r="G4" s="20">
        <v>60368.47</v>
      </c>
      <c r="H4" s="20">
        <v>79033.59</v>
      </c>
      <c r="I4" s="20">
        <v>53950.66</v>
      </c>
      <c r="J4" s="20">
        <v>55151.8</v>
      </c>
      <c r="K4" s="20">
        <v>55060.42</v>
      </c>
      <c r="L4" s="20">
        <v>79029.58</v>
      </c>
      <c r="M4" s="20"/>
      <c r="N4" s="20"/>
      <c r="O4" s="20"/>
    </row>
    <row r="5" spans="1:15" x14ac:dyDescent="0.35">
      <c r="A5" s="19" t="str">
        <f>B3&amp;C5</f>
        <v>VOLUMEN (miles Consumiciones)Patatas Fritas</v>
      </c>
      <c r="B5" s="19">
        <v>0</v>
      </c>
      <c r="C5" s="19" t="s">
        <v>52</v>
      </c>
      <c r="D5" s="20">
        <v>48047.199999999997</v>
      </c>
      <c r="E5" s="20">
        <v>29608.400000000001</v>
      </c>
      <c r="F5" s="20">
        <v>28790.13</v>
      </c>
      <c r="G5" s="20">
        <v>29081.41</v>
      </c>
      <c r="H5" s="20">
        <v>44774.46</v>
      </c>
      <c r="I5" s="20">
        <v>28768.17</v>
      </c>
      <c r="J5" s="20">
        <v>28725.87</v>
      </c>
      <c r="K5" s="20">
        <v>29477.42</v>
      </c>
      <c r="L5" s="20">
        <v>42583.68</v>
      </c>
      <c r="M5" s="20"/>
      <c r="N5" s="20"/>
      <c r="O5" s="20"/>
    </row>
    <row r="6" spans="1:15" x14ac:dyDescent="0.35">
      <c r="A6" s="19" t="str">
        <f>B3&amp;C6</f>
        <v>VOLUMEN (miles Consumiciones)Otros Snacks Salados</v>
      </c>
      <c r="B6" s="19">
        <v>0</v>
      </c>
      <c r="C6" s="19" t="s">
        <v>56</v>
      </c>
      <c r="D6" s="20">
        <v>45560.26</v>
      </c>
      <c r="E6" s="20">
        <v>24017.38</v>
      </c>
      <c r="F6" s="20">
        <v>33256.86</v>
      </c>
      <c r="G6" s="20">
        <v>31287.05</v>
      </c>
      <c r="H6" s="20">
        <v>34259.129999999997</v>
      </c>
      <c r="I6" s="20">
        <v>25182.49</v>
      </c>
      <c r="J6" s="20">
        <v>26425.919999999998</v>
      </c>
      <c r="K6" s="20">
        <v>25583</v>
      </c>
      <c r="L6" s="20">
        <v>36445.89</v>
      </c>
      <c r="M6" s="20"/>
      <c r="N6" s="20"/>
      <c r="O6" s="20"/>
    </row>
    <row r="7" spans="1:15" x14ac:dyDescent="0.35">
      <c r="A7" s="19" t="str">
        <f>B3&amp;C7</f>
        <v>VOLUMEN (miles Consumiciones)Frutos Secos</v>
      </c>
      <c r="B7" s="19">
        <v>0</v>
      </c>
      <c r="C7" s="19" t="s">
        <v>59</v>
      </c>
      <c r="D7" s="20">
        <v>20477.599999999999</v>
      </c>
      <c r="E7" s="20">
        <v>19071.830000000002</v>
      </c>
      <c r="F7" s="20">
        <v>19867.689999999999</v>
      </c>
      <c r="G7" s="20">
        <v>16461.2</v>
      </c>
      <c r="H7" s="20">
        <v>21486.3</v>
      </c>
      <c r="I7" s="20">
        <v>15492.21</v>
      </c>
      <c r="J7" s="20">
        <v>15672.41</v>
      </c>
      <c r="K7" s="20">
        <v>12140.44</v>
      </c>
      <c r="L7" s="20">
        <v>16746.68</v>
      </c>
      <c r="M7" s="20"/>
      <c r="N7" s="20"/>
      <c r="O7" s="20"/>
    </row>
    <row r="8" spans="1:15" x14ac:dyDescent="0.35">
      <c r="A8" s="19" t="str">
        <f>B3&amp;C8</f>
        <v>VOLUMEN (miles Consumiciones)Chocolatinas/Chocolate/Bombones</v>
      </c>
      <c r="B8" s="19">
        <v>0</v>
      </c>
      <c r="C8" s="19" t="s">
        <v>62</v>
      </c>
      <c r="D8" s="20">
        <v>17443.47</v>
      </c>
      <c r="E8" s="20">
        <v>25808.05</v>
      </c>
      <c r="F8" s="20">
        <v>20802.34</v>
      </c>
      <c r="G8" s="20">
        <v>22953.48</v>
      </c>
      <c r="H8" s="20">
        <v>13779.56</v>
      </c>
      <c r="I8" s="20">
        <v>18408.53</v>
      </c>
      <c r="J8" s="20">
        <v>18141.93</v>
      </c>
      <c r="K8" s="20">
        <v>17491.740000000002</v>
      </c>
      <c r="L8" s="20">
        <v>15728.37</v>
      </c>
      <c r="M8" s="20"/>
      <c r="N8" s="20"/>
      <c r="O8" s="20"/>
    </row>
    <row r="9" spans="1:15" x14ac:dyDescent="0.35">
      <c r="A9" s="19" t="str">
        <f>B3&amp;C9</f>
        <v>VOLUMEN (miles Consumiciones)Chicles</v>
      </c>
      <c r="B9" s="19">
        <v>0</v>
      </c>
      <c r="C9" s="19" t="s">
        <v>65</v>
      </c>
      <c r="D9" s="20">
        <v>11764.46</v>
      </c>
      <c r="E9" s="20">
        <v>8286.5750000000007</v>
      </c>
      <c r="F9" s="20">
        <v>6994.9690000000001</v>
      </c>
      <c r="G9" s="20">
        <v>6349.2449999999999</v>
      </c>
      <c r="H9" s="20">
        <v>8895.0750000000007</v>
      </c>
      <c r="I9" s="20">
        <v>7603.2479999999996</v>
      </c>
      <c r="J9" s="20">
        <v>5115.2809999999999</v>
      </c>
      <c r="K9" s="20">
        <v>6657.3450000000003</v>
      </c>
      <c r="L9" s="20">
        <v>6403.8940000000002</v>
      </c>
      <c r="M9" s="20"/>
      <c r="N9" s="20"/>
      <c r="O9" s="20"/>
    </row>
    <row r="10" spans="1:15" x14ac:dyDescent="0.35">
      <c r="A10" s="19" t="str">
        <f>B3&amp;C10</f>
        <v>VOLUMEN (miles Consumiciones)Caramelos</v>
      </c>
      <c r="B10" s="19">
        <v>0</v>
      </c>
      <c r="C10" s="19" t="s">
        <v>68</v>
      </c>
      <c r="D10" s="20">
        <v>10690.57</v>
      </c>
      <c r="E10" s="20">
        <v>8900.4750000000004</v>
      </c>
      <c r="F10" s="20">
        <v>6660.1980000000003</v>
      </c>
      <c r="G10" s="20">
        <v>7729.8890000000001</v>
      </c>
      <c r="H10" s="20">
        <v>6271.4740000000002</v>
      </c>
      <c r="I10" s="20">
        <v>11155.18</v>
      </c>
      <c r="J10" s="20">
        <v>5965.2669999999998</v>
      </c>
      <c r="K10" s="20">
        <v>8343.259</v>
      </c>
      <c r="L10" s="20">
        <v>6806.7619999999997</v>
      </c>
      <c r="M10" s="20"/>
      <c r="N10" s="20"/>
      <c r="O10" s="20"/>
    </row>
    <row r="11" spans="1:15" x14ac:dyDescent="0.35">
      <c r="A11" s="19" t="str">
        <f>B3&amp;C11</f>
        <v>VOLUMEN (miles Consumiciones)Golosinas</v>
      </c>
      <c r="B11" s="19">
        <v>0</v>
      </c>
      <c r="C11" s="19" t="s">
        <v>70</v>
      </c>
      <c r="D11" s="20">
        <v>19304.54</v>
      </c>
      <c r="E11" s="20">
        <v>13536.77</v>
      </c>
      <c r="F11" s="20">
        <v>13010.35</v>
      </c>
      <c r="G11" s="20">
        <v>10001.790000000001</v>
      </c>
      <c r="H11" s="20">
        <v>12849.93</v>
      </c>
      <c r="I11" s="20">
        <v>13786.15</v>
      </c>
      <c r="J11" s="20">
        <v>8346.3979999999992</v>
      </c>
      <c r="K11" s="20">
        <v>10813.37</v>
      </c>
      <c r="L11" s="20">
        <v>10430.290000000001</v>
      </c>
      <c r="M11" s="20"/>
      <c r="N11" s="20"/>
      <c r="O11" s="20"/>
    </row>
    <row r="12" spans="1:15" x14ac:dyDescent="0.35">
      <c r="A12" s="19" t="str">
        <f>B12&amp;C12</f>
        <v>VOLUMEN (Miles kg ó litros)Total Aperitivos</v>
      </c>
      <c r="B12" s="19" t="s">
        <v>47</v>
      </c>
      <c r="C12" s="19" t="s">
        <v>44</v>
      </c>
      <c r="D12" s="20">
        <v>17449.308716840002</v>
      </c>
      <c r="E12" s="20">
        <v>13365.22663447</v>
      </c>
      <c r="F12" s="20">
        <v>13149.00246813</v>
      </c>
      <c r="G12" s="20">
        <v>12688.718308879999</v>
      </c>
      <c r="H12" s="20">
        <v>16048.280994860001</v>
      </c>
      <c r="I12" s="20">
        <v>11797.9702707</v>
      </c>
      <c r="J12" s="20">
        <v>11582.410850684</v>
      </c>
      <c r="K12" s="20">
        <v>11283.449835580001</v>
      </c>
      <c r="L12" s="20">
        <v>15459.029273951999</v>
      </c>
      <c r="M12" s="20"/>
      <c r="N12" s="20"/>
      <c r="O12" s="20"/>
    </row>
    <row r="13" spans="1:15" x14ac:dyDescent="0.35">
      <c r="A13" s="19" t="str">
        <f>B12&amp;C13</f>
        <v>VOLUMEN (Miles kg ó litros)Patatas Fritas + Otros Aperitivos Salados</v>
      </c>
      <c r="B13" s="19">
        <v>0</v>
      </c>
      <c r="C13" s="19" t="s">
        <v>48</v>
      </c>
      <c r="D13" s="20">
        <v>10607.761587000001</v>
      </c>
      <c r="E13" s="20">
        <v>6296.5241610000003</v>
      </c>
      <c r="F13" s="20">
        <v>7100.7611500000003</v>
      </c>
      <c r="G13" s="20">
        <v>7207.1676600000001</v>
      </c>
      <c r="H13" s="20">
        <v>10028.337401999999</v>
      </c>
      <c r="I13" s="20">
        <v>6397.2350159999996</v>
      </c>
      <c r="J13" s="20">
        <v>6563.5273219999999</v>
      </c>
      <c r="K13" s="20">
        <v>6491.2914030000002</v>
      </c>
      <c r="L13" s="20">
        <v>9529.5981830000001</v>
      </c>
      <c r="M13" s="20"/>
      <c r="N13" s="20"/>
      <c r="O13" s="20"/>
    </row>
    <row r="14" spans="1:15" x14ac:dyDescent="0.35">
      <c r="A14" s="19" t="str">
        <f>B12&amp;C14</f>
        <v>VOLUMEN (Miles kg ó litros)Patatas Fritas</v>
      </c>
      <c r="B14" s="19">
        <v>0</v>
      </c>
      <c r="C14" s="19" t="s">
        <v>52</v>
      </c>
      <c r="D14" s="20">
        <v>6139.72379</v>
      </c>
      <c r="E14" s="20">
        <v>3898.06403</v>
      </c>
      <c r="F14" s="20">
        <v>3969.8604599999999</v>
      </c>
      <c r="G14" s="20">
        <v>4253.5118700000003</v>
      </c>
      <c r="H14" s="20">
        <v>6510.8680299999996</v>
      </c>
      <c r="I14" s="20">
        <v>3969.1217900000001</v>
      </c>
      <c r="J14" s="20">
        <v>3847.47415</v>
      </c>
      <c r="K14" s="20">
        <v>3815.9975800000002</v>
      </c>
      <c r="L14" s="20">
        <v>5884.7322899999999</v>
      </c>
      <c r="M14" s="20"/>
      <c r="N14" s="20"/>
      <c r="O14" s="20"/>
    </row>
    <row r="15" spans="1:15" x14ac:dyDescent="0.35">
      <c r="A15" s="19" t="str">
        <f>B12&amp;C15</f>
        <v>VOLUMEN (Miles kg ó litros)Otros Snacks Salados</v>
      </c>
      <c r="B15" s="19">
        <v>0</v>
      </c>
      <c r="C15" s="19" t="s">
        <v>56</v>
      </c>
      <c r="D15" s="20">
        <v>4468.037797</v>
      </c>
      <c r="E15" s="20">
        <v>2398.4601309999998</v>
      </c>
      <c r="F15" s="20">
        <v>3130.9006899999999</v>
      </c>
      <c r="G15" s="20">
        <v>2953.6557899999998</v>
      </c>
      <c r="H15" s="20">
        <v>3517.469372</v>
      </c>
      <c r="I15" s="20">
        <v>2428.1132259999999</v>
      </c>
      <c r="J15" s="20">
        <v>2716.0531719999999</v>
      </c>
      <c r="K15" s="20">
        <v>2675.293823</v>
      </c>
      <c r="L15" s="20">
        <v>3644.8658930000001</v>
      </c>
      <c r="M15" s="20"/>
      <c r="N15" s="20"/>
      <c r="O15" s="20"/>
    </row>
    <row r="16" spans="1:15" x14ac:dyDescent="0.35">
      <c r="A16" s="19" t="str">
        <f>B12&amp;C16</f>
        <v>VOLUMEN (Miles kg ó litros)Frutos Secos</v>
      </c>
      <c r="B16" s="19">
        <v>0</v>
      </c>
      <c r="C16" s="19" t="s">
        <v>59</v>
      </c>
      <c r="D16" s="20">
        <v>3140.6657789999999</v>
      </c>
      <c r="E16" s="20">
        <v>2849.8007459999999</v>
      </c>
      <c r="F16" s="20">
        <v>3202.9900090000001</v>
      </c>
      <c r="G16" s="20">
        <v>2670.3182630000001</v>
      </c>
      <c r="H16" s="20">
        <v>3470.9141760000002</v>
      </c>
      <c r="I16" s="20">
        <v>2422.164217</v>
      </c>
      <c r="J16" s="20">
        <v>2525.6303280000002</v>
      </c>
      <c r="K16" s="20">
        <v>2291.401773</v>
      </c>
      <c r="L16" s="20">
        <v>3216.5187879999999</v>
      </c>
      <c r="M16" s="20"/>
      <c r="N16" s="20"/>
      <c r="O16" s="20"/>
    </row>
    <row r="17" spans="1:15" x14ac:dyDescent="0.35">
      <c r="A17" s="19" t="str">
        <f>B12&amp;C17</f>
        <v>VOLUMEN (Miles kg ó litros)Chocolatinas/Chocolate/Bombones</v>
      </c>
      <c r="B17" s="19">
        <v>0</v>
      </c>
      <c r="C17" s="19" t="s">
        <v>62</v>
      </c>
      <c r="D17" s="20">
        <v>1682.91986694</v>
      </c>
      <c r="E17" s="20">
        <v>2618.1553492100002</v>
      </c>
      <c r="F17" s="20">
        <v>1509.3298522299999</v>
      </c>
      <c r="G17" s="20">
        <v>1516.60167056</v>
      </c>
      <c r="H17" s="20">
        <v>1101.5858471900001</v>
      </c>
      <c r="I17" s="20">
        <v>1645.5043939</v>
      </c>
      <c r="J17" s="20">
        <v>1278.5255387340001</v>
      </c>
      <c r="K17" s="20">
        <v>1278.07177978</v>
      </c>
      <c r="L17" s="20">
        <v>1292.855883212</v>
      </c>
      <c r="M17" s="20"/>
      <c r="N17" s="20"/>
      <c r="O17" s="20"/>
    </row>
    <row r="18" spans="1:15" x14ac:dyDescent="0.35">
      <c r="A18" s="19" t="str">
        <f>B12&amp;C18</f>
        <v>VOLUMEN (Miles kg ó litros)Chicles</v>
      </c>
      <c r="B18" s="19">
        <v>0</v>
      </c>
      <c r="C18" s="19" t="s">
        <v>65</v>
      </c>
      <c r="D18" s="20">
        <v>472.02436139999998</v>
      </c>
      <c r="E18" s="20">
        <v>429.11058426</v>
      </c>
      <c r="F18" s="20">
        <v>265.0040654</v>
      </c>
      <c r="G18" s="20">
        <v>296.88196072</v>
      </c>
      <c r="H18" s="20">
        <v>353.48168412000001</v>
      </c>
      <c r="I18" s="20">
        <v>310.0550088</v>
      </c>
      <c r="J18" s="20">
        <v>240.23433879999999</v>
      </c>
      <c r="K18" s="20">
        <v>286.888036</v>
      </c>
      <c r="L18" s="20">
        <v>302.21646664000002</v>
      </c>
      <c r="M18" s="20"/>
      <c r="N18" s="20"/>
      <c r="O18" s="20"/>
    </row>
    <row r="19" spans="1:15" x14ac:dyDescent="0.35">
      <c r="A19" s="19" t="str">
        <f>B12&amp;C19</f>
        <v>VOLUMEN (Miles kg ó litros)Caramelos</v>
      </c>
      <c r="B19" s="19">
        <v>0</v>
      </c>
      <c r="C19" s="19" t="s">
        <v>68</v>
      </c>
      <c r="D19" s="20">
        <v>586.58789249999995</v>
      </c>
      <c r="E19" s="20">
        <v>508.17812400000003</v>
      </c>
      <c r="F19" s="20">
        <v>384.92380350000002</v>
      </c>
      <c r="G19" s="20">
        <v>395.51692960000003</v>
      </c>
      <c r="H19" s="20">
        <v>342.75739055000003</v>
      </c>
      <c r="I19" s="20">
        <v>506.53272600000003</v>
      </c>
      <c r="J19" s="20">
        <v>395.47056114999998</v>
      </c>
      <c r="K19" s="20">
        <v>397.48251379999999</v>
      </c>
      <c r="L19" s="20">
        <v>415.68235809999999</v>
      </c>
      <c r="M19" s="20"/>
      <c r="N19" s="20"/>
      <c r="O19" s="20"/>
    </row>
    <row r="20" spans="1:15" x14ac:dyDescent="0.35">
      <c r="A20" s="19" t="str">
        <f>B12&amp;C20</f>
        <v>VOLUMEN (Miles kg ó litros)Golosinas</v>
      </c>
      <c r="B20" s="19">
        <v>0</v>
      </c>
      <c r="C20" s="19" t="s">
        <v>70</v>
      </c>
      <c r="D20" s="20">
        <v>959.34923000000003</v>
      </c>
      <c r="E20" s="20">
        <v>663.45767000000001</v>
      </c>
      <c r="F20" s="20">
        <v>685.99358800000005</v>
      </c>
      <c r="G20" s="20">
        <v>602.23182499999996</v>
      </c>
      <c r="H20" s="20">
        <v>751.20449499999995</v>
      </c>
      <c r="I20" s="20">
        <v>516.47890900000004</v>
      </c>
      <c r="J20" s="20">
        <v>579.02276199999994</v>
      </c>
      <c r="K20" s="20">
        <v>538.31433000000004</v>
      </c>
      <c r="L20" s="20">
        <v>702.15759500000001</v>
      </c>
      <c r="M20" s="20"/>
      <c r="N20" s="20"/>
      <c r="O20" s="20"/>
    </row>
    <row r="21" spans="1:15" x14ac:dyDescent="0.35">
      <c r="A21" s="19" t="str">
        <f>B21&amp;C21</f>
        <v>VALOR (Miles Euros)Total Aperitivos</v>
      </c>
      <c r="B21" s="19" t="s">
        <v>51</v>
      </c>
      <c r="C21" s="19" t="s">
        <v>44</v>
      </c>
      <c r="D21" s="20">
        <v>153768.20000000001</v>
      </c>
      <c r="E21" s="20">
        <v>115164.1</v>
      </c>
      <c r="F21" s="20">
        <v>119524.8</v>
      </c>
      <c r="G21" s="20">
        <v>110643.3</v>
      </c>
      <c r="H21" s="20">
        <v>140455.1</v>
      </c>
      <c r="I21" s="20">
        <v>108034.8</v>
      </c>
      <c r="J21" s="20">
        <v>104084.7</v>
      </c>
      <c r="K21" s="20">
        <v>97035.13</v>
      </c>
      <c r="L21" s="20">
        <v>131803.9</v>
      </c>
      <c r="M21" s="20"/>
      <c r="N21" s="20"/>
      <c r="O21" s="20"/>
    </row>
    <row r="22" spans="1:15" x14ac:dyDescent="0.35">
      <c r="A22" s="19" t="str">
        <f>B21&amp;C22</f>
        <v>VALOR (Miles Euros)Patatas Fritas + Otros Aperitivos Salados</v>
      </c>
      <c r="B22" s="19">
        <v>0</v>
      </c>
      <c r="C22" s="19" t="s">
        <v>48</v>
      </c>
      <c r="D22" s="20">
        <v>87375.32</v>
      </c>
      <c r="E22" s="20">
        <v>50435.64</v>
      </c>
      <c r="F22" s="20">
        <v>59154.879999999997</v>
      </c>
      <c r="G22" s="20">
        <v>59348.95</v>
      </c>
      <c r="H22" s="20">
        <v>78662.73</v>
      </c>
      <c r="I22" s="20">
        <v>54367.34</v>
      </c>
      <c r="J22" s="20">
        <v>54823.26</v>
      </c>
      <c r="K22" s="20">
        <v>53945.06</v>
      </c>
      <c r="L22" s="20">
        <v>79596.899999999994</v>
      </c>
      <c r="M22" s="20"/>
      <c r="N22" s="20"/>
      <c r="O22" s="20"/>
    </row>
    <row r="23" spans="1:15" x14ac:dyDescent="0.35">
      <c r="A23" s="19" t="str">
        <f>B21&amp;C23</f>
        <v>VALOR (Miles Euros)Patatas Fritas</v>
      </c>
      <c r="B23" s="19">
        <v>0</v>
      </c>
      <c r="C23" s="19" t="s">
        <v>52</v>
      </c>
      <c r="D23" s="20">
        <v>52139.48</v>
      </c>
      <c r="E23" s="20">
        <v>32032.79</v>
      </c>
      <c r="F23" s="20">
        <v>32748.66</v>
      </c>
      <c r="G23" s="20">
        <v>32371.99</v>
      </c>
      <c r="H23" s="20">
        <v>50325.97</v>
      </c>
      <c r="I23" s="20">
        <v>32710.78</v>
      </c>
      <c r="J23" s="20">
        <v>33444.370000000003</v>
      </c>
      <c r="K23" s="20">
        <v>33537.11</v>
      </c>
      <c r="L23" s="20">
        <v>49373.5</v>
      </c>
      <c r="M23" s="20"/>
      <c r="N23" s="20"/>
      <c r="O23" s="20"/>
    </row>
    <row r="24" spans="1:15" x14ac:dyDescent="0.35">
      <c r="A24" s="19" t="str">
        <f>B21&amp;C24</f>
        <v>VALOR (Miles Euros)Otros Snacks Salados</v>
      </c>
      <c r="B24" s="19">
        <v>0</v>
      </c>
      <c r="C24" s="19" t="s">
        <v>56</v>
      </c>
      <c r="D24" s="20">
        <v>35235.839999999997</v>
      </c>
      <c r="E24" s="20">
        <v>18402.849999999999</v>
      </c>
      <c r="F24" s="20">
        <v>26406.21</v>
      </c>
      <c r="G24" s="20">
        <v>26976.959999999999</v>
      </c>
      <c r="H24" s="20">
        <v>28336.76</v>
      </c>
      <c r="I24" s="20">
        <v>21656.57</v>
      </c>
      <c r="J24" s="20">
        <v>21378.89</v>
      </c>
      <c r="K24" s="20">
        <v>20407.95</v>
      </c>
      <c r="L24" s="20">
        <v>30223.4</v>
      </c>
      <c r="M24" s="20"/>
      <c r="N24" s="20"/>
      <c r="O24" s="20"/>
    </row>
    <row r="25" spans="1:15" x14ac:dyDescent="0.35">
      <c r="A25" s="19" t="str">
        <f>B21&amp;C25</f>
        <v>VALOR (Miles Euros)Frutos Secos</v>
      </c>
      <c r="B25" s="19">
        <v>0</v>
      </c>
      <c r="C25" s="19" t="s">
        <v>59</v>
      </c>
      <c r="D25" s="20">
        <v>30224.720000000001</v>
      </c>
      <c r="E25" s="20">
        <v>29280.91</v>
      </c>
      <c r="F25" s="20">
        <v>33031.24</v>
      </c>
      <c r="G25" s="20">
        <v>25452.58</v>
      </c>
      <c r="H25" s="20">
        <v>34901.89</v>
      </c>
      <c r="I25" s="20">
        <v>24451.279999999999</v>
      </c>
      <c r="J25" s="20">
        <v>23761.9</v>
      </c>
      <c r="K25" s="20">
        <v>18906.23</v>
      </c>
      <c r="L25" s="20">
        <v>27132.28</v>
      </c>
      <c r="M25" s="20"/>
      <c r="N25" s="20"/>
      <c r="O25" s="20"/>
    </row>
    <row r="26" spans="1:15" x14ac:dyDescent="0.35">
      <c r="A26" s="19" t="str">
        <f>B21&amp;C26</f>
        <v>VALOR (Miles Euros)Chocolatinas/Chocolate/Bombones</v>
      </c>
      <c r="B26" s="19">
        <v>0</v>
      </c>
      <c r="C26" s="19" t="s">
        <v>62</v>
      </c>
      <c r="D26" s="20">
        <v>13480.99</v>
      </c>
      <c r="E26" s="20">
        <v>17454.78</v>
      </c>
      <c r="F26" s="20">
        <v>12802.83</v>
      </c>
      <c r="G26" s="20">
        <v>11783.15</v>
      </c>
      <c r="H26" s="20">
        <v>10528.13</v>
      </c>
      <c r="I26" s="20">
        <v>13466.2</v>
      </c>
      <c r="J26" s="20">
        <v>12223.08</v>
      </c>
      <c r="K26" s="20">
        <v>10523.55</v>
      </c>
      <c r="L26" s="20">
        <v>10172.11</v>
      </c>
      <c r="M26" s="20"/>
      <c r="N26" s="20"/>
      <c r="O26" s="20"/>
    </row>
    <row r="27" spans="1:15" x14ac:dyDescent="0.35">
      <c r="A27" s="19" t="str">
        <f>B21&amp;C27</f>
        <v>VALOR (Miles Euros)Chicles</v>
      </c>
      <c r="B27" s="19">
        <v>0</v>
      </c>
      <c r="C27" s="19" t="s">
        <v>65</v>
      </c>
      <c r="D27" s="20">
        <v>6199.3549999999996</v>
      </c>
      <c r="E27" s="20">
        <v>5967.38</v>
      </c>
      <c r="F27" s="20">
        <v>4008.5509999999999</v>
      </c>
      <c r="G27" s="20">
        <v>4499.5429999999997</v>
      </c>
      <c r="H27" s="20">
        <v>6401.2070000000003</v>
      </c>
      <c r="I27" s="20">
        <v>4318.7139999999999</v>
      </c>
      <c r="J27" s="20">
        <v>4207.2820000000002</v>
      </c>
      <c r="K27" s="20">
        <v>4306.6949999999997</v>
      </c>
      <c r="L27" s="20">
        <v>5008.9859999999999</v>
      </c>
      <c r="M27" s="20"/>
      <c r="N27" s="20"/>
      <c r="O27" s="20"/>
    </row>
    <row r="28" spans="1:15" x14ac:dyDescent="0.35">
      <c r="A28" s="19" t="str">
        <f>B21&amp;C28</f>
        <v>VALOR (Miles Euros)Caramelos</v>
      </c>
      <c r="B28" s="19">
        <v>0</v>
      </c>
      <c r="C28" s="19" t="s">
        <v>68</v>
      </c>
      <c r="D28" s="20">
        <v>9357.5840000000007</v>
      </c>
      <c r="E28" s="20">
        <v>7140.1459999999997</v>
      </c>
      <c r="F28" s="20">
        <v>5471.0309999999999</v>
      </c>
      <c r="G28" s="20">
        <v>5746.95</v>
      </c>
      <c r="H28" s="20">
        <v>4931.5410000000002</v>
      </c>
      <c r="I28" s="20">
        <v>7179.0940000000001</v>
      </c>
      <c r="J28" s="20">
        <v>4697.6469999999999</v>
      </c>
      <c r="K28" s="20">
        <v>5071.4970000000003</v>
      </c>
      <c r="L28" s="20">
        <v>5240.45</v>
      </c>
      <c r="M28" s="20"/>
      <c r="N28" s="20"/>
      <c r="O28" s="20"/>
    </row>
    <row r="29" spans="1:15" x14ac:dyDescent="0.35">
      <c r="A29" s="19" t="str">
        <f>B21&amp;C29</f>
        <v>VALOR (Miles Euros)Golosinas</v>
      </c>
      <c r="B29" s="19">
        <v>0</v>
      </c>
      <c r="C29" s="19" t="s">
        <v>70</v>
      </c>
      <c r="D29" s="20">
        <v>7130.192</v>
      </c>
      <c r="E29" s="20">
        <v>4885.2640000000001</v>
      </c>
      <c r="F29" s="20">
        <v>5056.2849999999999</v>
      </c>
      <c r="G29" s="20">
        <v>3812.1660000000002</v>
      </c>
      <c r="H29" s="20">
        <v>5029.6239999999998</v>
      </c>
      <c r="I29" s="20">
        <v>4252.1239999999998</v>
      </c>
      <c r="J29" s="20">
        <v>4371.567</v>
      </c>
      <c r="K29" s="20">
        <v>4282.0940000000001</v>
      </c>
      <c r="L29" s="20">
        <v>4653.1959999999999</v>
      </c>
      <c r="M29" s="20"/>
      <c r="N29" s="20"/>
      <c r="O29" s="20"/>
    </row>
    <row r="30" spans="1:15" x14ac:dyDescent="0.35">
      <c r="A30" s="19" t="str">
        <f>B30&amp;C30</f>
        <v>PENETRACION (%)Total Aperitivos</v>
      </c>
      <c r="B30" s="19" t="s">
        <v>55</v>
      </c>
      <c r="C30" s="19" t="s">
        <v>44</v>
      </c>
      <c r="D30" s="20">
        <v>39.76482</v>
      </c>
      <c r="E30" s="20">
        <v>33.834009999999999</v>
      </c>
      <c r="F30" s="20">
        <v>31.907330000000002</v>
      </c>
      <c r="G30" s="20">
        <v>35.210529999999999</v>
      </c>
      <c r="H30" s="20">
        <v>38.389040000000001</v>
      </c>
      <c r="I30" s="20">
        <v>30.80152</v>
      </c>
      <c r="J30" s="20">
        <v>31.13701</v>
      </c>
      <c r="K30" s="20">
        <v>31.205480000000001</v>
      </c>
      <c r="L30" s="20">
        <v>36.529269999999997</v>
      </c>
      <c r="M30" s="20"/>
      <c r="N30" s="20"/>
      <c r="O30" s="20"/>
    </row>
    <row r="31" spans="1:15" x14ac:dyDescent="0.35">
      <c r="A31" s="19" t="str">
        <f>B30&amp;C31</f>
        <v>PENETRACION (%)Patatas Fritas + Otros Aperitivos Salados</v>
      </c>
      <c r="B31" s="19">
        <v>0</v>
      </c>
      <c r="C31" s="19" t="s">
        <v>48</v>
      </c>
      <c r="D31" s="20">
        <v>34.688189999999999</v>
      </c>
      <c r="E31" s="20">
        <v>26.074539999999999</v>
      </c>
      <c r="F31" s="20">
        <v>26.426030000000001</v>
      </c>
      <c r="G31" s="20">
        <v>28.017420000000001</v>
      </c>
      <c r="H31" s="20">
        <v>32.134059999999998</v>
      </c>
      <c r="I31" s="20">
        <v>24.574400000000001</v>
      </c>
      <c r="J31" s="20">
        <v>23.96762</v>
      </c>
      <c r="K31" s="20">
        <v>25.237069999999999</v>
      </c>
      <c r="L31" s="20">
        <v>30.223510000000001</v>
      </c>
      <c r="M31" s="20"/>
      <c r="N31" s="20"/>
      <c r="O31" s="20"/>
    </row>
    <row r="32" spans="1:15" x14ac:dyDescent="0.35">
      <c r="A32" s="19" t="str">
        <f>B30&amp;C32</f>
        <v>PENETRACION (%)Patatas Fritas</v>
      </c>
      <c r="B32" s="19">
        <v>0</v>
      </c>
      <c r="C32" s="19" t="s">
        <v>52</v>
      </c>
      <c r="D32" s="20">
        <v>28.144290000000002</v>
      </c>
      <c r="E32" s="20">
        <v>19.529979999999998</v>
      </c>
      <c r="F32" s="20">
        <v>18.742599999999999</v>
      </c>
      <c r="G32" s="20">
        <v>20.505420000000001</v>
      </c>
      <c r="H32" s="20">
        <v>25.18206</v>
      </c>
      <c r="I32" s="20">
        <v>17.066420000000001</v>
      </c>
      <c r="J32" s="20">
        <v>17.334610000000001</v>
      </c>
      <c r="K32" s="20">
        <v>18.439170000000001</v>
      </c>
      <c r="L32" s="20">
        <v>23.0669</v>
      </c>
      <c r="M32" s="20"/>
      <c r="N32" s="20"/>
      <c r="O32" s="20"/>
    </row>
    <row r="33" spans="1:15" x14ac:dyDescent="0.35">
      <c r="A33" s="19" t="str">
        <f>B30&amp;C33</f>
        <v>PENETRACION (%)Otros Snacks Salados</v>
      </c>
      <c r="B33" s="19">
        <v>0</v>
      </c>
      <c r="C33" s="19" t="s">
        <v>56</v>
      </c>
      <c r="D33" s="20">
        <v>19.84862</v>
      </c>
      <c r="E33" s="20">
        <v>14.46022</v>
      </c>
      <c r="F33" s="20">
        <v>16.113579999999999</v>
      </c>
      <c r="G33" s="20">
        <v>15.929550000000001</v>
      </c>
      <c r="H33" s="20">
        <v>17.664429999999999</v>
      </c>
      <c r="I33" s="20">
        <v>14.69436</v>
      </c>
      <c r="J33" s="20">
        <v>14.591290000000001</v>
      </c>
      <c r="K33" s="20">
        <v>14.12257</v>
      </c>
      <c r="L33" s="20">
        <v>17.79025</v>
      </c>
      <c r="M33" s="20"/>
      <c r="N33" s="20"/>
      <c r="O33" s="20"/>
    </row>
    <row r="34" spans="1:15" x14ac:dyDescent="0.35">
      <c r="A34" s="19" t="str">
        <f>B30&amp;C34</f>
        <v>PENETRACION (%)Frutos Secos</v>
      </c>
      <c r="B34" s="19">
        <v>0</v>
      </c>
      <c r="C34" s="19" t="s">
        <v>59</v>
      </c>
      <c r="D34" s="20">
        <v>11.33534</v>
      </c>
      <c r="E34" s="20">
        <v>9.1755840000000006</v>
      </c>
      <c r="F34" s="20">
        <v>8.1553570000000004</v>
      </c>
      <c r="G34" s="20">
        <v>8.8349589999999996</v>
      </c>
      <c r="H34" s="20">
        <v>11.40612</v>
      </c>
      <c r="I34" s="20">
        <v>9.1150439999999993</v>
      </c>
      <c r="J34" s="20">
        <v>7.7069400000000003</v>
      </c>
      <c r="K34" s="20">
        <v>7.9374729999999998</v>
      </c>
      <c r="L34" s="20">
        <v>10.186999999999999</v>
      </c>
      <c r="M34" s="20"/>
      <c r="N34" s="20"/>
      <c r="O34" s="20"/>
    </row>
    <row r="35" spans="1:15" x14ac:dyDescent="0.35">
      <c r="A35" s="19" t="str">
        <f>B30&amp;C35</f>
        <v>PENETRACION (%)Chocolatinas/Chocolate/Bombones</v>
      </c>
      <c r="B35" s="19">
        <v>0</v>
      </c>
      <c r="C35" s="19" t="s">
        <v>62</v>
      </c>
      <c r="D35" s="20">
        <v>8.1455570000000002</v>
      </c>
      <c r="E35" s="20">
        <v>9.8425650000000005</v>
      </c>
      <c r="F35" s="20">
        <v>8.0438010000000002</v>
      </c>
      <c r="G35" s="20">
        <v>9.6234889999999993</v>
      </c>
      <c r="H35" s="20">
        <v>7.9989379999999999</v>
      </c>
      <c r="I35" s="20">
        <v>8.2583789999999997</v>
      </c>
      <c r="J35" s="20">
        <v>9.3957940000000004</v>
      </c>
      <c r="K35" s="20">
        <v>7.6027810000000002</v>
      </c>
      <c r="L35" s="20">
        <v>7.2464110000000002</v>
      </c>
      <c r="M35" s="20"/>
      <c r="N35" s="20"/>
      <c r="O35" s="20"/>
    </row>
    <row r="36" spans="1:15" x14ac:dyDescent="0.35">
      <c r="A36" s="19" t="str">
        <f>B30&amp;C36</f>
        <v>PENETRACION (%)Chicles</v>
      </c>
      <c r="B36" s="19">
        <v>0</v>
      </c>
      <c r="C36" s="19" t="s">
        <v>65</v>
      </c>
      <c r="D36" s="20">
        <v>5.9044639999999999</v>
      </c>
      <c r="E36" s="20">
        <v>6.857647</v>
      </c>
      <c r="F36" s="20">
        <v>4.5861850000000004</v>
      </c>
      <c r="G36" s="20">
        <v>5.6068369999999996</v>
      </c>
      <c r="H36" s="20">
        <v>5.93058</v>
      </c>
      <c r="I36" s="20">
        <v>3.846622</v>
      </c>
      <c r="J36" s="20">
        <v>3.278079</v>
      </c>
      <c r="K36" s="20">
        <v>4.4082020000000002</v>
      </c>
      <c r="L36" s="20">
        <v>4.874339</v>
      </c>
      <c r="M36" s="20"/>
      <c r="N36" s="20"/>
      <c r="O36" s="20"/>
    </row>
    <row r="37" spans="1:15" x14ac:dyDescent="0.35">
      <c r="A37" s="19" t="str">
        <f>B30&amp;C37</f>
        <v>PENETRACION (%)Caramelos</v>
      </c>
      <c r="B37" s="19">
        <v>0</v>
      </c>
      <c r="C37" s="19" t="s">
        <v>68</v>
      </c>
      <c r="D37" s="20">
        <v>4.8276310000000002</v>
      </c>
      <c r="E37" s="20">
        <v>5.7991080000000004</v>
      </c>
      <c r="F37" s="20">
        <v>4.4690409999999998</v>
      </c>
      <c r="G37" s="20">
        <v>4.5164299999999997</v>
      </c>
      <c r="H37" s="20">
        <v>3.7479830000000001</v>
      </c>
      <c r="I37" s="20">
        <v>4.4125759999999996</v>
      </c>
      <c r="J37" s="20">
        <v>3.352115</v>
      </c>
      <c r="K37" s="20">
        <v>3.7671960000000002</v>
      </c>
      <c r="L37" s="20">
        <v>3.9819849999999999</v>
      </c>
      <c r="M37" s="20"/>
      <c r="N37" s="20"/>
      <c r="O37" s="20"/>
    </row>
    <row r="38" spans="1:15" x14ac:dyDescent="0.35">
      <c r="A38" s="19" t="str">
        <f>B30&amp;C38</f>
        <v>PENETRACION (%)Golosinas</v>
      </c>
      <c r="B38" s="19">
        <v>0</v>
      </c>
      <c r="C38" s="19" t="s">
        <v>70</v>
      </c>
      <c r="D38" s="20">
        <v>7.0674609999999998</v>
      </c>
      <c r="E38" s="20">
        <v>5.3589529999999996</v>
      </c>
      <c r="F38" s="20">
        <v>5.3774150000000001</v>
      </c>
      <c r="G38" s="20">
        <v>5.052219</v>
      </c>
      <c r="H38" s="20">
        <v>6.2168770000000002</v>
      </c>
      <c r="I38" s="20">
        <v>4.5541869999999998</v>
      </c>
      <c r="J38" s="20">
        <v>4.3784939999999999</v>
      </c>
      <c r="K38" s="20">
        <v>4.5472979999999996</v>
      </c>
      <c r="L38" s="20">
        <v>6.0769729999999997</v>
      </c>
      <c r="M38" s="20"/>
      <c r="N38" s="20"/>
      <c r="O38" s="20"/>
    </row>
    <row r="39" spans="1:15" x14ac:dyDescent="0.35">
      <c r="A39" s="19" t="str">
        <f>B39&amp;C39</f>
        <v>FRECUENCIA COMPRA (Actos)Total Aperitivos</v>
      </c>
      <c r="B39" s="19" t="s">
        <v>58</v>
      </c>
      <c r="C39" s="19" t="s">
        <v>44</v>
      </c>
      <c r="D39" s="20">
        <v>6.09247245706195</v>
      </c>
      <c r="E39" s="20">
        <v>5.1154858154331899</v>
      </c>
      <c r="F39" s="20">
        <v>5.6423879441855096</v>
      </c>
      <c r="G39" s="20">
        <v>5.0632989073127499</v>
      </c>
      <c r="H39" s="20">
        <v>5.7441693550608699</v>
      </c>
      <c r="I39" s="20">
        <v>5.0954647781198803</v>
      </c>
      <c r="J39" s="20">
        <v>5.2306217645643196</v>
      </c>
      <c r="K39" s="20">
        <v>4.8889143655660403</v>
      </c>
      <c r="L39" s="20">
        <v>5.6550384189469698</v>
      </c>
      <c r="M39" s="20"/>
      <c r="N39" s="20"/>
      <c r="O39" s="20"/>
    </row>
    <row r="40" spans="1:15" x14ac:dyDescent="0.35">
      <c r="A40" s="19" t="str">
        <f>B39&amp;C40</f>
        <v>FRECUENCIA COMPRA (Actos)Patatas Fritas + Otros Aperitivos Salados</v>
      </c>
      <c r="B40" s="19">
        <v>0</v>
      </c>
      <c r="C40" s="19" t="s">
        <v>48</v>
      </c>
      <c r="D40" s="20">
        <v>4.9483986224745298</v>
      </c>
      <c r="E40" s="20">
        <v>3.9315478612046002</v>
      </c>
      <c r="F40" s="20">
        <v>4.3961998631358901</v>
      </c>
      <c r="G40" s="20">
        <v>4.1247444657757297</v>
      </c>
      <c r="H40" s="20">
        <v>4.8103472812725698</v>
      </c>
      <c r="I40" s="20">
        <v>4.13249467454383</v>
      </c>
      <c r="J40" s="20">
        <v>4.39354019396343</v>
      </c>
      <c r="K40" s="20">
        <v>3.9650197417350399</v>
      </c>
      <c r="L40" s="20">
        <v>4.9395408921742501</v>
      </c>
      <c r="M40" s="20"/>
      <c r="N40" s="20"/>
      <c r="O40" s="20"/>
    </row>
    <row r="41" spans="1:15" x14ac:dyDescent="0.35">
      <c r="A41" s="19" t="str">
        <f>B39&amp;C41</f>
        <v>FRECUENCIA COMPRA (Actos)Patatas Fritas</v>
      </c>
      <c r="B41" s="19">
        <v>0</v>
      </c>
      <c r="C41" s="19" t="s">
        <v>52</v>
      </c>
      <c r="D41" s="20">
        <v>3.6450836102265902</v>
      </c>
      <c r="E41" s="20">
        <v>3.2328162441109898</v>
      </c>
      <c r="F41" s="20">
        <v>3.1631213201312902</v>
      </c>
      <c r="G41" s="20">
        <v>3.0091064368117899</v>
      </c>
      <c r="H41" s="20">
        <v>3.7136155366288</v>
      </c>
      <c r="I41" s="20">
        <v>3.5254864439795002</v>
      </c>
      <c r="J41" s="20">
        <v>3.5392904658264999</v>
      </c>
      <c r="K41" s="20">
        <v>3.1900886468860801</v>
      </c>
      <c r="L41" s="20">
        <v>3.9259018000646999</v>
      </c>
      <c r="M41" s="20"/>
      <c r="N41" s="20"/>
      <c r="O41" s="20"/>
    </row>
    <row r="42" spans="1:15" x14ac:dyDescent="0.35">
      <c r="A42" s="19" t="str">
        <f>B39&amp;C42</f>
        <v>FRECUENCIA COMPRA (Actos)Otros Snacks Salados</v>
      </c>
      <c r="B42" s="19">
        <v>0</v>
      </c>
      <c r="C42" s="19" t="s">
        <v>56</v>
      </c>
      <c r="D42" s="20">
        <v>4.0139621951867701</v>
      </c>
      <c r="E42" s="20">
        <v>3.1165485808311999</v>
      </c>
      <c r="F42" s="20">
        <v>3.8274143207136602</v>
      </c>
      <c r="G42" s="20">
        <v>3.7081675129635898</v>
      </c>
      <c r="H42" s="20">
        <v>3.82596077642016</v>
      </c>
      <c r="I42" s="20">
        <v>3.1163522055395299</v>
      </c>
      <c r="J42" s="20">
        <v>3.4504572196612</v>
      </c>
      <c r="K42" s="20">
        <v>3.2909501518733402</v>
      </c>
      <c r="L42" s="20">
        <v>3.6907303698148799</v>
      </c>
      <c r="M42" s="20"/>
      <c r="N42" s="20"/>
      <c r="O42" s="20"/>
    </row>
    <row r="43" spans="1:15" x14ac:dyDescent="0.35">
      <c r="A43" s="19" t="str">
        <f>B39&amp;C43</f>
        <v>FRECUENCIA COMPRA (Actos)Frutos Secos</v>
      </c>
      <c r="B43" s="19">
        <v>0</v>
      </c>
      <c r="C43" s="19" t="s">
        <v>59</v>
      </c>
      <c r="D43" s="20">
        <v>3.23221572481786</v>
      </c>
      <c r="E43" s="20">
        <v>3.5663749262878799</v>
      </c>
      <c r="F43" s="20">
        <v>3.8563676177018098</v>
      </c>
      <c r="G43" s="20">
        <v>3.18210431101918</v>
      </c>
      <c r="H43" s="20">
        <v>3.19337663942057</v>
      </c>
      <c r="I43" s="20">
        <v>2.9626187331534699</v>
      </c>
      <c r="J43" s="20">
        <v>3.4132077195803898</v>
      </c>
      <c r="K43" s="20">
        <v>2.7786998346898599</v>
      </c>
      <c r="L43" s="20">
        <v>2.90923213867468</v>
      </c>
      <c r="M43" s="20"/>
      <c r="N43" s="20"/>
      <c r="O43" s="20"/>
    </row>
    <row r="44" spans="1:15" x14ac:dyDescent="0.35">
      <c r="A44" s="19" t="str">
        <f>B39&amp;C44</f>
        <v>FRECUENCIA COMPRA (Actos)Chocolatinas/Chocolate/Bombones</v>
      </c>
      <c r="B44" s="19">
        <v>0</v>
      </c>
      <c r="C44" s="19" t="s">
        <v>62</v>
      </c>
      <c r="D44" s="20">
        <v>2.0912487070441501</v>
      </c>
      <c r="E44" s="20">
        <v>2.1200882749385501</v>
      </c>
      <c r="F44" s="20">
        <v>2.36291032668368</v>
      </c>
      <c r="G44" s="20">
        <v>2.12419887573073</v>
      </c>
      <c r="H44" s="20">
        <v>2.13846820115258</v>
      </c>
      <c r="I44" s="20">
        <v>2.0415167633834899</v>
      </c>
      <c r="J44" s="20">
        <v>2.2116078621370701</v>
      </c>
      <c r="K44" s="20">
        <v>2.3400525617459702</v>
      </c>
      <c r="L44" s="20">
        <v>2.3819049062940998</v>
      </c>
      <c r="M44" s="20"/>
      <c r="N44" s="20"/>
      <c r="O44" s="20"/>
    </row>
    <row r="45" spans="1:15" x14ac:dyDescent="0.35">
      <c r="A45" s="19" t="str">
        <f>B39&amp;C45</f>
        <v>FRECUENCIA COMPRA (Actos)Chicles</v>
      </c>
      <c r="B45" s="19">
        <v>0</v>
      </c>
      <c r="C45" s="19" t="s">
        <v>65</v>
      </c>
      <c r="D45" s="20">
        <v>2.4737824763534699</v>
      </c>
      <c r="E45" s="20">
        <v>1.8581493623359699</v>
      </c>
      <c r="F45" s="20">
        <v>2.17241785478575</v>
      </c>
      <c r="G45" s="20">
        <v>2.0571298070575499</v>
      </c>
      <c r="H45" s="20">
        <v>2.1937729103672701</v>
      </c>
      <c r="I45" s="20">
        <v>2.3552357337799501</v>
      </c>
      <c r="J45" s="20">
        <v>2.6803369623035702</v>
      </c>
      <c r="K45" s="20">
        <v>2.0672425174439102</v>
      </c>
      <c r="L45" s="20">
        <v>2.1269561116678402</v>
      </c>
      <c r="M45" s="20"/>
      <c r="N45" s="20"/>
      <c r="O45" s="20"/>
    </row>
    <row r="46" spans="1:15" x14ac:dyDescent="0.35">
      <c r="A46" s="19" t="str">
        <f>B39&amp;C46</f>
        <v>FRECUENCIA COMPRA (Actos)Caramelos</v>
      </c>
      <c r="B46" s="19">
        <v>0</v>
      </c>
      <c r="C46" s="19" t="s">
        <v>68</v>
      </c>
      <c r="D46" s="20">
        <v>2.23939955826628</v>
      </c>
      <c r="E46" s="20">
        <v>1.7754184235971999</v>
      </c>
      <c r="F46" s="20">
        <v>2.09857046192653</v>
      </c>
      <c r="G46" s="20">
        <v>2.1692576309779099</v>
      </c>
      <c r="H46" s="20">
        <v>2.3246801478522601</v>
      </c>
      <c r="I46" s="20">
        <v>2.4283101118646502</v>
      </c>
      <c r="J46" s="20">
        <v>2.4293929358061099</v>
      </c>
      <c r="K46" s="20">
        <v>2.3113775141663702</v>
      </c>
      <c r="L46" s="20">
        <v>2.2704850421062202</v>
      </c>
      <c r="M46" s="20"/>
      <c r="N46" s="20"/>
      <c r="O46" s="20"/>
    </row>
    <row r="47" spans="1:15" x14ac:dyDescent="0.35">
      <c r="A47" s="19" t="str">
        <f>B39&amp;C47</f>
        <v>FRECUENCIA COMPRA (Actos)Golosinas</v>
      </c>
      <c r="B47" s="19">
        <v>0</v>
      </c>
      <c r="C47" s="19" t="s">
        <v>70</v>
      </c>
      <c r="D47" s="20">
        <v>1.7413765392135701</v>
      </c>
      <c r="E47" s="20">
        <v>1.6057602328299501</v>
      </c>
      <c r="F47" s="20">
        <v>1.82986985720702</v>
      </c>
      <c r="G47" s="20">
        <v>1.5580899611852901</v>
      </c>
      <c r="H47" s="20">
        <v>1.64700121971348</v>
      </c>
      <c r="I47" s="20">
        <v>1.6426880050207899</v>
      </c>
      <c r="J47" s="20">
        <v>1.6479271762927901</v>
      </c>
      <c r="K47" s="20">
        <v>1.6520039324739499</v>
      </c>
      <c r="L47" s="20">
        <v>1.61791059997126</v>
      </c>
      <c r="M47" s="20"/>
      <c r="N47" s="20"/>
      <c r="O47" s="20"/>
    </row>
    <row r="48" spans="1:15" x14ac:dyDescent="0.35">
      <c r="A48" s="19" t="str">
        <f>B48&amp;C48</f>
        <v>COMPRA MEDIA (Consumiciones)Total Aperitivos</v>
      </c>
      <c r="B48" s="19" t="s">
        <v>61</v>
      </c>
      <c r="C48" s="19" t="s">
        <v>44</v>
      </c>
      <c r="D48" s="20">
        <v>12.5957997064897</v>
      </c>
      <c r="E48" s="20">
        <v>11.039896870579099</v>
      </c>
      <c r="F48" s="20">
        <v>11.5898726285248</v>
      </c>
      <c r="G48" s="20">
        <v>10.054581599247401</v>
      </c>
      <c r="H48" s="20">
        <v>10.5959263475537</v>
      </c>
      <c r="I48" s="20">
        <v>11.1720459442456</v>
      </c>
      <c r="J48" s="20">
        <v>9.8063307332236906</v>
      </c>
      <c r="K48" s="20">
        <v>9.9756176163398997</v>
      </c>
      <c r="L48" s="20">
        <v>10.421821838495401</v>
      </c>
      <c r="M48" s="20"/>
      <c r="N48" s="20"/>
      <c r="O48" s="20"/>
    </row>
    <row r="49" spans="1:15" x14ac:dyDescent="0.35">
      <c r="A49" s="19" t="str">
        <f>B48&amp;C49</f>
        <v>COMPRA MEDIA (Consumiciones)Patatas Fritas + Otros Aperitivos Salados</v>
      </c>
      <c r="B49" s="19">
        <v>0</v>
      </c>
      <c r="C49" s="19" t="s">
        <v>48</v>
      </c>
      <c r="D49" s="20">
        <v>7.7998221848927196</v>
      </c>
      <c r="E49" s="20">
        <v>5.9444784264811901</v>
      </c>
      <c r="F49" s="20">
        <v>6.7109263182418299</v>
      </c>
      <c r="G49" s="20">
        <v>6.1584750343866297</v>
      </c>
      <c r="H49" s="20">
        <v>7.0297320230975302</v>
      </c>
      <c r="I49" s="20">
        <v>6.2748976343518201</v>
      </c>
      <c r="J49" s="20">
        <v>6.4821136524842498</v>
      </c>
      <c r="K49" s="20">
        <v>6.1458639242883599</v>
      </c>
      <c r="L49" s="20">
        <v>7.3659301318753601</v>
      </c>
      <c r="M49" s="20"/>
      <c r="N49" s="20"/>
      <c r="O49" s="20"/>
    </row>
    <row r="50" spans="1:15" x14ac:dyDescent="0.35">
      <c r="A50" s="19" t="str">
        <f>B48&amp;C50</f>
        <v>COMPRA MEDIA (Consumiciones)Patatas Fritas</v>
      </c>
      <c r="B50" s="19">
        <v>0</v>
      </c>
      <c r="C50" s="19" t="s">
        <v>52</v>
      </c>
      <c r="D50" s="20">
        <v>4.9343928843653897</v>
      </c>
      <c r="E50" s="20">
        <v>4.3819755948805197</v>
      </c>
      <c r="F50" s="20">
        <v>4.3904332601496101</v>
      </c>
      <c r="G50" s="20">
        <v>4.0535728672452302</v>
      </c>
      <c r="H50" s="20">
        <v>5.0819679387800196</v>
      </c>
      <c r="I50" s="20">
        <v>4.8179520575739199</v>
      </c>
      <c r="J50" s="20">
        <v>4.6681079809147201</v>
      </c>
      <c r="K50" s="20">
        <v>4.5032942005387904</v>
      </c>
      <c r="L50" s="20">
        <v>5.2004002179143303</v>
      </c>
      <c r="M50" s="20"/>
      <c r="N50" s="20"/>
      <c r="O50" s="20"/>
    </row>
    <row r="51" spans="1:15" x14ac:dyDescent="0.35">
      <c r="A51" s="19" t="str">
        <f>B48&amp;C51</f>
        <v>COMPRA MEDIA (Consumiciones)Otros Snacks Salados</v>
      </c>
      <c r="B51" s="19">
        <v>0</v>
      </c>
      <c r="C51" s="19" t="s">
        <v>56</v>
      </c>
      <c r="D51" s="20">
        <v>6.6345561418441399</v>
      </c>
      <c r="E51" s="20">
        <v>4.8007319016450198</v>
      </c>
      <c r="F51" s="20">
        <v>5.89906223371006</v>
      </c>
      <c r="G51" s="20">
        <v>5.6137387185330097</v>
      </c>
      <c r="H51" s="20">
        <v>5.5433135358986396</v>
      </c>
      <c r="I51" s="20">
        <v>4.8982469394332702</v>
      </c>
      <c r="J51" s="20">
        <v>5.1017397243824396</v>
      </c>
      <c r="K51" s="20">
        <v>5.1029363775554604</v>
      </c>
      <c r="L51" s="20">
        <v>5.7709770566313097</v>
      </c>
      <c r="M51" s="20"/>
      <c r="N51" s="20"/>
      <c r="O51" s="20"/>
    </row>
    <row r="52" spans="1:15" x14ac:dyDescent="0.35">
      <c r="A52" s="19" t="str">
        <f>B48&amp;C52</f>
        <v>COMPRA MEDIA (Consumiciones)Frutos Secos</v>
      </c>
      <c r="B52" s="19">
        <v>0</v>
      </c>
      <c r="C52" s="19" t="s">
        <v>59</v>
      </c>
      <c r="D52" s="20">
        <v>5.2215638121577204</v>
      </c>
      <c r="E52" s="20">
        <v>6.0077989939871097</v>
      </c>
      <c r="F52" s="20">
        <v>6.9630275273086104</v>
      </c>
      <c r="G52" s="20">
        <v>5.3253499884507196</v>
      </c>
      <c r="H52" s="20">
        <v>5.3841429356475397</v>
      </c>
      <c r="I52" s="20">
        <v>4.85788709234376</v>
      </c>
      <c r="J52" s="20">
        <v>5.7284294016594197</v>
      </c>
      <c r="K52" s="20">
        <v>4.30858271220775</v>
      </c>
      <c r="L52" s="20">
        <v>4.6308994491870301</v>
      </c>
      <c r="M52" s="20"/>
      <c r="N52" s="20"/>
      <c r="O52" s="20"/>
    </row>
    <row r="53" spans="1:15" x14ac:dyDescent="0.35">
      <c r="A53" s="19" t="str">
        <f>B48&amp;C53</f>
        <v>COMPRA MEDIA (Consumiciones)Chocolatinas/Chocolate/Bombones</v>
      </c>
      <c r="B53" s="19">
        <v>0</v>
      </c>
      <c r="C53" s="19" t="s">
        <v>62</v>
      </c>
      <c r="D53" s="20">
        <v>6.1896772888645204</v>
      </c>
      <c r="E53" s="20">
        <v>7.5788557148185003</v>
      </c>
      <c r="F53" s="20">
        <v>7.39170417179231</v>
      </c>
      <c r="G53" s="20">
        <v>6.8172166984903697</v>
      </c>
      <c r="H53" s="20">
        <v>4.9237473701061099</v>
      </c>
      <c r="I53" s="20">
        <v>6.3711378597981598</v>
      </c>
      <c r="J53" s="20">
        <v>5.4391594004849102</v>
      </c>
      <c r="K53" s="20">
        <v>6.4810122267380201</v>
      </c>
      <c r="L53" s="20">
        <v>6.1142547261128701</v>
      </c>
      <c r="M53" s="20"/>
      <c r="N53" s="20"/>
      <c r="O53" s="20"/>
    </row>
    <row r="54" spans="1:15" x14ac:dyDescent="0.35">
      <c r="A54" s="19" t="str">
        <f>B48&amp;C54</f>
        <v>COMPRA MEDIA (Consumiciones)Chicles</v>
      </c>
      <c r="B54" s="19">
        <v>0</v>
      </c>
      <c r="C54" s="19" t="s">
        <v>65</v>
      </c>
      <c r="D54" s="20">
        <v>5.7590045790226503</v>
      </c>
      <c r="E54" s="20">
        <v>3.4926636392833799</v>
      </c>
      <c r="F54" s="20">
        <v>4.3594122277224896</v>
      </c>
      <c r="G54" s="20">
        <v>3.23664800402514</v>
      </c>
      <c r="H54" s="20">
        <v>4.2869194875596</v>
      </c>
      <c r="I54" s="20">
        <v>5.6495323665366604</v>
      </c>
      <c r="J54" s="20">
        <v>4.3957382157290903</v>
      </c>
      <c r="K54" s="20">
        <v>4.2542398009295299</v>
      </c>
      <c r="L54" s="20">
        <v>3.7009326458407701</v>
      </c>
      <c r="M54" s="20"/>
      <c r="N54" s="20"/>
      <c r="O54" s="20"/>
    </row>
    <row r="55" spans="1:15" x14ac:dyDescent="0.35">
      <c r="A55" s="19" t="str">
        <f>B48&amp;C55</f>
        <v>COMPRA MEDIA (Consumiciones)Caramelos</v>
      </c>
      <c r="B55" s="19">
        <v>0</v>
      </c>
      <c r="C55" s="19" t="s">
        <v>68</v>
      </c>
      <c r="D55" s="20">
        <v>6.4006305691946697</v>
      </c>
      <c r="E55" s="20">
        <v>4.43617482580221</v>
      </c>
      <c r="F55" s="20">
        <v>4.25957704808574</v>
      </c>
      <c r="G55" s="20">
        <v>4.8918053805569102</v>
      </c>
      <c r="H55" s="20">
        <v>4.7826057778906401</v>
      </c>
      <c r="I55" s="20">
        <v>7.2256530835649002</v>
      </c>
      <c r="J55" s="20">
        <v>5.0129431508109903</v>
      </c>
      <c r="K55" s="20">
        <v>6.2387809368274798</v>
      </c>
      <c r="L55" s="20">
        <v>4.8153056662290004</v>
      </c>
      <c r="M55" s="20"/>
      <c r="N55" s="20"/>
      <c r="O55" s="20"/>
    </row>
    <row r="56" spans="1:15" x14ac:dyDescent="0.35">
      <c r="A56" s="19" t="str">
        <f>B48&amp;C56</f>
        <v>COMPRA MEDIA (Consumiciones)Golosinas</v>
      </c>
      <c r="B56" s="19">
        <v>0</v>
      </c>
      <c r="C56" s="19" t="s">
        <v>70</v>
      </c>
      <c r="D56" s="20">
        <v>7.8949975073215999</v>
      </c>
      <c r="E56" s="20">
        <v>7.3011617226439096</v>
      </c>
      <c r="F56" s="20">
        <v>6.9152676604328196</v>
      </c>
      <c r="G56" s="20">
        <v>5.65830838937356</v>
      </c>
      <c r="H56" s="20">
        <v>5.9077394566964898</v>
      </c>
      <c r="I56" s="20">
        <v>8.6521691378363492</v>
      </c>
      <c r="J56" s="20">
        <v>5.3697756395203298</v>
      </c>
      <c r="K56" s="20">
        <v>6.6986918391253898</v>
      </c>
      <c r="L56" s="20">
        <v>4.8349488010309303</v>
      </c>
      <c r="M56" s="20"/>
      <c r="N56" s="20"/>
      <c r="O56" s="20"/>
    </row>
    <row r="57" spans="1:15" x14ac:dyDescent="0.35">
      <c r="A57" s="19" t="str">
        <f>B57&amp;C57</f>
        <v>CONSUMO MEDIO (kg ó litros por consumidor)Total Aperitivos</v>
      </c>
      <c r="B57" s="19" t="s">
        <v>64</v>
      </c>
      <c r="C57" s="19" t="s">
        <v>44</v>
      </c>
      <c r="D57" s="20">
        <v>1.2683386661520399</v>
      </c>
      <c r="E57" s="20">
        <v>1.1417727662527899</v>
      </c>
      <c r="F57" s="20">
        <v>1.1778661240723001</v>
      </c>
      <c r="G57" s="20">
        <v>1.02999782524959</v>
      </c>
      <c r="H57" s="20">
        <v>1.19485175884341</v>
      </c>
      <c r="I57" s="20">
        <v>1.09478276614758</v>
      </c>
      <c r="J57" s="20">
        <v>1.04786145511002</v>
      </c>
      <c r="K57" s="20">
        <v>1.01857609367132</v>
      </c>
      <c r="L57" s="20">
        <v>1.1921309231614901</v>
      </c>
      <c r="M57" s="20"/>
      <c r="N57" s="20"/>
      <c r="O57" s="20"/>
    </row>
    <row r="58" spans="1:15" x14ac:dyDescent="0.35">
      <c r="A58" s="19" t="str">
        <f>B57&amp;C58</f>
        <v>CONSUMO MEDIO (kg ó litros por consumidor)Patatas Fritas + Otros Aperitivos Salados</v>
      </c>
      <c r="B58" s="19">
        <v>0</v>
      </c>
      <c r="C58" s="19" t="s">
        <v>48</v>
      </c>
      <c r="D58" s="20">
        <v>0.88388953357280897</v>
      </c>
      <c r="E58" s="20">
        <v>0.69797696213745897</v>
      </c>
      <c r="F58" s="20">
        <v>0.76800961466598405</v>
      </c>
      <c r="G58" s="20">
        <v>0.73523748577276604</v>
      </c>
      <c r="H58" s="20">
        <v>0.89198180891524903</v>
      </c>
      <c r="I58" s="20">
        <v>0.74405011668608001</v>
      </c>
      <c r="J58" s="20">
        <v>0.77142595640377298</v>
      </c>
      <c r="K58" s="20">
        <v>0.72456028587760202</v>
      </c>
      <c r="L58" s="20">
        <v>0.88820356125927002</v>
      </c>
      <c r="M58" s="20"/>
      <c r="N58" s="20"/>
      <c r="O58" s="20"/>
    </row>
    <row r="59" spans="1:15" x14ac:dyDescent="0.35">
      <c r="A59" s="19" t="str">
        <f>B57&amp;C59</f>
        <v>CONSUMO MEDIO (kg ó litros por consumidor)Patatas Fritas</v>
      </c>
      <c r="B59" s="19">
        <v>0</v>
      </c>
      <c r="C59" s="19" t="s">
        <v>52</v>
      </c>
      <c r="D59" s="20">
        <v>0.63054266182722196</v>
      </c>
      <c r="E59" s="20">
        <v>0.57690457595620204</v>
      </c>
      <c r="F59" s="20">
        <v>0.60539523099537296</v>
      </c>
      <c r="G59" s="20">
        <v>0.59288460589557201</v>
      </c>
      <c r="H59" s="20">
        <v>0.73899322475553797</v>
      </c>
      <c r="I59" s="20">
        <v>0.66472905627615397</v>
      </c>
      <c r="J59" s="20">
        <v>0.62523518995170801</v>
      </c>
      <c r="K59" s="20">
        <v>0.58297367175567205</v>
      </c>
      <c r="L59" s="20">
        <v>0.71865473071569896</v>
      </c>
      <c r="M59" s="20"/>
      <c r="N59" s="20"/>
      <c r="O59" s="20"/>
    </row>
    <row r="60" spans="1:15" x14ac:dyDescent="0.35">
      <c r="A60" s="19" t="str">
        <f>B57&amp;C60</f>
        <v>CONSUMO MEDIO (kg ó litros por consumidor)Otros Snacks Salados</v>
      </c>
      <c r="B60" s="19">
        <v>0</v>
      </c>
      <c r="C60" s="19" t="s">
        <v>56</v>
      </c>
      <c r="D60" s="20">
        <v>0.65064263478913598</v>
      </c>
      <c r="E60" s="20">
        <v>0.47941799087641501</v>
      </c>
      <c r="F60" s="20">
        <v>0.55535543697979195</v>
      </c>
      <c r="G60" s="20">
        <v>0.52996533292663195</v>
      </c>
      <c r="H60" s="20">
        <v>0.56914567246501802</v>
      </c>
      <c r="I60" s="20">
        <v>0.47229238164502202</v>
      </c>
      <c r="J60" s="20">
        <v>0.52435625178337497</v>
      </c>
      <c r="K60" s="20">
        <v>0.53362991713388197</v>
      </c>
      <c r="L60" s="20">
        <v>0.577141549925135</v>
      </c>
      <c r="M60" s="20"/>
      <c r="N60" s="20"/>
      <c r="O60" s="20"/>
    </row>
    <row r="61" spans="1:15" x14ac:dyDescent="0.35">
      <c r="A61" s="19" t="str">
        <f>B57&amp;C61</f>
        <v>CONSUMO MEDIO (kg ó litros por consumidor)Frutos Secos</v>
      </c>
      <c r="B61" s="19">
        <v>0</v>
      </c>
      <c r="C61" s="19" t="s">
        <v>59</v>
      </c>
      <c r="D61" s="20">
        <v>0.80083538977753999</v>
      </c>
      <c r="E61" s="20">
        <v>0.89771301730785702</v>
      </c>
      <c r="F61" s="20">
        <v>1.12255162036258</v>
      </c>
      <c r="G61" s="20">
        <v>0.86387258104067699</v>
      </c>
      <c r="H61" s="20">
        <v>0.86975877842854699</v>
      </c>
      <c r="I61" s="20">
        <v>0.75951722093240603</v>
      </c>
      <c r="J61" s="20">
        <v>0.92314424065207101</v>
      </c>
      <c r="K61" s="20">
        <v>0.81320726974228197</v>
      </c>
      <c r="L61" s="20">
        <v>0.88945242183220297</v>
      </c>
      <c r="M61" s="20"/>
      <c r="N61" s="20"/>
      <c r="O61" s="20"/>
    </row>
    <row r="62" spans="1:15" x14ac:dyDescent="0.35">
      <c r="A62" s="19" t="str">
        <f>B57&amp;C62</f>
        <v>CONSUMO MEDIO (kg ó litros por consumidor)Chocolatinas/Chocolate/Bombones</v>
      </c>
      <c r="B62" s="19">
        <v>0</v>
      </c>
      <c r="C62" s="19" t="s">
        <v>62</v>
      </c>
      <c r="D62" s="20">
        <v>0.59717079682984098</v>
      </c>
      <c r="E62" s="20">
        <v>0.76885396729481104</v>
      </c>
      <c r="F62" s="20">
        <v>0.53631080759852801</v>
      </c>
      <c r="G62" s="20">
        <v>0.45043288571057699</v>
      </c>
      <c r="H62" s="20">
        <v>0.39362145221239803</v>
      </c>
      <c r="I62" s="20">
        <v>0.56950421040900701</v>
      </c>
      <c r="J62" s="20">
        <v>0.38331667042950102</v>
      </c>
      <c r="K62" s="20">
        <v>0.47354916271354403</v>
      </c>
      <c r="L62" s="20">
        <v>0.50258546779556901</v>
      </c>
      <c r="M62" s="20"/>
      <c r="N62" s="20"/>
      <c r="O62" s="20"/>
    </row>
    <row r="63" spans="1:15" x14ac:dyDescent="0.35">
      <c r="A63" s="19" t="str">
        <f>B57&amp;C63</f>
        <v>CONSUMO MEDIO (kg ó litros por consumidor)Chicles</v>
      </c>
      <c r="B63" s="19">
        <v>0</v>
      </c>
      <c r="C63" s="19" t="s">
        <v>65</v>
      </c>
      <c r="D63" s="20">
        <v>0.231068018312174</v>
      </c>
      <c r="E63" s="20">
        <v>0.18086349726835799</v>
      </c>
      <c r="F63" s="20">
        <v>0.165156123365369</v>
      </c>
      <c r="G63" s="20">
        <v>0.15134120759168301</v>
      </c>
      <c r="H63" s="20">
        <v>0.170358037470107</v>
      </c>
      <c r="I63" s="20">
        <v>0.23038388431133799</v>
      </c>
      <c r="J63" s="20">
        <v>0.20644169182368899</v>
      </c>
      <c r="K63" s="20">
        <v>0.183329916229624</v>
      </c>
      <c r="L63" s="20">
        <v>0.17465666788029699</v>
      </c>
      <c r="M63" s="20"/>
      <c r="N63" s="20"/>
      <c r="O63" s="20"/>
    </row>
    <row r="64" spans="1:15" x14ac:dyDescent="0.35">
      <c r="A64" s="19" t="str">
        <f>B57&amp;C64</f>
        <v>CONSUMO MEDIO (kg ó litros por consumidor)Caramelos</v>
      </c>
      <c r="B64" s="19">
        <v>0</v>
      </c>
      <c r="C64" s="19" t="s">
        <v>68</v>
      </c>
      <c r="D64" s="20">
        <v>0.351200394015939</v>
      </c>
      <c r="E64" s="20">
        <v>0.25328614492060197</v>
      </c>
      <c r="F64" s="20">
        <v>0.246180758988016</v>
      </c>
      <c r="G64" s="20">
        <v>0.25030008119374397</v>
      </c>
      <c r="H64" s="20">
        <v>0.26138567686944902</v>
      </c>
      <c r="I64" s="20">
        <v>0.32810136219661501</v>
      </c>
      <c r="J64" s="20">
        <v>0.332335743037867</v>
      </c>
      <c r="K64" s="20">
        <v>0.297222743512782</v>
      </c>
      <c r="L64" s="20">
        <v>0.29406604995302699</v>
      </c>
      <c r="M64" s="20"/>
      <c r="N64" s="20"/>
      <c r="O64" s="20"/>
    </row>
    <row r="65" spans="1:15" x14ac:dyDescent="0.35">
      <c r="A65" s="19" t="str">
        <f>B57&amp;C65</f>
        <v>CONSUMO MEDIO (kg ó litros por consumidor)Golosinas</v>
      </c>
      <c r="B65" s="19">
        <v>0</v>
      </c>
      <c r="C65" s="19" t="s">
        <v>70</v>
      </c>
      <c r="D65" s="20">
        <v>0.39234603774557197</v>
      </c>
      <c r="E65" s="20">
        <v>0.35784103185608601</v>
      </c>
      <c r="F65" s="20">
        <v>0.36461965084418702</v>
      </c>
      <c r="G65" s="20">
        <v>0.34070035341126398</v>
      </c>
      <c r="H65" s="20">
        <v>0.34536533935665498</v>
      </c>
      <c r="I65" s="20">
        <v>0.32414146638424701</v>
      </c>
      <c r="J65" s="20">
        <v>0.37252265254009898</v>
      </c>
      <c r="K65" s="20">
        <v>0.333476225196701</v>
      </c>
      <c r="L65" s="20">
        <v>0.32548433668479099</v>
      </c>
      <c r="M65" s="20"/>
      <c r="N65" s="20"/>
      <c r="O65" s="20"/>
    </row>
    <row r="66" spans="1:15" x14ac:dyDescent="0.35">
      <c r="A66" s="19" t="str">
        <f>B66&amp;C66</f>
        <v>VOLUMEN POR ACTO (consumiciones)Total Aperitivos</v>
      </c>
      <c r="B66" s="19" t="s">
        <v>67</v>
      </c>
      <c r="C66" s="19" t="s">
        <v>44</v>
      </c>
      <c r="D66" s="20">
        <v>2.06743646282546</v>
      </c>
      <c r="E66" s="20">
        <v>2.1581326327349402</v>
      </c>
      <c r="F66" s="20">
        <v>2.0540722727986398</v>
      </c>
      <c r="G66" s="20">
        <v>1.98577681928394</v>
      </c>
      <c r="H66" s="20">
        <v>1.8446403113477501</v>
      </c>
      <c r="I66" s="20">
        <v>2.1925469865317799</v>
      </c>
      <c r="J66" s="20">
        <v>1.8747925532788901</v>
      </c>
      <c r="K66" s="20">
        <v>2.0404566066038901</v>
      </c>
      <c r="L66" s="20">
        <v>1.8429267966734899</v>
      </c>
      <c r="M66" s="20"/>
      <c r="N66" s="20"/>
      <c r="O66" s="20"/>
    </row>
    <row r="67" spans="1:15" x14ac:dyDescent="0.35">
      <c r="A67" s="19" t="str">
        <f>B66&amp;C67</f>
        <v>VOLUMEN POR ACTO (consumiciones)Patatas Fritas + Otros Aperitivos Salados</v>
      </c>
      <c r="B67" s="19">
        <v>0</v>
      </c>
      <c r="C67" s="19" t="s">
        <v>48</v>
      </c>
      <c r="D67" s="20">
        <v>1.5762315811559</v>
      </c>
      <c r="E67" s="20">
        <v>1.51199441958716</v>
      </c>
      <c r="F67" s="20">
        <v>1.5265289402595099</v>
      </c>
      <c r="G67" s="20">
        <v>1.49305613607955</v>
      </c>
      <c r="H67" s="20">
        <v>1.4613772378691601</v>
      </c>
      <c r="I67" s="20">
        <v>1.5184284865520099</v>
      </c>
      <c r="J67" s="20">
        <v>1.47537370009507</v>
      </c>
      <c r="K67" s="20">
        <v>1.55002101492665</v>
      </c>
      <c r="L67" s="20">
        <v>1.49121756306244</v>
      </c>
      <c r="M67" s="20"/>
      <c r="N67" s="20"/>
      <c r="O67" s="20"/>
    </row>
    <row r="68" spans="1:15" x14ac:dyDescent="0.35">
      <c r="A68" s="19" t="str">
        <f>B66&amp;C68</f>
        <v>VOLUMEN POR ACTO (consumiciones)Patatas Fritas</v>
      </c>
      <c r="B68" s="19">
        <v>0</v>
      </c>
      <c r="C68" s="19" t="s">
        <v>52</v>
      </c>
      <c r="D68" s="20">
        <v>1.35371185190966</v>
      </c>
      <c r="E68" s="20">
        <v>1.35546695636131</v>
      </c>
      <c r="F68" s="20">
        <v>1.3880065972200499</v>
      </c>
      <c r="G68" s="20">
        <v>1.34710185643685</v>
      </c>
      <c r="H68" s="20">
        <v>1.3684690535825901</v>
      </c>
      <c r="I68" s="20">
        <v>1.3666063206118899</v>
      </c>
      <c r="J68" s="20">
        <v>1.3189389302707599</v>
      </c>
      <c r="K68" s="20">
        <v>1.4116517435760201</v>
      </c>
      <c r="L68" s="20">
        <v>1.32463838444167</v>
      </c>
      <c r="M68" s="20"/>
      <c r="N68" s="20"/>
      <c r="O68" s="20"/>
    </row>
    <row r="69" spans="1:15" x14ac:dyDescent="0.35">
      <c r="A69" s="19" t="str">
        <f>B66&amp;C69</f>
        <v>VOLUMEN POR ACTO (consumiciones)Otros Snacks Salados</v>
      </c>
      <c r="B69" s="19">
        <v>0</v>
      </c>
      <c r="C69" s="19" t="s">
        <v>56</v>
      </c>
      <c r="D69" s="20">
        <v>1.6528696134208201</v>
      </c>
      <c r="E69" s="20">
        <v>1.5404001500803299</v>
      </c>
      <c r="F69" s="20">
        <v>1.54126565336416</v>
      </c>
      <c r="G69" s="20">
        <v>1.51388487680441</v>
      </c>
      <c r="H69" s="20">
        <v>1.4488683653169501</v>
      </c>
      <c r="I69" s="20">
        <v>1.5717886221994799</v>
      </c>
      <c r="J69" s="20">
        <v>1.4785691865159201</v>
      </c>
      <c r="K69" s="20">
        <v>1.55059667939688</v>
      </c>
      <c r="L69" s="20">
        <v>1.56364092696394</v>
      </c>
      <c r="M69" s="20"/>
      <c r="N69" s="20"/>
      <c r="O69" s="20"/>
    </row>
    <row r="70" spans="1:15" x14ac:dyDescent="0.35">
      <c r="A70" s="19" t="str">
        <f>B66&amp;C70</f>
        <v>VOLUMEN POR ACTO (consumiciones)Frutos Secos</v>
      </c>
      <c r="B70" s="19">
        <v>0</v>
      </c>
      <c r="C70" s="19" t="s">
        <v>59</v>
      </c>
      <c r="D70" s="20">
        <v>1.6154750353032099</v>
      </c>
      <c r="E70" s="20">
        <v>1.6845674159784501</v>
      </c>
      <c r="F70" s="20">
        <v>1.8055922613151201</v>
      </c>
      <c r="G70" s="20">
        <v>1.67353093046315</v>
      </c>
      <c r="H70" s="20">
        <v>1.6860344217412699</v>
      </c>
      <c r="I70" s="20">
        <v>1.63972739319478</v>
      </c>
      <c r="J70" s="20">
        <v>1.6783125646872901</v>
      </c>
      <c r="K70" s="20">
        <v>1.5505750777462599</v>
      </c>
      <c r="L70" s="20">
        <v>1.59179440774935</v>
      </c>
      <c r="M70" s="20"/>
      <c r="N70" s="20"/>
      <c r="O70" s="20"/>
    </row>
    <row r="71" spans="1:15" x14ac:dyDescent="0.35">
      <c r="A71" s="19" t="str">
        <f>B66&amp;C71</f>
        <v>VOLUMEN POR ACTO (consumiciones)Chocolatinas/Chocolate/Bombones</v>
      </c>
      <c r="B71" s="19">
        <v>0</v>
      </c>
      <c r="C71" s="19" t="s">
        <v>62</v>
      </c>
      <c r="D71" s="20">
        <v>2.9597996967148199</v>
      </c>
      <c r="E71" s="20">
        <v>3.5747830901230602</v>
      </c>
      <c r="F71" s="20">
        <v>3.12822035111527</v>
      </c>
      <c r="G71" s="20">
        <v>3.2093118852373101</v>
      </c>
      <c r="H71" s="20">
        <v>2.3024646181095099</v>
      </c>
      <c r="I71" s="20">
        <v>3.1207864535185199</v>
      </c>
      <c r="J71" s="20">
        <v>2.4593688119868902</v>
      </c>
      <c r="K71" s="20">
        <v>2.76960113319095</v>
      </c>
      <c r="L71" s="20">
        <v>2.5669600452797998</v>
      </c>
      <c r="M71" s="20"/>
      <c r="N71" s="20"/>
      <c r="O71" s="20"/>
    </row>
    <row r="72" spans="1:15" x14ac:dyDescent="0.35">
      <c r="A72" s="19" t="str">
        <f>B66&amp;C72</f>
        <v>VOLUMEN POR ACTO (consumiciones)Chicles</v>
      </c>
      <c r="B72" s="19">
        <v>0</v>
      </c>
      <c r="C72" s="19" t="s">
        <v>65</v>
      </c>
      <c r="D72" s="20">
        <v>2.3280157548499698</v>
      </c>
      <c r="E72" s="20">
        <v>1.87964633526154</v>
      </c>
      <c r="F72" s="20">
        <v>2.0067098132704499</v>
      </c>
      <c r="G72" s="20">
        <v>1.57338053871026</v>
      </c>
      <c r="H72" s="20">
        <v>1.9541309254483901</v>
      </c>
      <c r="I72" s="20">
        <v>2.39871206330147</v>
      </c>
      <c r="J72" s="20">
        <v>1.63999462662756</v>
      </c>
      <c r="K72" s="20">
        <v>2.0579297131474399</v>
      </c>
      <c r="L72" s="20">
        <v>1.74001363993294</v>
      </c>
      <c r="M72" s="20"/>
      <c r="N72" s="20"/>
      <c r="O72" s="20"/>
    </row>
    <row r="73" spans="1:15" x14ac:dyDescent="0.35">
      <c r="A73" s="19" t="str">
        <f>B66&amp;C73</f>
        <v>VOLUMEN POR ACTO (consumiciones)Caramelos</v>
      </c>
      <c r="B73" s="19">
        <v>0</v>
      </c>
      <c r="C73" s="19" t="s">
        <v>68</v>
      </c>
      <c r="D73" s="20">
        <v>2.8581905116342701</v>
      </c>
      <c r="E73" s="20">
        <v>2.4986644088180698</v>
      </c>
      <c r="F73" s="20">
        <v>2.0297517407041799</v>
      </c>
      <c r="G73" s="20">
        <v>2.2550596622087999</v>
      </c>
      <c r="H73" s="20">
        <v>2.05731777006365</v>
      </c>
      <c r="I73" s="20">
        <v>2.9755890931148299</v>
      </c>
      <c r="J73" s="20">
        <v>2.06345506193201</v>
      </c>
      <c r="K73" s="20">
        <v>2.6991613869176101</v>
      </c>
      <c r="L73" s="20">
        <v>2.1208268616304502</v>
      </c>
      <c r="M73" s="20"/>
      <c r="N73" s="20"/>
      <c r="O73" s="20"/>
    </row>
    <row r="74" spans="1:15" x14ac:dyDescent="0.35">
      <c r="A74" s="19" t="str">
        <f>B66&amp;C74</f>
        <v>VOLUMEN POR ACTO (consumiciones)Golosinas</v>
      </c>
      <c r="B74" s="19">
        <v>0</v>
      </c>
      <c r="C74" s="19" t="s">
        <v>70</v>
      </c>
      <c r="D74" s="20">
        <v>4.5337681595774102</v>
      </c>
      <c r="E74" s="20">
        <v>4.5468567307689103</v>
      </c>
      <c r="F74" s="20">
        <v>3.7791035429086599</v>
      </c>
      <c r="G74" s="20">
        <v>3.6315671946625501</v>
      </c>
      <c r="H74" s="20">
        <v>3.5869672626740701</v>
      </c>
      <c r="I74" s="20">
        <v>5.2670800002139497</v>
      </c>
      <c r="J74" s="20">
        <v>3.2585029950172202</v>
      </c>
      <c r="K74" s="20">
        <v>4.0548885553158502</v>
      </c>
      <c r="L74" s="20">
        <v>2.9883905829635</v>
      </c>
      <c r="M74" s="20"/>
      <c r="N74" s="20"/>
      <c r="O74" s="20"/>
    </row>
    <row r="75" spans="1:15" x14ac:dyDescent="0.35">
      <c r="A75" s="19" t="str">
        <f>B75&amp;C75</f>
        <v>CONSUMO PER CAPITA (kg ó litros por individuo)Total Aperitivos</v>
      </c>
      <c r="B75" s="19" t="s">
        <v>53</v>
      </c>
      <c r="C75" s="19" t="s">
        <v>44</v>
      </c>
      <c r="D75" s="20">
        <v>0.50435258758576096</v>
      </c>
      <c r="E75" s="20">
        <v>0.38630751191124701</v>
      </c>
      <c r="F75" s="20">
        <v>0.37582563116596002</v>
      </c>
      <c r="G75" s="20">
        <v>0.36266769325885501</v>
      </c>
      <c r="H75" s="20">
        <v>0.45869211964310003</v>
      </c>
      <c r="I75" s="20">
        <v>0.33720973267149901</v>
      </c>
      <c r="J75" s="20">
        <v>0.32627272606375302</v>
      </c>
      <c r="K75" s="20">
        <v>0.31785155919538599</v>
      </c>
      <c r="L75" s="20">
        <v>0.435476723675153</v>
      </c>
      <c r="M75" s="20"/>
      <c r="N75" s="20"/>
      <c r="O75" s="20"/>
    </row>
    <row r="76" spans="1:15" x14ac:dyDescent="0.35">
      <c r="A76" s="19" t="str">
        <f>B75&amp;C76</f>
        <v>CONSUMO PER CAPITA (kg ó litros por individuo)Patatas Fritas + Otros Aperitivos Salados</v>
      </c>
      <c r="B76" s="19">
        <v>0</v>
      </c>
      <c r="C76" s="19" t="s">
        <v>48</v>
      </c>
      <c r="D76" s="20">
        <v>0.30660528079584998</v>
      </c>
      <c r="E76" s="20">
        <v>0.18199428218331601</v>
      </c>
      <c r="F76" s="20">
        <v>0.20295445117451699</v>
      </c>
      <c r="G76" s="20">
        <v>0.20599457438639601</v>
      </c>
      <c r="H76" s="20">
        <v>0.28662996966591098</v>
      </c>
      <c r="I76" s="20">
        <v>0.18284585187490399</v>
      </c>
      <c r="J76" s="20">
        <v>0.184892441812222</v>
      </c>
      <c r="K76" s="20">
        <v>0.18285778653913101</v>
      </c>
      <c r="L76" s="20">
        <v>0.268446292157552</v>
      </c>
      <c r="M76" s="20"/>
      <c r="N76" s="20"/>
      <c r="O76" s="20"/>
    </row>
    <row r="77" spans="1:15" x14ac:dyDescent="0.35">
      <c r="A77" s="19" t="str">
        <f>B75&amp;C77</f>
        <v>CONSUMO PER CAPITA (kg ó litros por individuo)Patatas Fritas</v>
      </c>
      <c r="B77" s="19">
        <v>0</v>
      </c>
      <c r="C77" s="19" t="s">
        <v>52</v>
      </c>
      <c r="D77" s="20">
        <v>0.17746175531837299</v>
      </c>
      <c r="E77" s="20">
        <v>0.112669348303331</v>
      </c>
      <c r="F77" s="20">
        <v>0.113466806564539</v>
      </c>
      <c r="G77" s="20">
        <v>0.12157347855423201</v>
      </c>
      <c r="H77" s="20">
        <v>0.186093717253874</v>
      </c>
      <c r="I77" s="20">
        <v>0.113445452606125</v>
      </c>
      <c r="J77" s="20">
        <v>0.108382081760888</v>
      </c>
      <c r="K77" s="20">
        <v>0.10749550639027</v>
      </c>
      <c r="L77" s="20">
        <v>0.16577136807946</v>
      </c>
      <c r="M77" s="20"/>
      <c r="N77" s="20"/>
      <c r="O77" s="20"/>
    </row>
    <row r="78" spans="1:15" x14ac:dyDescent="0.35">
      <c r="A78" s="19" t="str">
        <f>B75&amp;C78</f>
        <v>CONSUMO PER CAPITA (kg ó litros por individuo)Otros Snacks Salados</v>
      </c>
      <c r="B78" s="19">
        <v>0</v>
      </c>
      <c r="C78" s="19" t="s">
        <v>56</v>
      </c>
      <c r="D78" s="20">
        <v>0.129143584137283</v>
      </c>
      <c r="E78" s="20">
        <v>6.9324896200309599E-2</v>
      </c>
      <c r="F78" s="20">
        <v>8.9487642622088401E-2</v>
      </c>
      <c r="G78" s="20">
        <v>8.4421092691214394E-2</v>
      </c>
      <c r="H78" s="20">
        <v>0.10053633891061201</v>
      </c>
      <c r="I78" s="20">
        <v>6.9400342811493404E-2</v>
      </c>
      <c r="J78" s="20">
        <v>7.6510341330842405E-2</v>
      </c>
      <c r="K78" s="20">
        <v>7.5362258588174497E-2</v>
      </c>
      <c r="L78" s="20">
        <v>0.10267492458555599</v>
      </c>
      <c r="M78" s="20"/>
      <c r="N78" s="20"/>
      <c r="O78" s="20"/>
    </row>
    <row r="79" spans="1:15" x14ac:dyDescent="0.35">
      <c r="A79" s="19" t="str">
        <f>B75&amp;C79</f>
        <v>CONSUMO PER CAPITA (kg ó litros por individuo)Frutos Secos</v>
      </c>
      <c r="B79" s="19">
        <v>0</v>
      </c>
      <c r="C79" s="19" t="s">
        <v>59</v>
      </c>
      <c r="D79" s="20">
        <v>9.0777414271609402E-2</v>
      </c>
      <c r="E79" s="20">
        <v>8.2370411982017E-2</v>
      </c>
      <c r="F79" s="20">
        <v>9.1548092149853294E-2</v>
      </c>
      <c r="G79" s="20">
        <v>7.6322788347185602E-2</v>
      </c>
      <c r="H79" s="20">
        <v>9.9205729978094195E-2</v>
      </c>
      <c r="I79" s="20">
        <v>6.9230328875566002E-2</v>
      </c>
      <c r="J79" s="20">
        <v>7.1146172740510702E-2</v>
      </c>
      <c r="K79" s="20">
        <v>6.4548107469830807E-2</v>
      </c>
      <c r="L79" s="20">
        <v>9.0608518212046602E-2</v>
      </c>
      <c r="M79" s="20"/>
      <c r="N79" s="20"/>
      <c r="O79" s="20"/>
    </row>
    <row r="80" spans="1:15" x14ac:dyDescent="0.35">
      <c r="A80" s="19" t="str">
        <f>B75&amp;C80</f>
        <v>CONSUMO PER CAPITA (kg ó litros por individuo)Chocolatinas/Chocolate/Bombones</v>
      </c>
      <c r="B80" s="19">
        <v>0</v>
      </c>
      <c r="C80" s="19" t="s">
        <v>62</v>
      </c>
      <c r="D80" s="20">
        <v>4.86428876431289E-2</v>
      </c>
      <c r="E80" s="20">
        <v>7.5674951486070494E-2</v>
      </c>
      <c r="F80" s="20">
        <v>4.3139774104718497E-2</v>
      </c>
      <c r="G80" s="20">
        <v>4.3347359208739999E-2</v>
      </c>
      <c r="H80" s="20">
        <v>3.1485535917169398E-2</v>
      </c>
      <c r="I80" s="20">
        <v>4.7031816116533197E-2</v>
      </c>
      <c r="J80" s="20">
        <v>3.6015644721214803E-2</v>
      </c>
      <c r="K80" s="20">
        <v>3.60029057684444E-2</v>
      </c>
      <c r="L80" s="20">
        <v>3.6419408622739603E-2</v>
      </c>
      <c r="M80" s="20"/>
      <c r="N80" s="20"/>
      <c r="O80" s="20"/>
    </row>
    <row r="81" spans="1:15" x14ac:dyDescent="0.35">
      <c r="A81" s="19" t="str">
        <f>B75&amp;C81</f>
        <v>CONSUMO PER CAPITA (kg ó litros por individuo)Chicles</v>
      </c>
      <c r="B81" s="19">
        <v>0</v>
      </c>
      <c r="C81" s="19" t="s">
        <v>65</v>
      </c>
      <c r="D81" s="20">
        <v>1.3643327956755699E-2</v>
      </c>
      <c r="E81" s="20">
        <v>1.2402980194518701E-2</v>
      </c>
      <c r="F81" s="20">
        <v>7.5743653563640498E-3</v>
      </c>
      <c r="G81" s="20">
        <v>8.4854548234972998E-3</v>
      </c>
      <c r="H81" s="20">
        <v>1.01032196985947E-2</v>
      </c>
      <c r="I81" s="20">
        <v>8.8619971783744592E-3</v>
      </c>
      <c r="J81" s="20">
        <v>6.7673217469170497E-3</v>
      </c>
      <c r="K81" s="20">
        <v>8.0815530338325999E-3</v>
      </c>
      <c r="L81" s="20">
        <v>8.5133580785897792E-3</v>
      </c>
      <c r="M81" s="20"/>
      <c r="N81" s="20"/>
      <c r="O81" s="20"/>
    </row>
    <row r="82" spans="1:15" x14ac:dyDescent="0.35">
      <c r="A82" s="19" t="str">
        <f>B75&amp;C82</f>
        <v>CONSUMO PER CAPITA (kg ó litros por individuo)Caramelos</v>
      </c>
      <c r="B82" s="19">
        <v>0</v>
      </c>
      <c r="C82" s="19" t="s">
        <v>68</v>
      </c>
      <c r="D82" s="20">
        <v>1.69546590936356E-2</v>
      </c>
      <c r="E82" s="20">
        <v>1.4688337092982199E-2</v>
      </c>
      <c r="F82" s="20">
        <v>1.1001919053285601E-2</v>
      </c>
      <c r="G82" s="20">
        <v>1.13046279570586E-2</v>
      </c>
      <c r="H82" s="20">
        <v>9.7966907335018706E-3</v>
      </c>
      <c r="I82" s="20">
        <v>1.44777219639609E-2</v>
      </c>
      <c r="J82" s="20">
        <v>1.11402762927338E-2</v>
      </c>
      <c r="K82" s="20">
        <v>1.1196963304703799E-2</v>
      </c>
      <c r="L82" s="20">
        <v>1.1709665999222E-2</v>
      </c>
      <c r="M82" s="20"/>
      <c r="N82" s="20"/>
      <c r="O82" s="20"/>
    </row>
    <row r="83" spans="1:15" x14ac:dyDescent="0.35">
      <c r="A83" s="19" t="str">
        <f>B75&amp;C83</f>
        <v>CONSUMO PER CAPITA (kg ó litros por individuo)Golosinas</v>
      </c>
      <c r="B83" s="19">
        <v>0</v>
      </c>
      <c r="C83" s="19" t="s">
        <v>70</v>
      </c>
      <c r="D83" s="20">
        <v>2.7728903202713599E-2</v>
      </c>
      <c r="E83" s="20">
        <v>1.9176532711882702E-2</v>
      </c>
      <c r="F83" s="20">
        <v>1.9607111797443001E-2</v>
      </c>
      <c r="G83" s="20">
        <v>1.7212927988111099E-2</v>
      </c>
      <c r="H83" s="20">
        <v>2.1470938348435799E-2</v>
      </c>
      <c r="I83" s="20">
        <v>1.47620085236808E-2</v>
      </c>
      <c r="J83" s="20">
        <v>1.6310881990109102E-2</v>
      </c>
      <c r="K83" s="20">
        <v>1.5164157718845101E-2</v>
      </c>
      <c r="L83" s="20">
        <v>1.9779595259563899E-2</v>
      </c>
      <c r="M83" s="20"/>
      <c r="N83" s="20"/>
      <c r="O83" s="20"/>
    </row>
    <row r="84" spans="1:15" x14ac:dyDescent="0.35">
      <c r="A84" s="19" t="str">
        <f>B84&amp;C84</f>
        <v>GASTO PER CAPITA (€ por individuo)Total Aperitivos</v>
      </c>
      <c r="B84" s="19" t="s">
        <v>72</v>
      </c>
      <c r="C84" s="19" t="s">
        <v>44</v>
      </c>
      <c r="D84" s="20">
        <v>4.4444963876167396</v>
      </c>
      <c r="E84" s="20">
        <v>3.3286945406341202</v>
      </c>
      <c r="F84" s="20">
        <v>3.4162654930563301</v>
      </c>
      <c r="G84" s="20">
        <v>3.1623958707843101</v>
      </c>
      <c r="H84" s="20">
        <v>4.0144890006797596</v>
      </c>
      <c r="I84" s="20">
        <v>3.08785199414283</v>
      </c>
      <c r="J84" s="20">
        <v>2.93203196194015</v>
      </c>
      <c r="K84" s="20">
        <v>2.73345189783808</v>
      </c>
      <c r="L84" s="20">
        <v>3.7128806422742602</v>
      </c>
      <c r="M84" s="20"/>
      <c r="N84" s="20"/>
      <c r="O84" s="20"/>
    </row>
    <row r="85" spans="1:15" x14ac:dyDescent="0.35">
      <c r="A85" s="19" t="str">
        <f>B84&amp;C85</f>
        <v>GASTO PER CAPITA (€ por individuo)Patatas Fritas + Otros Aperitivos Salados</v>
      </c>
      <c r="B85" s="19">
        <v>0</v>
      </c>
      <c r="C85" s="19" t="s">
        <v>48</v>
      </c>
      <c r="D85" s="20">
        <v>2.5254842224262002</v>
      </c>
      <c r="E85" s="20">
        <v>1.4577881166739399</v>
      </c>
      <c r="F85" s="20">
        <v>1.6907689121038001</v>
      </c>
      <c r="G85" s="20">
        <v>1.6963059931825599</v>
      </c>
      <c r="H85" s="20">
        <v>2.2483383845103901</v>
      </c>
      <c r="I85" s="20">
        <v>1.55392799726909</v>
      </c>
      <c r="J85" s="20">
        <v>1.5443535026555799</v>
      </c>
      <c r="K85" s="20">
        <v>1.5196166146172001</v>
      </c>
      <c r="L85" s="20">
        <v>2.2422238862445698</v>
      </c>
      <c r="M85" s="20"/>
      <c r="N85" s="20"/>
      <c r="O85" s="20"/>
    </row>
    <row r="86" spans="1:15" x14ac:dyDescent="0.35">
      <c r="A86" s="19" t="str">
        <f>B84&amp;C86</f>
        <v>GASTO PER CAPITA (€ por individuo)Patatas Fritas</v>
      </c>
      <c r="B86" s="19">
        <v>0</v>
      </c>
      <c r="C86" s="19" t="s">
        <v>52</v>
      </c>
      <c r="D86" s="20">
        <v>1.50703255694621</v>
      </c>
      <c r="E86" s="20">
        <v>0.92587334273148403</v>
      </c>
      <c r="F86" s="20">
        <v>0.93602430284611304</v>
      </c>
      <c r="G86" s="20">
        <v>0.92525319131713302</v>
      </c>
      <c r="H86" s="20">
        <v>1.4384175487130799</v>
      </c>
      <c r="I86" s="20">
        <v>0.934939626077681</v>
      </c>
      <c r="J86" s="20">
        <v>0.94211690643363599</v>
      </c>
      <c r="K86" s="20">
        <v>0.94473032195062301</v>
      </c>
      <c r="L86" s="20">
        <v>1.3908385697985901</v>
      </c>
      <c r="M86" s="20"/>
      <c r="N86" s="20"/>
      <c r="O86" s="20"/>
    </row>
    <row r="87" spans="1:15" x14ac:dyDescent="0.35">
      <c r="A87" s="19" t="str">
        <f>B84&amp;C87</f>
        <v>GASTO PER CAPITA (€ por individuo)Otros Snacks Salados</v>
      </c>
      <c r="B87" s="19">
        <v>0</v>
      </c>
      <c r="C87" s="19" t="s">
        <v>56</v>
      </c>
      <c r="D87" s="20">
        <v>1.0184521426258299</v>
      </c>
      <c r="E87" s="20">
        <v>0.53191447693898197</v>
      </c>
      <c r="F87" s="20">
        <v>0.75474431080847104</v>
      </c>
      <c r="G87" s="20">
        <v>0.77105275719591604</v>
      </c>
      <c r="H87" s="20">
        <v>0.80992151052301697</v>
      </c>
      <c r="I87" s="20">
        <v>0.61898817815718499</v>
      </c>
      <c r="J87" s="20">
        <v>0.60223643190683895</v>
      </c>
      <c r="K87" s="20">
        <v>0.57488608986876699</v>
      </c>
      <c r="L87" s="20">
        <v>0.85138532028813496</v>
      </c>
      <c r="M87" s="20"/>
      <c r="N87" s="20"/>
      <c r="O87" s="20"/>
    </row>
    <row r="88" spans="1:15" x14ac:dyDescent="0.35">
      <c r="A88" s="19" t="str">
        <f>B84&amp;C88</f>
        <v>GASTO PER CAPITA (€ por individuo)Frutos Secos</v>
      </c>
      <c r="B88" s="19">
        <v>0</v>
      </c>
      <c r="C88" s="19" t="s">
        <v>59</v>
      </c>
      <c r="D88" s="20">
        <v>0.87361155937993795</v>
      </c>
      <c r="E88" s="20">
        <v>0.84633307198536301</v>
      </c>
      <c r="F88" s="20">
        <v>0.94410129124568198</v>
      </c>
      <c r="G88" s="20">
        <v>0.727483275363349</v>
      </c>
      <c r="H88" s="20">
        <v>0.99756643336408002</v>
      </c>
      <c r="I88" s="20">
        <v>0.69886680017309</v>
      </c>
      <c r="J88" s="20">
        <v>0.66936488024416096</v>
      </c>
      <c r="K88" s="20">
        <v>0.53258288453342295</v>
      </c>
      <c r="L88" s="20">
        <v>0.76430944401321699</v>
      </c>
      <c r="M88" s="20"/>
      <c r="N88" s="20"/>
      <c r="O88" s="20"/>
    </row>
    <row r="89" spans="1:15" x14ac:dyDescent="0.35">
      <c r="A89" s="19" t="str">
        <f>B84&amp;C89</f>
        <v>GASTO PER CAPITA (€ por individuo)Chocolatinas/Chocolate/Bombones</v>
      </c>
      <c r="B89" s="19">
        <v>0</v>
      </c>
      <c r="C89" s="19" t="s">
        <v>62</v>
      </c>
      <c r="D89" s="20">
        <v>0.38965270704212501</v>
      </c>
      <c r="E89" s="20">
        <v>0.50451155623694999</v>
      </c>
      <c r="F89" s="20">
        <v>0.365931405441352</v>
      </c>
      <c r="G89" s="20">
        <v>0.33678482990979802</v>
      </c>
      <c r="H89" s="20">
        <v>0.30091509990002102</v>
      </c>
      <c r="I89" s="20">
        <v>0.38489100639068202</v>
      </c>
      <c r="J89" s="20">
        <v>0.34432015109756497</v>
      </c>
      <c r="K89" s="20">
        <v>0.29644530533702201</v>
      </c>
      <c r="L89" s="20">
        <v>0.286545650954591</v>
      </c>
      <c r="M89" s="20"/>
      <c r="N89" s="20"/>
      <c r="O89" s="20"/>
    </row>
    <row r="90" spans="1:15" x14ac:dyDescent="0.35">
      <c r="A90" s="19" t="str">
        <f>B84&amp;C90</f>
        <v>GASTO PER CAPITA (€ por individuo)Chicles</v>
      </c>
      <c r="B90" s="19">
        <v>0</v>
      </c>
      <c r="C90" s="19" t="s">
        <v>65</v>
      </c>
      <c r="D90" s="20">
        <v>0.17918531394119999</v>
      </c>
      <c r="E90" s="20">
        <v>0.17248070466684601</v>
      </c>
      <c r="F90" s="20">
        <v>0.11457269448976</v>
      </c>
      <c r="G90" s="20">
        <v>0.12860555340003699</v>
      </c>
      <c r="H90" s="20">
        <v>0.18295941080564501</v>
      </c>
      <c r="I90" s="20">
        <v>0.123437552034174</v>
      </c>
      <c r="J90" s="20">
        <v>0.11851774028739601</v>
      </c>
      <c r="K90" s="20">
        <v>0.121318353070121</v>
      </c>
      <c r="L90" s="20">
        <v>0.14110181322263901</v>
      </c>
      <c r="M90" s="20"/>
      <c r="N90" s="20"/>
      <c r="O90" s="20"/>
    </row>
    <row r="91" spans="1:15" x14ac:dyDescent="0.35">
      <c r="A91" s="19" t="str">
        <f>B84&amp;C91</f>
        <v>GASTO PER CAPITA (€ por individuo)Caramelos</v>
      </c>
      <c r="B91" s="19">
        <v>0</v>
      </c>
      <c r="C91" s="19" t="s">
        <v>68</v>
      </c>
      <c r="D91" s="20">
        <v>0.27047037398587098</v>
      </c>
      <c r="E91" s="20">
        <v>0.20637817014946599</v>
      </c>
      <c r="F91" s="20">
        <v>0.156373390402748</v>
      </c>
      <c r="G91" s="20">
        <v>0.16425878837480201</v>
      </c>
      <c r="H91" s="20">
        <v>0.14095329042813701</v>
      </c>
      <c r="I91" s="20">
        <v>0.20519291558101599</v>
      </c>
      <c r="J91" s="20">
        <v>0.13233117871922301</v>
      </c>
      <c r="K91" s="20">
        <v>0.14286255077245399</v>
      </c>
      <c r="L91" s="20">
        <v>0.14762213981393199</v>
      </c>
      <c r="M91" s="20"/>
      <c r="N91" s="20"/>
      <c r="O91" s="20"/>
    </row>
    <row r="92" spans="1:15" x14ac:dyDescent="0.35">
      <c r="A92" s="19" t="str">
        <f>B84&amp;C92</f>
        <v>GASTO PER CAPITA (€ por individuo)Golosinas</v>
      </c>
      <c r="B92" s="19">
        <v>0</v>
      </c>
      <c r="C92" s="19" t="s">
        <v>70</v>
      </c>
      <c r="D92" s="20">
        <v>0.20609012610013</v>
      </c>
      <c r="E92" s="20">
        <v>0.141203318822409</v>
      </c>
      <c r="F92" s="20">
        <v>0.144519055292881</v>
      </c>
      <c r="G92" s="20">
        <v>0.10895893593256301</v>
      </c>
      <c r="H92" s="20">
        <v>0.14375678998008801</v>
      </c>
      <c r="I92" s="20">
        <v>0.121534276885153</v>
      </c>
      <c r="J92" s="20">
        <v>0.123145613831422</v>
      </c>
      <c r="K92" s="20">
        <v>0.12062533944233</v>
      </c>
      <c r="L92" s="20">
        <v>0.13107931068298401</v>
      </c>
      <c r="M92" s="20"/>
      <c r="N92" s="20"/>
      <c r="O92" s="20"/>
    </row>
    <row r="93" spans="1:15" x14ac:dyDescent="0.35">
      <c r="A93" s="19" t="str">
        <f>B93&amp;C93</f>
        <v>PRECIO MEDIO (kg ó litros)Total Aperitivos</v>
      </c>
      <c r="B93" s="19" t="s">
        <v>74</v>
      </c>
      <c r="C93" s="19" t="s">
        <v>44</v>
      </c>
      <c r="D93" s="20">
        <v>8.8122803312890703</v>
      </c>
      <c r="E93" s="20">
        <v>8.6166963830588905</v>
      </c>
      <c r="F93" s="20">
        <v>9.0900279538085993</v>
      </c>
      <c r="G93" s="20">
        <v>8.7198168724864793</v>
      </c>
      <c r="H93" s="20">
        <v>8.7520339433852996</v>
      </c>
      <c r="I93" s="20">
        <v>9.1570666412257395</v>
      </c>
      <c r="J93" s="20">
        <v>8.9864451660211397</v>
      </c>
      <c r="K93" s="20">
        <v>8.5997750168587608</v>
      </c>
      <c r="L93" s="20">
        <v>8.5260139989569499</v>
      </c>
      <c r="M93" s="20"/>
      <c r="N93" s="20"/>
      <c r="O93" s="20"/>
    </row>
    <row r="94" spans="1:15" x14ac:dyDescent="0.35">
      <c r="A94" s="19" t="str">
        <f>B93&amp;C94</f>
        <v>PRECIO MEDIO (kg ó litros)Patatas Fritas + Otros Aperitivos Salados</v>
      </c>
      <c r="B94" s="19">
        <v>0</v>
      </c>
      <c r="C94" s="19" t="s">
        <v>48</v>
      </c>
      <c r="D94" s="20">
        <v>8.2369234341654192</v>
      </c>
      <c r="E94" s="20">
        <v>8.0100764660593207</v>
      </c>
      <c r="F94" s="20">
        <v>8.3307801446046401</v>
      </c>
      <c r="G94" s="20">
        <v>8.2347119978058103</v>
      </c>
      <c r="H94" s="20">
        <v>7.8440450143123304</v>
      </c>
      <c r="I94" s="20">
        <v>8.4985685009262504</v>
      </c>
      <c r="J94" s="20">
        <v>8.3527130017788291</v>
      </c>
      <c r="K94" s="20">
        <v>8.3103741075418203</v>
      </c>
      <c r="L94" s="20">
        <v>8.3525977141401597</v>
      </c>
      <c r="M94" s="20"/>
      <c r="N94" s="20"/>
      <c r="O94" s="20"/>
    </row>
    <row r="95" spans="1:15" x14ac:dyDescent="0.35">
      <c r="A95" s="19" t="str">
        <f>B93&amp;C95</f>
        <v>PRECIO MEDIO (kg ó litros)Patatas Fritas</v>
      </c>
      <c r="B95" s="19">
        <v>0</v>
      </c>
      <c r="C95" s="19" t="s">
        <v>52</v>
      </c>
      <c r="D95" s="20">
        <v>8.4921540094232792</v>
      </c>
      <c r="E95" s="20">
        <v>8.2176151426635204</v>
      </c>
      <c r="F95" s="20">
        <v>8.2493226978562397</v>
      </c>
      <c r="G95" s="20">
        <v>7.61064997333603</v>
      </c>
      <c r="H95" s="20">
        <v>7.7295331080454996</v>
      </c>
      <c r="I95" s="20">
        <v>8.2413142580842802</v>
      </c>
      <c r="J95" s="20">
        <v>8.69255222936326</v>
      </c>
      <c r="K95" s="20">
        <v>8.7885564120300099</v>
      </c>
      <c r="L95" s="20">
        <v>8.3901012938007398</v>
      </c>
      <c r="M95" s="20"/>
      <c r="N95" s="20"/>
      <c r="O95" s="20"/>
    </row>
    <row r="96" spans="1:15" x14ac:dyDescent="0.35">
      <c r="A96" s="19" t="str">
        <f>B93&amp;C96</f>
        <v>PRECIO MEDIO (kg ó litros)Otros Snacks Salados</v>
      </c>
      <c r="B96" s="19">
        <v>0</v>
      </c>
      <c r="C96" s="19" t="s">
        <v>56</v>
      </c>
      <c r="D96" s="20">
        <v>7.8862000728056998</v>
      </c>
      <c r="E96" s="20">
        <v>7.6727771131751998</v>
      </c>
      <c r="F96" s="20">
        <v>8.4340618290259499</v>
      </c>
      <c r="G96" s="20">
        <v>9.1334136128299495</v>
      </c>
      <c r="H96" s="20">
        <v>8.0560076018197098</v>
      </c>
      <c r="I96" s="20">
        <v>8.9190939566176599</v>
      </c>
      <c r="J96" s="20">
        <v>7.87130760929006</v>
      </c>
      <c r="K96" s="20">
        <v>7.6283022913405096</v>
      </c>
      <c r="L96" s="20">
        <v>8.2920471938471891</v>
      </c>
      <c r="M96" s="20"/>
      <c r="N96" s="20"/>
      <c r="O96" s="20"/>
    </row>
    <row r="97" spans="1:15" x14ac:dyDescent="0.35">
      <c r="A97" s="19" t="str">
        <f>B93&amp;C97</f>
        <v>PRECIO MEDIO (kg ó litros)Frutos Secos</v>
      </c>
      <c r="B97" s="19">
        <v>0</v>
      </c>
      <c r="C97" s="19" t="s">
        <v>59</v>
      </c>
      <c r="D97" s="20">
        <v>9.6236664856531409</v>
      </c>
      <c r="E97" s="20">
        <v>10.274721852430901</v>
      </c>
      <c r="F97" s="20">
        <v>10.3126266105065</v>
      </c>
      <c r="G97" s="20">
        <v>9.5316653271902503</v>
      </c>
      <c r="H97" s="20">
        <v>10.0555324131414</v>
      </c>
      <c r="I97" s="20">
        <v>10.0948068790664</v>
      </c>
      <c r="J97" s="20">
        <v>9.4083048245689298</v>
      </c>
      <c r="K97" s="20">
        <v>8.2509449991596906</v>
      </c>
      <c r="L97" s="20">
        <v>8.4352934922138605</v>
      </c>
      <c r="M97" s="20"/>
      <c r="N97" s="20"/>
      <c r="O97" s="20"/>
    </row>
    <row r="98" spans="1:15" x14ac:dyDescent="0.35">
      <c r="A98" s="19" t="str">
        <f>B93&amp;C98</f>
        <v>PRECIO MEDIO (kg ó litros)Chocolatinas/Chocolate/Bombones</v>
      </c>
      <c r="B98" s="19">
        <v>0</v>
      </c>
      <c r="C98" s="19" t="s">
        <v>62</v>
      </c>
      <c r="D98" s="20">
        <v>8.0104764729600895</v>
      </c>
      <c r="E98" s="20">
        <v>6.6668236494319499</v>
      </c>
      <c r="F98" s="20">
        <v>8.4824599348406906</v>
      </c>
      <c r="G98" s="20">
        <v>7.7694428462874603</v>
      </c>
      <c r="H98" s="20">
        <v>9.5572487853360393</v>
      </c>
      <c r="I98" s="20">
        <v>8.1836305329357693</v>
      </c>
      <c r="J98" s="20">
        <v>9.5602939712125998</v>
      </c>
      <c r="K98" s="20">
        <v>8.2339272069769507</v>
      </c>
      <c r="L98" s="20">
        <v>7.8679380525601799</v>
      </c>
      <c r="M98" s="20"/>
      <c r="N98" s="20"/>
      <c r="O98" s="20"/>
    </row>
    <row r="99" spans="1:15" x14ac:dyDescent="0.35">
      <c r="A99" s="19" t="str">
        <f>B93&amp;C99</f>
        <v>PRECIO MEDIO (kg ó litros)Chicles</v>
      </c>
      <c r="B99" s="19">
        <v>0</v>
      </c>
      <c r="C99" s="19" t="s">
        <v>65</v>
      </c>
      <c r="D99" s="20">
        <v>13.133548831278601</v>
      </c>
      <c r="E99" s="20">
        <v>13.906392009161801</v>
      </c>
      <c r="F99" s="20">
        <v>15.1263754914456</v>
      </c>
      <c r="G99" s="20">
        <v>15.1560000112088</v>
      </c>
      <c r="H99" s="20">
        <v>18.109020318650799</v>
      </c>
      <c r="I99" s="20">
        <v>13.928863838435101</v>
      </c>
      <c r="J99" s="20">
        <v>17.513241533312399</v>
      </c>
      <c r="K99" s="20">
        <v>15.0117622890346</v>
      </c>
      <c r="L99" s="20">
        <v>16.574166377130901</v>
      </c>
      <c r="M99" s="20"/>
      <c r="N99" s="20"/>
      <c r="O99" s="20"/>
    </row>
    <row r="100" spans="1:15" x14ac:dyDescent="0.35">
      <c r="A100" s="19" t="str">
        <f>B93&amp;C100</f>
        <v>PRECIO MEDIO (kg ó litros)Caramelos</v>
      </c>
      <c r="B100" s="19">
        <v>0</v>
      </c>
      <c r="C100" s="19" t="s">
        <v>68</v>
      </c>
      <c r="D100" s="20">
        <v>15.9525692903728</v>
      </c>
      <c r="E100" s="20">
        <v>14.050478882873</v>
      </c>
      <c r="F100" s="20">
        <v>14.213283123188299</v>
      </c>
      <c r="G100" s="20">
        <v>14.530225054619301</v>
      </c>
      <c r="H100" s="20">
        <v>14.3878473111453</v>
      </c>
      <c r="I100" s="20">
        <v>14.173011202439101</v>
      </c>
      <c r="J100" s="20">
        <v>11.878626278374799</v>
      </c>
      <c r="K100" s="20">
        <v>12.7590442948436</v>
      </c>
      <c r="L100" s="20">
        <v>12.606861700729899</v>
      </c>
      <c r="M100" s="20"/>
      <c r="N100" s="20"/>
      <c r="O100" s="20"/>
    </row>
    <row r="101" spans="1:15" x14ac:dyDescent="0.35">
      <c r="A101" s="19" t="str">
        <f>B93&amp;C101</f>
        <v>PRECIO MEDIO (kg ó litros)Golosinas</v>
      </c>
      <c r="B101" s="19">
        <v>0</v>
      </c>
      <c r="C101" s="19" t="s">
        <v>70</v>
      </c>
      <c r="D101" s="20">
        <v>7.4323215957550701</v>
      </c>
      <c r="E101" s="20">
        <v>7.3633393973725596</v>
      </c>
      <c r="F101" s="20">
        <v>7.3707467364840697</v>
      </c>
      <c r="G101" s="20">
        <v>6.3300640081583204</v>
      </c>
      <c r="H101" s="20">
        <v>6.6954125454214699</v>
      </c>
      <c r="I101" s="20">
        <v>8.2329092745198604</v>
      </c>
      <c r="J101" s="20">
        <v>7.5499052660731198</v>
      </c>
      <c r="K101" s="20">
        <v>7.9546349806441201</v>
      </c>
      <c r="L101" s="20">
        <v>6.6269966075066096</v>
      </c>
      <c r="M101" s="20"/>
      <c r="N101" s="20"/>
      <c r="O101" s="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785"/>
  <sheetViews>
    <sheetView zoomScale="85" zoomScaleNormal="85" workbookViewId="0">
      <pane xSplit="4" ySplit="2" topLeftCell="K3" activePane="bottomRight" state="frozen"/>
      <selection activeCell="N12" sqref="N12"/>
      <selection pane="topRight" activeCell="N12" sqref="N12"/>
      <selection pane="bottomLeft" activeCell="N12" sqref="N12"/>
      <selection pane="bottomRight" activeCell="N12" sqref="N12"/>
    </sheetView>
  </sheetViews>
  <sheetFormatPr baseColWidth="10" defaultColWidth="11.453125" defaultRowHeight="14.5" x14ac:dyDescent="0.35"/>
  <cols>
    <col min="1" max="1" width="46.54296875" style="19" customWidth="1"/>
    <col min="2" max="2" width="17.1796875" style="19" customWidth="1"/>
    <col min="3" max="3" width="22.26953125" style="19" bestFit="1" customWidth="1"/>
    <col min="4" max="4" width="18.1796875" style="19" bestFit="1" customWidth="1"/>
    <col min="5" max="16384" width="11.453125" style="19"/>
  </cols>
  <sheetData>
    <row r="2" spans="1:15" x14ac:dyDescent="0.35">
      <c r="B2" s="19">
        <v>0</v>
      </c>
      <c r="C2" s="19">
        <v>0</v>
      </c>
      <c r="D2" s="19">
        <v>0</v>
      </c>
      <c r="E2" t="s">
        <v>165</v>
      </c>
      <c r="F2" t="s">
        <v>166</v>
      </c>
      <c r="G2" t="s">
        <v>167</v>
      </c>
      <c r="H2" t="s">
        <v>168</v>
      </c>
      <c r="I2" t="s">
        <v>169</v>
      </c>
      <c r="J2" t="s">
        <v>170</v>
      </c>
      <c r="K2" t="s">
        <v>171</v>
      </c>
      <c r="L2" t="s">
        <v>172</v>
      </c>
      <c r="M2" t="s">
        <v>173</v>
      </c>
    </row>
    <row r="3" spans="1:15" x14ac:dyDescent="0.35">
      <c r="A3" s="19" t="str">
        <f>B3&amp;C3&amp;D3</f>
        <v>DISTRIBUCION VOLUMEN X CRITERIO (Consumiciones)Total AperitivosT.ESPAÑA</v>
      </c>
      <c r="B3" t="s">
        <v>45</v>
      </c>
      <c r="C3" s="19" t="s">
        <v>44</v>
      </c>
      <c r="D3" s="19" t="s">
        <v>81</v>
      </c>
      <c r="E3" s="20">
        <v>100</v>
      </c>
      <c r="F3" s="20">
        <v>100</v>
      </c>
      <c r="G3" s="20">
        <v>100</v>
      </c>
      <c r="H3" s="20">
        <v>100</v>
      </c>
      <c r="I3" s="20">
        <v>100</v>
      </c>
      <c r="J3" s="20">
        <v>100</v>
      </c>
      <c r="K3" s="20">
        <v>100</v>
      </c>
      <c r="L3" s="20">
        <v>100</v>
      </c>
      <c r="M3" s="20">
        <v>100</v>
      </c>
      <c r="N3" s="20"/>
      <c r="O3" s="20"/>
    </row>
    <row r="4" spans="1:15" x14ac:dyDescent="0.35">
      <c r="A4" s="19" t="str">
        <f>B3&amp;C3&amp;D4</f>
        <v>DISTRIBUCION VOLUMEN X CRITERIO (Consumiciones)Total AperitivosBCN AM</v>
      </c>
      <c r="B4">
        <v>0</v>
      </c>
      <c r="C4" s="19">
        <v>0</v>
      </c>
      <c r="D4" s="19" t="s">
        <v>83</v>
      </c>
      <c r="E4" s="20">
        <v>8.0242959556945905</v>
      </c>
      <c r="F4" s="20">
        <v>11.3624985007293</v>
      </c>
      <c r="G4" s="20">
        <v>11.5562537437443</v>
      </c>
      <c r="H4" s="20">
        <v>9.7505491906048594</v>
      </c>
      <c r="I4" s="20">
        <v>9.8908203510640806</v>
      </c>
      <c r="J4" s="20">
        <v>10.5517375992558</v>
      </c>
      <c r="K4" s="20">
        <v>11.586217203862599</v>
      </c>
      <c r="L4" s="20">
        <v>11.858079064960799</v>
      </c>
      <c r="M4" s="20">
        <v>8.8941704354414792</v>
      </c>
      <c r="N4" s="20"/>
      <c r="O4" s="20"/>
    </row>
    <row r="5" spans="1:15" x14ac:dyDescent="0.35">
      <c r="A5" s="19" t="str">
        <f>B3&amp;C3&amp;D5</f>
        <v>DISTRIBUCION VOLUMEN X CRITERIO (Consumiciones)Total AperitivosREST.CAT ARAGON</v>
      </c>
      <c r="B5">
        <v>0</v>
      </c>
      <c r="C5" s="19">
        <v>0</v>
      </c>
      <c r="D5" s="19" t="s">
        <v>84</v>
      </c>
      <c r="E5" s="20">
        <v>10.3547906636405</v>
      </c>
      <c r="F5" s="20">
        <v>9.1773472775178995</v>
      </c>
      <c r="G5" s="20">
        <v>11.753320580449399</v>
      </c>
      <c r="H5" s="20">
        <v>14.511613938179</v>
      </c>
      <c r="I5" s="20">
        <v>13.568968751910401</v>
      </c>
      <c r="J5" s="20">
        <v>12.1095551347221</v>
      </c>
      <c r="K5" s="20">
        <v>14.7291940169623</v>
      </c>
      <c r="L5" s="20">
        <v>17.569312602143199</v>
      </c>
      <c r="M5" s="20">
        <v>15.351509779082701</v>
      </c>
      <c r="N5" s="20"/>
      <c r="O5" s="20"/>
    </row>
    <row r="6" spans="1:15" x14ac:dyDescent="0.35">
      <c r="A6" s="19" t="str">
        <f>B3&amp;C3&amp;D6</f>
        <v>DISTRIBUCION VOLUMEN X CRITERIO (Consumiciones)Total AperitivosLEVANTE</v>
      </c>
      <c r="B6">
        <v>0</v>
      </c>
      <c r="C6" s="19">
        <v>0</v>
      </c>
      <c r="D6" s="19" t="s">
        <v>85</v>
      </c>
      <c r="E6" s="20">
        <v>13.8359183348424</v>
      </c>
      <c r="F6" s="20">
        <v>14.7356215105684</v>
      </c>
      <c r="G6" s="20">
        <v>15.9604969760207</v>
      </c>
      <c r="H6" s="20">
        <v>15.0509308185342</v>
      </c>
      <c r="I6" s="20">
        <v>13.8286375591202</v>
      </c>
      <c r="J6" s="20">
        <v>12.0567294594505</v>
      </c>
      <c r="K6" s="20">
        <v>14.502998807119599</v>
      </c>
      <c r="L6" s="20">
        <v>13.195972005292001</v>
      </c>
      <c r="M6" s="20">
        <v>14.4967057751048</v>
      </c>
      <c r="N6" s="20"/>
      <c r="O6" s="20"/>
    </row>
    <row r="7" spans="1:15" x14ac:dyDescent="0.35">
      <c r="A7" s="19" t="str">
        <f>B3&amp;C3&amp;D7</f>
        <v>DISTRIBUCION VOLUMEN X CRITERIO (Consumiciones)Total AperitivosANDALUCIA</v>
      </c>
      <c r="B7">
        <v>0</v>
      </c>
      <c r="C7" s="19">
        <v>0</v>
      </c>
      <c r="D7" s="19" t="s">
        <v>86</v>
      </c>
      <c r="E7" s="20">
        <v>19.253572518828499</v>
      </c>
      <c r="F7" s="20">
        <v>22.0632905025555</v>
      </c>
      <c r="G7" s="20">
        <v>19.947558595636998</v>
      </c>
      <c r="H7" s="20">
        <v>19.650512133862801</v>
      </c>
      <c r="I7" s="20">
        <v>21.420438615783599</v>
      </c>
      <c r="J7" s="20">
        <v>21.1008089969766</v>
      </c>
      <c r="K7" s="20">
        <v>20.822432424204099</v>
      </c>
      <c r="L7" s="20">
        <v>17.842843775846902</v>
      </c>
      <c r="M7" s="20">
        <v>18.063125991523201</v>
      </c>
      <c r="N7" s="20"/>
      <c r="O7" s="20"/>
    </row>
    <row r="8" spans="1:15" x14ac:dyDescent="0.35">
      <c r="A8" s="19" t="str">
        <f>B3&amp;C3&amp;D8</f>
        <v>DISTRIBUCION VOLUMEN X CRITERIO (Consumiciones)Total AperitivosMDD AM</v>
      </c>
      <c r="B8">
        <v>0</v>
      </c>
      <c r="C8" s="19">
        <v>0</v>
      </c>
      <c r="D8" s="19" t="s">
        <v>87</v>
      </c>
      <c r="E8" s="20">
        <v>10.337241853306701</v>
      </c>
      <c r="F8" s="20">
        <v>9.3423173501406396</v>
      </c>
      <c r="G8" s="20">
        <v>9.5739995749038709</v>
      </c>
      <c r="H8" s="20">
        <v>10.3074821518099</v>
      </c>
      <c r="I8" s="20">
        <v>10.558792095612599</v>
      </c>
      <c r="J8" s="20">
        <v>12.2386208844148</v>
      </c>
      <c r="K8" s="20">
        <v>11.066211779163099</v>
      </c>
      <c r="L8" s="20">
        <v>9.1807548146445495</v>
      </c>
      <c r="M8" s="20">
        <v>14.328132029455601</v>
      </c>
      <c r="N8" s="20"/>
      <c r="O8" s="20"/>
    </row>
    <row r="9" spans="1:15" x14ac:dyDescent="0.35">
      <c r="A9" s="19" t="str">
        <f>B3&amp;C3&amp;D9</f>
        <v>DISTRIBUCION VOLUMEN X CRITERIO (Consumiciones)Total AperitivosRTO CENTRO</v>
      </c>
      <c r="B9">
        <v>0</v>
      </c>
      <c r="C9" s="19">
        <v>0</v>
      </c>
      <c r="D9" s="19" t="s">
        <v>88</v>
      </c>
      <c r="E9" s="20">
        <v>13.2042996605076</v>
      </c>
      <c r="F9" s="20">
        <v>13.790759849724701</v>
      </c>
      <c r="G9" s="20">
        <v>11.358931849361401</v>
      </c>
      <c r="H9" s="20">
        <v>12.478926500899</v>
      </c>
      <c r="I9" s="20">
        <v>11.5051867008535</v>
      </c>
      <c r="J9" s="20">
        <v>13.3857021827968</v>
      </c>
      <c r="K9" s="20">
        <v>10.227043972356199</v>
      </c>
      <c r="L9" s="20">
        <v>10.2169553673717</v>
      </c>
      <c r="M9" s="20">
        <v>8.9842362607439696</v>
      </c>
      <c r="N9" s="20"/>
      <c r="O9" s="20"/>
    </row>
    <row r="10" spans="1:15" x14ac:dyDescent="0.35">
      <c r="A10" s="19" t="str">
        <f>B3&amp;C3&amp;D10</f>
        <v>DISTRIBUCION VOLUMEN X CRITERIO (Consumiciones)Total AperitivosNORTE-CENTRO</v>
      </c>
      <c r="B10">
        <v>0</v>
      </c>
      <c r="C10" s="19">
        <v>0</v>
      </c>
      <c r="D10" s="19" t="s">
        <v>89</v>
      </c>
      <c r="E10" s="20">
        <v>17.905130242642201</v>
      </c>
      <c r="F10" s="20">
        <v>12.646911115496099</v>
      </c>
      <c r="G10" s="20">
        <v>14.244221591018899</v>
      </c>
      <c r="H10" s="20">
        <v>9.4672790582581996</v>
      </c>
      <c r="I10" s="20">
        <v>11.402464517316799</v>
      </c>
      <c r="J10" s="20">
        <v>10.976336423137001</v>
      </c>
      <c r="K10" s="20">
        <v>8.9124446113267393</v>
      </c>
      <c r="L10" s="20">
        <v>10.948350596254</v>
      </c>
      <c r="M10" s="20">
        <v>12.1820688205905</v>
      </c>
      <c r="N10" s="20"/>
      <c r="O10" s="20"/>
    </row>
    <row r="11" spans="1:15" x14ac:dyDescent="0.35">
      <c r="A11" s="19" t="str">
        <f>B3&amp;C3&amp;D11</f>
        <v>DISTRIBUCION VOLUMEN X CRITERIO (Consumiciones)Total AperitivosNOROESTE</v>
      </c>
      <c r="B11">
        <v>0</v>
      </c>
      <c r="C11" s="19">
        <v>0</v>
      </c>
      <c r="D11" s="19" t="s">
        <v>90</v>
      </c>
      <c r="E11" s="20">
        <v>7.0847449998009102</v>
      </c>
      <c r="F11" s="20">
        <v>6.8812407383762997</v>
      </c>
      <c r="G11" s="20">
        <v>5.6052456862404103</v>
      </c>
      <c r="H11" s="20">
        <v>8.7826900611234393</v>
      </c>
      <c r="I11" s="20">
        <v>7.8247265414475802</v>
      </c>
      <c r="J11" s="20">
        <v>7.58049769095319</v>
      </c>
      <c r="K11" s="20">
        <v>8.1534405787822308</v>
      </c>
      <c r="L11" s="20">
        <v>9.1877046257870596</v>
      </c>
      <c r="M11" s="20">
        <v>7.7000213103497304</v>
      </c>
      <c r="N11" s="20"/>
      <c r="O11" s="20"/>
    </row>
    <row r="12" spans="1:15" x14ac:dyDescent="0.35">
      <c r="A12" s="19" t="str">
        <f>B3&amp;C3&amp;D12</f>
        <v>DISTRIBUCION VOLUMEN X CRITERIO (Consumiciones)Total Aperitivos&lt;2MIL</v>
      </c>
      <c r="B12">
        <v>0</v>
      </c>
      <c r="C12" s="19">
        <v>0</v>
      </c>
      <c r="D12" s="19" t="s">
        <v>91</v>
      </c>
      <c r="E12" s="20">
        <v>6.1771985496984501</v>
      </c>
      <c r="F12" s="20">
        <v>5.11163627499913</v>
      </c>
      <c r="G12" s="20">
        <v>5.4748408787896397</v>
      </c>
      <c r="H12" s="20">
        <v>4.1993127952328404</v>
      </c>
      <c r="I12" s="20">
        <v>6.5771828727499901</v>
      </c>
      <c r="J12" s="20">
        <v>4.0393144290508003</v>
      </c>
      <c r="K12" s="20">
        <v>4.3833620405726901</v>
      </c>
      <c r="L12" s="20">
        <v>5.9114270097894597</v>
      </c>
      <c r="M12" s="20">
        <v>5.4683689295100999</v>
      </c>
      <c r="N12" s="20"/>
      <c r="O12" s="20"/>
    </row>
    <row r="13" spans="1:15" x14ac:dyDescent="0.35">
      <c r="A13" s="19" t="str">
        <f>B3&amp;C3&amp;D13</f>
        <v>DISTRIBUCION VOLUMEN X CRITERIO (Consumiciones)Total Aperitivos2-5MIL</v>
      </c>
      <c r="B13">
        <v>0</v>
      </c>
      <c r="C13" s="19">
        <v>0</v>
      </c>
      <c r="D13" s="19" t="s">
        <v>92</v>
      </c>
      <c r="E13" s="20">
        <v>5.6792370624410999</v>
      </c>
      <c r="F13" s="20">
        <v>6.1547162219152796</v>
      </c>
      <c r="G13" s="20">
        <v>6.6854327285374797</v>
      </c>
      <c r="H13" s="20">
        <v>4.9957090068873899</v>
      </c>
      <c r="I13" s="20">
        <v>4.8319885550384702</v>
      </c>
      <c r="J13" s="20">
        <v>4.8185429748496604</v>
      </c>
      <c r="K13" s="20">
        <v>6.9850257996127096</v>
      </c>
      <c r="L13" s="20">
        <v>4.8936371221266404</v>
      </c>
      <c r="M13" s="20">
        <v>4.8040942509412101</v>
      </c>
      <c r="N13" s="20"/>
      <c r="O13" s="20"/>
    </row>
    <row r="14" spans="1:15" x14ac:dyDescent="0.35">
      <c r="A14" s="19" t="str">
        <f>B3&amp;C3&amp;D14</f>
        <v>DISTRIBUCION VOLUMEN X CRITERIO (Consumiciones)Total Aperitivos5-10MIL</v>
      </c>
      <c r="B14">
        <v>0</v>
      </c>
      <c r="C14" s="19">
        <v>0</v>
      </c>
      <c r="D14" s="19" t="s">
        <v>93</v>
      </c>
      <c r="E14" s="20">
        <v>6.0026106812873996</v>
      </c>
      <c r="F14" s="20">
        <v>6.7205351719228199</v>
      </c>
      <c r="G14" s="20">
        <v>6.3216887909879604</v>
      </c>
      <c r="H14" s="20">
        <v>8.6955623138584901</v>
      </c>
      <c r="I14" s="20">
        <v>8.4350308011964898</v>
      </c>
      <c r="J14" s="20">
        <v>7.66453204425396</v>
      </c>
      <c r="K14" s="20">
        <v>5.7272861464428999</v>
      </c>
      <c r="L14" s="20">
        <v>5.3842603066242196</v>
      </c>
      <c r="M14" s="20">
        <v>5.99547451045391</v>
      </c>
      <c r="N14" s="20"/>
      <c r="O14" s="20"/>
    </row>
    <row r="15" spans="1:15" x14ac:dyDescent="0.35">
      <c r="A15" s="19" t="str">
        <f>B3&amp;C3&amp;D15</f>
        <v>DISTRIBUCION VOLUMEN X CRITERIO (Consumiciones)Total Aperitivos10-30MIL</v>
      </c>
      <c r="B15">
        <v>0</v>
      </c>
      <c r="C15" s="19">
        <v>0</v>
      </c>
      <c r="D15" s="19" t="s">
        <v>94</v>
      </c>
      <c r="E15" s="20">
        <v>24.932635305020899</v>
      </c>
      <c r="F15" s="20">
        <v>19.049288281700399</v>
      </c>
      <c r="G15" s="20">
        <v>20.386234614418498</v>
      </c>
      <c r="H15" s="20">
        <v>21.923971513941499</v>
      </c>
      <c r="I15" s="20">
        <v>22.2886058409496</v>
      </c>
      <c r="J15" s="20">
        <v>24.369937539453101</v>
      </c>
      <c r="K15" s="20">
        <v>20.780252617555899</v>
      </c>
      <c r="L15" s="20">
        <v>23.253995688945299</v>
      </c>
      <c r="M15" s="20">
        <v>20.340085063812701</v>
      </c>
      <c r="N15" s="20"/>
      <c r="O15" s="20"/>
    </row>
    <row r="16" spans="1:15" x14ac:dyDescent="0.35">
      <c r="A16" s="19" t="str">
        <f>B3&amp;C3&amp;D16</f>
        <v>DISTRIBUCION VOLUMEN X CRITERIO (Consumiciones)Total Aperitivos30-100MIL</v>
      </c>
      <c r="B16">
        <v>0</v>
      </c>
      <c r="C16" s="19">
        <v>0</v>
      </c>
      <c r="D16" s="19" t="s">
        <v>95</v>
      </c>
      <c r="E16" s="20">
        <v>18.447562181130699</v>
      </c>
      <c r="F16" s="20">
        <v>23.948293539787699</v>
      </c>
      <c r="G16" s="20">
        <v>22.849519834599</v>
      </c>
      <c r="H16" s="20">
        <v>20.3245411705248</v>
      </c>
      <c r="I16" s="20">
        <v>18.3620593341995</v>
      </c>
      <c r="J16" s="20">
        <v>19.6765839396658</v>
      </c>
      <c r="K16" s="20">
        <v>20.738847767985199</v>
      </c>
      <c r="L16" s="20">
        <v>19.589391040897102</v>
      </c>
      <c r="M16" s="20">
        <v>21.7377258305117</v>
      </c>
      <c r="N16" s="20"/>
      <c r="O16" s="20"/>
    </row>
    <row r="17" spans="1:15" x14ac:dyDescent="0.35">
      <c r="A17" s="19" t="str">
        <f>B3&amp;C3&amp;D17</f>
        <v>DISTRIBUCION VOLUMEN X CRITERIO (Consumiciones)Total Aperitivos100-200MIL</v>
      </c>
      <c r="B17">
        <v>0</v>
      </c>
      <c r="C17" s="19">
        <v>0</v>
      </c>
      <c r="D17" s="19" t="s">
        <v>96</v>
      </c>
      <c r="E17" s="20">
        <v>8.9810148532992198</v>
      </c>
      <c r="F17" s="20">
        <v>6.4300434498314996</v>
      </c>
      <c r="G17" s="20">
        <v>7.2579259173381301</v>
      </c>
      <c r="H17" s="20">
        <v>7.0174336228172596</v>
      </c>
      <c r="I17" s="20">
        <v>9.0382592528311996</v>
      </c>
      <c r="J17" s="20">
        <v>6.3534419748164401</v>
      </c>
      <c r="K17" s="20">
        <v>9.4215314443446996</v>
      </c>
      <c r="L17" s="20">
        <v>8.6868757160205803</v>
      </c>
      <c r="M17" s="20">
        <v>8.5564457888381096</v>
      </c>
      <c r="N17" s="20"/>
      <c r="O17" s="20"/>
    </row>
    <row r="18" spans="1:15" x14ac:dyDescent="0.35">
      <c r="A18" s="19" t="str">
        <f>B3&amp;C3&amp;D18</f>
        <v>DISTRIBUCION VOLUMEN X CRITERIO (Consumiciones)Total Aperitivos200-500MIL</v>
      </c>
      <c r="B18">
        <v>0</v>
      </c>
      <c r="C18" s="19">
        <v>0</v>
      </c>
      <c r="D18" s="19" t="s">
        <v>97</v>
      </c>
      <c r="E18" s="20">
        <v>14.110276470224999</v>
      </c>
      <c r="F18" s="20">
        <v>17.5887471513857</v>
      </c>
      <c r="G18" s="20">
        <v>16.691762796359601</v>
      </c>
      <c r="H18" s="20">
        <v>16.024061854887702</v>
      </c>
      <c r="I18" s="20">
        <v>15.750123492877499</v>
      </c>
      <c r="J18" s="20">
        <v>14.9564769593674</v>
      </c>
      <c r="K18" s="20">
        <v>15.1020406280474</v>
      </c>
      <c r="L18" s="20">
        <v>13.5788631629242</v>
      </c>
      <c r="M18" s="20">
        <v>14.696334915824099</v>
      </c>
      <c r="N18" s="20"/>
      <c r="O18" s="20"/>
    </row>
    <row r="19" spans="1:15" x14ac:dyDescent="0.35">
      <c r="A19" s="19" t="str">
        <f>B3&amp;C3&amp;D19</f>
        <v>DISTRIBUCION VOLUMEN X CRITERIO (Consumiciones)Total Aperitivos&gt;500MIL</v>
      </c>
      <c r="B19">
        <v>0</v>
      </c>
      <c r="C19" s="19">
        <v>0</v>
      </c>
      <c r="D19" s="19" t="s">
        <v>98</v>
      </c>
      <c r="E19" s="20">
        <v>15.669471821781199</v>
      </c>
      <c r="F19" s="20">
        <v>14.9967228844807</v>
      </c>
      <c r="G19" s="20">
        <v>14.332626127953899</v>
      </c>
      <c r="H19" s="20">
        <v>16.819393189794301</v>
      </c>
      <c r="I19" s="20">
        <v>14.716781469955199</v>
      </c>
      <c r="J19" s="20">
        <v>18.121150204325701</v>
      </c>
      <c r="K19" s="20">
        <v>16.8616544780064</v>
      </c>
      <c r="L19" s="20">
        <v>18.701525519742699</v>
      </c>
      <c r="M19" s="20">
        <v>18.4014499917126</v>
      </c>
      <c r="N19" s="20"/>
      <c r="O19" s="20"/>
    </row>
    <row r="20" spans="1:15" x14ac:dyDescent="0.35">
      <c r="A20" s="19" t="str">
        <f>B3&amp;C3&amp;D20</f>
        <v>DISTRIBUCION VOLUMEN X CRITERIO (Consumiciones)Total AperitivosDE 15 A 19 AÑOS</v>
      </c>
      <c r="B20">
        <v>0</v>
      </c>
      <c r="C20" s="19">
        <v>0</v>
      </c>
      <c r="D20" s="19" t="s">
        <v>99</v>
      </c>
      <c r="E20" s="20">
        <v>6.86224270449038</v>
      </c>
      <c r="F20" s="20">
        <v>5.7800943283073902</v>
      </c>
      <c r="G20" s="20">
        <v>9.6247792398508292</v>
      </c>
      <c r="H20" s="20">
        <v>6.4088941024881301</v>
      </c>
      <c r="I20" s="20">
        <v>8.3700696830080101</v>
      </c>
      <c r="J20" s="20">
        <v>12.15495531413</v>
      </c>
      <c r="K20" s="20">
        <v>6.9252996731341696</v>
      </c>
      <c r="L20" s="20">
        <v>5.4528697833432602</v>
      </c>
      <c r="M20" s="20">
        <v>4.7746371321004899</v>
      </c>
      <c r="N20" s="20"/>
      <c r="O20" s="20"/>
    </row>
    <row r="21" spans="1:15" x14ac:dyDescent="0.35">
      <c r="A21" s="19" t="str">
        <f>B3&amp;C3&amp;D21</f>
        <v>DISTRIBUCION VOLUMEN X CRITERIO (Consumiciones)Total AperitivosDE 20 A 24 AÑOS</v>
      </c>
      <c r="B21">
        <v>0</v>
      </c>
      <c r="C21" s="19">
        <v>0</v>
      </c>
      <c r="D21" s="19" t="s">
        <v>100</v>
      </c>
      <c r="E21" s="20">
        <v>3.9839919763676801</v>
      </c>
      <c r="F21" s="20">
        <v>4.4774621893607902</v>
      </c>
      <c r="G21" s="20">
        <v>4.9481831004965899</v>
      </c>
      <c r="H21" s="20">
        <v>4.23684263640554</v>
      </c>
      <c r="I21" s="20">
        <v>3.2774581055244001</v>
      </c>
      <c r="J21" s="20">
        <v>3.6152762550250799</v>
      </c>
      <c r="K21" s="20">
        <v>4.4251645169295797</v>
      </c>
      <c r="L21" s="20">
        <v>5.2752631969493198</v>
      </c>
      <c r="M21" s="20">
        <v>4.3261156856013097</v>
      </c>
      <c r="N21" s="20"/>
      <c r="O21" s="20"/>
    </row>
    <row r="22" spans="1:15" x14ac:dyDescent="0.35">
      <c r="A22" s="19" t="str">
        <f>B3&amp;C3&amp;D22</f>
        <v>DISTRIBUCION VOLUMEN X CRITERIO (Consumiciones)Total AperitivosDE 25 A 34 AÑOS</v>
      </c>
      <c r="B22">
        <v>0</v>
      </c>
      <c r="C22" s="19">
        <v>0</v>
      </c>
      <c r="D22" s="19" t="s">
        <v>101</v>
      </c>
      <c r="E22" s="20">
        <v>13.0168026540772</v>
      </c>
      <c r="F22" s="20">
        <v>13.1697251788485</v>
      </c>
      <c r="G22" s="20">
        <v>10.130890962842701</v>
      </c>
      <c r="H22" s="20">
        <v>11.114350324266701</v>
      </c>
      <c r="I22" s="20">
        <v>11.337854730216399</v>
      </c>
      <c r="J22" s="20">
        <v>8.1070907671351193</v>
      </c>
      <c r="K22" s="20">
        <v>10.7871626514972</v>
      </c>
      <c r="L22" s="20">
        <v>10.736670931871901</v>
      </c>
      <c r="M22" s="20">
        <v>9.6932493547699696</v>
      </c>
      <c r="N22" s="20"/>
      <c r="O22" s="20"/>
    </row>
    <row r="23" spans="1:15" x14ac:dyDescent="0.35">
      <c r="A23" s="19" t="str">
        <f>B3&amp;C3&amp;D23</f>
        <v>DISTRIBUCION VOLUMEN X CRITERIO (Consumiciones)Total AperitivosDE 35 A 49 AÑOS</v>
      </c>
      <c r="B23">
        <v>0</v>
      </c>
      <c r="C23" s="19">
        <v>0</v>
      </c>
      <c r="D23" s="19" t="s">
        <v>102</v>
      </c>
      <c r="E23" s="20">
        <v>30.7141575214917</v>
      </c>
      <c r="F23" s="20">
        <v>31.645344135820402</v>
      </c>
      <c r="G23" s="20">
        <v>31.346619519641401</v>
      </c>
      <c r="H23" s="20">
        <v>30.249927137887401</v>
      </c>
      <c r="I23" s="20">
        <v>29.1839351751983</v>
      </c>
      <c r="J23" s="20">
        <v>29.107030133891499</v>
      </c>
      <c r="K23" s="20">
        <v>27.187228707362401</v>
      </c>
      <c r="L23" s="20">
        <v>28.193827337009701</v>
      </c>
      <c r="M23" s="20">
        <v>29.422526519546299</v>
      </c>
      <c r="N23" s="20"/>
      <c r="O23" s="20"/>
    </row>
    <row r="24" spans="1:15" x14ac:dyDescent="0.35">
      <c r="A24" s="19" t="str">
        <f>B3&amp;C3&amp;D24</f>
        <v>DISTRIBUCION VOLUMEN X CRITERIO (Consumiciones)Total AperitivosDE 50 A 59 AÑOS</v>
      </c>
      <c r="B24">
        <v>0</v>
      </c>
      <c r="C24" s="19">
        <v>0</v>
      </c>
      <c r="D24" s="19" t="s">
        <v>103</v>
      </c>
      <c r="E24" s="20">
        <v>19.6636122157263</v>
      </c>
      <c r="F24" s="20">
        <v>19.890528091496101</v>
      </c>
      <c r="G24" s="20">
        <v>18.699862809885399</v>
      </c>
      <c r="H24" s="20">
        <v>20.7652822730719</v>
      </c>
      <c r="I24" s="20">
        <v>22.390217818248001</v>
      </c>
      <c r="J24" s="20">
        <v>22.282991129273402</v>
      </c>
      <c r="K24" s="20">
        <v>22.900009317936298</v>
      </c>
      <c r="L24" s="20">
        <v>20.717242228065999</v>
      </c>
      <c r="M24" s="20">
        <v>21.014402244690199</v>
      </c>
      <c r="N24" s="20"/>
      <c r="O24" s="20"/>
    </row>
    <row r="25" spans="1:15" x14ac:dyDescent="0.35">
      <c r="A25" s="19" t="str">
        <f>B3&amp;C3&amp;D25</f>
        <v>DISTRIBUCION VOLUMEN X CRITERIO (Consumiciones)Total AperitivosDE 60 A 75 AÑOS</v>
      </c>
      <c r="B25">
        <v>0</v>
      </c>
      <c r="C25" s="19">
        <v>0</v>
      </c>
      <c r="D25" s="19" t="s">
        <v>104</v>
      </c>
      <c r="E25" s="20">
        <v>25.759195236141402</v>
      </c>
      <c r="F25" s="20">
        <v>25.036837564178501</v>
      </c>
      <c r="G25" s="20">
        <v>25.249689873050801</v>
      </c>
      <c r="H25" s="20">
        <v>27.224684149806102</v>
      </c>
      <c r="I25" s="20">
        <v>25.440495404940702</v>
      </c>
      <c r="J25" s="20">
        <v>24.732632313365901</v>
      </c>
      <c r="K25" s="20">
        <v>27.775116681781402</v>
      </c>
      <c r="L25" s="20">
        <v>29.624103899676602</v>
      </c>
      <c r="M25" s="20">
        <v>30.769044645182699</v>
      </c>
      <c r="N25" s="20"/>
      <c r="O25" s="20"/>
    </row>
    <row r="26" spans="1:15" x14ac:dyDescent="0.35">
      <c r="A26" s="19" t="str">
        <f>B3&amp;C3&amp;D26</f>
        <v>DISTRIBUCION VOLUMEN X CRITERIO (Consumiciones)Total AperitivosNIVEL ALTO</v>
      </c>
      <c r="B26">
        <v>0</v>
      </c>
      <c r="C26" s="19">
        <v>0</v>
      </c>
      <c r="D26" s="19" t="s">
        <v>160</v>
      </c>
      <c r="E26" s="20">
        <v>18.958462814238299</v>
      </c>
      <c r="F26" s="20">
        <v>20.65724931227</v>
      </c>
      <c r="G26" s="20">
        <v>18.881943075763701</v>
      </c>
      <c r="H26" s="20">
        <v>21.194123236676301</v>
      </c>
      <c r="I26" s="20">
        <v>19.332091495047301</v>
      </c>
      <c r="J26" s="20">
        <v>20.406367321173501</v>
      </c>
      <c r="K26" s="20">
        <v>22.7086318225053</v>
      </c>
      <c r="L26" s="20">
        <v>21.512995603882501</v>
      </c>
      <c r="M26" s="20">
        <v>22.133824556626301</v>
      </c>
      <c r="N26" s="20"/>
      <c r="O26" s="20"/>
    </row>
    <row r="27" spans="1:15" x14ac:dyDescent="0.35">
      <c r="A27" s="19" t="str">
        <f>B3&amp;C3&amp;D27</f>
        <v>DISTRIBUCION VOLUMEN X CRITERIO (Consumiciones)Total AperitivosNIVEL MEDIO ALTO</v>
      </c>
      <c r="B27">
        <v>0</v>
      </c>
      <c r="C27" s="19">
        <v>0</v>
      </c>
      <c r="D27" s="19" t="s">
        <v>161</v>
      </c>
      <c r="E27" s="20">
        <v>13.9018086065921</v>
      </c>
      <c r="F27" s="20">
        <v>12.750238916037</v>
      </c>
      <c r="G27" s="20">
        <v>11.774745425386</v>
      </c>
      <c r="H27" s="20">
        <v>12.9162525703574</v>
      </c>
      <c r="I27" s="20">
        <v>12.6976536001951</v>
      </c>
      <c r="J27" s="20">
        <v>12.0741552875511</v>
      </c>
      <c r="K27" s="20">
        <v>12.379090550966801</v>
      </c>
      <c r="L27" s="20">
        <v>11.4371177830102</v>
      </c>
      <c r="M27" s="20">
        <v>9.8639319371107899</v>
      </c>
      <c r="N27" s="20"/>
      <c r="O27" s="20"/>
    </row>
    <row r="28" spans="1:15" x14ac:dyDescent="0.35">
      <c r="A28" s="19" t="str">
        <f>B3&amp;C3&amp;D28</f>
        <v>DISTRIBUCION VOLUMEN X CRITERIO (Consumiciones)Total AperitivosNIVEL MEDIO</v>
      </c>
      <c r="B28">
        <v>0</v>
      </c>
      <c r="C28" s="19">
        <v>0</v>
      </c>
      <c r="D28" s="19" t="s">
        <v>162</v>
      </c>
      <c r="E28" s="20">
        <v>24.972666905575199</v>
      </c>
      <c r="F28" s="20">
        <v>24.8950355762423</v>
      </c>
      <c r="G28" s="20">
        <v>29.370479006048001</v>
      </c>
      <c r="H28" s="20">
        <v>30.979953029166602</v>
      </c>
      <c r="I28" s="20">
        <v>31.686501648796799</v>
      </c>
      <c r="J28" s="20">
        <v>30.320010631582399</v>
      </c>
      <c r="K28" s="20">
        <v>26.281968132657902</v>
      </c>
      <c r="L28" s="20">
        <v>24.243692231957201</v>
      </c>
      <c r="M28" s="20">
        <v>26.462962908152399</v>
      </c>
      <c r="N28" s="20"/>
      <c r="O28" s="20"/>
    </row>
    <row r="29" spans="1:15" x14ac:dyDescent="0.35">
      <c r="A29" s="19" t="str">
        <f>B3&amp;C3&amp;D29</f>
        <v>DISTRIBUCION VOLUMEN X CRITERIO (Consumiciones)Total AperitivosNIVEL MEDIO BAJO</v>
      </c>
      <c r="B29">
        <v>0</v>
      </c>
      <c r="C29" s="19">
        <v>0</v>
      </c>
      <c r="D29" s="19" t="s">
        <v>163</v>
      </c>
      <c r="E29" s="20">
        <v>12.9876027263269</v>
      </c>
      <c r="F29" s="20">
        <v>12.8935498473646</v>
      </c>
      <c r="G29" s="20">
        <v>11.717867563233</v>
      </c>
      <c r="H29" s="20">
        <v>12.6606902242054</v>
      </c>
      <c r="I29" s="20">
        <v>11.6531041155626</v>
      </c>
      <c r="J29" s="20">
        <v>13.522160204658</v>
      </c>
      <c r="K29" s="20">
        <v>12.680253632380699</v>
      </c>
      <c r="L29" s="20">
        <v>12.078445993271</v>
      </c>
      <c r="M29" s="20">
        <v>14.4852884592617</v>
      </c>
      <c r="N29" s="20"/>
      <c r="O29" s="20"/>
    </row>
    <row r="30" spans="1:15" x14ac:dyDescent="0.35">
      <c r="A30" s="19" t="str">
        <f>B3&amp;C3&amp;D30</f>
        <v>DISTRIBUCION VOLUMEN X CRITERIO (Consumiciones)Total AperitivosHOMBRE</v>
      </c>
      <c r="B30">
        <v>0</v>
      </c>
      <c r="C30" s="19">
        <v>0</v>
      </c>
      <c r="D30" s="19" t="s">
        <v>109</v>
      </c>
      <c r="E30" s="20">
        <v>38.121723303562099</v>
      </c>
      <c r="F30" s="20">
        <v>36.501595997817802</v>
      </c>
      <c r="G30" s="20">
        <v>38.351832743995502</v>
      </c>
      <c r="H30" s="20">
        <v>41.529555375609199</v>
      </c>
      <c r="I30" s="20">
        <v>36.304439630427801</v>
      </c>
      <c r="J30" s="20">
        <v>38.602686135752002</v>
      </c>
      <c r="K30" s="20">
        <v>42.578632772750296</v>
      </c>
      <c r="L30" s="20">
        <v>42.612296460120902</v>
      </c>
      <c r="M30" s="20">
        <v>40.4016556957829</v>
      </c>
      <c r="N30" s="20"/>
      <c r="O30" s="20"/>
    </row>
    <row r="31" spans="1:15" x14ac:dyDescent="0.35">
      <c r="A31" s="19" t="str">
        <f>B3&amp;C3&amp;D31</f>
        <v>DISTRIBUCION VOLUMEN X CRITERIO (Consumiciones)Total AperitivosMUJER</v>
      </c>
      <c r="B31">
        <v>0</v>
      </c>
      <c r="C31" s="19">
        <v>0</v>
      </c>
      <c r="D31" s="19" t="s">
        <v>110</v>
      </c>
      <c r="E31" s="20">
        <v>61.8782824671746</v>
      </c>
      <c r="F31" s="20">
        <v>63.498380787668502</v>
      </c>
      <c r="G31" s="20">
        <v>61.648190443066099</v>
      </c>
      <c r="H31" s="20">
        <v>58.470428477662203</v>
      </c>
      <c r="I31" s="20">
        <v>63.695588476059299</v>
      </c>
      <c r="J31" s="20">
        <v>61.397305558324199</v>
      </c>
      <c r="K31" s="20">
        <v>57.421348775890699</v>
      </c>
      <c r="L31" s="20">
        <v>57.3876854414126</v>
      </c>
      <c r="M31" s="20">
        <v>59.5983147065091</v>
      </c>
      <c r="N31" s="20"/>
      <c r="O31" s="20"/>
    </row>
    <row r="32" spans="1:15" x14ac:dyDescent="0.35">
      <c r="A32" s="19" t="str">
        <f>B3&amp;C32&amp;D32</f>
        <v>DISTRIBUCION VOLUMEN X CRITERIO (Consumiciones)Patatas Fritas + Otros Aperitivos SaladosT.ESPAÑA</v>
      </c>
      <c r="B32">
        <v>0</v>
      </c>
      <c r="C32" s="19" t="s">
        <v>48</v>
      </c>
      <c r="D32" s="19" t="s">
        <v>81</v>
      </c>
      <c r="E32" s="20">
        <v>100</v>
      </c>
      <c r="F32" s="20">
        <v>100</v>
      </c>
      <c r="G32" s="20">
        <v>100</v>
      </c>
      <c r="H32" s="20">
        <v>100</v>
      </c>
      <c r="I32" s="20">
        <v>100</v>
      </c>
      <c r="J32" s="20">
        <v>100</v>
      </c>
      <c r="K32" s="20">
        <v>100</v>
      </c>
      <c r="L32" s="20">
        <v>100</v>
      </c>
      <c r="M32" s="20">
        <v>100</v>
      </c>
      <c r="N32" s="20"/>
      <c r="O32" s="20"/>
    </row>
    <row r="33" spans="1:15" x14ac:dyDescent="0.35">
      <c r="A33" s="19" t="str">
        <f>B3&amp;C32&amp;D33</f>
        <v>DISTRIBUCION VOLUMEN X CRITERIO (Consumiciones)Patatas Fritas + Otros Aperitivos SaladosBCN AM</v>
      </c>
      <c r="B33">
        <v>0</v>
      </c>
      <c r="C33" s="19">
        <v>0</v>
      </c>
      <c r="D33" s="19" t="s">
        <v>83</v>
      </c>
      <c r="E33" s="20">
        <v>8.0798154335135308</v>
      </c>
      <c r="F33" s="20">
        <v>10.5420248511117</v>
      </c>
      <c r="G33" s="20">
        <v>7.6952226046743002</v>
      </c>
      <c r="H33" s="20">
        <v>6.8654812686158904</v>
      </c>
      <c r="I33" s="20">
        <v>8.0511653336258693</v>
      </c>
      <c r="J33" s="20">
        <v>10.347024484964599</v>
      </c>
      <c r="K33" s="20">
        <v>10.8768653063001</v>
      </c>
      <c r="L33" s="20">
        <v>11.901294977408501</v>
      </c>
      <c r="M33" s="20">
        <v>8.2566919879872795</v>
      </c>
      <c r="N33" s="20"/>
      <c r="O33" s="20"/>
    </row>
    <row r="34" spans="1:15" x14ac:dyDescent="0.35">
      <c r="A34" s="19" t="str">
        <f>B3&amp;C32&amp;D34</f>
        <v>DISTRIBUCION VOLUMEN X CRITERIO (Consumiciones)Patatas Fritas + Otros Aperitivos SaladosREST.CAT ARAGON</v>
      </c>
      <c r="B34">
        <v>0</v>
      </c>
      <c r="C34" s="19">
        <v>0</v>
      </c>
      <c r="D34" s="19" t="s">
        <v>84</v>
      </c>
      <c r="E34" s="20">
        <v>11.564762039264799</v>
      </c>
      <c r="F34" s="20">
        <v>9.3590656134168295</v>
      </c>
      <c r="G34" s="20">
        <v>12.8430597519719</v>
      </c>
      <c r="H34" s="20">
        <v>14.472390968331601</v>
      </c>
      <c r="I34" s="20">
        <v>14.201632495752801</v>
      </c>
      <c r="J34" s="20">
        <v>12.5901184526751</v>
      </c>
      <c r="K34" s="20">
        <v>13.711077426303399</v>
      </c>
      <c r="L34" s="20">
        <v>16.4566271016458</v>
      </c>
      <c r="M34" s="20">
        <v>13.4527603461894</v>
      </c>
      <c r="N34" s="20"/>
      <c r="O34" s="20"/>
    </row>
    <row r="35" spans="1:15" x14ac:dyDescent="0.35">
      <c r="A35" s="19" t="str">
        <f>B3&amp;C32&amp;D35</f>
        <v>DISTRIBUCION VOLUMEN X CRITERIO (Consumiciones)Patatas Fritas + Otros Aperitivos SaladosLEVANTE</v>
      </c>
      <c r="B35">
        <v>0</v>
      </c>
      <c r="C35" s="19">
        <v>0</v>
      </c>
      <c r="D35" s="19" t="s">
        <v>85</v>
      </c>
      <c r="E35" s="20">
        <v>15.404413280736399</v>
      </c>
      <c r="F35" s="20">
        <v>18.3286804086916</v>
      </c>
      <c r="G35" s="20">
        <v>19.544912654103001</v>
      </c>
      <c r="H35" s="20">
        <v>18.407307655801102</v>
      </c>
      <c r="I35" s="20">
        <v>14.8836210021587</v>
      </c>
      <c r="J35" s="20">
        <v>14.0526399491684</v>
      </c>
      <c r="K35" s="20">
        <v>12.644314419475</v>
      </c>
      <c r="L35" s="20">
        <v>12.971760840182499</v>
      </c>
      <c r="M35" s="20">
        <v>16.4364912479606</v>
      </c>
      <c r="N35" s="20"/>
      <c r="O35" s="20"/>
    </row>
    <row r="36" spans="1:15" x14ac:dyDescent="0.35">
      <c r="A36" s="19" t="str">
        <f>B3&amp;C32&amp;D36</f>
        <v>DISTRIBUCION VOLUMEN X CRITERIO (Consumiciones)Patatas Fritas + Otros Aperitivos SaladosANDALUCIA</v>
      </c>
      <c r="B36">
        <v>0</v>
      </c>
      <c r="C36" s="19">
        <v>0</v>
      </c>
      <c r="D36" s="19" t="s">
        <v>86</v>
      </c>
      <c r="E36" s="20">
        <v>19.9803092616764</v>
      </c>
      <c r="F36" s="20">
        <v>20.5201529040982</v>
      </c>
      <c r="G36" s="20">
        <v>18.6009667834008</v>
      </c>
      <c r="H36" s="20">
        <v>18.418869982956299</v>
      </c>
      <c r="I36" s="20">
        <v>21.314089363775601</v>
      </c>
      <c r="J36" s="20">
        <v>19.896308960817201</v>
      </c>
      <c r="K36" s="20">
        <v>20.264179954235399</v>
      </c>
      <c r="L36" s="20">
        <v>17.451744828680901</v>
      </c>
      <c r="M36" s="20">
        <v>17.092271020546999</v>
      </c>
      <c r="N36" s="20"/>
      <c r="O36" s="20"/>
    </row>
    <row r="37" spans="1:15" x14ac:dyDescent="0.35">
      <c r="A37" s="19" t="str">
        <f>B3&amp;C32&amp;D37</f>
        <v>DISTRIBUCION VOLUMEN X CRITERIO (Consumiciones)Patatas Fritas + Otros Aperitivos SaladosMDD AM</v>
      </c>
      <c r="B37">
        <v>0</v>
      </c>
      <c r="C37" s="19">
        <v>0</v>
      </c>
      <c r="D37" s="19" t="s">
        <v>87</v>
      </c>
      <c r="E37" s="20">
        <v>10.4551731240224</v>
      </c>
      <c r="F37" s="20">
        <v>11.097558132964799</v>
      </c>
      <c r="G37" s="20">
        <v>10.5062260070956</v>
      </c>
      <c r="H37" s="20">
        <v>9.7373247988560898</v>
      </c>
      <c r="I37" s="20">
        <v>11.4581863230558</v>
      </c>
      <c r="J37" s="20">
        <v>9.8997658230687104</v>
      </c>
      <c r="K37" s="20">
        <v>13.0193502297296</v>
      </c>
      <c r="L37" s="20">
        <v>11.1327774107063</v>
      </c>
      <c r="M37" s="20">
        <v>15.253149516927699</v>
      </c>
      <c r="N37" s="20"/>
      <c r="O37" s="20"/>
    </row>
    <row r="38" spans="1:15" x14ac:dyDescent="0.35">
      <c r="A38" s="19" t="str">
        <f>B3&amp;C32&amp;D38</f>
        <v>DISTRIBUCION VOLUMEN X CRITERIO (Consumiciones)Patatas Fritas + Otros Aperitivos SaladosRTO CENTRO</v>
      </c>
      <c r="B38">
        <v>0</v>
      </c>
      <c r="C38" s="19">
        <v>0</v>
      </c>
      <c r="D38" s="19" t="s">
        <v>88</v>
      </c>
      <c r="E38" s="20">
        <v>10.7938726251092</v>
      </c>
      <c r="F38" s="20">
        <v>11.9160992933062</v>
      </c>
      <c r="G38" s="20">
        <v>12.442548784397101</v>
      </c>
      <c r="H38" s="20">
        <v>11.9296116002277</v>
      </c>
      <c r="I38" s="20">
        <v>10.395040893372</v>
      </c>
      <c r="J38" s="20">
        <v>12.776344163352199</v>
      </c>
      <c r="K38" s="20">
        <v>10.5132380085509</v>
      </c>
      <c r="L38" s="20">
        <v>9.8453843977216309</v>
      </c>
      <c r="M38" s="20">
        <v>10.2060367776217</v>
      </c>
      <c r="N38" s="20"/>
      <c r="O38" s="20"/>
    </row>
    <row r="39" spans="1:15" x14ac:dyDescent="0.35">
      <c r="A39" s="19" t="str">
        <f>B3&amp;C32&amp;D39</f>
        <v>DISTRIBUCION VOLUMEN X CRITERIO (Consumiciones)Patatas Fritas + Otros Aperitivos SaladosNORTE-CENTRO</v>
      </c>
      <c r="B39">
        <v>0</v>
      </c>
      <c r="C39" s="19">
        <v>0</v>
      </c>
      <c r="D39" s="19" t="s">
        <v>89</v>
      </c>
      <c r="E39" s="20">
        <v>15.9293821240316</v>
      </c>
      <c r="F39" s="20">
        <v>11.0484641992087</v>
      </c>
      <c r="G39" s="20">
        <v>12.3468036080396</v>
      </c>
      <c r="H39" s="20">
        <v>10.842211174144399</v>
      </c>
      <c r="I39" s="20">
        <v>11.435192302412201</v>
      </c>
      <c r="J39" s="20">
        <v>10.1925685431837</v>
      </c>
      <c r="K39" s="20">
        <v>9.1788119336086904</v>
      </c>
      <c r="L39" s="20">
        <v>10.4856428628768</v>
      </c>
      <c r="M39" s="20">
        <v>12.2369991084351</v>
      </c>
      <c r="N39" s="20"/>
      <c r="O39" s="20"/>
    </row>
    <row r="40" spans="1:15" x14ac:dyDescent="0.35">
      <c r="A40" s="19" t="str">
        <f>B3&amp;C32&amp;D40</f>
        <v>DISTRIBUCION VOLUMEN X CRITERIO (Consumiciones)Patatas Fritas + Otros Aperitivos SaladosNOROESTE</v>
      </c>
      <c r="B40">
        <v>0</v>
      </c>
      <c r="C40" s="19">
        <v>0</v>
      </c>
      <c r="D40" s="19" t="s">
        <v>90</v>
      </c>
      <c r="E40" s="20">
        <v>7.7922657019002504</v>
      </c>
      <c r="F40" s="20">
        <v>7.1879639210775004</v>
      </c>
      <c r="G40" s="20">
        <v>6.0202630296812103</v>
      </c>
      <c r="H40" s="20">
        <v>9.32679758158522</v>
      </c>
      <c r="I40" s="20">
        <v>8.2610849386950491</v>
      </c>
      <c r="J40" s="20">
        <v>10.245231476315601</v>
      </c>
      <c r="K40" s="20">
        <v>9.7921572822645899</v>
      </c>
      <c r="L40" s="20">
        <v>9.7547712131509403</v>
      </c>
      <c r="M40" s="20">
        <v>7.06560125968024</v>
      </c>
      <c r="N40" s="20"/>
      <c r="O40" s="20"/>
    </row>
    <row r="41" spans="1:15" x14ac:dyDescent="0.35">
      <c r="A41" s="19" t="str">
        <f>B3&amp;C32&amp;D41</f>
        <v>DISTRIBUCION VOLUMEN X CRITERIO (Consumiciones)Patatas Fritas + Otros Aperitivos Salados&lt;2MIL</v>
      </c>
      <c r="B41">
        <v>0</v>
      </c>
      <c r="C41" s="19">
        <v>0</v>
      </c>
      <c r="D41" s="19" t="s">
        <v>91</v>
      </c>
      <c r="E41" s="20">
        <v>5.7632821144810498</v>
      </c>
      <c r="F41" s="20">
        <v>5.3577841399759896</v>
      </c>
      <c r="G41" s="20">
        <v>5.7215781136200201</v>
      </c>
      <c r="H41" s="20">
        <v>4.7358016527501903</v>
      </c>
      <c r="I41" s="20">
        <v>7.1659569051589296</v>
      </c>
      <c r="J41" s="20">
        <v>5.0735394154584901</v>
      </c>
      <c r="K41" s="20">
        <v>4.0477228304425203</v>
      </c>
      <c r="L41" s="20">
        <v>5.47749363335768</v>
      </c>
      <c r="M41" s="20">
        <v>6.4171959410640902</v>
      </c>
      <c r="N41" s="20"/>
      <c r="O41" s="20"/>
    </row>
    <row r="42" spans="1:15" x14ac:dyDescent="0.35">
      <c r="A42" s="19" t="str">
        <f>B3&amp;C32&amp;D42</f>
        <v>DISTRIBUCION VOLUMEN X CRITERIO (Consumiciones)Patatas Fritas + Otros Aperitivos Salados2-5MIL</v>
      </c>
      <c r="B42">
        <v>0</v>
      </c>
      <c r="C42" s="19">
        <v>0</v>
      </c>
      <c r="D42" s="19" t="s">
        <v>92</v>
      </c>
      <c r="E42" s="20">
        <v>7.0626347515465104</v>
      </c>
      <c r="F42" s="20">
        <v>7.1040620955186302</v>
      </c>
      <c r="G42" s="20">
        <v>7.4278800631585797</v>
      </c>
      <c r="H42" s="20">
        <v>4.7670447834771998</v>
      </c>
      <c r="I42" s="20">
        <v>4.8646100980608402</v>
      </c>
      <c r="J42" s="20">
        <v>5.8014989992708204</v>
      </c>
      <c r="K42" s="20">
        <v>7.1064788456587102</v>
      </c>
      <c r="L42" s="20">
        <v>5.0312638370720704</v>
      </c>
      <c r="M42" s="20">
        <v>5.3803310102369304</v>
      </c>
      <c r="N42" s="20"/>
      <c r="O42" s="20"/>
    </row>
    <row r="43" spans="1:15" x14ac:dyDescent="0.35">
      <c r="A43" s="19" t="str">
        <f>B3&amp;C32&amp;D43</f>
        <v>DISTRIBUCION VOLUMEN X CRITERIO (Consumiciones)Patatas Fritas + Otros Aperitivos Salados5-10MIL</v>
      </c>
      <c r="B43">
        <v>0</v>
      </c>
      <c r="C43" s="19">
        <v>0</v>
      </c>
      <c r="D43" s="19" t="s">
        <v>93</v>
      </c>
      <c r="E43" s="20">
        <v>6.3306257855944397</v>
      </c>
      <c r="F43" s="20">
        <v>6.3114263907073003</v>
      </c>
      <c r="G43" s="20">
        <v>6.7800146308467202</v>
      </c>
      <c r="H43" s="20">
        <v>9.5557714151112307</v>
      </c>
      <c r="I43" s="20">
        <v>9.2365575194040908</v>
      </c>
      <c r="J43" s="20">
        <v>8.8496285309577303</v>
      </c>
      <c r="K43" s="20">
        <v>5.3644776779724301</v>
      </c>
      <c r="L43" s="20">
        <v>5.0394693683774996</v>
      </c>
      <c r="M43" s="20">
        <v>5.4670947257976099</v>
      </c>
      <c r="N43" s="20"/>
      <c r="O43" s="20"/>
    </row>
    <row r="44" spans="1:15" x14ac:dyDescent="0.35">
      <c r="A44" s="19" t="str">
        <f>B3&amp;C32&amp;D44</f>
        <v>DISTRIBUCION VOLUMEN X CRITERIO (Consumiciones)Patatas Fritas + Otros Aperitivos Salados10-30MIL</v>
      </c>
      <c r="B44">
        <v>0</v>
      </c>
      <c r="C44" s="19">
        <v>0</v>
      </c>
      <c r="D44" s="19" t="s">
        <v>94</v>
      </c>
      <c r="E44" s="20">
        <v>21.363820789496899</v>
      </c>
      <c r="F44" s="20">
        <v>17.9122910496204</v>
      </c>
      <c r="G44" s="20">
        <v>24.4295492819233</v>
      </c>
      <c r="H44" s="20">
        <v>25.514709913966701</v>
      </c>
      <c r="I44" s="20">
        <v>21.306813976184099</v>
      </c>
      <c r="J44" s="20">
        <v>24.384131723319001</v>
      </c>
      <c r="K44" s="20">
        <v>20.502703447575598</v>
      </c>
      <c r="L44" s="20">
        <v>23.557666287325802</v>
      </c>
      <c r="M44" s="20">
        <v>20.3226690563204</v>
      </c>
      <c r="N44" s="20"/>
      <c r="O44" s="20"/>
    </row>
    <row r="45" spans="1:15" x14ac:dyDescent="0.35">
      <c r="A45" s="19" t="str">
        <f>B3&amp;C32&amp;D45</f>
        <v>DISTRIBUCION VOLUMEN X CRITERIO (Consumiciones)Patatas Fritas + Otros Aperitivos Salados30-100MIL</v>
      </c>
      <c r="B45">
        <v>0</v>
      </c>
      <c r="C45" s="19">
        <v>0</v>
      </c>
      <c r="D45" s="19" t="s">
        <v>95</v>
      </c>
      <c r="E45" s="20">
        <v>18.397561476403698</v>
      </c>
      <c r="F45" s="20">
        <v>24.895474694349399</v>
      </c>
      <c r="G45" s="20">
        <v>22.306045788844902</v>
      </c>
      <c r="H45" s="20">
        <v>19.545335503781999</v>
      </c>
      <c r="I45" s="20">
        <v>19.978480036146699</v>
      </c>
      <c r="J45" s="20">
        <v>19.536406042113299</v>
      </c>
      <c r="K45" s="20">
        <v>23.295939570422</v>
      </c>
      <c r="L45" s="20">
        <v>19.146112579598899</v>
      </c>
      <c r="M45" s="20">
        <v>22.1486815443028</v>
      </c>
      <c r="N45" s="20"/>
      <c r="O45" s="20"/>
    </row>
    <row r="46" spans="1:15" x14ac:dyDescent="0.35">
      <c r="A46" s="19" t="str">
        <f>B3&amp;C32&amp;D46</f>
        <v>DISTRIBUCION VOLUMEN X CRITERIO (Consumiciones)Patatas Fritas + Otros Aperitivos Salados100-200MIL</v>
      </c>
      <c r="B46">
        <v>0</v>
      </c>
      <c r="C46" s="19">
        <v>0</v>
      </c>
      <c r="D46" s="19" t="s">
        <v>96</v>
      </c>
      <c r="E46" s="20">
        <v>8.5751851401587</v>
      </c>
      <c r="F46" s="20">
        <v>7.8666320315773604</v>
      </c>
      <c r="G46" s="20">
        <v>8.4212417072931292</v>
      </c>
      <c r="H46" s="20">
        <v>7.2877778747747</v>
      </c>
      <c r="I46" s="20">
        <v>9.4010141763774104</v>
      </c>
      <c r="J46" s="20">
        <v>7.7776082813444702</v>
      </c>
      <c r="K46" s="20">
        <v>10.457299671089601</v>
      </c>
      <c r="L46" s="20">
        <v>7.9316085856228504</v>
      </c>
      <c r="M46" s="20">
        <v>8.3355928248638005</v>
      </c>
      <c r="N46" s="20"/>
      <c r="O46" s="20"/>
    </row>
    <row r="47" spans="1:15" x14ac:dyDescent="0.35">
      <c r="A47" s="19" t="str">
        <f>B3&amp;C32&amp;D47</f>
        <v>DISTRIBUCION VOLUMEN X CRITERIO (Consumiciones)Patatas Fritas + Otros Aperitivos Salados200-500MIL</v>
      </c>
      <c r="B47">
        <v>0</v>
      </c>
      <c r="C47" s="19">
        <v>0</v>
      </c>
      <c r="D47" s="19" t="s">
        <v>97</v>
      </c>
      <c r="E47" s="20">
        <v>16.7912578762419</v>
      </c>
      <c r="F47" s="20">
        <v>15.933559555415201</v>
      </c>
      <c r="G47" s="20">
        <v>10.866746315977601</v>
      </c>
      <c r="H47" s="20">
        <v>14.9191374238903</v>
      </c>
      <c r="I47" s="20">
        <v>12.9937410156871</v>
      </c>
      <c r="J47" s="20">
        <v>13.778268884940401</v>
      </c>
      <c r="K47" s="20">
        <v>12.2211967696431</v>
      </c>
      <c r="L47" s="20">
        <v>13.8433306538526</v>
      </c>
      <c r="M47" s="20">
        <v>14.095836014818801</v>
      </c>
      <c r="N47" s="20"/>
      <c r="O47" s="20"/>
    </row>
    <row r="48" spans="1:15" x14ac:dyDescent="0.35">
      <c r="A48" s="19" t="str">
        <f>B3&amp;C32&amp;D48</f>
        <v>DISTRIBUCION VOLUMEN X CRITERIO (Consumiciones)Patatas Fritas + Otros Aperitivos Salados&gt;500MIL</v>
      </c>
      <c r="B48">
        <v>0</v>
      </c>
      <c r="C48" s="19">
        <v>0</v>
      </c>
      <c r="D48" s="19" t="s">
        <v>98</v>
      </c>
      <c r="E48" s="20">
        <v>15.715638475822299</v>
      </c>
      <c r="F48" s="20">
        <v>14.6187719076108</v>
      </c>
      <c r="G48" s="20">
        <v>14.0469473216992</v>
      </c>
      <c r="H48" s="20">
        <v>13.6744264017292</v>
      </c>
      <c r="I48" s="20">
        <v>15.052840191113701</v>
      </c>
      <c r="J48" s="20">
        <v>14.7989162690503</v>
      </c>
      <c r="K48" s="20">
        <v>17.004168494953898</v>
      </c>
      <c r="L48" s="20">
        <v>19.9730586871658</v>
      </c>
      <c r="M48" s="20">
        <v>17.832588759803599</v>
      </c>
      <c r="N48" s="20"/>
      <c r="O48" s="20"/>
    </row>
    <row r="49" spans="1:15" x14ac:dyDescent="0.35">
      <c r="A49" s="19" t="str">
        <f>B3&amp;C32&amp;D49</f>
        <v>DISTRIBUCION VOLUMEN X CRITERIO (Consumiciones)Patatas Fritas + Otros Aperitivos SaladosDE 15 A 19 AÑOS</v>
      </c>
      <c r="B49">
        <v>0</v>
      </c>
      <c r="C49" s="19">
        <v>0</v>
      </c>
      <c r="D49" s="19" t="s">
        <v>99</v>
      </c>
      <c r="E49" s="20">
        <v>6.7340327362797803</v>
      </c>
      <c r="F49" s="20">
        <v>7.7843861262971101</v>
      </c>
      <c r="G49" s="20">
        <v>11.622365565195</v>
      </c>
      <c r="H49" s="20">
        <v>8.4643688998578206</v>
      </c>
      <c r="I49" s="20">
        <v>7.7782851569819904</v>
      </c>
      <c r="J49" s="20">
        <v>8.4608362529763301</v>
      </c>
      <c r="K49" s="20">
        <v>8.1006204693228501</v>
      </c>
      <c r="L49" s="20">
        <v>3.65935457811619</v>
      </c>
      <c r="M49" s="20">
        <v>4.2823750297040704</v>
      </c>
      <c r="N49" s="20"/>
      <c r="O49" s="20"/>
    </row>
    <row r="50" spans="1:15" x14ac:dyDescent="0.35">
      <c r="A50" s="19" t="str">
        <f>B3&amp;C32&amp;D50</f>
        <v>DISTRIBUCION VOLUMEN X CRITERIO (Consumiciones)Patatas Fritas + Otros Aperitivos SaladosDE 20 A 24 AÑOS</v>
      </c>
      <c r="B50">
        <v>0</v>
      </c>
      <c r="C50" s="19">
        <v>0</v>
      </c>
      <c r="D50" s="19" t="s">
        <v>100</v>
      </c>
      <c r="E50" s="20">
        <v>3.4255603132485399</v>
      </c>
      <c r="F50" s="20">
        <v>4.2692701661906201</v>
      </c>
      <c r="G50" s="20">
        <v>4.9466670341301002</v>
      </c>
      <c r="H50" s="20">
        <v>3.5527867444710801</v>
      </c>
      <c r="I50" s="20">
        <v>2.6743160724446402</v>
      </c>
      <c r="J50" s="20">
        <v>4.9499431517612598</v>
      </c>
      <c r="K50" s="20">
        <v>4.2281575578675596</v>
      </c>
      <c r="L50" s="20">
        <v>5.9754320798860601</v>
      </c>
      <c r="M50" s="20">
        <v>4.84828085888853</v>
      </c>
      <c r="N50" s="20"/>
      <c r="O50" s="20"/>
    </row>
    <row r="51" spans="1:15" x14ac:dyDescent="0.35">
      <c r="A51" s="19" t="str">
        <f>B3&amp;C32&amp;D51</f>
        <v>DISTRIBUCION VOLUMEN X CRITERIO (Consumiciones)Patatas Fritas + Otros Aperitivos SaladosDE 25 A 34 AÑOS</v>
      </c>
      <c r="B51">
        <v>0</v>
      </c>
      <c r="C51" s="19">
        <v>0</v>
      </c>
      <c r="D51" s="19" t="s">
        <v>101</v>
      </c>
      <c r="E51" s="20">
        <v>8.7268771100081093</v>
      </c>
      <c r="F51" s="20">
        <v>11.3462389444478</v>
      </c>
      <c r="G51" s="20">
        <v>9.1421695073362894</v>
      </c>
      <c r="H51" s="20">
        <v>11.803776044017701</v>
      </c>
      <c r="I51" s="20">
        <v>10.6344441648165</v>
      </c>
      <c r="J51" s="20">
        <v>8.7476483142189494</v>
      </c>
      <c r="K51" s="20">
        <v>10.3275849564293</v>
      </c>
      <c r="L51" s="20">
        <v>10.364475970216001</v>
      </c>
      <c r="M51" s="20">
        <v>9.8303293526297395</v>
      </c>
      <c r="N51" s="20"/>
      <c r="O51" s="20"/>
    </row>
    <row r="52" spans="1:15" x14ac:dyDescent="0.35">
      <c r="A52" s="19" t="str">
        <f>B3&amp;C32&amp;D52</f>
        <v>DISTRIBUCION VOLUMEN X CRITERIO (Consumiciones)Patatas Fritas + Otros Aperitivos SaladosDE 35 A 49 AÑOS</v>
      </c>
      <c r="B52">
        <v>0</v>
      </c>
      <c r="C52" s="19">
        <v>0</v>
      </c>
      <c r="D52" s="19" t="s">
        <v>102</v>
      </c>
      <c r="E52" s="20">
        <v>33.767629203911703</v>
      </c>
      <c r="F52" s="20">
        <v>35.988350377066801</v>
      </c>
      <c r="G52" s="20">
        <v>30.150390856994001</v>
      </c>
      <c r="H52" s="20">
        <v>29.023412387294201</v>
      </c>
      <c r="I52" s="20">
        <v>30.0561065238211</v>
      </c>
      <c r="J52" s="20">
        <v>32.898763425692998</v>
      </c>
      <c r="K52" s="20">
        <v>30.282765023081701</v>
      </c>
      <c r="L52" s="20">
        <v>30.8519622625472</v>
      </c>
      <c r="M52" s="20">
        <v>32.219442391064199</v>
      </c>
      <c r="N52" s="20"/>
      <c r="O52" s="20"/>
    </row>
    <row r="53" spans="1:15" x14ac:dyDescent="0.35">
      <c r="A53" s="19" t="str">
        <f>B3&amp;C32&amp;D53</f>
        <v>DISTRIBUCION VOLUMEN X CRITERIO (Consumiciones)Patatas Fritas + Otros Aperitivos SaladosDE 50 A 59 AÑOS</v>
      </c>
      <c r="B53">
        <v>0</v>
      </c>
      <c r="C53" s="19">
        <v>0</v>
      </c>
      <c r="D53" s="19" t="s">
        <v>103</v>
      </c>
      <c r="E53" s="20">
        <v>21.742465824839201</v>
      </c>
      <c r="F53" s="20">
        <v>19.337754963704999</v>
      </c>
      <c r="G53" s="20">
        <v>20.450258747442899</v>
      </c>
      <c r="H53" s="20">
        <v>22.3811039107004</v>
      </c>
      <c r="I53" s="20">
        <v>23.127318397152401</v>
      </c>
      <c r="J53" s="20">
        <v>23.043035988808999</v>
      </c>
      <c r="K53" s="20">
        <v>20.7951871017809</v>
      </c>
      <c r="L53" s="20">
        <v>22.088353121897701</v>
      </c>
      <c r="M53" s="20">
        <v>20.844157339568302</v>
      </c>
      <c r="N53" s="20"/>
      <c r="O53" s="20"/>
    </row>
    <row r="54" spans="1:15" x14ac:dyDescent="0.35">
      <c r="A54" s="19" t="str">
        <f>B3&amp;C32&amp;D54</f>
        <v>DISTRIBUCION VOLUMEN X CRITERIO (Consumiciones)Patatas Fritas + Otros Aperitivos SaladosDE 60 A 75 AÑOS</v>
      </c>
      <c r="B54">
        <v>0</v>
      </c>
      <c r="C54" s="19">
        <v>0</v>
      </c>
      <c r="D54" s="19" t="s">
        <v>104</v>
      </c>
      <c r="E54" s="20">
        <v>25.603440153167298</v>
      </c>
      <c r="F54" s="20">
        <v>21.274006881392999</v>
      </c>
      <c r="G54" s="20">
        <v>23.688143453856501</v>
      </c>
      <c r="H54" s="20">
        <v>24.7745553266465</v>
      </c>
      <c r="I54" s="20">
        <v>25.729541072346599</v>
      </c>
      <c r="J54" s="20">
        <v>21.899787694904902</v>
      </c>
      <c r="K54" s="20">
        <v>26.265688517872501</v>
      </c>
      <c r="L54" s="20">
        <v>27.060436516830102</v>
      </c>
      <c r="M54" s="20">
        <v>27.9754112320982</v>
      </c>
      <c r="N54" s="20"/>
      <c r="O54" s="20"/>
    </row>
    <row r="55" spans="1:15" x14ac:dyDescent="0.35">
      <c r="A55" s="19" t="str">
        <f>B3&amp;C32&amp;D55</f>
        <v>DISTRIBUCION VOLUMEN X CRITERIO (Consumiciones)Patatas Fritas + Otros Aperitivos SaladosNIVEL ALTO</v>
      </c>
      <c r="B55">
        <v>0</v>
      </c>
      <c r="C55" s="19">
        <v>0</v>
      </c>
      <c r="D55" s="19" t="s">
        <v>160</v>
      </c>
      <c r="E55" s="20">
        <v>19.8375535454119</v>
      </c>
      <c r="F55" s="20">
        <v>20.927028180667602</v>
      </c>
      <c r="G55" s="20">
        <v>19.306432108954802</v>
      </c>
      <c r="H55" s="20">
        <v>20.280769083596098</v>
      </c>
      <c r="I55" s="20">
        <v>21.668660122866701</v>
      </c>
      <c r="J55" s="20">
        <v>24.462573766474801</v>
      </c>
      <c r="K55" s="20">
        <v>23.1645929960582</v>
      </c>
      <c r="L55" s="20">
        <v>23.314951102806699</v>
      </c>
      <c r="M55" s="20">
        <v>22.701955394423202</v>
      </c>
      <c r="N55" s="20"/>
      <c r="O55" s="20"/>
    </row>
    <row r="56" spans="1:15" x14ac:dyDescent="0.35">
      <c r="A56" s="19" t="str">
        <f>B3&amp;C32&amp;D56</f>
        <v>DISTRIBUCION VOLUMEN X CRITERIO (Consumiciones)Patatas Fritas + Otros Aperitivos SaladosNIVEL MEDIO ALTO</v>
      </c>
      <c r="B56">
        <v>0</v>
      </c>
      <c r="C56" s="19">
        <v>0</v>
      </c>
      <c r="D56" s="19" t="s">
        <v>161</v>
      </c>
      <c r="E56" s="20">
        <v>12.6694282699263</v>
      </c>
      <c r="F56" s="20">
        <v>13.765974828892899</v>
      </c>
      <c r="G56" s="20">
        <v>13.181446835696599</v>
      </c>
      <c r="H56" s="20">
        <v>13.1181161291648</v>
      </c>
      <c r="I56" s="20">
        <v>13.6343926677252</v>
      </c>
      <c r="J56" s="20">
        <v>13.467045630211</v>
      </c>
      <c r="K56" s="20">
        <v>12.3663851406482</v>
      </c>
      <c r="L56" s="20">
        <v>10.6085569270994</v>
      </c>
      <c r="M56" s="20">
        <v>11.144611928849899</v>
      </c>
      <c r="N56" s="20"/>
      <c r="O56" s="20"/>
    </row>
    <row r="57" spans="1:15" x14ac:dyDescent="0.35">
      <c r="A57" s="19" t="str">
        <f>B3&amp;C32&amp;D57</f>
        <v>DISTRIBUCION VOLUMEN X CRITERIO (Consumiciones)Patatas Fritas + Otros Aperitivos SaladosNIVEL MEDIO</v>
      </c>
      <c r="B57">
        <v>0</v>
      </c>
      <c r="C57" s="19">
        <v>0</v>
      </c>
      <c r="D57" s="19" t="s">
        <v>162</v>
      </c>
      <c r="E57" s="20">
        <v>25.539919574786001</v>
      </c>
      <c r="F57" s="20">
        <v>26.7666273136964</v>
      </c>
      <c r="G57" s="20">
        <v>28.2103773285376</v>
      </c>
      <c r="H57" s="20">
        <v>30.826174657068499</v>
      </c>
      <c r="I57" s="20">
        <v>27.460387412491301</v>
      </c>
      <c r="J57" s="20">
        <v>26.941023520379499</v>
      </c>
      <c r="K57" s="20">
        <v>26.231782099587001</v>
      </c>
      <c r="L57" s="20">
        <v>23.3855462780705</v>
      </c>
      <c r="M57" s="20">
        <v>26.814529445809999</v>
      </c>
      <c r="N57" s="20"/>
      <c r="O57" s="20"/>
    </row>
    <row r="58" spans="1:15" x14ac:dyDescent="0.35">
      <c r="A58" s="19" t="str">
        <f>B3&amp;C32&amp;D58</f>
        <v>DISTRIBUCION VOLUMEN X CRITERIO (Consumiciones)Patatas Fritas + Otros Aperitivos SaladosNIVEL MEDIO BAJO</v>
      </c>
      <c r="B58">
        <v>0</v>
      </c>
      <c r="C58" s="19">
        <v>0</v>
      </c>
      <c r="D58" s="19" t="s">
        <v>163</v>
      </c>
      <c r="E58" s="20">
        <v>14.8581854480401</v>
      </c>
      <c r="F58" s="20">
        <v>12.75333109436</v>
      </c>
      <c r="G58" s="20">
        <v>14.7266160695305</v>
      </c>
      <c r="H58" s="20">
        <v>14.8180101301226</v>
      </c>
      <c r="I58" s="20">
        <v>12.683847462831899</v>
      </c>
      <c r="J58" s="20">
        <v>13.5525774846869</v>
      </c>
      <c r="K58" s="20">
        <v>14.3031378848922</v>
      </c>
      <c r="L58" s="20">
        <v>11.874202921082</v>
      </c>
      <c r="M58" s="20">
        <v>13.10847153686</v>
      </c>
      <c r="N58" s="20"/>
      <c r="O58" s="20"/>
    </row>
    <row r="59" spans="1:15" x14ac:dyDescent="0.35">
      <c r="A59" s="19" t="str">
        <f>B3&amp;C32&amp;D59</f>
        <v>DISTRIBUCION VOLUMEN X CRITERIO (Consumiciones)Patatas Fritas + Otros Aperitivos SaladosHOMBRE</v>
      </c>
      <c r="B59">
        <v>0</v>
      </c>
      <c r="C59" s="19">
        <v>0</v>
      </c>
      <c r="D59" s="19" t="s">
        <v>109</v>
      </c>
      <c r="E59" s="20">
        <v>38.807483933438597</v>
      </c>
      <c r="F59" s="20">
        <v>42.241873636499797</v>
      </c>
      <c r="G59" s="20">
        <v>41.380379612290596</v>
      </c>
      <c r="H59" s="20">
        <v>42.923449940010101</v>
      </c>
      <c r="I59" s="20">
        <v>38.211778055381302</v>
      </c>
      <c r="J59" s="20">
        <v>44.447649018566203</v>
      </c>
      <c r="K59" s="20">
        <v>42.511015052999198</v>
      </c>
      <c r="L59" s="20">
        <v>40.011372960830997</v>
      </c>
      <c r="M59" s="20">
        <v>41.628197948160697</v>
      </c>
      <c r="N59" s="20"/>
      <c r="O59" s="20"/>
    </row>
    <row r="60" spans="1:15" x14ac:dyDescent="0.35">
      <c r="A60" s="19" t="str">
        <f>B3&amp;C32&amp;D60</f>
        <v>DISTRIBUCION VOLUMEN X CRITERIO (Consumiciones)Patatas Fritas + Otros Aperitivos SaladosMUJER</v>
      </c>
      <c r="B60">
        <v>0</v>
      </c>
      <c r="C60" s="19">
        <v>0</v>
      </c>
      <c r="D60" s="19" t="s">
        <v>110</v>
      </c>
      <c r="E60" s="20">
        <v>61.192516066561403</v>
      </c>
      <c r="F60" s="20">
        <v>57.758126363500203</v>
      </c>
      <c r="G60" s="20">
        <v>58.619604270892097</v>
      </c>
      <c r="H60" s="20">
        <v>57.076550059989899</v>
      </c>
      <c r="I60" s="20">
        <v>61.788234597466698</v>
      </c>
      <c r="J60" s="20">
        <v>55.552350981433797</v>
      </c>
      <c r="K60" s="20">
        <v>57.488984947000802</v>
      </c>
      <c r="L60" s="20">
        <v>59.988645201035503</v>
      </c>
      <c r="M60" s="20">
        <v>58.3717893983493</v>
      </c>
      <c r="N60" s="20"/>
      <c r="O60" s="20"/>
    </row>
    <row r="61" spans="1:15" x14ac:dyDescent="0.35">
      <c r="A61" s="19" t="str">
        <f>B3&amp;C61&amp;D61</f>
        <v>DISTRIBUCION VOLUMEN X CRITERIO (Consumiciones)Patatas FritasT.ESPAÑA</v>
      </c>
      <c r="B61">
        <v>0</v>
      </c>
      <c r="C61" s="19" t="s">
        <v>52</v>
      </c>
      <c r="D61" s="19" t="s">
        <v>81</v>
      </c>
      <c r="E61" s="20">
        <v>100</v>
      </c>
      <c r="F61" s="20">
        <v>100</v>
      </c>
      <c r="G61" s="20">
        <v>100</v>
      </c>
      <c r="H61" s="20">
        <v>100</v>
      </c>
      <c r="I61" s="20">
        <v>100</v>
      </c>
      <c r="J61" s="20">
        <v>100</v>
      </c>
      <c r="K61" s="20">
        <v>100</v>
      </c>
      <c r="L61" s="20">
        <v>100</v>
      </c>
      <c r="M61" s="20">
        <v>100</v>
      </c>
      <c r="N61" s="20"/>
      <c r="O61" s="20"/>
    </row>
    <row r="62" spans="1:15" x14ac:dyDescent="0.35">
      <c r="A62" s="19" t="str">
        <f>B3&amp;C61&amp;D62</f>
        <v>DISTRIBUCION VOLUMEN X CRITERIO (Consumiciones)Patatas FritasBCN AM</v>
      </c>
      <c r="B62">
        <v>0</v>
      </c>
      <c r="C62" s="19">
        <v>0</v>
      </c>
      <c r="D62" s="19" t="s">
        <v>83</v>
      </c>
      <c r="E62" s="20">
        <v>11.073706688423</v>
      </c>
      <c r="F62" s="20">
        <v>14.4144871050107</v>
      </c>
      <c r="G62" s="20">
        <v>10.141187274944601</v>
      </c>
      <c r="H62" s="20">
        <v>7.1826090963264804</v>
      </c>
      <c r="I62" s="20">
        <v>9.9741772430086293</v>
      </c>
      <c r="J62" s="20">
        <v>9.4642829210200006</v>
      </c>
      <c r="K62" s="20">
        <v>12.2411923468288</v>
      </c>
      <c r="L62" s="20">
        <v>13.3605620844701</v>
      </c>
      <c r="M62" s="20">
        <v>9.1903870215068295</v>
      </c>
      <c r="N62" s="20"/>
      <c r="O62" s="20"/>
    </row>
    <row r="63" spans="1:15" x14ac:dyDescent="0.35">
      <c r="A63" s="19" t="str">
        <f>B3&amp;C61&amp;D63</f>
        <v>DISTRIBUCION VOLUMEN X CRITERIO (Consumiciones)Patatas FritasREST.CAT ARAGON</v>
      </c>
      <c r="B63">
        <v>0</v>
      </c>
      <c r="C63" s="19">
        <v>0</v>
      </c>
      <c r="D63" s="19" t="s">
        <v>84</v>
      </c>
      <c r="E63" s="20">
        <v>15.0180447559899</v>
      </c>
      <c r="F63" s="20">
        <v>10.1990381108064</v>
      </c>
      <c r="G63" s="20">
        <v>15.907166796398601</v>
      </c>
      <c r="H63" s="20">
        <v>17.819228847569601</v>
      </c>
      <c r="I63" s="20">
        <v>14.7275232353444</v>
      </c>
      <c r="J63" s="20">
        <v>15.784754469957599</v>
      </c>
      <c r="K63" s="20">
        <v>15.0444773300165</v>
      </c>
      <c r="L63" s="20">
        <v>19.317806646579001</v>
      </c>
      <c r="M63" s="20">
        <v>12.748137314576899</v>
      </c>
      <c r="N63" s="20"/>
      <c r="O63" s="20"/>
    </row>
    <row r="64" spans="1:15" x14ac:dyDescent="0.35">
      <c r="A64" s="19" t="str">
        <f>B3&amp;C61&amp;D64</f>
        <v>DISTRIBUCION VOLUMEN X CRITERIO (Consumiciones)Patatas FritasLEVANTE</v>
      </c>
      <c r="B64">
        <v>0</v>
      </c>
      <c r="C64" s="19">
        <v>0</v>
      </c>
      <c r="D64" s="19" t="s">
        <v>85</v>
      </c>
      <c r="E64" s="20">
        <v>14.2002926289149</v>
      </c>
      <c r="F64" s="20">
        <v>17.6855284311209</v>
      </c>
      <c r="G64" s="20">
        <v>20.806449988242498</v>
      </c>
      <c r="H64" s="20">
        <v>17.574361078090799</v>
      </c>
      <c r="I64" s="20">
        <v>15.984550120760799</v>
      </c>
      <c r="J64" s="20">
        <v>14.5018748151168</v>
      </c>
      <c r="K64" s="20">
        <v>11.302157254071</v>
      </c>
      <c r="L64" s="20">
        <v>12.8778230930658</v>
      </c>
      <c r="M64" s="20">
        <v>16.393799220734302</v>
      </c>
      <c r="N64" s="20"/>
      <c r="O64" s="20"/>
    </row>
    <row r="65" spans="1:15" x14ac:dyDescent="0.35">
      <c r="A65" s="19" t="str">
        <f>B3&amp;C61&amp;D65</f>
        <v>DISTRIBUCION VOLUMEN X CRITERIO (Consumiciones)Patatas FritasANDALUCIA</v>
      </c>
      <c r="B65">
        <v>0</v>
      </c>
      <c r="C65" s="19">
        <v>0</v>
      </c>
      <c r="D65" s="19" t="s">
        <v>86</v>
      </c>
      <c r="E65" s="20">
        <v>21.698579729932199</v>
      </c>
      <c r="F65" s="20">
        <v>21.748189702922101</v>
      </c>
      <c r="G65" s="20">
        <v>17.459306366452701</v>
      </c>
      <c r="H65" s="20">
        <v>18.007885449845801</v>
      </c>
      <c r="I65" s="20">
        <v>22.557033630332999</v>
      </c>
      <c r="J65" s="20">
        <v>19.131317702863999</v>
      </c>
      <c r="K65" s="20">
        <v>19.7678538543828</v>
      </c>
      <c r="L65" s="20">
        <v>18.551559125595102</v>
      </c>
      <c r="M65" s="20">
        <v>19.973499237266498</v>
      </c>
      <c r="N65" s="20"/>
      <c r="O65" s="20"/>
    </row>
    <row r="66" spans="1:15" x14ac:dyDescent="0.35">
      <c r="A66" s="19" t="str">
        <f>B3&amp;C61&amp;D66</f>
        <v>DISTRIBUCION VOLUMEN X CRITERIO (Consumiciones)Patatas FritasMDD AM</v>
      </c>
      <c r="B66">
        <v>0</v>
      </c>
      <c r="C66" s="19">
        <v>0</v>
      </c>
      <c r="D66" s="19" t="s">
        <v>87</v>
      </c>
      <c r="E66" s="20">
        <v>8.7794231505686096</v>
      </c>
      <c r="F66" s="20">
        <v>10.3260594966293</v>
      </c>
      <c r="G66" s="20">
        <v>8.7954066202549299</v>
      </c>
      <c r="H66" s="20">
        <v>10.170273724692199</v>
      </c>
      <c r="I66" s="20">
        <v>11.588550705022501</v>
      </c>
      <c r="J66" s="20">
        <v>10.8539229294043</v>
      </c>
      <c r="K66" s="20">
        <v>11.306829001175601</v>
      </c>
      <c r="L66" s="20">
        <v>9.2284127986777698</v>
      </c>
      <c r="M66" s="20">
        <v>14.587820968032799</v>
      </c>
      <c r="N66" s="20"/>
      <c r="O66" s="20"/>
    </row>
    <row r="67" spans="1:15" x14ac:dyDescent="0.35">
      <c r="A67" s="19" t="str">
        <f>B3&amp;C61&amp;D67</f>
        <v>DISTRIBUCION VOLUMEN X CRITERIO (Consumiciones)Patatas FritasRTO CENTRO</v>
      </c>
      <c r="B67">
        <v>0</v>
      </c>
      <c r="C67" s="19">
        <v>0</v>
      </c>
      <c r="D67" s="19" t="s">
        <v>88</v>
      </c>
      <c r="E67" s="20">
        <v>7.5563820576433196</v>
      </c>
      <c r="F67" s="20">
        <v>8.3476310776671507</v>
      </c>
      <c r="G67" s="20">
        <v>9.8383647451400904</v>
      </c>
      <c r="H67" s="20">
        <v>9.8200362362072493</v>
      </c>
      <c r="I67" s="20">
        <v>6.9955863230958002</v>
      </c>
      <c r="J67" s="20">
        <v>8.4949303344633993</v>
      </c>
      <c r="K67" s="20">
        <v>7.4759302329224502</v>
      </c>
      <c r="L67" s="20">
        <v>6.6843875753033997</v>
      </c>
      <c r="M67" s="20">
        <v>6.7639903362039204</v>
      </c>
      <c r="N67" s="20"/>
      <c r="O67" s="20"/>
    </row>
    <row r="68" spans="1:15" x14ac:dyDescent="0.35">
      <c r="A68" s="19" t="str">
        <f>B3&amp;C61&amp;D68</f>
        <v>DISTRIBUCION VOLUMEN X CRITERIO (Consumiciones)Patatas FritasNORTE-CENTRO</v>
      </c>
      <c r="B68">
        <v>0</v>
      </c>
      <c r="C68" s="19">
        <v>0</v>
      </c>
      <c r="D68" s="19" t="s">
        <v>89</v>
      </c>
      <c r="E68" s="20">
        <v>12.3434352053814</v>
      </c>
      <c r="F68" s="20">
        <v>10.1127416543954</v>
      </c>
      <c r="G68" s="20">
        <v>9.7391501879289901</v>
      </c>
      <c r="H68" s="20">
        <v>9.8231344353661001</v>
      </c>
      <c r="I68" s="20">
        <v>9.4961591943264096</v>
      </c>
      <c r="J68" s="20">
        <v>7.6296128672765802</v>
      </c>
      <c r="K68" s="20">
        <v>9.1890445789805497</v>
      </c>
      <c r="L68" s="20">
        <v>9.3915953295776902</v>
      </c>
      <c r="M68" s="20">
        <v>11.0265998617311</v>
      </c>
      <c r="N68" s="20"/>
      <c r="O68" s="20"/>
    </row>
    <row r="69" spans="1:15" x14ac:dyDescent="0.35">
      <c r="A69" s="19" t="str">
        <f>B3&amp;C61&amp;D69</f>
        <v>DISTRIBUCION VOLUMEN X CRITERIO (Consumiciones)Patatas FritasNOROESTE</v>
      </c>
      <c r="B69">
        <v>0</v>
      </c>
      <c r="C69" s="19">
        <v>0</v>
      </c>
      <c r="D69" s="19" t="s">
        <v>90</v>
      </c>
      <c r="E69" s="20">
        <v>9.3301316205731002</v>
      </c>
      <c r="F69" s="20">
        <v>7.1663142891882003</v>
      </c>
      <c r="G69" s="20">
        <v>7.3129784408754004</v>
      </c>
      <c r="H69" s="20">
        <v>9.6024848863930607</v>
      </c>
      <c r="I69" s="20">
        <v>8.6764307151889692</v>
      </c>
      <c r="J69" s="20">
        <v>14.1393213402173</v>
      </c>
      <c r="K69" s="20">
        <v>13.6725328075355</v>
      </c>
      <c r="L69" s="20">
        <v>10.587853346731199</v>
      </c>
      <c r="M69" s="20">
        <v>9.3157824781700391</v>
      </c>
      <c r="N69" s="20"/>
      <c r="O69" s="20"/>
    </row>
    <row r="70" spans="1:15" x14ac:dyDescent="0.35">
      <c r="A70" s="19" t="str">
        <f>B3&amp;C61&amp;D70</f>
        <v>DISTRIBUCION VOLUMEN X CRITERIO (Consumiciones)Patatas Fritas&lt;2MIL</v>
      </c>
      <c r="B70">
        <v>0</v>
      </c>
      <c r="C70" s="19">
        <v>0</v>
      </c>
      <c r="D70" s="19" t="s">
        <v>91</v>
      </c>
      <c r="E70" s="20">
        <v>6.4227509615544696</v>
      </c>
      <c r="F70" s="21">
        <v>4.5783561421758696</v>
      </c>
      <c r="G70" s="20">
        <v>5.7328292716983196</v>
      </c>
      <c r="H70" s="21">
        <v>3.7985778543750102</v>
      </c>
      <c r="I70" s="20">
        <v>6.8185501288011103</v>
      </c>
      <c r="J70" s="20">
        <v>5.1682154269805798</v>
      </c>
      <c r="K70" s="20">
        <v>3.6276499197413301</v>
      </c>
      <c r="L70" s="20">
        <v>5.8899455922533202</v>
      </c>
      <c r="M70" s="20">
        <v>5.1430078377444097</v>
      </c>
      <c r="N70" s="20"/>
      <c r="O70" s="20"/>
    </row>
    <row r="71" spans="1:15" x14ac:dyDescent="0.35">
      <c r="A71" s="19" t="str">
        <f>B3&amp;C61&amp;D71</f>
        <v>DISTRIBUCION VOLUMEN X CRITERIO (Consumiciones)Patatas Fritas2-5MIL</v>
      </c>
      <c r="B71">
        <v>0</v>
      </c>
      <c r="C71" s="19">
        <v>0</v>
      </c>
      <c r="D71" s="19" t="s">
        <v>92</v>
      </c>
      <c r="E71" s="20">
        <v>7.6905709385770704</v>
      </c>
      <c r="F71" s="20">
        <v>5.9261054295402698</v>
      </c>
      <c r="G71" s="20">
        <v>7.1176337168328203</v>
      </c>
      <c r="H71" s="20">
        <v>3.7986294337172799</v>
      </c>
      <c r="I71" s="20">
        <v>5.28645794946494</v>
      </c>
      <c r="J71" s="20">
        <v>3.5610711421685801</v>
      </c>
      <c r="K71" s="20">
        <v>7.5778418547462598</v>
      </c>
      <c r="L71" s="20">
        <v>2.8275859963321102</v>
      </c>
      <c r="M71" s="20">
        <v>4.7975116288681496</v>
      </c>
      <c r="N71" s="20"/>
      <c r="O71" s="20"/>
    </row>
    <row r="72" spans="1:15" x14ac:dyDescent="0.35">
      <c r="A72" s="19" t="str">
        <f>B3&amp;C61&amp;D72</f>
        <v>DISTRIBUCION VOLUMEN X CRITERIO (Consumiciones)Patatas Fritas5-10MIL</v>
      </c>
      <c r="B72">
        <v>0</v>
      </c>
      <c r="C72" s="19">
        <v>0</v>
      </c>
      <c r="D72" s="19" t="s">
        <v>93</v>
      </c>
      <c r="E72" s="20">
        <v>6.3601333688539601</v>
      </c>
      <c r="F72" s="20">
        <v>5.9495177044352303</v>
      </c>
      <c r="G72" s="20">
        <v>8.4115875822721193</v>
      </c>
      <c r="H72" s="20">
        <v>9.1280649734658699</v>
      </c>
      <c r="I72" s="20">
        <v>10.175211493337899</v>
      </c>
      <c r="J72" s="20">
        <v>7.4390515628905201</v>
      </c>
      <c r="K72" s="20">
        <v>3.93543172060585</v>
      </c>
      <c r="L72" s="20">
        <v>5.1810063431602904</v>
      </c>
      <c r="M72" s="20">
        <v>6.5256830785878499</v>
      </c>
      <c r="N72" s="20"/>
      <c r="O72" s="20"/>
    </row>
    <row r="73" spans="1:15" x14ac:dyDescent="0.35">
      <c r="A73" s="19" t="str">
        <f>B3&amp;C61&amp;D73</f>
        <v>DISTRIBUCION VOLUMEN X CRITERIO (Consumiciones)Patatas Fritas10-30MIL</v>
      </c>
      <c r="B73">
        <v>0</v>
      </c>
      <c r="C73" s="19">
        <v>0</v>
      </c>
      <c r="D73" s="19" t="s">
        <v>94</v>
      </c>
      <c r="E73" s="20">
        <v>20.272675618974699</v>
      </c>
      <c r="F73" s="20">
        <v>15.788620796800901</v>
      </c>
      <c r="G73" s="20">
        <v>24.621264301342201</v>
      </c>
      <c r="H73" s="20">
        <v>25.568371684866701</v>
      </c>
      <c r="I73" s="20">
        <v>20.2732249590503</v>
      </c>
      <c r="J73" s="20">
        <v>25.017677523457301</v>
      </c>
      <c r="K73" s="20">
        <v>19.668880350708299</v>
      </c>
      <c r="L73" s="20">
        <v>20.838913310595</v>
      </c>
      <c r="M73" s="20">
        <v>17.043552835264599</v>
      </c>
      <c r="N73" s="20"/>
      <c r="O73" s="20"/>
    </row>
    <row r="74" spans="1:15" x14ac:dyDescent="0.35">
      <c r="A74" s="19" t="str">
        <f>B3&amp;C61&amp;D74</f>
        <v>DISTRIBUCION VOLUMEN X CRITERIO (Consumiciones)Patatas Fritas30-100MIL</v>
      </c>
      <c r="B74">
        <v>0</v>
      </c>
      <c r="C74" s="19">
        <v>0</v>
      </c>
      <c r="D74" s="19" t="s">
        <v>95</v>
      </c>
      <c r="E74" s="20">
        <v>20.603824988761101</v>
      </c>
      <c r="F74" s="20">
        <v>28.748801015927899</v>
      </c>
      <c r="G74" s="20">
        <v>23.028673368268901</v>
      </c>
      <c r="H74" s="20">
        <v>21.672742140081901</v>
      </c>
      <c r="I74" s="20">
        <v>21.8287032384087</v>
      </c>
      <c r="J74" s="20">
        <v>21.5028171760665</v>
      </c>
      <c r="K74" s="20">
        <v>27.046627308415701</v>
      </c>
      <c r="L74" s="20">
        <v>20.886512455974799</v>
      </c>
      <c r="M74" s="20">
        <v>22.954577904023299</v>
      </c>
      <c r="N74" s="20"/>
      <c r="O74" s="20"/>
    </row>
    <row r="75" spans="1:15" x14ac:dyDescent="0.35">
      <c r="A75" s="19" t="str">
        <f>B3&amp;C61&amp;D75</f>
        <v>DISTRIBUCION VOLUMEN X CRITERIO (Consumiciones)Patatas Fritas100-200MIL</v>
      </c>
      <c r="B75">
        <v>0</v>
      </c>
      <c r="C75" s="19">
        <v>0</v>
      </c>
      <c r="D75" s="19" t="s">
        <v>96</v>
      </c>
      <c r="E75" s="20">
        <v>7.5040252085449302</v>
      </c>
      <c r="F75" s="20">
        <v>6.6284804312289696</v>
      </c>
      <c r="G75" s="20">
        <v>5.9144922235502202</v>
      </c>
      <c r="H75" s="20">
        <v>6.5396966653267503</v>
      </c>
      <c r="I75" s="20">
        <v>7.1370709998512503</v>
      </c>
      <c r="J75" s="20">
        <v>5.2627608916382203</v>
      </c>
      <c r="K75" s="20">
        <v>8.0524175595029792</v>
      </c>
      <c r="L75" s="20">
        <v>8.8436945974240597</v>
      </c>
      <c r="M75" s="20">
        <v>7.5750897996603399</v>
      </c>
      <c r="N75" s="20"/>
      <c r="O75" s="20"/>
    </row>
    <row r="76" spans="1:15" x14ac:dyDescent="0.35">
      <c r="A76" s="19" t="str">
        <f>B3&amp;C61&amp;D76</f>
        <v>DISTRIBUCION VOLUMEN X CRITERIO (Consumiciones)Patatas Fritas200-500MIL</v>
      </c>
      <c r="B76">
        <v>0</v>
      </c>
      <c r="C76" s="19">
        <v>0</v>
      </c>
      <c r="D76" s="19" t="s">
        <v>97</v>
      </c>
      <c r="E76" s="20">
        <v>14.9758841306049</v>
      </c>
      <c r="F76" s="20">
        <v>16.883590467569999</v>
      </c>
      <c r="G76" s="20">
        <v>10.6464402904745</v>
      </c>
      <c r="H76" s="20">
        <v>13.425411628940999</v>
      </c>
      <c r="I76" s="20">
        <v>12.4236361532892</v>
      </c>
      <c r="J76" s="20">
        <v>15.949175773085299</v>
      </c>
      <c r="K76" s="20">
        <v>11.966520074065601</v>
      </c>
      <c r="L76" s="20">
        <v>15.367074187632401</v>
      </c>
      <c r="M76" s="20">
        <v>15.845034999323699</v>
      </c>
      <c r="N76" s="20"/>
      <c r="O76" s="20"/>
    </row>
    <row r="77" spans="1:15" x14ac:dyDescent="0.35">
      <c r="A77" s="19" t="str">
        <f>B3&amp;C61&amp;D77</f>
        <v>DISTRIBUCION VOLUMEN X CRITERIO (Consumiciones)Patatas Fritas&gt;500MIL</v>
      </c>
      <c r="B77">
        <v>0</v>
      </c>
      <c r="C77" s="19">
        <v>0</v>
      </c>
      <c r="D77" s="19" t="s">
        <v>98</v>
      </c>
      <c r="E77" s="20">
        <v>16.170134784128901</v>
      </c>
      <c r="F77" s="20">
        <v>15.4965145026411</v>
      </c>
      <c r="G77" s="20">
        <v>14.527086192386101</v>
      </c>
      <c r="H77" s="20">
        <v>16.068522812339602</v>
      </c>
      <c r="I77" s="20">
        <v>16.0571584782932</v>
      </c>
      <c r="J77" s="20">
        <v>16.099247884032899</v>
      </c>
      <c r="K77" s="20">
        <v>18.1246486181271</v>
      </c>
      <c r="L77" s="20">
        <v>20.165262088744502</v>
      </c>
      <c r="M77" s="20">
        <v>20.115556006432499</v>
      </c>
      <c r="N77" s="20"/>
      <c r="O77" s="20"/>
    </row>
    <row r="78" spans="1:15" x14ac:dyDescent="0.35">
      <c r="A78" s="19" t="str">
        <f>B3&amp;C61&amp;D78</f>
        <v>DISTRIBUCION VOLUMEN X CRITERIO (Consumiciones)Patatas FritasDE 15 A 19 AÑOS</v>
      </c>
      <c r="B78">
        <v>0</v>
      </c>
      <c r="C78" s="19">
        <v>0</v>
      </c>
      <c r="D78" s="19" t="s">
        <v>99</v>
      </c>
      <c r="E78" s="20">
        <v>7.5767869927904199</v>
      </c>
      <c r="F78" s="20">
        <v>7.3558787371151402</v>
      </c>
      <c r="G78" s="20">
        <v>9.0118870599056002</v>
      </c>
      <c r="H78" s="20">
        <v>4.0913593941971902</v>
      </c>
      <c r="I78" s="20">
        <v>7.3567431075662304</v>
      </c>
      <c r="J78" s="20">
        <v>6.4606542578134096</v>
      </c>
      <c r="K78" s="20">
        <v>6.5874767239425696</v>
      </c>
      <c r="L78" s="20">
        <v>3.03920695908936</v>
      </c>
      <c r="M78" s="20">
        <v>3.7393949982716399</v>
      </c>
      <c r="N78" s="20"/>
      <c r="O78" s="20"/>
    </row>
    <row r="79" spans="1:15" x14ac:dyDescent="0.35">
      <c r="A79" s="19" t="str">
        <f>B3&amp;C61&amp;D79</f>
        <v>DISTRIBUCION VOLUMEN X CRITERIO (Consumiciones)Patatas FritasDE 20 A 24 AÑOS</v>
      </c>
      <c r="B79">
        <v>0</v>
      </c>
      <c r="C79" s="19">
        <v>0</v>
      </c>
      <c r="D79" s="19" t="s">
        <v>100</v>
      </c>
      <c r="E79" s="20">
        <v>4.0132265771990898</v>
      </c>
      <c r="F79" s="20">
        <v>4.7205421434457797</v>
      </c>
      <c r="G79" s="20">
        <v>4.0862267728558397</v>
      </c>
      <c r="H79" s="20">
        <v>4.7044899129718996</v>
      </c>
      <c r="I79" s="20">
        <v>2.6636412812125498</v>
      </c>
      <c r="J79" s="20">
        <v>3.83291325099928</v>
      </c>
      <c r="K79" s="20">
        <v>3.6970647016086899</v>
      </c>
      <c r="L79" s="20">
        <v>6.8735119966401399</v>
      </c>
      <c r="M79" s="20">
        <v>5.8938165982836601</v>
      </c>
      <c r="N79" s="20"/>
      <c r="O79" s="20"/>
    </row>
    <row r="80" spans="1:15" x14ac:dyDescent="0.35">
      <c r="A80" s="19" t="str">
        <f>B3&amp;C61&amp;D80</f>
        <v>DISTRIBUCION VOLUMEN X CRITERIO (Consumiciones)Patatas FritasDE 25 A 34 AÑOS</v>
      </c>
      <c r="B80">
        <v>0</v>
      </c>
      <c r="C80" s="19">
        <v>0</v>
      </c>
      <c r="D80" s="19" t="s">
        <v>101</v>
      </c>
      <c r="E80" s="20">
        <v>7.7858564078655998</v>
      </c>
      <c r="F80" s="20">
        <v>10.080700071601299</v>
      </c>
      <c r="G80" s="20">
        <v>8.0185223199756308</v>
      </c>
      <c r="H80" s="20">
        <v>9.4534790438290308</v>
      </c>
      <c r="I80" s="20">
        <v>8.7815464441112194</v>
      </c>
      <c r="J80" s="20">
        <v>7.4415612810964298</v>
      </c>
      <c r="K80" s="20">
        <v>8.8644730342370792</v>
      </c>
      <c r="L80" s="20">
        <v>6.8213907458658198</v>
      </c>
      <c r="M80" s="20">
        <v>8.5668265401205392</v>
      </c>
      <c r="N80" s="20"/>
      <c r="O80" s="20"/>
    </row>
    <row r="81" spans="1:15" x14ac:dyDescent="0.35">
      <c r="A81" s="19" t="str">
        <f>B3&amp;C61&amp;D81</f>
        <v>DISTRIBUCION VOLUMEN X CRITERIO (Consumiciones)Patatas FritasDE 35 A 49 AÑOS</v>
      </c>
      <c r="B81">
        <v>0</v>
      </c>
      <c r="C81" s="19">
        <v>0</v>
      </c>
      <c r="D81" s="19" t="s">
        <v>102</v>
      </c>
      <c r="E81" s="20">
        <v>31.111282239131501</v>
      </c>
      <c r="F81" s="20">
        <v>32.6692729090393</v>
      </c>
      <c r="G81" s="20">
        <v>26.810028297892401</v>
      </c>
      <c r="H81" s="20">
        <v>24.3057403337734</v>
      </c>
      <c r="I81" s="20">
        <v>28.922403530941502</v>
      </c>
      <c r="J81" s="20">
        <v>31.239661751164601</v>
      </c>
      <c r="K81" s="20">
        <v>28.263982953344801</v>
      </c>
      <c r="L81" s="20">
        <v>24.416583947984599</v>
      </c>
      <c r="M81" s="20">
        <v>27.061094766821501</v>
      </c>
      <c r="N81" s="20"/>
      <c r="O81" s="20"/>
    </row>
    <row r="82" spans="1:15" x14ac:dyDescent="0.35">
      <c r="A82" s="19" t="str">
        <f>B3&amp;C61&amp;D82</f>
        <v>DISTRIBUCION VOLUMEN X CRITERIO (Consumiciones)Patatas FritasDE 50 A 59 AÑOS</v>
      </c>
      <c r="B82">
        <v>0</v>
      </c>
      <c r="C82" s="19">
        <v>0</v>
      </c>
      <c r="D82" s="19" t="s">
        <v>103</v>
      </c>
      <c r="E82" s="20">
        <v>21.650710135033901</v>
      </c>
      <c r="F82" s="20">
        <v>18.040816119749799</v>
      </c>
      <c r="G82" s="20">
        <v>23.847266406924899</v>
      </c>
      <c r="H82" s="20">
        <v>24.723096301039099</v>
      </c>
      <c r="I82" s="20">
        <v>22.472119150068998</v>
      </c>
      <c r="J82" s="20">
        <v>22.736242868420199</v>
      </c>
      <c r="K82" s="20">
        <v>19.066994315576899</v>
      </c>
      <c r="L82" s="20">
        <v>23.2629551704322</v>
      </c>
      <c r="M82" s="20">
        <v>19.684851097885399</v>
      </c>
      <c r="N82" s="20"/>
      <c r="O82" s="20"/>
    </row>
    <row r="83" spans="1:15" x14ac:dyDescent="0.35">
      <c r="A83" s="19" t="str">
        <f>B3&amp;C61&amp;D83</f>
        <v>DISTRIBUCION VOLUMEN X CRITERIO (Consumiciones)Patatas FritasDE 60 A 75 AÑOS</v>
      </c>
      <c r="B83">
        <v>0</v>
      </c>
      <c r="C83" s="19">
        <v>0</v>
      </c>
      <c r="D83" s="19" t="s">
        <v>104</v>
      </c>
      <c r="E83" s="20">
        <v>27.8621438918397</v>
      </c>
      <c r="F83" s="20">
        <v>27.132776509368998</v>
      </c>
      <c r="G83" s="20">
        <v>28.226076089270901</v>
      </c>
      <c r="H83" s="20">
        <v>32.721845330057903</v>
      </c>
      <c r="I83" s="20">
        <v>29.803553186347798</v>
      </c>
      <c r="J83" s="20">
        <v>28.2889804947621</v>
      </c>
      <c r="K83" s="20">
        <v>33.520022196020498</v>
      </c>
      <c r="L83" s="20">
        <v>35.586357286356801</v>
      </c>
      <c r="M83" s="20">
        <v>35.054039481792103</v>
      </c>
      <c r="N83" s="20"/>
      <c r="O83" s="20"/>
    </row>
    <row r="84" spans="1:15" x14ac:dyDescent="0.35">
      <c r="A84" s="19" t="str">
        <f>B3&amp;C61&amp;D84</f>
        <v>DISTRIBUCION VOLUMEN X CRITERIO (Consumiciones)Patatas FritasNIVEL ALTO</v>
      </c>
      <c r="B84">
        <v>0</v>
      </c>
      <c r="C84" s="19">
        <v>0</v>
      </c>
      <c r="D84" s="19" t="s">
        <v>160</v>
      </c>
      <c r="E84" s="20">
        <v>18.713242394978302</v>
      </c>
      <c r="F84" s="20">
        <v>19.149339376663399</v>
      </c>
      <c r="G84" s="20">
        <v>23.798228767984</v>
      </c>
      <c r="H84" s="20">
        <v>20.156096282814399</v>
      </c>
      <c r="I84" s="20">
        <v>21.229010913811099</v>
      </c>
      <c r="J84" s="20">
        <v>21.300670150378</v>
      </c>
      <c r="K84" s="20">
        <v>20.1181095646537</v>
      </c>
      <c r="L84" s="20">
        <v>22.517642317407699</v>
      </c>
      <c r="M84" s="20">
        <v>22.4687368494221</v>
      </c>
      <c r="N84" s="20"/>
      <c r="O84" s="20"/>
    </row>
    <row r="85" spans="1:15" x14ac:dyDescent="0.35">
      <c r="A85" s="19" t="str">
        <f>B3&amp;C61&amp;D85</f>
        <v>DISTRIBUCION VOLUMEN X CRITERIO (Consumiciones)Patatas FritasNIVEL MEDIO ALTO</v>
      </c>
      <c r="B85">
        <v>0</v>
      </c>
      <c r="C85" s="19">
        <v>0</v>
      </c>
      <c r="D85" s="19" t="s">
        <v>161</v>
      </c>
      <c r="E85" s="20">
        <v>16.592708836311001</v>
      </c>
      <c r="F85" s="20">
        <v>17.3557503951581</v>
      </c>
      <c r="G85" s="20">
        <v>13.1148105270799</v>
      </c>
      <c r="H85" s="20">
        <v>12.410020697070699</v>
      </c>
      <c r="I85" s="20">
        <v>13.508212047671799</v>
      </c>
      <c r="J85" s="20">
        <v>14.6531983091034</v>
      </c>
      <c r="K85" s="20">
        <v>11.2949512060035</v>
      </c>
      <c r="L85" s="20">
        <v>10.734049994877401</v>
      </c>
      <c r="M85" s="20">
        <v>12.896924361633401</v>
      </c>
      <c r="N85" s="20"/>
      <c r="O85" s="20"/>
    </row>
    <row r="86" spans="1:15" x14ac:dyDescent="0.35">
      <c r="A86" s="19" t="str">
        <f>B3&amp;C61&amp;D86</f>
        <v>DISTRIBUCION VOLUMEN X CRITERIO (Consumiciones)Patatas FritasNIVEL MEDIO</v>
      </c>
      <c r="B86">
        <v>0</v>
      </c>
      <c r="C86" s="19">
        <v>0</v>
      </c>
      <c r="D86" s="19" t="s">
        <v>162</v>
      </c>
      <c r="E86" s="20">
        <v>28.460472202334401</v>
      </c>
      <c r="F86" s="20">
        <v>28.0441124815931</v>
      </c>
      <c r="G86" s="20">
        <v>28.3066870486517</v>
      </c>
      <c r="H86" s="20">
        <v>31.4285689724123</v>
      </c>
      <c r="I86" s="20">
        <v>28.0412092072132</v>
      </c>
      <c r="J86" s="20">
        <v>28.481933331178201</v>
      </c>
      <c r="K86" s="20">
        <v>31.1556238331511</v>
      </c>
      <c r="L86" s="20">
        <v>24.760063804769899</v>
      </c>
      <c r="M86" s="20">
        <v>28.699562837218402</v>
      </c>
      <c r="N86" s="20"/>
      <c r="O86" s="20"/>
    </row>
    <row r="87" spans="1:15" x14ac:dyDescent="0.35">
      <c r="A87" s="19" t="str">
        <f>B3&amp;C61&amp;D87</f>
        <v>DISTRIBUCION VOLUMEN X CRITERIO (Consumiciones)Patatas FritasNIVEL MEDIO BAJO</v>
      </c>
      <c r="B87">
        <v>0</v>
      </c>
      <c r="C87" s="19">
        <v>0</v>
      </c>
      <c r="D87" s="19" t="s">
        <v>163</v>
      </c>
      <c r="E87" s="20">
        <v>13.821071779416901</v>
      </c>
      <c r="F87" s="20">
        <v>12.529981356642001</v>
      </c>
      <c r="G87" s="20">
        <v>14.8932672412386</v>
      </c>
      <c r="H87" s="20">
        <v>16.793229764306499</v>
      </c>
      <c r="I87" s="20">
        <v>12.3255757858386</v>
      </c>
      <c r="J87" s="20">
        <v>11.391183380798999</v>
      </c>
      <c r="K87" s="20">
        <v>15.512055857664199</v>
      </c>
      <c r="L87" s="20">
        <v>12.042719478163299</v>
      </c>
      <c r="M87" s="20">
        <v>12.8662130656627</v>
      </c>
      <c r="N87" s="20"/>
      <c r="O87" s="20"/>
    </row>
    <row r="88" spans="1:15" x14ac:dyDescent="0.35">
      <c r="A88" s="19" t="str">
        <f>B3&amp;C61&amp;D88</f>
        <v>DISTRIBUCION VOLUMEN X CRITERIO (Consumiciones)Patatas FritasHOMBRE</v>
      </c>
      <c r="B88">
        <v>0</v>
      </c>
      <c r="C88" s="19">
        <v>0</v>
      </c>
      <c r="D88" s="19" t="s">
        <v>109</v>
      </c>
      <c r="E88" s="20">
        <v>42.293848548926903</v>
      </c>
      <c r="F88" s="20">
        <v>46.369712649113097</v>
      </c>
      <c r="G88" s="20">
        <v>45.782460864191997</v>
      </c>
      <c r="H88" s="20">
        <v>47.723167480531401</v>
      </c>
      <c r="I88" s="20">
        <v>42.088838145674998</v>
      </c>
      <c r="J88" s="20">
        <v>49.4907740047421</v>
      </c>
      <c r="K88" s="20">
        <v>46.987715254577097</v>
      </c>
      <c r="L88" s="20">
        <v>43.553370681694702</v>
      </c>
      <c r="M88" s="20">
        <v>42.184775951726103</v>
      </c>
      <c r="N88" s="20"/>
      <c r="O88" s="20"/>
    </row>
    <row r="89" spans="1:15" x14ac:dyDescent="0.35">
      <c r="A89" s="19" t="str">
        <f>B3&amp;C61&amp;D89</f>
        <v>DISTRIBUCION VOLUMEN X CRITERIO (Consumiciones)Patatas FritasMUJER</v>
      </c>
      <c r="B89">
        <v>0</v>
      </c>
      <c r="C89" s="19">
        <v>0</v>
      </c>
      <c r="D89" s="19" t="s">
        <v>110</v>
      </c>
      <c r="E89" s="20">
        <v>57.706151451073097</v>
      </c>
      <c r="F89" s="20">
        <v>53.6302535766877</v>
      </c>
      <c r="G89" s="20">
        <v>54.217539135808003</v>
      </c>
      <c r="H89" s="20">
        <v>52.276832519468599</v>
      </c>
      <c r="I89" s="20">
        <v>57.911161854325002</v>
      </c>
      <c r="J89" s="20">
        <v>50.509260755897898</v>
      </c>
      <c r="K89" s="20">
        <v>53.012284745422903</v>
      </c>
      <c r="L89" s="20">
        <v>56.4465953940338</v>
      </c>
      <c r="M89" s="20">
        <v>57.815247531448698</v>
      </c>
      <c r="N89" s="20"/>
      <c r="O89" s="20"/>
    </row>
    <row r="90" spans="1:15" x14ac:dyDescent="0.35">
      <c r="A90" s="19" t="str">
        <f>B3&amp;C90&amp;D90</f>
        <v>DISTRIBUCION VOLUMEN X CRITERIO (Consumiciones)Otros Snacks SaladosT.ESPAÑA</v>
      </c>
      <c r="B90">
        <v>0</v>
      </c>
      <c r="C90" s="19" t="s">
        <v>56</v>
      </c>
      <c r="D90" s="19" t="s">
        <v>81</v>
      </c>
      <c r="E90" s="20">
        <v>100</v>
      </c>
      <c r="F90" s="20">
        <v>100</v>
      </c>
      <c r="G90" s="20">
        <v>100</v>
      </c>
      <c r="H90" s="20">
        <v>100</v>
      </c>
      <c r="I90" s="20">
        <v>100</v>
      </c>
      <c r="J90" s="20">
        <v>100</v>
      </c>
      <c r="K90" s="20">
        <v>100</v>
      </c>
      <c r="L90" s="20">
        <v>100</v>
      </c>
      <c r="M90" s="20">
        <v>100</v>
      </c>
      <c r="N90" s="20"/>
      <c r="O90" s="20"/>
    </row>
    <row r="91" spans="1:15" x14ac:dyDescent="0.35">
      <c r="A91" s="19" t="str">
        <f>B3&amp;C90&amp;D91</f>
        <v>DISTRIBUCION VOLUMEN X CRITERIO (Consumiciones)Otros Snacks SaladosBCN AM</v>
      </c>
      <c r="B91">
        <v>0</v>
      </c>
      <c r="C91" s="19">
        <v>0</v>
      </c>
      <c r="D91" s="19" t="s">
        <v>83</v>
      </c>
      <c r="E91" s="20">
        <v>4.9225026371666898</v>
      </c>
      <c r="F91" s="20">
        <v>5.7680812811389099</v>
      </c>
      <c r="G91" s="20">
        <v>5.5777755326269496</v>
      </c>
      <c r="H91" s="20">
        <v>6.5707121636587704</v>
      </c>
      <c r="I91" s="20">
        <v>5.5379135430467699</v>
      </c>
      <c r="J91" s="20">
        <v>11.355457700965999</v>
      </c>
      <c r="K91" s="20">
        <v>9.3937959397440096</v>
      </c>
      <c r="L91" s="20">
        <v>10.219892115858199</v>
      </c>
      <c r="M91" s="20">
        <v>7.1657599800690797</v>
      </c>
      <c r="N91" s="20"/>
      <c r="O91" s="20"/>
    </row>
    <row r="92" spans="1:15" x14ac:dyDescent="0.35">
      <c r="A92" s="19" t="str">
        <f>B3&amp;C90&amp;D92</f>
        <v>DISTRIBUCION VOLUMEN X CRITERIO (Consumiciones)Otros Snacks SaladosREST.CAT ARAGON</v>
      </c>
      <c r="B92">
        <v>0</v>
      </c>
      <c r="C92" s="19">
        <v>0</v>
      </c>
      <c r="D92" s="19" t="s">
        <v>84</v>
      </c>
      <c r="E92" s="20">
        <v>7.9229881480044204</v>
      </c>
      <c r="F92" s="20">
        <v>8.3235515281017296</v>
      </c>
      <c r="G92" s="20">
        <v>10.190493029107399</v>
      </c>
      <c r="H92" s="20">
        <v>11.361499406303899</v>
      </c>
      <c r="I92" s="20">
        <v>13.514330340554499</v>
      </c>
      <c r="J92" s="20">
        <v>8.9406091295975898</v>
      </c>
      <c r="K92" s="20">
        <v>12.2616317615432</v>
      </c>
      <c r="L92" s="20">
        <v>13.1598991517805</v>
      </c>
      <c r="M92" s="20">
        <v>14.2760596599507</v>
      </c>
      <c r="N92" s="20"/>
      <c r="O92" s="20"/>
    </row>
    <row r="93" spans="1:15" x14ac:dyDescent="0.35">
      <c r="A93" s="19" t="str">
        <f>B3&amp;C90&amp;D93</f>
        <v>DISTRIBUCION VOLUMEN X CRITERIO (Consumiciones)Otros Snacks SaladosLEVANTE</v>
      </c>
      <c r="B93">
        <v>0</v>
      </c>
      <c r="C93" s="19">
        <v>0</v>
      </c>
      <c r="D93" s="19" t="s">
        <v>85</v>
      </c>
      <c r="E93" s="20">
        <v>16.6742683206812</v>
      </c>
      <c r="F93" s="20">
        <v>19.121544481537899</v>
      </c>
      <c r="G93" s="20">
        <v>18.452800414711401</v>
      </c>
      <c r="H93" s="20">
        <v>19.181546358637199</v>
      </c>
      <c r="I93" s="20">
        <v>13.444775159205699</v>
      </c>
      <c r="J93" s="20">
        <v>13.5394355363588</v>
      </c>
      <c r="K93" s="20">
        <v>14.1032894975842</v>
      </c>
      <c r="L93" s="20">
        <v>13.0799984364617</v>
      </c>
      <c r="M93" s="20">
        <v>16.486374732514399</v>
      </c>
      <c r="N93" s="20"/>
      <c r="O93" s="20"/>
    </row>
    <row r="94" spans="1:15" x14ac:dyDescent="0.35">
      <c r="A94" s="19" t="str">
        <f>B3&amp;C90&amp;D94</f>
        <v>DISTRIBUCION VOLUMEN X CRITERIO (Consumiciones)Otros Snacks SaladosANDALUCIA</v>
      </c>
      <c r="B94">
        <v>0</v>
      </c>
      <c r="C94" s="19">
        <v>0</v>
      </c>
      <c r="D94" s="19" t="s">
        <v>86</v>
      </c>
      <c r="E94" s="20">
        <v>18.168239162814299</v>
      </c>
      <c r="F94" s="20">
        <v>19.006227989897301</v>
      </c>
      <c r="G94" s="20">
        <v>19.589305785332702</v>
      </c>
      <c r="H94" s="20">
        <v>18.800887268055</v>
      </c>
      <c r="I94" s="20">
        <v>19.689630180334401</v>
      </c>
      <c r="J94" s="20">
        <v>20.770229631779898</v>
      </c>
      <c r="K94" s="20">
        <v>20.803718470350301</v>
      </c>
      <c r="L94" s="20">
        <v>16.184513153265801</v>
      </c>
      <c r="M94" s="20">
        <v>13.7258165461181</v>
      </c>
      <c r="N94" s="20"/>
      <c r="O94" s="20"/>
    </row>
    <row r="95" spans="1:15" x14ac:dyDescent="0.35">
      <c r="A95" s="19" t="str">
        <f>B3&amp;C90&amp;D95</f>
        <v>DISTRIBUCION VOLUMEN X CRITERIO (Consumiciones)Otros Snacks SaladosMDD AM</v>
      </c>
      <c r="B95">
        <v>0</v>
      </c>
      <c r="C95" s="19">
        <v>0</v>
      </c>
      <c r="D95" s="19" t="s">
        <v>87</v>
      </c>
      <c r="E95" s="20">
        <v>12.222395131195499</v>
      </c>
      <c r="F95" s="20">
        <v>12.048653933110099</v>
      </c>
      <c r="G95" s="20">
        <v>11.987265183784601</v>
      </c>
      <c r="H95" s="20">
        <v>9.3349037381280695</v>
      </c>
      <c r="I95" s="20">
        <v>11.287811453472401</v>
      </c>
      <c r="J95" s="20">
        <v>8.8097483608650293</v>
      </c>
      <c r="K95" s="20">
        <v>14.8809237294293</v>
      </c>
      <c r="L95" s="20">
        <v>13.327037485830401</v>
      </c>
      <c r="M95" s="20">
        <v>16.0305181187783</v>
      </c>
      <c r="N95" s="20"/>
      <c r="O95" s="20"/>
    </row>
    <row r="96" spans="1:15" x14ac:dyDescent="0.35">
      <c r="A96" s="19" t="str">
        <f>B3&amp;C90&amp;D96</f>
        <v>DISTRIBUCION VOLUMEN X CRITERIO (Consumiciones)Otros Snacks SaladosRTO CENTRO</v>
      </c>
      <c r="B96">
        <v>0</v>
      </c>
      <c r="C96" s="19">
        <v>0</v>
      </c>
      <c r="D96" s="19" t="s">
        <v>88</v>
      </c>
      <c r="E96" s="20">
        <v>14.208090559623701</v>
      </c>
      <c r="F96" s="20">
        <v>16.3152725234809</v>
      </c>
      <c r="G96" s="20">
        <v>14.696961769692001</v>
      </c>
      <c r="H96" s="20">
        <v>13.890472256093201</v>
      </c>
      <c r="I96" s="20">
        <v>14.8379074424832</v>
      </c>
      <c r="J96" s="20">
        <v>17.667379198800401</v>
      </c>
      <c r="K96" s="20">
        <v>13.814898402780299</v>
      </c>
      <c r="L96" s="20">
        <v>13.487573779462901</v>
      </c>
      <c r="M96" s="20">
        <v>14.227755173491399</v>
      </c>
      <c r="N96" s="20"/>
      <c r="O96" s="20"/>
    </row>
    <row r="97" spans="1:15" x14ac:dyDescent="0.35">
      <c r="A97" s="19" t="str">
        <f>B3&amp;C90&amp;D97</f>
        <v>DISTRIBUCION VOLUMEN X CRITERIO (Consumiciones)Otros Snacks SaladosNORTE-CENTRO</v>
      </c>
      <c r="B97">
        <v>0</v>
      </c>
      <c r="C97" s="19">
        <v>0</v>
      </c>
      <c r="D97" s="19" t="s">
        <v>89</v>
      </c>
      <c r="E97" s="20">
        <v>19.711066179165801</v>
      </c>
      <c r="F97" s="20">
        <v>12.2020095447547</v>
      </c>
      <c r="G97" s="20">
        <v>14.604223008425899</v>
      </c>
      <c r="H97" s="20">
        <v>11.7894496285204</v>
      </c>
      <c r="I97" s="20">
        <v>13.969385679087599</v>
      </c>
      <c r="J97" s="20">
        <v>13.1204579054732</v>
      </c>
      <c r="K97" s="20">
        <v>9.1676921749554996</v>
      </c>
      <c r="L97" s="20">
        <v>11.7462338271508</v>
      </c>
      <c r="M97" s="20">
        <v>13.6512457234547</v>
      </c>
      <c r="N97" s="20"/>
      <c r="O97" s="20"/>
    </row>
    <row r="98" spans="1:15" x14ac:dyDescent="0.35">
      <c r="A98" s="19" t="str">
        <f>B3&amp;C90&amp;D98</f>
        <v>DISTRIBUCION VOLUMEN X CRITERIO (Consumiciones)Otros Snacks SaladosNOROESTE</v>
      </c>
      <c r="B98">
        <v>0</v>
      </c>
      <c r="C98" s="19">
        <v>0</v>
      </c>
      <c r="D98" s="19" t="s">
        <v>90</v>
      </c>
      <c r="E98" s="20">
        <v>6.1704564460343301</v>
      </c>
      <c r="F98" s="20">
        <v>7.2146503906754198</v>
      </c>
      <c r="G98" s="20">
        <v>4.9011722694205</v>
      </c>
      <c r="H98" s="20">
        <v>9.0705483578669206</v>
      </c>
      <c r="I98" s="20">
        <v>7.7182549586051996</v>
      </c>
      <c r="J98" s="20">
        <v>5.7966745941326696</v>
      </c>
      <c r="K98" s="20">
        <v>5.5740613761034599</v>
      </c>
      <c r="L98" s="20">
        <v>8.7948715944181703</v>
      </c>
      <c r="M98" s="20">
        <v>4.4364700656233103</v>
      </c>
      <c r="N98" s="20"/>
      <c r="O98" s="20"/>
    </row>
    <row r="99" spans="1:15" x14ac:dyDescent="0.35">
      <c r="A99" s="19" t="str">
        <f>B3&amp;C90&amp;D99</f>
        <v>DISTRIBUCION VOLUMEN X CRITERIO (Consumiciones)Otros Snacks Salados&lt;2MIL</v>
      </c>
      <c r="B99">
        <v>0</v>
      </c>
      <c r="C99" s="19">
        <v>0</v>
      </c>
      <c r="D99" s="19" t="s">
        <v>91</v>
      </c>
      <c r="E99" s="20">
        <v>5.0678156797173699</v>
      </c>
      <c r="F99" s="21">
        <v>6.3186534084900199</v>
      </c>
      <c r="G99" s="20">
        <v>5.7118380989666502</v>
      </c>
      <c r="H99" s="20">
        <v>5.6069555934484097</v>
      </c>
      <c r="I99" s="20">
        <v>7.6199950203055398</v>
      </c>
      <c r="J99" s="20">
        <v>4.9653826924978404</v>
      </c>
      <c r="K99" s="20">
        <v>4.50435784260302</v>
      </c>
      <c r="L99" s="20">
        <v>5.00225540397921</v>
      </c>
      <c r="M99" s="20">
        <v>7.9059696443138003</v>
      </c>
      <c r="N99" s="20"/>
      <c r="O99" s="20"/>
    </row>
    <row r="100" spans="1:15" x14ac:dyDescent="0.35">
      <c r="A100" s="19" t="str">
        <f>B3&amp;C90&amp;D100</f>
        <v>DISTRIBUCION VOLUMEN X CRITERIO (Consumiciones)Otros Snacks Salados2-5MIL</v>
      </c>
      <c r="B100">
        <v>0</v>
      </c>
      <c r="C100" s="19">
        <v>0</v>
      </c>
      <c r="D100" s="19" t="s">
        <v>92</v>
      </c>
      <c r="E100" s="20">
        <v>6.4004244049529104</v>
      </c>
      <c r="F100" s="20">
        <v>8.5562330279156207</v>
      </c>
      <c r="G100" s="20">
        <v>7.6964602190345097</v>
      </c>
      <c r="H100" s="20">
        <v>5.6671913779023599</v>
      </c>
      <c r="I100" s="20">
        <v>4.3132823279516996</v>
      </c>
      <c r="J100" s="20">
        <v>8.3609365078671694</v>
      </c>
      <c r="K100" s="20">
        <v>6.5940939804555496</v>
      </c>
      <c r="L100" s="20">
        <v>7.5704022202243699</v>
      </c>
      <c r="M100" s="20">
        <v>6.0613062268475302</v>
      </c>
      <c r="N100" s="20"/>
      <c r="O100" s="20"/>
    </row>
    <row r="101" spans="1:15" x14ac:dyDescent="0.35">
      <c r="A101" s="19" t="str">
        <f>B3&amp;C90&amp;D101</f>
        <v>DISTRIBUCION VOLUMEN X CRITERIO (Consumiciones)Otros Snacks Salados5-10MIL</v>
      </c>
      <c r="B101">
        <v>0</v>
      </c>
      <c r="C101" s="19">
        <v>0</v>
      </c>
      <c r="D101" s="19" t="s">
        <v>93</v>
      </c>
      <c r="E101" s="20">
        <v>6.2995075093952497</v>
      </c>
      <c r="F101" s="20">
        <v>6.7575772211623404</v>
      </c>
      <c r="G101" s="20">
        <v>5.3675782981315701</v>
      </c>
      <c r="H101" s="20">
        <v>9.9533289332167794</v>
      </c>
      <c r="I101" s="20">
        <v>8.0097976802096298</v>
      </c>
      <c r="J101" s="20">
        <v>10.4610505156559</v>
      </c>
      <c r="K101" s="20">
        <v>6.91790106077669</v>
      </c>
      <c r="L101" s="20">
        <v>4.8763905718641301</v>
      </c>
      <c r="M101" s="20">
        <v>4.23023281911897</v>
      </c>
      <c r="N101" s="20"/>
      <c r="O101" s="20"/>
    </row>
    <row r="102" spans="1:15" x14ac:dyDescent="0.35">
      <c r="A102" s="19" t="str">
        <f>B3&amp;C90&amp;D102</f>
        <v>DISTRIBUCION VOLUMEN X CRITERIO (Consumiciones)Otros Snacks Salados10-30MIL</v>
      </c>
      <c r="B102">
        <v>0</v>
      </c>
      <c r="C102" s="19">
        <v>0</v>
      </c>
      <c r="D102" s="19" t="s">
        <v>94</v>
      </c>
      <c r="E102" s="20">
        <v>22.514533499150399</v>
      </c>
      <c r="F102" s="20">
        <v>20.5303284538114</v>
      </c>
      <c r="G102" s="20">
        <v>24.263589527093099</v>
      </c>
      <c r="H102" s="20">
        <v>25.4648360903313</v>
      </c>
      <c r="I102" s="20">
        <v>22.657665270542498</v>
      </c>
      <c r="J102" s="20">
        <v>23.660384656163899</v>
      </c>
      <c r="K102" s="20">
        <v>21.409116503796302</v>
      </c>
      <c r="L102" s="20">
        <v>26.6902904272368</v>
      </c>
      <c r="M102" s="20">
        <v>24.154029439259102</v>
      </c>
      <c r="N102" s="20"/>
      <c r="O102" s="20"/>
    </row>
    <row r="103" spans="1:15" x14ac:dyDescent="0.35">
      <c r="A103" s="19" t="str">
        <f>B3&amp;C90&amp;D103</f>
        <v>DISTRIBUCION VOLUMEN X CRITERIO (Consumiciones)Otros Snacks Salados30-100MIL</v>
      </c>
      <c r="B103">
        <v>0</v>
      </c>
      <c r="C103" s="19">
        <v>0</v>
      </c>
      <c r="D103" s="19" t="s">
        <v>95</v>
      </c>
      <c r="E103" s="20">
        <v>16.070858682544799</v>
      </c>
      <c r="F103" s="20">
        <v>20.145128236302199</v>
      </c>
      <c r="G103" s="20">
        <v>21.680462316646899</v>
      </c>
      <c r="H103" s="20">
        <v>17.567901096460002</v>
      </c>
      <c r="I103" s="20">
        <v>17.5603496060758</v>
      </c>
      <c r="J103" s="20">
        <v>17.2900098441417</v>
      </c>
      <c r="K103" s="20">
        <v>19.218835143677101</v>
      </c>
      <c r="L103" s="20">
        <v>17.1407575343001</v>
      </c>
      <c r="M103" s="20">
        <v>21.2070579151723</v>
      </c>
      <c r="N103" s="20"/>
      <c r="O103" s="20"/>
    </row>
    <row r="104" spans="1:15" x14ac:dyDescent="0.35">
      <c r="A104" s="19" t="str">
        <f>B3&amp;C90&amp;D104</f>
        <v>DISTRIBUCION VOLUMEN X CRITERIO (Consumiciones)Otros Snacks Salados100-200MIL</v>
      </c>
      <c r="B104">
        <v>0</v>
      </c>
      <c r="C104" s="19">
        <v>0</v>
      </c>
      <c r="D104" s="19" t="s">
        <v>96</v>
      </c>
      <c r="E104" s="20">
        <v>9.7048129224899107</v>
      </c>
      <c r="F104" s="20">
        <v>9.3930103949723094</v>
      </c>
      <c r="G104" s="20">
        <v>10.591309582444</v>
      </c>
      <c r="H104" s="20">
        <v>7.9831272043864798</v>
      </c>
      <c r="I104" s="20">
        <v>12.3598410117245</v>
      </c>
      <c r="J104" s="20">
        <v>10.6505432941699</v>
      </c>
      <c r="K104" s="20">
        <v>13.071491929136201</v>
      </c>
      <c r="L104" s="20">
        <v>6.8806785756166198</v>
      </c>
      <c r="M104" s="20">
        <v>9.2241704071432995</v>
      </c>
      <c r="N104" s="20"/>
      <c r="O104" s="20"/>
    </row>
    <row r="105" spans="1:15" x14ac:dyDescent="0.35">
      <c r="A105" s="19" t="str">
        <f>B3&amp;C90&amp;D105</f>
        <v>DISTRIBUCION VOLUMEN X CRITERIO (Consumiciones)Otros Snacks Salados200-500MIL</v>
      </c>
      <c r="B105">
        <v>0</v>
      </c>
      <c r="C105" s="19">
        <v>0</v>
      </c>
      <c r="D105" s="19" t="s">
        <v>97</v>
      </c>
      <c r="E105" s="20">
        <v>18.705722926076401</v>
      </c>
      <c r="F105" s="20">
        <v>14.7623679185656</v>
      </c>
      <c r="G105" s="20">
        <v>11.0574660385857</v>
      </c>
      <c r="H105" s="20">
        <v>16.307564950994099</v>
      </c>
      <c r="I105" s="20">
        <v>13.7388281605517</v>
      </c>
      <c r="J105" s="20">
        <v>11.2982512849206</v>
      </c>
      <c r="K105" s="20">
        <v>12.4980473716715</v>
      </c>
      <c r="L105" s="20">
        <v>12.0876324121487</v>
      </c>
      <c r="M105" s="20">
        <v>12.0520695200474</v>
      </c>
      <c r="N105" s="20"/>
      <c r="O105" s="20"/>
    </row>
    <row r="106" spans="1:15" x14ac:dyDescent="0.35">
      <c r="A106" s="19" t="str">
        <f>B3&amp;C90&amp;D106</f>
        <v>DISTRIBUCION VOLUMEN X CRITERIO (Consumiciones)Otros Snacks Salados&gt;500MIL</v>
      </c>
      <c r="B106">
        <v>0</v>
      </c>
      <c r="C106" s="19">
        <v>0</v>
      </c>
      <c r="D106" s="19" t="s">
        <v>98</v>
      </c>
      <c r="E106" s="20">
        <v>15.236330960358901</v>
      </c>
      <c r="F106" s="20">
        <v>13.536693011477499</v>
      </c>
      <c r="G106" s="20">
        <v>13.6312959190976</v>
      </c>
      <c r="H106" s="20">
        <v>11.449113930524</v>
      </c>
      <c r="I106" s="20">
        <v>13.7402467604986</v>
      </c>
      <c r="J106" s="20">
        <v>13.3134292915434</v>
      </c>
      <c r="K106" s="20">
        <v>15.7861750887008</v>
      </c>
      <c r="L106" s="20">
        <v>19.751612398858601</v>
      </c>
      <c r="M106" s="20">
        <v>15.165161284303901</v>
      </c>
      <c r="N106" s="20"/>
      <c r="O106" s="20"/>
    </row>
    <row r="107" spans="1:15" x14ac:dyDescent="0.35">
      <c r="A107" s="19" t="str">
        <f>B3&amp;C90&amp;D107</f>
        <v>DISTRIBUCION VOLUMEN X CRITERIO (Consumiciones)Otros Snacks SaladosDE 15 A 19 AÑOS</v>
      </c>
      <c r="B107">
        <v>0</v>
      </c>
      <c r="C107" s="19">
        <v>0</v>
      </c>
      <c r="D107" s="19" t="s">
        <v>99</v>
      </c>
      <c r="E107" s="20">
        <v>5.8452761244119298</v>
      </c>
      <c r="F107" s="20">
        <v>8.3126427612004292</v>
      </c>
      <c r="G107" s="20">
        <v>13.8822306134734</v>
      </c>
      <c r="H107" s="20">
        <v>12.5290943057911</v>
      </c>
      <c r="I107" s="20">
        <v>8.3292132637343705</v>
      </c>
      <c r="J107" s="20">
        <v>10.745819813688</v>
      </c>
      <c r="K107" s="20">
        <v>9.7454620312178406</v>
      </c>
      <c r="L107" s="20">
        <v>4.3739084548332903</v>
      </c>
      <c r="M107" s="20">
        <v>4.9167985745443499</v>
      </c>
      <c r="N107" s="20"/>
      <c r="O107" s="20"/>
    </row>
    <row r="108" spans="1:15" x14ac:dyDescent="0.35">
      <c r="A108" s="19" t="str">
        <f>B3&amp;C90&amp;D108</f>
        <v>DISTRIBUCION VOLUMEN X CRITERIO (Consumiciones)Otros Snacks SaladosDE 20 A 24 AÑOS</v>
      </c>
      <c r="B108">
        <v>0</v>
      </c>
      <c r="C108" s="19">
        <v>0</v>
      </c>
      <c r="D108" s="19" t="s">
        <v>100</v>
      </c>
      <c r="E108" s="20">
        <v>2.80581585794287</v>
      </c>
      <c r="F108" s="20">
        <v>3.7129462081209499</v>
      </c>
      <c r="G108" s="20">
        <v>5.6915415345886498</v>
      </c>
      <c r="H108" s="20">
        <v>2.4822758937004301</v>
      </c>
      <c r="I108" s="20">
        <v>2.6882693752001301</v>
      </c>
      <c r="J108" s="20">
        <v>6.2260245114760302</v>
      </c>
      <c r="K108" s="20">
        <v>4.8054750790133296</v>
      </c>
      <c r="L108" s="20">
        <v>4.9406363600828698</v>
      </c>
      <c r="M108" s="20">
        <v>3.6266695641127198</v>
      </c>
      <c r="N108" s="20"/>
      <c r="O108" s="20"/>
    </row>
    <row r="109" spans="1:15" x14ac:dyDescent="0.35">
      <c r="A109" s="19" t="str">
        <f>B3&amp;C90&amp;D109</f>
        <v>DISTRIBUCION VOLUMEN X CRITERIO (Consumiciones)Otros Snacks SaladosDE 25 A 34 AÑOS</v>
      </c>
      <c r="B109">
        <v>0</v>
      </c>
      <c r="C109" s="19">
        <v>0</v>
      </c>
      <c r="D109" s="19" t="s">
        <v>101</v>
      </c>
      <c r="E109" s="20">
        <v>9.7192641130669593</v>
      </c>
      <c r="F109" s="20">
        <v>12.9063786308082</v>
      </c>
      <c r="G109" s="20">
        <v>10.1148996026684</v>
      </c>
      <c r="H109" s="20">
        <v>13.9883881669892</v>
      </c>
      <c r="I109" s="20">
        <v>13.0560641790962</v>
      </c>
      <c r="J109" s="20">
        <v>10.2397022693149</v>
      </c>
      <c r="K109" s="20">
        <v>11.918041074823501</v>
      </c>
      <c r="L109" s="20">
        <v>14.446913966305701</v>
      </c>
      <c r="M109" s="20">
        <v>11.3066192100124</v>
      </c>
      <c r="N109" s="20"/>
      <c r="O109" s="20"/>
    </row>
    <row r="110" spans="1:15" x14ac:dyDescent="0.35">
      <c r="A110" s="19" t="str">
        <f>B3&amp;C90&amp;D110</f>
        <v>DISTRIBUCION VOLUMEN X CRITERIO (Consumiciones)Otros Snacks SaladosDE 35 A 49 AÑOS</v>
      </c>
      <c r="B110">
        <v>0</v>
      </c>
      <c r="C110" s="19">
        <v>0</v>
      </c>
      <c r="D110" s="19" t="s">
        <v>102</v>
      </c>
      <c r="E110" s="20">
        <v>36.568974803918998</v>
      </c>
      <c r="F110" s="20">
        <v>40.080062854482897</v>
      </c>
      <c r="G110" s="20">
        <v>33.042115220739397</v>
      </c>
      <c r="H110" s="20">
        <v>33.408486897933798</v>
      </c>
      <c r="I110" s="20">
        <v>31.537811964285101</v>
      </c>
      <c r="J110" s="20">
        <v>34.794097009469702</v>
      </c>
      <c r="K110" s="20">
        <v>32.477245825310902</v>
      </c>
      <c r="L110" s="20">
        <v>38.266978071375497</v>
      </c>
      <c r="M110" s="20">
        <v>38.246507356522201</v>
      </c>
      <c r="N110" s="20"/>
      <c r="O110" s="20"/>
    </row>
    <row r="111" spans="1:15" x14ac:dyDescent="0.35">
      <c r="A111" s="19" t="str">
        <f>B3&amp;C90&amp;D111</f>
        <v>DISTRIBUCION VOLUMEN X CRITERIO (Consumiciones)Otros Snacks SaladosDE 50 A 59 AÑOS</v>
      </c>
      <c r="B111">
        <v>0</v>
      </c>
      <c r="C111" s="19">
        <v>0</v>
      </c>
      <c r="D111" s="19" t="s">
        <v>103</v>
      </c>
      <c r="E111" s="20">
        <v>21.839223481165401</v>
      </c>
      <c r="F111" s="20">
        <v>20.936600911506599</v>
      </c>
      <c r="G111" s="20">
        <v>17.5095002955781</v>
      </c>
      <c r="H111" s="20">
        <v>20.204228266966702</v>
      </c>
      <c r="I111" s="20">
        <v>23.983609624646</v>
      </c>
      <c r="J111" s="20">
        <v>23.393508743575399</v>
      </c>
      <c r="K111" s="20">
        <v>22.673802842058102</v>
      </c>
      <c r="L111" s="20">
        <v>20.7349372630262</v>
      </c>
      <c r="M111" s="20">
        <v>22.198706081810599</v>
      </c>
      <c r="N111" s="20"/>
      <c r="O111" s="20"/>
    </row>
    <row r="112" spans="1:15" x14ac:dyDescent="0.35">
      <c r="A112" s="19" t="str">
        <f>B3&amp;C90&amp;D112</f>
        <v>DISTRIBUCION VOLUMEN X CRITERIO (Consumiciones)Otros Snacks SaladosDE 60 A 75 AÑOS</v>
      </c>
      <c r="B112">
        <v>0</v>
      </c>
      <c r="C112" s="19">
        <v>0</v>
      </c>
      <c r="D112" s="19" t="s">
        <v>104</v>
      </c>
      <c r="E112" s="20">
        <v>23.221443424598501</v>
      </c>
      <c r="F112" s="21">
        <v>14.051357808387101</v>
      </c>
      <c r="G112" s="20">
        <v>19.759697698459799</v>
      </c>
      <c r="H112" s="20">
        <v>17.387532541418899</v>
      </c>
      <c r="I112" s="20">
        <v>20.4050482309387</v>
      </c>
      <c r="J112" s="21">
        <v>14.6008357394364</v>
      </c>
      <c r="K112" s="20">
        <v>18.379992068393499</v>
      </c>
      <c r="L112" s="20">
        <v>17.2366415197592</v>
      </c>
      <c r="M112" s="20">
        <v>19.704690981616899</v>
      </c>
      <c r="N112" s="20"/>
      <c r="O112" s="20"/>
    </row>
    <row r="113" spans="1:15" x14ac:dyDescent="0.35">
      <c r="A113" s="19" t="str">
        <f>B3&amp;C90&amp;D113</f>
        <v>DISTRIBUCION VOLUMEN X CRITERIO (Consumiciones)Otros Snacks SaladosNIVEL ALTO</v>
      </c>
      <c r="B113">
        <v>0</v>
      </c>
      <c r="C113" s="19">
        <v>0</v>
      </c>
      <c r="D113" s="19" t="s">
        <v>160</v>
      </c>
      <c r="E113" s="20">
        <v>21.023236039478299</v>
      </c>
      <c r="F113" s="20">
        <v>23.118520837826601</v>
      </c>
      <c r="G113" s="20">
        <v>15.417937832976399</v>
      </c>
      <c r="H113" s="20">
        <v>20.3966593207094</v>
      </c>
      <c r="I113" s="20">
        <v>22.243256031311901</v>
      </c>
      <c r="J113" s="20">
        <v>28.074674108874898</v>
      </c>
      <c r="K113" s="20">
        <v>26.476221073854799</v>
      </c>
      <c r="L113" s="20">
        <v>24.2336160731736</v>
      </c>
      <c r="M113" s="20">
        <v>22.974442385684601</v>
      </c>
      <c r="N113" s="20"/>
      <c r="O113" s="20"/>
    </row>
    <row r="114" spans="1:15" x14ac:dyDescent="0.35">
      <c r="A114" s="19" t="str">
        <f>B3&amp;C90&amp;D114</f>
        <v>DISTRIBUCION VOLUMEN X CRITERIO (Consumiciones)Otros Snacks SaladosNIVEL MEDIO ALTO</v>
      </c>
      <c r="B114">
        <v>0</v>
      </c>
      <c r="C114" s="19">
        <v>0</v>
      </c>
      <c r="D114" s="19" t="s">
        <v>161</v>
      </c>
      <c r="E114" s="20">
        <v>8.5319903793349692</v>
      </c>
      <c r="F114" s="20">
        <v>9.3405275679528703</v>
      </c>
      <c r="G114" s="20">
        <v>13.2391362263304</v>
      </c>
      <c r="H114" s="20">
        <v>13.7762972220136</v>
      </c>
      <c r="I114" s="20">
        <v>13.7992967130222</v>
      </c>
      <c r="J114" s="20">
        <v>12.112003221285899</v>
      </c>
      <c r="K114" s="20">
        <v>13.5310747932333</v>
      </c>
      <c r="L114" s="20">
        <v>10.4639604424813</v>
      </c>
      <c r="M114" s="20">
        <v>9.0971986141647196</v>
      </c>
      <c r="N114" s="20"/>
      <c r="O114" s="20"/>
    </row>
    <row r="115" spans="1:15" x14ac:dyDescent="0.35">
      <c r="A115" s="19" t="str">
        <f>B3&amp;C90&amp;D115</f>
        <v>DISTRIBUCION VOLUMEN X CRITERIO (Consumiciones)Otros Snacks SaladosNIVEL MEDIO</v>
      </c>
      <c r="B115">
        <v>0</v>
      </c>
      <c r="C115" s="19">
        <v>0</v>
      </c>
      <c r="D115" s="19" t="s">
        <v>162</v>
      </c>
      <c r="E115" s="20">
        <v>22.459946453334499</v>
      </c>
      <c r="F115" s="20">
        <v>25.1917444783736</v>
      </c>
      <c r="G115" s="20">
        <v>28.127014997808001</v>
      </c>
      <c r="H115" s="20">
        <v>30.266260321762498</v>
      </c>
      <c r="I115" s="20">
        <v>26.7012880945897</v>
      </c>
      <c r="J115" s="20">
        <v>25.180722795879198</v>
      </c>
      <c r="K115" s="20">
        <v>20.879397954735399</v>
      </c>
      <c r="L115" s="20">
        <v>21.801805886721699</v>
      </c>
      <c r="M115" s="20">
        <v>24.612056393738801</v>
      </c>
      <c r="N115" s="20"/>
      <c r="O115" s="20"/>
    </row>
    <row r="116" spans="1:15" x14ac:dyDescent="0.35">
      <c r="A116" s="19" t="str">
        <f>B3&amp;C90&amp;D116</f>
        <v>DISTRIBUCION VOLUMEN X CRITERIO (Consumiciones)Otros Snacks SaladosNIVEL MEDIO BAJO</v>
      </c>
      <c r="B116">
        <v>0</v>
      </c>
      <c r="C116" s="19">
        <v>0</v>
      </c>
      <c r="D116" s="19" t="s">
        <v>163</v>
      </c>
      <c r="E116" s="20">
        <v>15.951919501776301</v>
      </c>
      <c r="F116" s="20">
        <v>13.0286650750415</v>
      </c>
      <c r="G116" s="20">
        <v>14.582350829272499</v>
      </c>
      <c r="H116" s="20">
        <v>12.982045287107599</v>
      </c>
      <c r="I116" s="20">
        <v>13.1520736224183</v>
      </c>
      <c r="J116" s="20">
        <v>16.021727795781899</v>
      </c>
      <c r="K116" s="20">
        <v>12.989008518908699</v>
      </c>
      <c r="L116" s="20">
        <v>11.680033616073199</v>
      </c>
      <c r="M116" s="20">
        <v>13.3915237081602</v>
      </c>
      <c r="N116" s="20"/>
      <c r="O116" s="20"/>
    </row>
    <row r="117" spans="1:15" x14ac:dyDescent="0.35">
      <c r="A117" s="19" t="str">
        <f>B3&amp;C90&amp;D117</f>
        <v>DISTRIBUCION VOLUMEN X CRITERIO (Consumiciones)Otros Snacks SaladosHOMBRE</v>
      </c>
      <c r="B117">
        <v>0</v>
      </c>
      <c r="C117" s="19">
        <v>0</v>
      </c>
      <c r="D117" s="19" t="s">
        <v>109</v>
      </c>
      <c r="E117" s="20">
        <v>35.130835513230203</v>
      </c>
      <c r="F117" s="20">
        <v>37.153090803409903</v>
      </c>
      <c r="G117" s="20">
        <v>37.569542043355902</v>
      </c>
      <c r="H117" s="20">
        <v>38.462111320818003</v>
      </c>
      <c r="I117" s="20">
        <v>33.144712081129903</v>
      </c>
      <c r="J117" s="20">
        <v>38.686452372263403</v>
      </c>
      <c r="K117" s="20">
        <v>37.644695056974399</v>
      </c>
      <c r="L117" s="20">
        <v>35.930156744713301</v>
      </c>
      <c r="M117" s="20">
        <v>40.977899016871298</v>
      </c>
      <c r="N117" s="20"/>
      <c r="O117" s="20"/>
    </row>
    <row r="118" spans="1:15" x14ac:dyDescent="0.35">
      <c r="A118" s="19" t="str">
        <f>B3&amp;C90&amp;D118</f>
        <v>DISTRIBUCION VOLUMEN X CRITERIO (Consumiciones)Otros Snacks SaladosMUJER</v>
      </c>
      <c r="B118">
        <v>0</v>
      </c>
      <c r="C118" s="19">
        <v>0</v>
      </c>
      <c r="D118" s="19" t="s">
        <v>110</v>
      </c>
      <c r="E118" s="20">
        <v>64.869164486769805</v>
      </c>
      <c r="F118" s="20">
        <v>62.8469050329387</v>
      </c>
      <c r="G118" s="20">
        <v>62.430457956644098</v>
      </c>
      <c r="H118" s="20">
        <v>61.537920641287698</v>
      </c>
      <c r="I118" s="20">
        <v>66.855317108169402</v>
      </c>
      <c r="J118" s="20">
        <v>61.313515859631003</v>
      </c>
      <c r="K118" s="20">
        <v>62.355331432169599</v>
      </c>
      <c r="L118" s="20">
        <v>64.069851072978196</v>
      </c>
      <c r="M118" s="20">
        <v>59.022100983128702</v>
      </c>
      <c r="N118" s="20"/>
      <c r="O118" s="20"/>
    </row>
    <row r="119" spans="1:15" x14ac:dyDescent="0.35">
      <c r="A119" s="19" t="str">
        <f>B3&amp;C119&amp;D119</f>
        <v>DISTRIBUCION VOLUMEN X CRITERIO (Consumiciones)Frutos SecosT.ESPAÑA</v>
      </c>
      <c r="B119">
        <v>0</v>
      </c>
      <c r="C119" s="19" t="s">
        <v>59</v>
      </c>
      <c r="D119" s="19" t="s">
        <v>81</v>
      </c>
      <c r="E119" s="20">
        <v>100</v>
      </c>
      <c r="F119" s="20">
        <v>100</v>
      </c>
      <c r="G119" s="20">
        <v>100</v>
      </c>
      <c r="H119" s="20">
        <v>100</v>
      </c>
      <c r="I119" s="20">
        <v>100</v>
      </c>
      <c r="J119" s="20">
        <v>100</v>
      </c>
      <c r="K119" s="20">
        <v>100</v>
      </c>
      <c r="L119" s="20">
        <v>100</v>
      </c>
      <c r="M119" s="20">
        <v>100</v>
      </c>
      <c r="N119" s="20"/>
      <c r="O119" s="20"/>
    </row>
    <row r="120" spans="1:15" x14ac:dyDescent="0.35">
      <c r="A120" s="19" t="str">
        <f>B3&amp;C119&amp;D120</f>
        <v>DISTRIBUCION VOLUMEN X CRITERIO (Consumiciones)Frutos SecosBCN AM</v>
      </c>
      <c r="B120">
        <v>0</v>
      </c>
      <c r="C120" s="19">
        <v>0</v>
      </c>
      <c r="D120" s="19" t="s">
        <v>83</v>
      </c>
      <c r="E120" s="20">
        <v>3.99946575770598</v>
      </c>
      <c r="F120" s="20">
        <v>16.953585471347001</v>
      </c>
      <c r="G120" s="21">
        <v>19.443971594080601</v>
      </c>
      <c r="H120" s="20">
        <v>15.3924622749253</v>
      </c>
      <c r="I120" s="20">
        <v>15.9598302173943</v>
      </c>
      <c r="J120" s="20">
        <v>12.125139021482401</v>
      </c>
      <c r="K120" s="20">
        <v>18.735223236247599</v>
      </c>
      <c r="L120" s="21">
        <v>14.2239490496226</v>
      </c>
      <c r="M120" s="20">
        <v>9.4176159095414693</v>
      </c>
      <c r="N120" s="20"/>
      <c r="O120" s="20"/>
    </row>
    <row r="121" spans="1:15" x14ac:dyDescent="0.35">
      <c r="A121" s="19" t="str">
        <f>B3&amp;C119&amp;D121</f>
        <v>DISTRIBUCION VOLUMEN X CRITERIO (Consumiciones)Frutos SecosREST.CAT ARAGON</v>
      </c>
      <c r="B121">
        <v>0</v>
      </c>
      <c r="C121" s="19">
        <v>0</v>
      </c>
      <c r="D121" s="19" t="s">
        <v>84</v>
      </c>
      <c r="E121" s="20">
        <v>11.442854631402099</v>
      </c>
      <c r="F121" s="20">
        <v>11.0529980604903</v>
      </c>
      <c r="G121" s="20">
        <v>7.06528036223638</v>
      </c>
      <c r="H121" s="20">
        <v>14.1479175272763</v>
      </c>
      <c r="I121" s="20">
        <v>13.9433080614159</v>
      </c>
      <c r="J121" s="20">
        <v>11.854809610765701</v>
      </c>
      <c r="K121" s="20">
        <v>14.0602944920405</v>
      </c>
      <c r="L121" s="20">
        <v>20.312097419862901</v>
      </c>
      <c r="M121" s="20">
        <v>23.0339744952432</v>
      </c>
      <c r="N121" s="20"/>
      <c r="O121" s="20"/>
    </row>
    <row r="122" spans="1:15" x14ac:dyDescent="0.35">
      <c r="A122" s="19" t="str">
        <f>B3&amp;C119&amp;D122</f>
        <v>DISTRIBUCION VOLUMEN X CRITERIO (Consumiciones)Frutos SecosLEVANTE</v>
      </c>
      <c r="B122">
        <v>0</v>
      </c>
      <c r="C122" s="19">
        <v>0</v>
      </c>
      <c r="D122" s="19" t="s">
        <v>85</v>
      </c>
      <c r="E122" s="20">
        <v>15.866727546196801</v>
      </c>
      <c r="F122" s="20">
        <v>8.9663183868564307</v>
      </c>
      <c r="G122" s="20">
        <v>9.6420167618882697</v>
      </c>
      <c r="H122" s="20">
        <v>12.568974315359799</v>
      </c>
      <c r="I122" s="20">
        <v>13.5560892289505</v>
      </c>
      <c r="J122" s="20">
        <v>10.3069542692747</v>
      </c>
      <c r="K122" s="20">
        <v>10.233078384243401</v>
      </c>
      <c r="L122" s="20">
        <v>9.7495807400720196</v>
      </c>
      <c r="M122" s="20">
        <v>11.463197481530701</v>
      </c>
      <c r="N122" s="20"/>
      <c r="O122" s="20"/>
    </row>
    <row r="123" spans="1:15" x14ac:dyDescent="0.35">
      <c r="A123" s="19" t="str">
        <f>B3&amp;C119&amp;D123</f>
        <v>DISTRIBUCION VOLUMEN X CRITERIO (Consumiciones)Frutos SecosANDALUCIA</v>
      </c>
      <c r="B123">
        <v>0</v>
      </c>
      <c r="C123" s="19">
        <v>0</v>
      </c>
      <c r="D123" s="19" t="s">
        <v>86</v>
      </c>
      <c r="E123" s="20">
        <v>21.677633121068901</v>
      </c>
      <c r="F123" s="20">
        <v>22.641178114528099</v>
      </c>
      <c r="G123" s="20">
        <v>18.621460270419</v>
      </c>
      <c r="H123" s="20">
        <v>20.9861249483634</v>
      </c>
      <c r="I123" s="20">
        <v>19.349627437018</v>
      </c>
      <c r="J123" s="20">
        <v>27.6865986195643</v>
      </c>
      <c r="K123" s="20">
        <v>20.414945754992399</v>
      </c>
      <c r="L123" s="20">
        <v>19.109966360362598</v>
      </c>
      <c r="M123" s="20">
        <v>18.104818387883501</v>
      </c>
      <c r="N123" s="20"/>
      <c r="O123" s="20"/>
    </row>
    <row r="124" spans="1:15" x14ac:dyDescent="0.35">
      <c r="A124" s="19" t="str">
        <f>B3&amp;C119&amp;D124</f>
        <v>DISTRIBUCION VOLUMEN X CRITERIO (Consumiciones)Frutos SecosMDD AM</v>
      </c>
      <c r="B124">
        <v>0</v>
      </c>
      <c r="C124" s="19">
        <v>0</v>
      </c>
      <c r="D124" s="19" t="s">
        <v>87</v>
      </c>
      <c r="E124" s="20">
        <v>9.2646843380083599</v>
      </c>
      <c r="F124" s="20">
        <v>7.1675187960463198</v>
      </c>
      <c r="G124" s="20">
        <v>6.85157660503058</v>
      </c>
      <c r="H124" s="20">
        <v>8.3196304036157702</v>
      </c>
      <c r="I124" s="20">
        <v>8.4349794985641999</v>
      </c>
      <c r="J124" s="20">
        <v>9.0232704049325392</v>
      </c>
      <c r="K124" s="20">
        <v>8.4980548620154792</v>
      </c>
      <c r="L124" s="20">
        <v>8.2508706438975903</v>
      </c>
      <c r="M124" s="20">
        <v>11.2112848636267</v>
      </c>
      <c r="N124" s="20"/>
      <c r="O124" s="20"/>
    </row>
    <row r="125" spans="1:15" x14ac:dyDescent="0.35">
      <c r="A125" s="19" t="str">
        <f>B3&amp;C119&amp;D125</f>
        <v>DISTRIBUCION VOLUMEN X CRITERIO (Consumiciones)Frutos SecosRTO CENTRO</v>
      </c>
      <c r="B125">
        <v>0</v>
      </c>
      <c r="C125" s="19">
        <v>0</v>
      </c>
      <c r="D125" s="19" t="s">
        <v>88</v>
      </c>
      <c r="E125" s="20">
        <v>17.124101457201998</v>
      </c>
      <c r="F125" s="20">
        <v>14.265757402409699</v>
      </c>
      <c r="G125" s="20">
        <v>8.9800978372422797</v>
      </c>
      <c r="H125" s="20">
        <v>12.181967292785499</v>
      </c>
      <c r="I125" s="20">
        <v>10.442602960956499</v>
      </c>
      <c r="J125" s="20">
        <v>12.7926745118999</v>
      </c>
      <c r="K125" s="20">
        <v>12.536093683102999</v>
      </c>
      <c r="L125" s="20">
        <v>10.5520887216608</v>
      </c>
      <c r="M125" s="20">
        <v>7.2906808991394101</v>
      </c>
      <c r="N125" s="20"/>
      <c r="O125" s="20"/>
    </row>
    <row r="126" spans="1:15" x14ac:dyDescent="0.35">
      <c r="A126" s="19" t="str">
        <f>B3&amp;C119&amp;D126</f>
        <v>DISTRIBUCION VOLUMEN X CRITERIO (Consumiciones)Frutos SecosNORTE-CENTRO</v>
      </c>
      <c r="B126">
        <v>0</v>
      </c>
      <c r="C126" s="19">
        <v>0</v>
      </c>
      <c r="D126" s="19" t="s">
        <v>89</v>
      </c>
      <c r="E126" s="20">
        <v>14.661156580849299</v>
      </c>
      <c r="F126" s="20">
        <v>11.668916931411401</v>
      </c>
      <c r="G126" s="20">
        <v>21.804980850818598</v>
      </c>
      <c r="H126" s="20">
        <v>8.6057213325881499</v>
      </c>
      <c r="I126" s="20">
        <v>12.062537523910599</v>
      </c>
      <c r="J126" s="20">
        <v>11.1572009416345</v>
      </c>
      <c r="K126" s="20">
        <v>10.708684879989701</v>
      </c>
      <c r="L126" s="20">
        <v>9.5081644487349699</v>
      </c>
      <c r="M126" s="20">
        <v>10.4095677471594</v>
      </c>
      <c r="N126" s="20"/>
      <c r="O126" s="20"/>
    </row>
    <row r="127" spans="1:15" x14ac:dyDescent="0.35">
      <c r="A127" s="19" t="str">
        <f>B3&amp;C119&amp;D127</f>
        <v>DISTRIBUCION VOLUMEN X CRITERIO (Consumiciones)Frutos SecosNOROESTE</v>
      </c>
      <c r="B127">
        <v>0</v>
      </c>
      <c r="C127" s="19">
        <v>0</v>
      </c>
      <c r="D127" s="19" t="s">
        <v>90</v>
      </c>
      <c r="E127" s="20">
        <v>5.9634039145212299</v>
      </c>
      <c r="F127" s="20">
        <v>7.2837320802461001</v>
      </c>
      <c r="G127" s="20">
        <v>7.5906207515820903</v>
      </c>
      <c r="H127" s="20">
        <v>7.7972140548684203</v>
      </c>
      <c r="I127" s="20">
        <v>6.2510436883037102</v>
      </c>
      <c r="J127" s="20">
        <v>5.0533661756457002</v>
      </c>
      <c r="K127" s="20">
        <v>4.8136585247578401</v>
      </c>
      <c r="L127" s="20">
        <v>8.2932743788528303</v>
      </c>
      <c r="M127" s="20">
        <v>9.0688602158756204</v>
      </c>
      <c r="N127" s="20"/>
      <c r="O127" s="20"/>
    </row>
    <row r="128" spans="1:15" x14ac:dyDescent="0.35">
      <c r="A128" s="19" t="str">
        <f>B3&amp;C119&amp;D128</f>
        <v>DISTRIBUCION VOLUMEN X CRITERIO (Consumiciones)Frutos Secos&lt;2MIL</v>
      </c>
      <c r="B128">
        <v>0</v>
      </c>
      <c r="C128" s="19">
        <v>0</v>
      </c>
      <c r="D128" s="19" t="s">
        <v>91</v>
      </c>
      <c r="E128" s="21">
        <v>5.7212124467711103</v>
      </c>
      <c r="F128" s="21">
        <v>4.1761367419906703</v>
      </c>
      <c r="G128" s="21">
        <v>4.3616374123010804</v>
      </c>
      <c r="H128" s="21">
        <v>5.7964553009501101</v>
      </c>
      <c r="I128" s="20">
        <v>5.3580560636312402</v>
      </c>
      <c r="J128" s="21">
        <v>4.5486802722142299</v>
      </c>
      <c r="K128" s="21">
        <v>7.0548435116232904</v>
      </c>
      <c r="L128" s="20">
        <v>7.03533067994241</v>
      </c>
      <c r="M128" s="20">
        <v>6.9266206794421299</v>
      </c>
      <c r="N128" s="20"/>
      <c r="O128" s="20"/>
    </row>
    <row r="129" spans="1:15" x14ac:dyDescent="0.35">
      <c r="A129" s="19" t="str">
        <f>B3&amp;C119&amp;D129</f>
        <v>DISTRIBUCION VOLUMEN X CRITERIO (Consumiciones)Frutos Secos2-5MIL</v>
      </c>
      <c r="B129">
        <v>0</v>
      </c>
      <c r="C129" s="19">
        <v>0</v>
      </c>
      <c r="D129" s="19" t="s">
        <v>92</v>
      </c>
      <c r="E129" s="20">
        <v>3.7666552721022</v>
      </c>
      <c r="F129" s="20">
        <v>4.7244464741978103</v>
      </c>
      <c r="G129" s="20">
        <v>6.7129243510443297</v>
      </c>
      <c r="H129" s="20">
        <v>4.3812091463562801</v>
      </c>
      <c r="I129" s="20">
        <v>3.3806821090648498</v>
      </c>
      <c r="J129" s="20">
        <v>3.52499352900587</v>
      </c>
      <c r="K129" s="20">
        <v>6.1812178216368796</v>
      </c>
      <c r="L129" s="20">
        <v>3.89800369673587</v>
      </c>
      <c r="M129" s="20">
        <v>5.8705182161479197</v>
      </c>
      <c r="N129" s="20"/>
      <c r="O129" s="20"/>
    </row>
    <row r="130" spans="1:15" x14ac:dyDescent="0.35">
      <c r="A130" s="19" t="str">
        <f>B3&amp;C119&amp;D130</f>
        <v>DISTRIBUCION VOLUMEN X CRITERIO (Consumiciones)Frutos Secos5-10MIL</v>
      </c>
      <c r="B130">
        <v>0</v>
      </c>
      <c r="C130" s="19">
        <v>0</v>
      </c>
      <c r="D130" s="19" t="s">
        <v>93</v>
      </c>
      <c r="E130" s="20">
        <v>6.5924278235730798</v>
      </c>
      <c r="F130" s="20">
        <v>8.25757150729636</v>
      </c>
      <c r="G130" s="20">
        <v>3.68776792873253</v>
      </c>
      <c r="H130" s="20">
        <v>6.80968580662406</v>
      </c>
      <c r="I130" s="20">
        <v>6.94192578526782</v>
      </c>
      <c r="J130" s="20">
        <v>12.949269342463101</v>
      </c>
      <c r="K130" s="20">
        <v>5.9085699008640002</v>
      </c>
      <c r="L130" s="20">
        <v>4.2075715542434997</v>
      </c>
      <c r="M130" s="20">
        <v>6.3240893120308002</v>
      </c>
      <c r="N130" s="20"/>
      <c r="O130" s="20"/>
    </row>
    <row r="131" spans="1:15" x14ac:dyDescent="0.35">
      <c r="A131" s="19" t="str">
        <f>B3&amp;C119&amp;D131</f>
        <v>DISTRIBUCION VOLUMEN X CRITERIO (Consumiciones)Frutos Secos10-30MIL</v>
      </c>
      <c r="B131">
        <v>0</v>
      </c>
      <c r="C131" s="19">
        <v>0</v>
      </c>
      <c r="D131" s="19" t="s">
        <v>94</v>
      </c>
      <c r="E131" s="20">
        <v>29.842256905106101</v>
      </c>
      <c r="F131" s="20">
        <v>20.659244550732701</v>
      </c>
      <c r="G131" s="20">
        <v>15.222504478376701</v>
      </c>
      <c r="H131" s="20">
        <v>18.217031565134999</v>
      </c>
      <c r="I131" s="20">
        <v>21.439498657283899</v>
      </c>
      <c r="J131" s="20">
        <v>21.325362875922799</v>
      </c>
      <c r="K131" s="20">
        <v>17.025696749893601</v>
      </c>
      <c r="L131" s="20">
        <v>23.521552760855499</v>
      </c>
      <c r="M131" s="20">
        <v>17.439307373162901</v>
      </c>
      <c r="N131" s="20"/>
      <c r="O131" s="20"/>
    </row>
    <row r="132" spans="1:15" x14ac:dyDescent="0.35">
      <c r="A132" s="19" t="str">
        <f>B3&amp;C119&amp;D132</f>
        <v>DISTRIBUCION VOLUMEN X CRITERIO (Consumiciones)Frutos Secos30-100MIL</v>
      </c>
      <c r="B132">
        <v>0</v>
      </c>
      <c r="C132" s="19">
        <v>0</v>
      </c>
      <c r="D132" s="19" t="s">
        <v>95</v>
      </c>
      <c r="E132" s="20">
        <v>15.9522307301637</v>
      </c>
      <c r="F132" s="20">
        <v>17.866067388394299</v>
      </c>
      <c r="G132" s="20">
        <v>21.014113870309</v>
      </c>
      <c r="H132" s="20">
        <v>21.065554151580699</v>
      </c>
      <c r="I132" s="20">
        <v>17.363231454461701</v>
      </c>
      <c r="J132" s="20">
        <v>20.5366180809581</v>
      </c>
      <c r="K132" s="20">
        <v>16.149264854607601</v>
      </c>
      <c r="L132" s="20">
        <v>20.355506060735902</v>
      </c>
      <c r="M132" s="20">
        <v>21.515333188429</v>
      </c>
      <c r="N132" s="20"/>
      <c r="O132" s="20"/>
    </row>
    <row r="133" spans="1:15" x14ac:dyDescent="0.35">
      <c r="A133" s="19" t="str">
        <f>B3&amp;C119&amp;D133</f>
        <v>DISTRIBUCION VOLUMEN X CRITERIO (Consumiciones)Frutos Secos100-200MIL</v>
      </c>
      <c r="B133">
        <v>0</v>
      </c>
      <c r="C133" s="19">
        <v>0</v>
      </c>
      <c r="D133" s="19" t="s">
        <v>96</v>
      </c>
      <c r="E133" s="20">
        <v>9.2346319881236099</v>
      </c>
      <c r="F133" s="20">
        <v>4.7697777297721302</v>
      </c>
      <c r="G133" s="20">
        <v>7.0580324134310501</v>
      </c>
      <c r="H133" s="20">
        <v>7.0017981678127903</v>
      </c>
      <c r="I133" s="20">
        <v>7.4627413747364599</v>
      </c>
      <c r="J133" s="20">
        <v>8.8634481458745995</v>
      </c>
      <c r="K133" s="20">
        <v>15.1527301799787</v>
      </c>
      <c r="L133" s="20">
        <v>14.7547700083358</v>
      </c>
      <c r="M133" s="20">
        <v>12.2680674617297</v>
      </c>
      <c r="N133" s="20"/>
      <c r="O133" s="20"/>
    </row>
    <row r="134" spans="1:15" x14ac:dyDescent="0.35">
      <c r="A134" s="19" t="str">
        <f>B3&amp;C119&amp;D134</f>
        <v>DISTRIBUCION VOLUMEN X CRITERIO (Consumiciones)Frutos Secos200-500MIL</v>
      </c>
      <c r="B134">
        <v>0</v>
      </c>
      <c r="C134" s="19">
        <v>0</v>
      </c>
      <c r="D134" s="19" t="s">
        <v>97</v>
      </c>
      <c r="E134" s="20">
        <v>14.0204076649607</v>
      </c>
      <c r="F134" s="20">
        <v>23.792950125918701</v>
      </c>
      <c r="G134" s="20">
        <v>31.641861736316599</v>
      </c>
      <c r="H134" s="20">
        <v>22.887681335504102</v>
      </c>
      <c r="I134" s="20">
        <v>25.9992693018342</v>
      </c>
      <c r="J134" s="20">
        <v>17.041751951464601</v>
      </c>
      <c r="K134" s="20">
        <v>19.216904100900901</v>
      </c>
      <c r="L134" s="20">
        <v>14.3325035995401</v>
      </c>
      <c r="M134" s="20">
        <v>15.640120907547001</v>
      </c>
      <c r="N134" s="20"/>
      <c r="O134" s="20"/>
    </row>
    <row r="135" spans="1:15" x14ac:dyDescent="0.35">
      <c r="A135" s="19" t="str">
        <f>B3&amp;C119&amp;D135</f>
        <v>DISTRIBUCION VOLUMEN X CRITERIO (Consumiciones)Frutos Secos&gt;500MIL</v>
      </c>
      <c r="B135">
        <v>0</v>
      </c>
      <c r="C135" s="19">
        <v>0</v>
      </c>
      <c r="D135" s="19" t="s">
        <v>98</v>
      </c>
      <c r="E135" s="20">
        <v>14.8702045161542</v>
      </c>
      <c r="F135" s="20">
        <v>15.753815968368</v>
      </c>
      <c r="G135" s="20">
        <v>10.301162339456701</v>
      </c>
      <c r="H135" s="20">
        <v>13.840600928243401</v>
      </c>
      <c r="I135" s="20">
        <v>12.054616197297801</v>
      </c>
      <c r="J135" s="20">
        <v>11.209898394096101</v>
      </c>
      <c r="K135" s="20">
        <v>13.310805421757101</v>
      </c>
      <c r="L135" s="20">
        <v>11.8947501079038</v>
      </c>
      <c r="M135" s="20">
        <v>14.0159422643772</v>
      </c>
      <c r="N135" s="20"/>
      <c r="O135" s="20"/>
    </row>
    <row r="136" spans="1:15" x14ac:dyDescent="0.35">
      <c r="A136" s="19" t="str">
        <f>B3&amp;C119&amp;D136</f>
        <v>DISTRIBUCION VOLUMEN X CRITERIO (Consumiciones)Frutos SecosDE 15 A 19 AÑOS</v>
      </c>
      <c r="B136">
        <v>0</v>
      </c>
      <c r="C136" s="19">
        <v>0</v>
      </c>
      <c r="D136" s="19" t="s">
        <v>99</v>
      </c>
      <c r="E136" s="20">
        <v>7.2771906864085603</v>
      </c>
      <c r="F136" s="21">
        <v>2.6444006684203898</v>
      </c>
      <c r="G136" s="21">
        <v>1.8955167913330599</v>
      </c>
      <c r="H136" s="20">
        <v>4.5777258037081099</v>
      </c>
      <c r="I136" s="20">
        <v>2.8364976752628399</v>
      </c>
      <c r="J136" s="21">
        <v>9.1994299070306909</v>
      </c>
      <c r="K136" s="21">
        <v>2.46815008030035</v>
      </c>
      <c r="L136" s="21">
        <v>4.0590662282421404</v>
      </c>
      <c r="M136" s="21">
        <v>7.3006171969608298</v>
      </c>
      <c r="N136" s="20"/>
      <c r="O136" s="20"/>
    </row>
    <row r="137" spans="1:15" x14ac:dyDescent="0.35">
      <c r="A137" s="19" t="str">
        <f>B3&amp;C119&amp;D137</f>
        <v>DISTRIBUCION VOLUMEN X CRITERIO (Consumiciones)Frutos SecosDE 20 A 24 AÑOS</v>
      </c>
      <c r="B137">
        <v>0</v>
      </c>
      <c r="C137" s="19">
        <v>0</v>
      </c>
      <c r="D137" s="19" t="s">
        <v>100</v>
      </c>
      <c r="E137" s="20">
        <v>1.7226940657108301</v>
      </c>
      <c r="F137" s="20">
        <v>1.31394260540284</v>
      </c>
      <c r="G137" s="20">
        <v>1.0423647640968801</v>
      </c>
      <c r="H137" s="20">
        <v>0.84847034238087105</v>
      </c>
      <c r="I137" s="20">
        <v>1.1247953347016499</v>
      </c>
      <c r="J137" s="20">
        <v>1.9282910572474801</v>
      </c>
      <c r="K137" s="20">
        <v>2.57547499076402</v>
      </c>
      <c r="L137" s="20">
        <v>1.58853797720676</v>
      </c>
      <c r="M137" s="20">
        <v>3.6055540560875401</v>
      </c>
      <c r="N137" s="20"/>
      <c r="O137" s="20"/>
    </row>
    <row r="138" spans="1:15" x14ac:dyDescent="0.35">
      <c r="A138" s="19" t="str">
        <f>B3&amp;C119&amp;D138</f>
        <v>DISTRIBUCION VOLUMEN X CRITERIO (Consumiciones)Frutos SecosDE 25 A 34 AÑOS</v>
      </c>
      <c r="B138">
        <v>0</v>
      </c>
      <c r="C138" s="19">
        <v>0</v>
      </c>
      <c r="D138" s="19" t="s">
        <v>101</v>
      </c>
      <c r="E138" s="20">
        <v>8.0564372778059905</v>
      </c>
      <c r="F138" s="20">
        <v>6.6880944303719101</v>
      </c>
      <c r="G138" s="20">
        <v>6.0379691851443198</v>
      </c>
      <c r="H138" s="20">
        <v>6.3905608339610698</v>
      </c>
      <c r="I138" s="20">
        <v>6.9714562302490402</v>
      </c>
      <c r="J138" s="20">
        <v>6.6252458493655801</v>
      </c>
      <c r="K138" s="20">
        <v>4.7054779705227201</v>
      </c>
      <c r="L138" s="20">
        <v>7.16053372035939</v>
      </c>
      <c r="M138" s="20">
        <v>6.2056538967723798</v>
      </c>
      <c r="N138" s="20"/>
      <c r="O138" s="20"/>
    </row>
    <row r="139" spans="1:15" x14ac:dyDescent="0.35">
      <c r="A139" s="19" t="str">
        <f>B3&amp;C119&amp;D139</f>
        <v>DISTRIBUCION VOLUMEN X CRITERIO (Consumiciones)Frutos SecosDE 35 A 49 AÑOS</v>
      </c>
      <c r="B139">
        <v>0</v>
      </c>
      <c r="C139" s="19">
        <v>0</v>
      </c>
      <c r="D139" s="19" t="s">
        <v>102</v>
      </c>
      <c r="E139" s="20">
        <v>22.067664179396001</v>
      </c>
      <c r="F139" s="20">
        <v>31.916229328805901</v>
      </c>
      <c r="G139" s="20">
        <v>33.607757117208898</v>
      </c>
      <c r="H139" s="20">
        <v>24.200034019391101</v>
      </c>
      <c r="I139" s="20">
        <v>27.456551383905101</v>
      </c>
      <c r="J139" s="20">
        <v>22.9330547417057</v>
      </c>
      <c r="K139" s="20">
        <v>15.8810801912405</v>
      </c>
      <c r="L139" s="20">
        <v>15.8006793822959</v>
      </c>
      <c r="M139" s="20">
        <v>21.238143918675199</v>
      </c>
      <c r="N139" s="20"/>
      <c r="O139" s="20"/>
    </row>
    <row r="140" spans="1:15" x14ac:dyDescent="0.35">
      <c r="A140" s="19" t="str">
        <f>B3&amp;C119&amp;D140</f>
        <v>DISTRIBUCION VOLUMEN X CRITERIO (Consumiciones)Frutos SecosDE 50 A 59 AÑOS</v>
      </c>
      <c r="B140">
        <v>0</v>
      </c>
      <c r="C140" s="19">
        <v>0</v>
      </c>
      <c r="D140" s="19" t="s">
        <v>103</v>
      </c>
      <c r="E140" s="20">
        <v>21.7843008946361</v>
      </c>
      <c r="F140" s="20">
        <v>24.785413880052399</v>
      </c>
      <c r="G140" s="20">
        <v>16.864632979475701</v>
      </c>
      <c r="H140" s="20">
        <v>23.380871382402301</v>
      </c>
      <c r="I140" s="20">
        <v>24.4694758985958</v>
      </c>
      <c r="J140" s="20">
        <v>23.713033840878701</v>
      </c>
      <c r="K140" s="20">
        <v>29.8137874136779</v>
      </c>
      <c r="L140" s="20">
        <v>22.752132542148399</v>
      </c>
      <c r="M140" s="20">
        <v>18.468251617634099</v>
      </c>
      <c r="N140" s="20"/>
      <c r="O140" s="20"/>
    </row>
    <row r="141" spans="1:15" x14ac:dyDescent="0.35">
      <c r="A141" s="19" t="str">
        <f>B3&amp;C119&amp;D141</f>
        <v>DISTRIBUCION VOLUMEN X CRITERIO (Consumiciones)Frutos SecosDE 60 A 75 AÑOS</v>
      </c>
      <c r="B141">
        <v>0</v>
      </c>
      <c r="C141" s="19">
        <v>0</v>
      </c>
      <c r="D141" s="19" t="s">
        <v>104</v>
      </c>
      <c r="E141" s="20">
        <v>39.091739266320303</v>
      </c>
      <c r="F141" s="20">
        <v>32.651926951949498</v>
      </c>
      <c r="G141" s="20">
        <v>40.551765202698498</v>
      </c>
      <c r="H141" s="20">
        <v>40.602355842830399</v>
      </c>
      <c r="I141" s="20">
        <v>37.141248144166298</v>
      </c>
      <c r="J141" s="20">
        <v>35.600969777714099</v>
      </c>
      <c r="K141" s="20">
        <v>44.556057428308698</v>
      </c>
      <c r="L141" s="20">
        <v>48.639044383893797</v>
      </c>
      <c r="M141" s="20">
        <v>43.181776925336798</v>
      </c>
      <c r="N141" s="20"/>
      <c r="O141" s="20"/>
    </row>
    <row r="142" spans="1:15" x14ac:dyDescent="0.35">
      <c r="A142" s="19" t="str">
        <f>B3&amp;C119&amp;D142</f>
        <v>DISTRIBUCION VOLUMEN X CRITERIO (Consumiciones)Frutos SecosNIVEL ALTO</v>
      </c>
      <c r="B142">
        <v>0</v>
      </c>
      <c r="C142" s="19">
        <v>0</v>
      </c>
      <c r="D142" s="19" t="s">
        <v>160</v>
      </c>
      <c r="E142" s="20">
        <v>17.312624526311701</v>
      </c>
      <c r="F142" s="20">
        <v>11.8262746679265</v>
      </c>
      <c r="G142" s="20">
        <v>12.036658514401999</v>
      </c>
      <c r="H142" s="20">
        <v>12.7463854397006</v>
      </c>
      <c r="I142" s="20">
        <v>13.801543308992199</v>
      </c>
      <c r="J142" s="20">
        <v>16.1220832921836</v>
      </c>
      <c r="K142" s="20">
        <v>14.8464530981515</v>
      </c>
      <c r="L142" s="20">
        <v>17.528994006807</v>
      </c>
      <c r="M142" s="20">
        <v>16.057373760052698</v>
      </c>
      <c r="N142" s="20"/>
      <c r="O142" s="20"/>
    </row>
    <row r="143" spans="1:15" x14ac:dyDescent="0.35">
      <c r="A143" s="19" t="str">
        <f>B3&amp;C119&amp;D143</f>
        <v>DISTRIBUCION VOLUMEN X CRITERIO (Consumiciones)Frutos SecosNIVEL MEDIO ALTO</v>
      </c>
      <c r="B143">
        <v>0</v>
      </c>
      <c r="C143" s="19">
        <v>0</v>
      </c>
      <c r="D143" s="19" t="s">
        <v>161</v>
      </c>
      <c r="E143" s="20">
        <v>14.092857561433</v>
      </c>
      <c r="F143" s="20">
        <v>10.8496090831347</v>
      </c>
      <c r="G143" s="20">
        <v>10.0349159867101</v>
      </c>
      <c r="H143" s="20">
        <v>9.5160559375987201</v>
      </c>
      <c r="I143" s="20">
        <v>10.195724717610799</v>
      </c>
      <c r="J143" s="20">
        <v>8.1607595042928001</v>
      </c>
      <c r="K143" s="20">
        <v>7.7063706220038899</v>
      </c>
      <c r="L143" s="20">
        <v>8.5512057223626208</v>
      </c>
      <c r="M143" s="20">
        <v>7.8345976635368899</v>
      </c>
      <c r="N143" s="20"/>
      <c r="O143" s="20"/>
    </row>
    <row r="144" spans="1:15" x14ac:dyDescent="0.35">
      <c r="A144" s="19" t="str">
        <f>B3&amp;C119&amp;D144</f>
        <v>DISTRIBUCION VOLUMEN X CRITERIO (Consumiciones)Frutos SecosNIVEL MEDIO</v>
      </c>
      <c r="B144">
        <v>0</v>
      </c>
      <c r="C144" s="19">
        <v>0</v>
      </c>
      <c r="D144" s="19" t="s">
        <v>162</v>
      </c>
      <c r="E144" s="20">
        <v>30.2462251435715</v>
      </c>
      <c r="F144" s="20">
        <v>38.264104703114498</v>
      </c>
      <c r="G144" s="20">
        <v>35.678184026426798</v>
      </c>
      <c r="H144" s="20">
        <v>37.417800646368399</v>
      </c>
      <c r="I144" s="20">
        <v>38.549205772980898</v>
      </c>
      <c r="J144" s="20">
        <v>35.129842675770597</v>
      </c>
      <c r="K144" s="20">
        <v>27.887536122396</v>
      </c>
      <c r="L144" s="20">
        <v>27.964777223889701</v>
      </c>
      <c r="M144" s="20">
        <v>28.102179058774599</v>
      </c>
      <c r="N144" s="20"/>
      <c r="O144" s="20"/>
    </row>
    <row r="145" spans="1:15" x14ac:dyDescent="0.35">
      <c r="A145" s="19" t="str">
        <f>B3&amp;C119&amp;D145</f>
        <v>DISTRIBUCION VOLUMEN X CRITERIO (Consumiciones)Frutos SecosNIVEL MEDIO BAJO</v>
      </c>
      <c r="B145">
        <v>0</v>
      </c>
      <c r="C145" s="19">
        <v>0</v>
      </c>
      <c r="D145" s="19" t="s">
        <v>163</v>
      </c>
      <c r="E145" s="20">
        <v>12.1446458569364</v>
      </c>
      <c r="F145" s="20">
        <v>9.6008091515077396</v>
      </c>
      <c r="G145" s="20">
        <v>7.6294375440728102</v>
      </c>
      <c r="H145" s="20">
        <v>12.5620124899764</v>
      </c>
      <c r="I145" s="20">
        <v>10.0591632807882</v>
      </c>
      <c r="J145" s="20">
        <v>17.4723425515146</v>
      </c>
      <c r="K145" s="20">
        <v>13.211024979566</v>
      </c>
      <c r="L145" s="20">
        <v>14.9714425506819</v>
      </c>
      <c r="M145" s="20">
        <v>15.9115717264556</v>
      </c>
      <c r="N145" s="20"/>
      <c r="O145" s="20"/>
    </row>
    <row r="146" spans="1:15" x14ac:dyDescent="0.35">
      <c r="A146" s="19" t="str">
        <f>B3&amp;C119&amp;D146</f>
        <v>DISTRIBUCION VOLUMEN X CRITERIO (Consumiciones)Frutos SecosHOMBRE</v>
      </c>
      <c r="B146">
        <v>0</v>
      </c>
      <c r="C146" s="19">
        <v>0</v>
      </c>
      <c r="D146" s="19" t="s">
        <v>109</v>
      </c>
      <c r="E146" s="20">
        <v>49.737078563894201</v>
      </c>
      <c r="F146" s="20">
        <v>43.593173806603801</v>
      </c>
      <c r="G146" s="20">
        <v>34.415455445499703</v>
      </c>
      <c r="H146" s="20">
        <v>43.397407236410501</v>
      </c>
      <c r="I146" s="20">
        <v>38.457742840786899</v>
      </c>
      <c r="J146" s="20">
        <v>44.542431325162802</v>
      </c>
      <c r="K146" s="20">
        <v>41.032132263002303</v>
      </c>
      <c r="L146" s="20">
        <v>51.838104714491401</v>
      </c>
      <c r="M146" s="20">
        <v>44.911683987512802</v>
      </c>
      <c r="N146" s="20"/>
      <c r="O146" s="20"/>
    </row>
    <row r="147" spans="1:15" x14ac:dyDescent="0.35">
      <c r="A147" s="19" t="str">
        <f>B3&amp;C119&amp;D147</f>
        <v>DISTRIBUCION VOLUMEN X CRITERIO (Consumiciones)Frutos SecosMUJER</v>
      </c>
      <c r="B147">
        <v>0</v>
      </c>
      <c r="C147" s="19">
        <v>0</v>
      </c>
      <c r="D147" s="19" t="s">
        <v>110</v>
      </c>
      <c r="E147" s="20">
        <v>50.262970269953499</v>
      </c>
      <c r="F147" s="20">
        <v>56.406857653408203</v>
      </c>
      <c r="G147" s="20">
        <v>65.584574754287004</v>
      </c>
      <c r="H147" s="20">
        <v>56.602604913372097</v>
      </c>
      <c r="I147" s="20">
        <v>61.5422850839837</v>
      </c>
      <c r="J147" s="20">
        <v>55.457588039408201</v>
      </c>
      <c r="K147" s="20">
        <v>58.967893259556099</v>
      </c>
      <c r="L147" s="20">
        <v>48.161895285508599</v>
      </c>
      <c r="M147" s="20">
        <v>55.088310041154401</v>
      </c>
      <c r="N147" s="20"/>
      <c r="O147" s="20"/>
    </row>
    <row r="148" spans="1:15" x14ac:dyDescent="0.35">
      <c r="A148" s="19" t="str">
        <f>B3&amp;C148&amp;D148</f>
        <v>DISTRIBUCION VOLUMEN X CRITERIO (Consumiciones)Chocolatinas/Chocolate/BombonesT.ESPAÑA</v>
      </c>
      <c r="B148">
        <v>0</v>
      </c>
      <c r="C148" s="19" t="s">
        <v>62</v>
      </c>
      <c r="D148" s="19" t="s">
        <v>81</v>
      </c>
      <c r="E148" s="20">
        <v>100</v>
      </c>
      <c r="F148" s="20">
        <v>100</v>
      </c>
      <c r="G148" s="20">
        <v>100</v>
      </c>
      <c r="H148" s="20">
        <v>100</v>
      </c>
      <c r="I148" s="20">
        <v>100</v>
      </c>
      <c r="J148" s="20">
        <v>100</v>
      </c>
      <c r="K148" s="20">
        <v>100</v>
      </c>
      <c r="L148" s="20">
        <v>100</v>
      </c>
      <c r="M148" s="20">
        <v>100</v>
      </c>
      <c r="N148" s="20"/>
      <c r="O148" s="20"/>
    </row>
    <row r="149" spans="1:15" x14ac:dyDescent="0.35">
      <c r="A149" s="19" t="str">
        <f>B3&amp;C148&amp;D149</f>
        <v>DISTRIBUCION VOLUMEN X CRITERIO (Consumiciones)Chocolatinas/Chocolate/BombonesBCN AM</v>
      </c>
      <c r="B149">
        <v>0</v>
      </c>
      <c r="C149" s="19">
        <v>0</v>
      </c>
      <c r="D149" s="19" t="s">
        <v>83</v>
      </c>
      <c r="E149" s="20">
        <v>7.7291903503144699</v>
      </c>
      <c r="F149" s="20">
        <v>15.147804657849001</v>
      </c>
      <c r="G149" s="20">
        <v>19.658028856369</v>
      </c>
      <c r="H149" s="20">
        <v>12.842039638433899</v>
      </c>
      <c r="I149" s="20">
        <v>14.340632066626201</v>
      </c>
      <c r="J149" s="20">
        <v>11.7814132904691</v>
      </c>
      <c r="K149" s="20">
        <v>12.0449974175846</v>
      </c>
      <c r="L149" s="20">
        <v>8.04293912440958</v>
      </c>
      <c r="M149" s="20">
        <v>9.7628743474371493</v>
      </c>
      <c r="N149" s="20"/>
      <c r="O149" s="20"/>
    </row>
    <row r="150" spans="1:15" x14ac:dyDescent="0.35">
      <c r="A150" s="19" t="str">
        <f>B3&amp;C148&amp;D150</f>
        <v>DISTRIBUCION VOLUMEN X CRITERIO (Consumiciones)Chocolatinas/Chocolate/BombonesREST.CAT ARAGON</v>
      </c>
      <c r="B150">
        <v>0</v>
      </c>
      <c r="C150" s="19">
        <v>0</v>
      </c>
      <c r="D150" s="19" t="s">
        <v>84</v>
      </c>
      <c r="E150" s="20">
        <v>5.9451531146039196</v>
      </c>
      <c r="F150" s="20">
        <v>8.1096634577195896</v>
      </c>
      <c r="G150" s="20">
        <v>12.775860792583901</v>
      </c>
      <c r="H150" s="20">
        <v>10.8719200748645</v>
      </c>
      <c r="I150" s="20">
        <v>13.797980487040199</v>
      </c>
      <c r="J150" s="20">
        <v>11.813072526703699</v>
      </c>
      <c r="K150" s="20">
        <v>16.418815418205199</v>
      </c>
      <c r="L150" s="20">
        <v>19.382554279905801</v>
      </c>
      <c r="M150" s="20">
        <v>15.3546616718706</v>
      </c>
      <c r="N150" s="20"/>
      <c r="O150" s="20"/>
    </row>
    <row r="151" spans="1:15" x14ac:dyDescent="0.35">
      <c r="A151" s="19" t="str">
        <f>B3&amp;C148&amp;D151</f>
        <v>DISTRIBUCION VOLUMEN X CRITERIO (Consumiciones)Chocolatinas/Chocolate/BombonesLEVANTE</v>
      </c>
      <c r="B151">
        <v>0</v>
      </c>
      <c r="C151" s="19">
        <v>0</v>
      </c>
      <c r="D151" s="19" t="s">
        <v>85</v>
      </c>
      <c r="E151" s="20">
        <v>13.7300892540303</v>
      </c>
      <c r="F151" s="20">
        <v>10.767613205957099</v>
      </c>
      <c r="G151" s="20">
        <v>15.038923505721</v>
      </c>
      <c r="H151" s="20">
        <v>14.001972685623301</v>
      </c>
      <c r="I151" s="20">
        <v>13.0534792112375</v>
      </c>
      <c r="J151" s="20">
        <v>8.1588318024307203</v>
      </c>
      <c r="K151" s="20">
        <v>22.1114953039726</v>
      </c>
      <c r="L151" s="20">
        <v>9.4454754072493596</v>
      </c>
      <c r="M151" s="20">
        <v>13.3565652384831</v>
      </c>
      <c r="N151" s="20"/>
      <c r="O151" s="20"/>
    </row>
    <row r="152" spans="1:15" x14ac:dyDescent="0.35">
      <c r="A152" s="19" t="str">
        <f>B3&amp;C148&amp;D152</f>
        <v>DISTRIBUCION VOLUMEN X CRITERIO (Consumiciones)Chocolatinas/Chocolate/BombonesANDALUCIA</v>
      </c>
      <c r="B152">
        <v>0</v>
      </c>
      <c r="C152" s="19">
        <v>0</v>
      </c>
      <c r="D152" s="19" t="s">
        <v>86</v>
      </c>
      <c r="E152" s="20">
        <v>18.008412317044701</v>
      </c>
      <c r="F152" s="20">
        <v>21.9135889770827</v>
      </c>
      <c r="G152" s="20">
        <v>15.8427561514714</v>
      </c>
      <c r="H152" s="20">
        <v>17.243485519407098</v>
      </c>
      <c r="I152" s="20">
        <v>12.5280850767369</v>
      </c>
      <c r="J152" s="20">
        <v>20.1592631242147</v>
      </c>
      <c r="K152" s="20">
        <v>16.060198666845299</v>
      </c>
      <c r="L152" s="20">
        <v>13.9884654128177</v>
      </c>
      <c r="M152" s="20">
        <v>14.053821216057401</v>
      </c>
      <c r="N152" s="20"/>
      <c r="O152" s="20"/>
    </row>
    <row r="153" spans="1:15" x14ac:dyDescent="0.35">
      <c r="A153" s="19" t="str">
        <f>B3&amp;C148&amp;D153</f>
        <v>DISTRIBUCION VOLUMEN X CRITERIO (Consumiciones)Chocolatinas/Chocolate/BombonesMDD AM</v>
      </c>
      <c r="B153">
        <v>0</v>
      </c>
      <c r="C153" s="19">
        <v>0</v>
      </c>
      <c r="D153" s="19" t="s">
        <v>87</v>
      </c>
      <c r="E153" s="20">
        <v>13.6427327819522</v>
      </c>
      <c r="F153" s="20">
        <v>10.7506921290063</v>
      </c>
      <c r="G153" s="20">
        <v>8.5015435763476592</v>
      </c>
      <c r="H153" s="20">
        <v>14.7080878367899</v>
      </c>
      <c r="I153" s="20">
        <v>16.3165079291356</v>
      </c>
      <c r="J153" s="20">
        <v>11.3274987193437</v>
      </c>
      <c r="K153" s="20">
        <v>9.8610511671029499</v>
      </c>
      <c r="L153" s="20">
        <v>7.5740892558430399</v>
      </c>
      <c r="M153" s="20">
        <v>10.204700169184701</v>
      </c>
      <c r="N153" s="20"/>
      <c r="O153" s="20"/>
    </row>
    <row r="154" spans="1:15" x14ac:dyDescent="0.35">
      <c r="A154" s="19" t="str">
        <f>B3&amp;C148&amp;D154</f>
        <v>DISTRIBUCION VOLUMEN X CRITERIO (Consumiciones)Chocolatinas/Chocolate/BombonesRTO CENTRO</v>
      </c>
      <c r="B154">
        <v>0</v>
      </c>
      <c r="C154" s="19">
        <v>0</v>
      </c>
      <c r="D154" s="19" t="s">
        <v>88</v>
      </c>
      <c r="E154" s="20">
        <v>9.9446899040156609</v>
      </c>
      <c r="F154" s="20">
        <v>7.7977104043118297</v>
      </c>
      <c r="G154" s="20">
        <v>5.4006424277268801</v>
      </c>
      <c r="H154" s="20">
        <v>10.907526876099</v>
      </c>
      <c r="I154" s="20">
        <v>8.1281042355488893</v>
      </c>
      <c r="J154" s="20">
        <v>7.5266466143684498</v>
      </c>
      <c r="K154" s="20">
        <v>5.3473770431260599</v>
      </c>
      <c r="L154" s="20">
        <v>5.5394414735183597</v>
      </c>
      <c r="M154" s="20">
        <v>6.7227563949729099</v>
      </c>
      <c r="N154" s="20"/>
      <c r="O154" s="20"/>
    </row>
    <row r="155" spans="1:15" x14ac:dyDescent="0.35">
      <c r="A155" s="19" t="str">
        <f>B3&amp;C148&amp;D155</f>
        <v>DISTRIBUCION VOLUMEN X CRITERIO (Consumiciones)Chocolatinas/Chocolate/BombonesNORTE-CENTRO</v>
      </c>
      <c r="B155">
        <v>0</v>
      </c>
      <c r="C155" s="19">
        <v>0</v>
      </c>
      <c r="D155" s="19" t="s">
        <v>89</v>
      </c>
      <c r="E155" s="20">
        <v>19.943944639455299</v>
      </c>
      <c r="F155" s="20">
        <v>19.361590666478101</v>
      </c>
      <c r="G155" s="20">
        <v>18.319862092437699</v>
      </c>
      <c r="H155" s="20">
        <v>8.7899481908625603</v>
      </c>
      <c r="I155" s="20">
        <v>12.9697827797114</v>
      </c>
      <c r="J155" s="20">
        <v>19.3842745727117</v>
      </c>
      <c r="K155" s="20">
        <v>8.3448067542979203</v>
      </c>
      <c r="L155" s="20">
        <v>21.6549411322144</v>
      </c>
      <c r="M155" s="20">
        <v>18.761371966707301</v>
      </c>
      <c r="N155" s="20"/>
      <c r="O155" s="20"/>
    </row>
    <row r="156" spans="1:15" x14ac:dyDescent="0.35">
      <c r="A156" s="19" t="str">
        <f>B3&amp;C148&amp;D156</f>
        <v>DISTRIBUCION VOLUMEN X CRITERIO (Consumiciones)Chocolatinas/Chocolate/BombonesNOROESTE</v>
      </c>
      <c r="B156">
        <v>0</v>
      </c>
      <c r="C156" s="19">
        <v>0</v>
      </c>
      <c r="D156" s="19" t="s">
        <v>90</v>
      </c>
      <c r="E156" s="20">
        <v>11.055781905779099</v>
      </c>
      <c r="F156" s="20">
        <v>6.1513403763554404</v>
      </c>
      <c r="G156" s="20">
        <v>4.4623768287606103</v>
      </c>
      <c r="H156" s="20">
        <v>10.635032247833401</v>
      </c>
      <c r="I156" s="20">
        <v>8.8654717567179198</v>
      </c>
      <c r="J156" s="20">
        <v>9.8489993497579693</v>
      </c>
      <c r="K156" s="20">
        <v>9.8112714578878908</v>
      </c>
      <c r="L156" s="20">
        <v>14.372115066883</v>
      </c>
      <c r="M156" s="20">
        <v>11.783236279411</v>
      </c>
      <c r="N156" s="20"/>
      <c r="O156" s="20"/>
    </row>
    <row r="157" spans="1:15" x14ac:dyDescent="0.35">
      <c r="A157" s="19" t="str">
        <f>B3&amp;C148&amp;D157</f>
        <v>DISTRIBUCION VOLUMEN X CRITERIO (Consumiciones)Chocolatinas/Chocolate/Bombones&lt;2MIL</v>
      </c>
      <c r="B157">
        <v>0</v>
      </c>
      <c r="C157" s="19">
        <v>0</v>
      </c>
      <c r="D157" s="19" t="s">
        <v>91</v>
      </c>
      <c r="E157" s="21">
        <v>4.1367187835906503</v>
      </c>
      <c r="F157" s="21">
        <v>2.9454515160967198</v>
      </c>
      <c r="G157" s="20">
        <v>7.9196571154975803</v>
      </c>
      <c r="H157" s="21">
        <v>2.7264684919236601</v>
      </c>
      <c r="I157" s="21">
        <v>5.8272303324634498</v>
      </c>
      <c r="J157" s="21">
        <v>2.4590219860032301</v>
      </c>
      <c r="K157" s="21">
        <v>4.3932982874479203</v>
      </c>
      <c r="L157" s="21">
        <v>8.2306391473918499</v>
      </c>
      <c r="M157" s="21">
        <v>3.7229395035849202</v>
      </c>
      <c r="N157" s="20"/>
      <c r="O157" s="20"/>
    </row>
    <row r="158" spans="1:15" x14ac:dyDescent="0.35">
      <c r="A158" s="19" t="str">
        <f>B3&amp;C148&amp;D158</f>
        <v>DISTRIBUCION VOLUMEN X CRITERIO (Consumiciones)Chocolatinas/Chocolate/Bombones2-5MIL</v>
      </c>
      <c r="B158">
        <v>0</v>
      </c>
      <c r="C158" s="19">
        <v>0</v>
      </c>
      <c r="D158" s="19" t="s">
        <v>92</v>
      </c>
      <c r="E158" s="21">
        <v>4.9065633156705601</v>
      </c>
      <c r="F158" s="21">
        <v>5.2012220993062304</v>
      </c>
      <c r="G158" s="20">
        <v>3.98985835247381</v>
      </c>
      <c r="H158" s="20">
        <v>4.8367524227263097</v>
      </c>
      <c r="I158" s="20">
        <v>2.2215542441122902</v>
      </c>
      <c r="J158" s="20">
        <v>3.0484226605818101</v>
      </c>
      <c r="K158" s="20">
        <v>9.9389645974821903</v>
      </c>
      <c r="L158" s="20">
        <v>7.6791731411511899</v>
      </c>
      <c r="M158" s="21">
        <v>2.38203768095486</v>
      </c>
      <c r="N158" s="20"/>
      <c r="O158" s="20"/>
    </row>
    <row r="159" spans="1:15" x14ac:dyDescent="0.35">
      <c r="A159" s="19" t="str">
        <f>B3&amp;C148&amp;D159</f>
        <v>DISTRIBUCION VOLUMEN X CRITERIO (Consumiciones)Chocolatinas/Chocolate/Bombones5-10MIL</v>
      </c>
      <c r="B159">
        <v>0</v>
      </c>
      <c r="C159" s="19">
        <v>0</v>
      </c>
      <c r="D159" s="19" t="s">
        <v>93</v>
      </c>
      <c r="E159" s="20">
        <v>5.82331955740458</v>
      </c>
      <c r="F159" s="20">
        <v>5.4263844033160202</v>
      </c>
      <c r="G159" s="20">
        <v>6.0896754884306299</v>
      </c>
      <c r="H159" s="20">
        <v>8.2498514386489603</v>
      </c>
      <c r="I159" s="20">
        <v>5.8457135060916299</v>
      </c>
      <c r="J159" s="20">
        <v>4.0021044591827799</v>
      </c>
      <c r="K159" s="20">
        <v>4.8021632759028403</v>
      </c>
      <c r="L159" s="20">
        <v>7.0986362706054402</v>
      </c>
      <c r="M159" s="20">
        <v>1.5334354418162801</v>
      </c>
      <c r="N159" s="20"/>
      <c r="O159" s="20"/>
    </row>
    <row r="160" spans="1:15" x14ac:dyDescent="0.35">
      <c r="A160" s="19" t="str">
        <f>B3&amp;C148&amp;D160</f>
        <v>DISTRIBUCION VOLUMEN X CRITERIO (Consumiciones)Chocolatinas/Chocolate/Bombones10-30MIL</v>
      </c>
      <c r="B160">
        <v>0</v>
      </c>
      <c r="C160" s="19">
        <v>0</v>
      </c>
      <c r="D160" s="19" t="s">
        <v>94</v>
      </c>
      <c r="E160" s="20">
        <v>20.4841181255794</v>
      </c>
      <c r="F160" s="20">
        <v>13.441387474063299</v>
      </c>
      <c r="G160" s="20">
        <v>10.380740820503799</v>
      </c>
      <c r="H160" s="20">
        <v>14.696934843866799</v>
      </c>
      <c r="I160" s="20">
        <v>15.1911889784579</v>
      </c>
      <c r="J160" s="20">
        <v>19.593742683418998</v>
      </c>
      <c r="K160" s="20">
        <v>21.499867985379701</v>
      </c>
      <c r="L160" s="20">
        <v>19.246890246482099</v>
      </c>
      <c r="M160" s="20">
        <v>17.119529868638601</v>
      </c>
      <c r="N160" s="20"/>
      <c r="O160" s="20"/>
    </row>
    <row r="161" spans="1:15" x14ac:dyDescent="0.35">
      <c r="A161" s="19" t="str">
        <f>B3&amp;C148&amp;D161</f>
        <v>DISTRIBUCION VOLUMEN X CRITERIO (Consumiciones)Chocolatinas/Chocolate/Bombones30-100MIL</v>
      </c>
      <c r="B161">
        <v>0</v>
      </c>
      <c r="C161" s="19">
        <v>0</v>
      </c>
      <c r="D161" s="19" t="s">
        <v>95</v>
      </c>
      <c r="E161" s="20">
        <v>25.211245239622599</v>
      </c>
      <c r="F161" s="20">
        <v>25.072676936072298</v>
      </c>
      <c r="G161" s="20">
        <v>22.2826374340579</v>
      </c>
      <c r="H161" s="20">
        <v>19.282091430144799</v>
      </c>
      <c r="I161" s="20">
        <v>17.8383272034811</v>
      </c>
      <c r="J161" s="20">
        <v>24.279630149718599</v>
      </c>
      <c r="K161" s="20">
        <v>16.843731620615898</v>
      </c>
      <c r="L161" s="20">
        <v>23.986978996943702</v>
      </c>
      <c r="M161" s="20">
        <v>28.760259327571799</v>
      </c>
      <c r="N161" s="20"/>
      <c r="O161" s="20"/>
    </row>
    <row r="162" spans="1:15" x14ac:dyDescent="0.35">
      <c r="A162" s="19" t="str">
        <f>B3&amp;C148&amp;D162</f>
        <v>DISTRIBUCION VOLUMEN X CRITERIO (Consumiciones)Chocolatinas/Chocolate/Bombones100-200MIL</v>
      </c>
      <c r="B162">
        <v>0</v>
      </c>
      <c r="C162" s="19">
        <v>0</v>
      </c>
      <c r="D162" s="19" t="s">
        <v>96</v>
      </c>
      <c r="E162" s="20">
        <v>8.5050680856503895</v>
      </c>
      <c r="F162" s="20">
        <v>5.1719327884129198</v>
      </c>
      <c r="G162" s="20">
        <v>5.96975628703309</v>
      </c>
      <c r="H162" s="20">
        <v>6.5420363273891402</v>
      </c>
      <c r="I162" s="20">
        <v>12.3944015628946</v>
      </c>
      <c r="J162" s="20">
        <v>5.5888058416397204</v>
      </c>
      <c r="K162" s="20">
        <v>4.6965719744261003</v>
      </c>
      <c r="L162" s="20">
        <v>5.3104002231910599</v>
      </c>
      <c r="M162" s="20">
        <v>6.1726567978754296</v>
      </c>
      <c r="N162" s="20"/>
      <c r="O162" s="20"/>
    </row>
    <row r="163" spans="1:15" x14ac:dyDescent="0.35">
      <c r="A163" s="19" t="str">
        <f>B3&amp;C148&amp;D163</f>
        <v>DISTRIBUCION VOLUMEN X CRITERIO (Consumiciones)Chocolatinas/Chocolate/Bombones200-500MIL</v>
      </c>
      <c r="B163">
        <v>0</v>
      </c>
      <c r="C163" s="19">
        <v>0</v>
      </c>
      <c r="D163" s="19" t="s">
        <v>97</v>
      </c>
      <c r="E163" s="20">
        <v>14.4540392479249</v>
      </c>
      <c r="F163" s="20">
        <v>24.7541600392126</v>
      </c>
      <c r="G163" s="20">
        <v>23.244269635050699</v>
      </c>
      <c r="H163" s="20">
        <v>17.5807502827458</v>
      </c>
      <c r="I163" s="20">
        <v>22.251000757643901</v>
      </c>
      <c r="J163" s="20">
        <v>24.311495811995901</v>
      </c>
      <c r="K163" s="20">
        <v>21.295760704621799</v>
      </c>
      <c r="L163" s="20">
        <v>14.9207168640741</v>
      </c>
      <c r="M163" s="20">
        <v>20.269169659665899</v>
      </c>
      <c r="N163" s="20"/>
      <c r="O163" s="20"/>
    </row>
    <row r="164" spans="1:15" x14ac:dyDescent="0.35">
      <c r="A164" s="19" t="str">
        <f>B3&amp;C148&amp;D164</f>
        <v>DISTRIBUCION VOLUMEN X CRITERIO (Consumiciones)Chocolatinas/Chocolate/Bombones&gt;500MIL</v>
      </c>
      <c r="B164">
        <v>0</v>
      </c>
      <c r="C164" s="19">
        <v>0</v>
      </c>
      <c r="D164" s="19" t="s">
        <v>98</v>
      </c>
      <c r="E164" s="20">
        <v>16.478928791117799</v>
      </c>
      <c r="F164" s="20">
        <v>17.986790943136</v>
      </c>
      <c r="G164" s="20">
        <v>20.123404386237301</v>
      </c>
      <c r="H164" s="20">
        <v>26.085133931761099</v>
      </c>
      <c r="I164" s="20">
        <v>18.430610266220398</v>
      </c>
      <c r="J164" s="20">
        <v>16.716777493911799</v>
      </c>
      <c r="K164" s="20">
        <v>16.529647066216199</v>
      </c>
      <c r="L164" s="20">
        <v>13.5265902648907</v>
      </c>
      <c r="M164" s="20">
        <v>20.0399596398101</v>
      </c>
      <c r="N164" s="20"/>
      <c r="O164" s="20"/>
    </row>
    <row r="165" spans="1:15" x14ac:dyDescent="0.35">
      <c r="A165" s="19" t="str">
        <f>B3&amp;C148&amp;D165</f>
        <v>DISTRIBUCION VOLUMEN X CRITERIO (Consumiciones)Chocolatinas/Chocolate/BombonesDE 15 A 19 AÑOS</v>
      </c>
      <c r="B165">
        <v>0</v>
      </c>
      <c r="C165" s="19">
        <v>0</v>
      </c>
      <c r="D165" s="19" t="s">
        <v>99</v>
      </c>
      <c r="E165" s="21">
        <v>7.0479268173133001</v>
      </c>
      <c r="F165" s="21">
        <v>1.8658751823558899</v>
      </c>
      <c r="G165" s="20">
        <v>8.0306638580082801</v>
      </c>
      <c r="H165" s="20">
        <v>5.3442223140020602</v>
      </c>
      <c r="I165" s="20">
        <v>5.67308825535794</v>
      </c>
      <c r="J165" s="20">
        <v>6.1373776178760604</v>
      </c>
      <c r="K165" s="21">
        <v>12.7330333652483</v>
      </c>
      <c r="L165" s="21">
        <v>5.8611035837486698</v>
      </c>
      <c r="M165" s="21">
        <v>3.14828109969437</v>
      </c>
      <c r="N165" s="20"/>
      <c r="O165" s="20"/>
    </row>
    <row r="166" spans="1:15" x14ac:dyDescent="0.35">
      <c r="A166" s="19" t="str">
        <f>B3&amp;C148&amp;D166</f>
        <v>DISTRIBUCION VOLUMEN X CRITERIO (Consumiciones)Chocolatinas/Chocolate/BombonesDE 20 A 24 AÑOS</v>
      </c>
      <c r="B166">
        <v>0</v>
      </c>
      <c r="C166" s="19">
        <v>0</v>
      </c>
      <c r="D166" s="19" t="s">
        <v>100</v>
      </c>
      <c r="E166" s="20">
        <v>8.0264133225785894</v>
      </c>
      <c r="F166" s="20">
        <v>9.0662138363805092</v>
      </c>
      <c r="G166" s="20">
        <v>6.7593838000917197</v>
      </c>
      <c r="H166" s="20">
        <v>6.2162600180887599</v>
      </c>
      <c r="I166" s="20">
        <v>3.7717365431116798</v>
      </c>
      <c r="J166" s="20">
        <v>3.7666766439254</v>
      </c>
      <c r="K166" s="20">
        <v>9.5064527313246199</v>
      </c>
      <c r="L166" s="20">
        <v>6.6020361610680203</v>
      </c>
      <c r="M166" s="20">
        <v>5.9022193653887802</v>
      </c>
      <c r="N166" s="20"/>
      <c r="O166" s="20"/>
    </row>
    <row r="167" spans="1:15" x14ac:dyDescent="0.35">
      <c r="A167" s="19" t="str">
        <f>B3&amp;C148&amp;D167</f>
        <v>DISTRIBUCION VOLUMEN X CRITERIO (Consumiciones)Chocolatinas/Chocolate/BombonesDE 25 A 34 AÑOS</v>
      </c>
      <c r="B167">
        <v>0</v>
      </c>
      <c r="C167" s="19">
        <v>0</v>
      </c>
      <c r="D167" s="19" t="s">
        <v>101</v>
      </c>
      <c r="E167" s="20">
        <v>12.7074429571639</v>
      </c>
      <c r="F167" s="20">
        <v>10.255505549624999</v>
      </c>
      <c r="G167" s="20">
        <v>10.6317173933317</v>
      </c>
      <c r="H167" s="20">
        <v>7.5724944540000001</v>
      </c>
      <c r="I167" s="20">
        <v>10.414839080493101</v>
      </c>
      <c r="J167" s="20">
        <v>5.5606449836027103</v>
      </c>
      <c r="K167" s="20">
        <v>10.4227444378851</v>
      </c>
      <c r="L167" s="20">
        <v>11.7662851151458</v>
      </c>
      <c r="M167" s="20">
        <v>8.6429108674325406</v>
      </c>
      <c r="N167" s="20"/>
      <c r="O167" s="20"/>
    </row>
    <row r="168" spans="1:15" x14ac:dyDescent="0.35">
      <c r="A168" s="19" t="str">
        <f>B3&amp;C148&amp;D168</f>
        <v>DISTRIBUCION VOLUMEN X CRITERIO (Consumiciones)Chocolatinas/Chocolate/BombonesDE 35 A 49 AÑOS</v>
      </c>
      <c r="B168">
        <v>0</v>
      </c>
      <c r="C168" s="19">
        <v>0</v>
      </c>
      <c r="D168" s="19" t="s">
        <v>102</v>
      </c>
      <c r="E168" s="20">
        <v>31.8343540591408</v>
      </c>
      <c r="F168" s="20">
        <v>27.352752338902</v>
      </c>
      <c r="G168" s="20">
        <v>34.373762759381897</v>
      </c>
      <c r="H168" s="20">
        <v>38.698127691312997</v>
      </c>
      <c r="I168" s="20">
        <v>39.768367059615798</v>
      </c>
      <c r="J168" s="20">
        <v>28.171287984429</v>
      </c>
      <c r="K168" s="20">
        <v>25.790756551259999</v>
      </c>
      <c r="L168" s="20">
        <v>29.3135502814471</v>
      </c>
      <c r="M168" s="20">
        <v>27.310992811079601</v>
      </c>
      <c r="N168" s="20"/>
      <c r="O168" s="20"/>
    </row>
    <row r="169" spans="1:15" x14ac:dyDescent="0.35">
      <c r="A169" s="19" t="str">
        <f>B3&amp;C148&amp;D169</f>
        <v>DISTRIBUCION VOLUMEN X CRITERIO (Consumiciones)Chocolatinas/Chocolate/BombonesDE 50 A 59 AÑOS</v>
      </c>
      <c r="B169">
        <v>0</v>
      </c>
      <c r="C169" s="19">
        <v>0</v>
      </c>
      <c r="D169" s="19" t="s">
        <v>103</v>
      </c>
      <c r="E169" s="20">
        <v>16.6497032987129</v>
      </c>
      <c r="F169" s="20">
        <v>17.4102925250067</v>
      </c>
      <c r="G169" s="20">
        <v>16.125902182158399</v>
      </c>
      <c r="H169" s="20">
        <v>16.910420554965999</v>
      </c>
      <c r="I169" s="20">
        <v>19.895606245772701</v>
      </c>
      <c r="J169" s="20">
        <v>26.7944317118206</v>
      </c>
      <c r="K169" s="20">
        <v>18.8657711720859</v>
      </c>
      <c r="L169" s="20">
        <v>17.8791132271575</v>
      </c>
      <c r="M169" s="20">
        <v>21.177483744342201</v>
      </c>
      <c r="N169" s="20"/>
      <c r="O169" s="20"/>
    </row>
    <row r="170" spans="1:15" x14ac:dyDescent="0.35">
      <c r="A170" s="19" t="str">
        <f>B3&amp;C148&amp;D170</f>
        <v>DISTRIBUCION VOLUMEN X CRITERIO (Consumiciones)Chocolatinas/Chocolate/BombonesDE 60 A 75 AÑOS</v>
      </c>
      <c r="B170">
        <v>0</v>
      </c>
      <c r="C170" s="19">
        <v>0</v>
      </c>
      <c r="D170" s="19" t="s">
        <v>104</v>
      </c>
      <c r="E170" s="21">
        <v>23.734153812286198</v>
      </c>
      <c r="F170" s="21">
        <v>34.049364442489797</v>
      </c>
      <c r="G170" s="20">
        <v>24.078570007028102</v>
      </c>
      <c r="H170" s="20">
        <v>25.258492394181602</v>
      </c>
      <c r="I170" s="20">
        <v>20.476401278415299</v>
      </c>
      <c r="J170" s="20">
        <v>29.569585404157699</v>
      </c>
      <c r="K170" s="20">
        <v>22.681247254288799</v>
      </c>
      <c r="L170" s="20">
        <v>28.577934499369398</v>
      </c>
      <c r="M170" s="20">
        <v>33.818100667774203</v>
      </c>
      <c r="N170" s="20"/>
      <c r="O170" s="20"/>
    </row>
    <row r="171" spans="1:15" x14ac:dyDescent="0.35">
      <c r="A171" s="19" t="str">
        <f>B3&amp;C148&amp;D171</f>
        <v>DISTRIBUCION VOLUMEN X CRITERIO (Consumiciones)Chocolatinas/Chocolate/BombonesNIVEL ALTO</v>
      </c>
      <c r="B171">
        <v>0</v>
      </c>
      <c r="C171" s="19">
        <v>0</v>
      </c>
      <c r="D171" s="19" t="s">
        <v>160</v>
      </c>
      <c r="E171" s="20">
        <v>20.192828605776299</v>
      </c>
      <c r="F171" s="20">
        <v>21.701209506336198</v>
      </c>
      <c r="G171" s="20">
        <v>15.608619030359099</v>
      </c>
      <c r="H171" s="20">
        <v>30.9982974259241</v>
      </c>
      <c r="I171" s="20">
        <v>20.235820301954501</v>
      </c>
      <c r="J171" s="20">
        <v>21.7252599745879</v>
      </c>
      <c r="K171" s="20">
        <v>24.4263096594464</v>
      </c>
      <c r="L171" s="20">
        <v>17.4148026439908</v>
      </c>
      <c r="M171" s="20">
        <v>19.883172890769998</v>
      </c>
      <c r="N171" s="20"/>
      <c r="O171" s="20"/>
    </row>
    <row r="172" spans="1:15" x14ac:dyDescent="0.35">
      <c r="A172" s="19" t="str">
        <f>B3&amp;C148&amp;D172</f>
        <v>DISTRIBUCION VOLUMEN X CRITERIO (Consumiciones)Chocolatinas/Chocolate/BombonesNIVEL MEDIO ALTO</v>
      </c>
      <c r="B172">
        <v>0</v>
      </c>
      <c r="C172" s="19">
        <v>0</v>
      </c>
      <c r="D172" s="19" t="s">
        <v>161</v>
      </c>
      <c r="E172" s="20">
        <v>7.5327615434314401</v>
      </c>
      <c r="F172" s="20">
        <v>9.4314719632052793</v>
      </c>
      <c r="G172" s="20">
        <v>11.010554581840299</v>
      </c>
      <c r="H172" s="20">
        <v>12.8156253430852</v>
      </c>
      <c r="I172" s="20">
        <v>13.9716144782562</v>
      </c>
      <c r="J172" s="20">
        <v>10.1404620575353</v>
      </c>
      <c r="K172" s="20">
        <v>16.692771937715602</v>
      </c>
      <c r="L172" s="20">
        <v>10.9668906581049</v>
      </c>
      <c r="M172" s="20">
        <v>7.4859378308114604</v>
      </c>
      <c r="N172" s="20"/>
      <c r="O172" s="20"/>
    </row>
    <row r="173" spans="1:15" x14ac:dyDescent="0.35">
      <c r="A173" s="19" t="str">
        <f>B3&amp;C148&amp;D173</f>
        <v>DISTRIBUCION VOLUMEN X CRITERIO (Consumiciones)Chocolatinas/Chocolate/BombonesNIVEL MEDIO</v>
      </c>
      <c r="B173">
        <v>0</v>
      </c>
      <c r="C173" s="19">
        <v>0</v>
      </c>
      <c r="D173" s="19" t="s">
        <v>162</v>
      </c>
      <c r="E173" s="20">
        <v>28.8227686349104</v>
      </c>
      <c r="F173" s="20">
        <v>20.348526913114299</v>
      </c>
      <c r="G173" s="20">
        <v>29.564130766058</v>
      </c>
      <c r="H173" s="20">
        <v>27.180889346626302</v>
      </c>
      <c r="I173" s="20">
        <v>36.348156254626403</v>
      </c>
      <c r="J173" s="20">
        <v>30.842261712369201</v>
      </c>
      <c r="K173" s="20">
        <v>26.2996053892833</v>
      </c>
      <c r="L173" s="20">
        <v>26.492064254328</v>
      </c>
      <c r="M173" s="20">
        <v>25.627646094286899</v>
      </c>
      <c r="N173" s="20"/>
      <c r="O173" s="20"/>
    </row>
    <row r="174" spans="1:15" x14ac:dyDescent="0.35">
      <c r="A174" s="19" t="str">
        <f>B3&amp;C148&amp;D174</f>
        <v>DISTRIBUCION VOLUMEN X CRITERIO (Consumiciones)Chocolatinas/Chocolate/BombonesNIVEL MEDIO BAJO</v>
      </c>
      <c r="B174">
        <v>0</v>
      </c>
      <c r="C174" s="19">
        <v>0</v>
      </c>
      <c r="D174" s="19" t="s">
        <v>163</v>
      </c>
      <c r="E174" s="20">
        <v>12.2589656759808</v>
      </c>
      <c r="F174" s="20">
        <v>11.9953115403915</v>
      </c>
      <c r="G174" s="20">
        <v>8.4772193897417303</v>
      </c>
      <c r="H174" s="20">
        <v>8.8127159803219399</v>
      </c>
      <c r="I174" s="20">
        <v>8.1992530966155694</v>
      </c>
      <c r="J174" s="20">
        <v>11.663250677810799</v>
      </c>
      <c r="K174" s="20">
        <v>8.2653830105176205</v>
      </c>
      <c r="L174" s="20">
        <v>10.3008448559148</v>
      </c>
      <c r="M174" s="20">
        <v>9.3922383565493401</v>
      </c>
      <c r="N174" s="20"/>
      <c r="O174" s="20"/>
    </row>
    <row r="175" spans="1:15" x14ac:dyDescent="0.35">
      <c r="A175" s="19" t="str">
        <f>B3&amp;C148&amp;D175</f>
        <v>DISTRIBUCION VOLUMEN X CRITERIO (Consumiciones)Chocolatinas/Chocolate/BombonesHOMBRE</v>
      </c>
      <c r="B175">
        <v>0</v>
      </c>
      <c r="C175" s="19">
        <v>0</v>
      </c>
      <c r="D175" s="19" t="s">
        <v>109</v>
      </c>
      <c r="E175" s="20">
        <v>33.281227874958397</v>
      </c>
      <c r="F175" s="20">
        <v>21.709761101671798</v>
      </c>
      <c r="G175" s="20">
        <v>35.643326664211799</v>
      </c>
      <c r="H175" s="20">
        <v>37.853828700484598</v>
      </c>
      <c r="I175" s="20">
        <v>28.509096081442401</v>
      </c>
      <c r="J175" s="20">
        <v>25.856013489398698</v>
      </c>
      <c r="K175" s="20">
        <v>43.452515801791797</v>
      </c>
      <c r="L175" s="20">
        <v>41.646617203319998</v>
      </c>
      <c r="M175" s="20">
        <v>33.572525315719297</v>
      </c>
      <c r="N175" s="20"/>
      <c r="O175" s="20"/>
    </row>
    <row r="176" spans="1:15" x14ac:dyDescent="0.35">
      <c r="A176" s="19" t="str">
        <f>B3&amp;C148&amp;D176</f>
        <v>DISTRIBUCION VOLUMEN X CRITERIO (Consumiciones)Chocolatinas/Chocolate/BombonesMUJER</v>
      </c>
      <c r="B176">
        <v>0</v>
      </c>
      <c r="C176" s="19">
        <v>0</v>
      </c>
      <c r="D176" s="19" t="s">
        <v>110</v>
      </c>
      <c r="E176" s="20">
        <v>66.718777857845893</v>
      </c>
      <c r="F176" s="20">
        <v>78.290223399288195</v>
      </c>
      <c r="G176" s="20">
        <v>64.356654107182194</v>
      </c>
      <c r="H176" s="20">
        <v>62.146175656153197</v>
      </c>
      <c r="I176" s="20">
        <v>71.490932947060699</v>
      </c>
      <c r="J176" s="20">
        <v>74.143997375129899</v>
      </c>
      <c r="K176" s="20">
        <v>56.547511758671803</v>
      </c>
      <c r="L176" s="20">
        <v>58.353428532553103</v>
      </c>
      <c r="M176" s="20">
        <v>66.427481042218602</v>
      </c>
      <c r="N176" s="20"/>
      <c r="O176" s="20"/>
    </row>
    <row r="177" spans="1:15" x14ac:dyDescent="0.35">
      <c r="A177" s="19" t="str">
        <f>B3&amp;C177&amp;D177</f>
        <v>DISTRIBUCION VOLUMEN X CRITERIO (Consumiciones)ChiclesT.ESPAÑA</v>
      </c>
      <c r="B177">
        <v>0</v>
      </c>
      <c r="C177" s="19" t="s">
        <v>65</v>
      </c>
      <c r="D177" s="19" t="s">
        <v>81</v>
      </c>
      <c r="E177" s="20">
        <v>100</v>
      </c>
      <c r="F177" s="20">
        <v>100</v>
      </c>
      <c r="G177" s="20">
        <v>100</v>
      </c>
      <c r="H177" s="20">
        <v>100</v>
      </c>
      <c r="I177" s="20">
        <v>100</v>
      </c>
      <c r="J177" s="20">
        <v>100</v>
      </c>
      <c r="K177" s="20">
        <v>100</v>
      </c>
      <c r="L177" s="20">
        <v>100</v>
      </c>
      <c r="M177" s="20">
        <v>100</v>
      </c>
      <c r="N177" s="20"/>
      <c r="O177" s="20"/>
    </row>
    <row r="178" spans="1:15" x14ac:dyDescent="0.35">
      <c r="A178" s="19" t="str">
        <f>B3&amp;C177&amp;D178</f>
        <v>DISTRIBUCION VOLUMEN X CRITERIO (Consumiciones)ChiclesBCN AM</v>
      </c>
      <c r="B178">
        <v>0</v>
      </c>
      <c r="C178" s="19">
        <v>0</v>
      </c>
      <c r="D178" s="19" t="s">
        <v>83</v>
      </c>
      <c r="E178" s="20">
        <v>3.2980391790188399</v>
      </c>
      <c r="F178" s="21">
        <v>5.8967824463062204</v>
      </c>
      <c r="G178" s="21">
        <v>3.3471956773503901</v>
      </c>
      <c r="H178" s="21">
        <v>5.2289996684645201</v>
      </c>
      <c r="I178" s="21">
        <v>3.36044833798478</v>
      </c>
      <c r="J178" s="21">
        <v>3.75009995728142</v>
      </c>
      <c r="K178" s="21">
        <v>0.75922202514387804</v>
      </c>
      <c r="L178" s="21">
        <v>8.2827643752877496</v>
      </c>
      <c r="M178" s="21">
        <v>6.0874258693226304</v>
      </c>
      <c r="N178" s="20"/>
      <c r="O178" s="20"/>
    </row>
    <row r="179" spans="1:15" x14ac:dyDescent="0.35">
      <c r="A179" s="19" t="str">
        <f>B3&amp;C177&amp;D179</f>
        <v>DISTRIBUCION VOLUMEN X CRITERIO (Consumiciones)ChiclesREST.CAT ARAGON</v>
      </c>
      <c r="B179">
        <v>0</v>
      </c>
      <c r="C179" s="19">
        <v>0</v>
      </c>
      <c r="D179" s="19" t="s">
        <v>84</v>
      </c>
      <c r="E179" s="20">
        <v>19.494885443105801</v>
      </c>
      <c r="F179" s="20">
        <v>18.147533812220399</v>
      </c>
      <c r="G179" s="20">
        <v>20.1729557343285</v>
      </c>
      <c r="H179" s="20">
        <v>18.296978617142699</v>
      </c>
      <c r="I179" s="20">
        <v>14.771263873548</v>
      </c>
      <c r="J179" s="21">
        <v>21.875006576136901</v>
      </c>
      <c r="K179" s="21">
        <v>26.096709056648098</v>
      </c>
      <c r="L179" s="20">
        <v>26.721283034002301</v>
      </c>
      <c r="M179" s="20">
        <v>25.421516970768099</v>
      </c>
      <c r="N179" s="20"/>
      <c r="O179" s="20"/>
    </row>
    <row r="180" spans="1:15" x14ac:dyDescent="0.35">
      <c r="A180" s="19" t="str">
        <f>B3&amp;C177&amp;D180</f>
        <v>DISTRIBUCION VOLUMEN X CRITERIO (Consumiciones)ChiclesLEVANTE</v>
      </c>
      <c r="B180">
        <v>0</v>
      </c>
      <c r="C180" s="19">
        <v>0</v>
      </c>
      <c r="D180" s="19" t="s">
        <v>85</v>
      </c>
      <c r="E180" s="20">
        <v>8.0629837663607198</v>
      </c>
      <c r="F180" s="20">
        <v>11.054728883766799</v>
      </c>
      <c r="G180" s="20">
        <v>10.4467339312011</v>
      </c>
      <c r="H180" s="20">
        <v>12.5434929664866</v>
      </c>
      <c r="I180" s="20">
        <v>8.4402188851695996</v>
      </c>
      <c r="J180" s="20">
        <v>13.5244306117596</v>
      </c>
      <c r="K180" s="20">
        <v>12.283575428212099</v>
      </c>
      <c r="L180" s="20">
        <v>12.9000600089075</v>
      </c>
      <c r="M180" s="20">
        <v>8.2879510497831497</v>
      </c>
      <c r="N180" s="20"/>
      <c r="O180" s="20"/>
    </row>
    <row r="181" spans="1:15" x14ac:dyDescent="0.35">
      <c r="A181" s="19" t="str">
        <f>B3&amp;C177&amp;D181</f>
        <v>DISTRIBUCION VOLUMEN X CRITERIO (Consumiciones)ChiclesANDALUCIA</v>
      </c>
      <c r="B181">
        <v>0</v>
      </c>
      <c r="C181" s="19">
        <v>0</v>
      </c>
      <c r="D181" s="19" t="s">
        <v>86</v>
      </c>
      <c r="E181" s="20">
        <v>16.910151422164699</v>
      </c>
      <c r="F181" s="20">
        <v>21.7275170984393</v>
      </c>
      <c r="G181" s="20">
        <v>21.783284529209499</v>
      </c>
      <c r="H181" s="20">
        <v>30.215088565648401</v>
      </c>
      <c r="I181" s="20">
        <v>32.233556209475502</v>
      </c>
      <c r="J181" s="20">
        <v>22.405674522256799</v>
      </c>
      <c r="K181" s="20">
        <v>30.366112829383201</v>
      </c>
      <c r="L181" s="20">
        <v>10.2744036849525</v>
      </c>
      <c r="M181" s="20">
        <v>24.102959855363</v>
      </c>
      <c r="N181" s="20"/>
      <c r="O181" s="20"/>
    </row>
    <row r="182" spans="1:15" x14ac:dyDescent="0.35">
      <c r="A182" s="19" t="str">
        <f>B3&amp;C177&amp;D182</f>
        <v>DISTRIBUCION VOLUMEN X CRITERIO (Consumiciones)ChiclesMDD AM</v>
      </c>
      <c r="B182">
        <v>0</v>
      </c>
      <c r="C182" s="19">
        <v>0</v>
      </c>
      <c r="D182" s="19" t="s">
        <v>87</v>
      </c>
      <c r="E182" s="20">
        <v>8.0935691055943106</v>
      </c>
      <c r="F182" s="20">
        <v>6.5685654205748403</v>
      </c>
      <c r="G182" s="20">
        <v>8.7871411581666798</v>
      </c>
      <c r="H182" s="20">
        <v>11.340831862686001</v>
      </c>
      <c r="I182" s="20">
        <v>7.6759116702220096</v>
      </c>
      <c r="J182" s="20">
        <v>7.0549928135975604</v>
      </c>
      <c r="K182" s="20">
        <v>14.870066766615601</v>
      </c>
      <c r="L182" s="20">
        <v>12.2265828194273</v>
      </c>
      <c r="M182" s="20">
        <v>13.593546364134101</v>
      </c>
      <c r="N182" s="20"/>
      <c r="O182" s="20"/>
    </row>
    <row r="183" spans="1:15" x14ac:dyDescent="0.35">
      <c r="A183" s="19" t="str">
        <f>B3&amp;C177&amp;D183</f>
        <v>DISTRIBUCION VOLUMEN X CRITERIO (Consumiciones)ChiclesRTO CENTRO</v>
      </c>
      <c r="B183">
        <v>0</v>
      </c>
      <c r="C183" s="19">
        <v>0</v>
      </c>
      <c r="D183" s="19" t="s">
        <v>88</v>
      </c>
      <c r="E183" s="20">
        <v>13.9912414169456</v>
      </c>
      <c r="F183" s="20">
        <v>17.763852979065501</v>
      </c>
      <c r="G183" s="20">
        <v>21.8197964851596</v>
      </c>
      <c r="H183" s="20">
        <v>9.5575206185932409</v>
      </c>
      <c r="I183" s="20">
        <v>14.6737717219922</v>
      </c>
      <c r="J183" s="20">
        <v>22.129016441394501</v>
      </c>
      <c r="K183" s="20">
        <v>6.6805655446885499</v>
      </c>
      <c r="L183" s="20">
        <v>21.247344098886298</v>
      </c>
      <c r="M183" s="20">
        <v>5.7634823437114999</v>
      </c>
      <c r="N183" s="20"/>
      <c r="O183" s="20"/>
    </row>
    <row r="184" spans="1:15" x14ac:dyDescent="0.35">
      <c r="A184" s="19" t="str">
        <f>B3&amp;C177&amp;D184</f>
        <v>DISTRIBUCION VOLUMEN X CRITERIO (Consumiciones)ChiclesNORTE-CENTRO</v>
      </c>
      <c r="B184">
        <v>0</v>
      </c>
      <c r="C184" s="19">
        <v>0</v>
      </c>
      <c r="D184" s="19" t="s">
        <v>89</v>
      </c>
      <c r="E184" s="20">
        <v>22.9539817382183</v>
      </c>
      <c r="F184" s="20">
        <v>9.2682211890919906</v>
      </c>
      <c r="G184" s="20">
        <v>8.0793882002908095</v>
      </c>
      <c r="H184" s="20">
        <v>6.8525501851007498</v>
      </c>
      <c r="I184" s="20">
        <v>6.4493003150619899</v>
      </c>
      <c r="J184" s="21">
        <v>5.5619927167968202</v>
      </c>
      <c r="K184" s="21">
        <v>6.9242589019058798</v>
      </c>
      <c r="L184" s="20">
        <v>3.1695578342417301</v>
      </c>
      <c r="M184" s="20">
        <v>8.4690205677982799</v>
      </c>
      <c r="N184" s="20"/>
      <c r="O184" s="20"/>
    </row>
    <row r="185" spans="1:15" x14ac:dyDescent="0.35">
      <c r="A185" s="19" t="str">
        <f>B3&amp;C177&amp;D185</f>
        <v>DISTRIBUCION VOLUMEN X CRITERIO (Consumiciones)ChiclesNOROESTE</v>
      </c>
      <c r="B185">
        <v>0</v>
      </c>
      <c r="C185" s="19">
        <v>0</v>
      </c>
      <c r="D185" s="19" t="s">
        <v>90</v>
      </c>
      <c r="E185" s="20">
        <v>7.1951334782896996</v>
      </c>
      <c r="F185" s="20">
        <v>9.57279937730606</v>
      </c>
      <c r="G185" s="20">
        <v>5.5634885587055498</v>
      </c>
      <c r="H185" s="20">
        <v>5.9645375158778702</v>
      </c>
      <c r="I185" s="20">
        <v>12.395522241240201</v>
      </c>
      <c r="J185" s="20">
        <v>3.6987916216858898</v>
      </c>
      <c r="K185" s="20">
        <v>2.0195039138612301</v>
      </c>
      <c r="L185" s="20">
        <v>5.1779936295925797</v>
      </c>
      <c r="M185" s="20">
        <v>8.2740922944695807</v>
      </c>
      <c r="N185" s="20"/>
      <c r="O185" s="20"/>
    </row>
    <row r="186" spans="1:15" x14ac:dyDescent="0.35">
      <c r="A186" s="19" t="str">
        <f>B3&amp;C177&amp;D186</f>
        <v>DISTRIBUCION VOLUMEN X CRITERIO (Consumiciones)Chicles&lt;2MIL</v>
      </c>
      <c r="B186">
        <v>0</v>
      </c>
      <c r="C186" s="19">
        <v>0</v>
      </c>
      <c r="D186" s="19" t="s">
        <v>91</v>
      </c>
      <c r="E186" s="21">
        <v>2.5294429153569302</v>
      </c>
      <c r="F186" s="21">
        <v>1.8498028437563201</v>
      </c>
      <c r="G186" s="21">
        <v>3.0060747946131001</v>
      </c>
      <c r="H186" s="21">
        <v>3.2550374099597699</v>
      </c>
      <c r="I186" s="21">
        <v>12.1121294649005</v>
      </c>
      <c r="J186" s="21">
        <v>6.4236481566825097</v>
      </c>
      <c r="K186" s="21">
        <v>5.6598141920258103</v>
      </c>
      <c r="L186" s="21">
        <v>4.0477983340205403</v>
      </c>
      <c r="M186" s="21">
        <v>0.83539171635258203</v>
      </c>
      <c r="N186" s="20"/>
      <c r="O186" s="20"/>
    </row>
    <row r="187" spans="1:15" x14ac:dyDescent="0.35">
      <c r="A187" s="19" t="str">
        <f>B3&amp;C177&amp;D187</f>
        <v>DISTRIBUCION VOLUMEN X CRITERIO (Consumiciones)Chicles2-5MIL</v>
      </c>
      <c r="B187">
        <v>0</v>
      </c>
      <c r="C187" s="19">
        <v>0</v>
      </c>
      <c r="D187" s="19" t="s">
        <v>92</v>
      </c>
      <c r="E187" s="21">
        <v>3.3472985585398698</v>
      </c>
      <c r="F187" s="21">
        <v>11.140780117237799</v>
      </c>
      <c r="G187" s="21">
        <v>3.9148994084176798</v>
      </c>
      <c r="H187" s="21">
        <v>8.8489954317403097</v>
      </c>
      <c r="I187" s="20">
        <v>11.972434184084999</v>
      </c>
      <c r="J187" s="21">
        <v>2.5205438517854502</v>
      </c>
      <c r="K187" s="21">
        <v>7.1404347092564402</v>
      </c>
      <c r="L187" s="21">
        <v>3.7673171512066701</v>
      </c>
      <c r="M187" s="21">
        <v>4.60712653894646</v>
      </c>
      <c r="N187" s="20"/>
      <c r="O187" s="20"/>
    </row>
    <row r="188" spans="1:15" x14ac:dyDescent="0.35">
      <c r="A188" s="19" t="str">
        <f>B3&amp;C177&amp;D188</f>
        <v>DISTRIBUCION VOLUMEN X CRITERIO (Consumiciones)Chicles5-10MIL</v>
      </c>
      <c r="B188">
        <v>0</v>
      </c>
      <c r="C188" s="19">
        <v>0</v>
      </c>
      <c r="D188" s="19" t="s">
        <v>93</v>
      </c>
      <c r="E188" s="20">
        <v>2.2460894932704099</v>
      </c>
      <c r="F188" s="21">
        <v>5.9827914427854703</v>
      </c>
      <c r="G188" s="20">
        <v>7.1017884425220501</v>
      </c>
      <c r="H188" s="21">
        <v>8.6431788346488503</v>
      </c>
      <c r="I188" s="20">
        <v>14.7779079996515</v>
      </c>
      <c r="J188" s="21">
        <v>10.2018190120854</v>
      </c>
      <c r="K188" s="21">
        <v>4.9280049326713398</v>
      </c>
      <c r="L188" s="21">
        <v>1.7028905667349401</v>
      </c>
      <c r="M188" s="21">
        <v>9.5390991793430704</v>
      </c>
      <c r="N188" s="20"/>
      <c r="O188" s="20"/>
    </row>
    <row r="189" spans="1:15" x14ac:dyDescent="0.35">
      <c r="A189" s="19" t="str">
        <f>B3&amp;C177&amp;D189</f>
        <v>DISTRIBUCION VOLUMEN X CRITERIO (Consumiciones)Chicles10-30MIL</v>
      </c>
      <c r="B189">
        <v>0</v>
      </c>
      <c r="C189" s="19">
        <v>0</v>
      </c>
      <c r="D189" s="19" t="s">
        <v>94</v>
      </c>
      <c r="E189" s="20">
        <v>36.808531798314597</v>
      </c>
      <c r="F189" s="20">
        <v>25.5622135803996</v>
      </c>
      <c r="G189" s="20">
        <v>30.272328583586301</v>
      </c>
      <c r="H189" s="20">
        <v>23.9398542661372</v>
      </c>
      <c r="I189" s="20">
        <v>21.878466454751599</v>
      </c>
      <c r="J189" s="20">
        <v>43.719052699583102</v>
      </c>
      <c r="K189" s="20">
        <v>33.094076356704498</v>
      </c>
      <c r="L189" s="20">
        <v>23.913271732199501</v>
      </c>
      <c r="M189" s="20">
        <v>32.606832655256298</v>
      </c>
      <c r="N189" s="20"/>
      <c r="O189" s="20"/>
    </row>
    <row r="190" spans="1:15" x14ac:dyDescent="0.35">
      <c r="A190" s="19" t="str">
        <f>B3&amp;C177&amp;D190</f>
        <v>DISTRIBUCION VOLUMEN X CRITERIO (Consumiciones)Chicles30-100MIL</v>
      </c>
      <c r="B190">
        <v>0</v>
      </c>
      <c r="C190" s="19">
        <v>0</v>
      </c>
      <c r="D190" s="19" t="s">
        <v>95</v>
      </c>
      <c r="E190" s="20">
        <v>23.6081299099151</v>
      </c>
      <c r="F190" s="20">
        <v>26.056941498749499</v>
      </c>
      <c r="G190" s="20">
        <v>29.8389170845503</v>
      </c>
      <c r="H190" s="20">
        <v>18.347677558512899</v>
      </c>
      <c r="I190" s="20">
        <v>11.3268409766078</v>
      </c>
      <c r="J190" s="20">
        <v>13.416752945583299</v>
      </c>
      <c r="K190" s="20">
        <v>15.751083860300101</v>
      </c>
      <c r="L190" s="20">
        <v>27.6112624477175</v>
      </c>
      <c r="M190" s="20">
        <v>16.4348285589986</v>
      </c>
      <c r="N190" s="20"/>
      <c r="O190" s="20"/>
    </row>
    <row r="191" spans="1:15" x14ac:dyDescent="0.35">
      <c r="A191" s="19" t="str">
        <f>B3&amp;C177&amp;D191</f>
        <v>DISTRIBUCION VOLUMEN X CRITERIO (Consumiciones)Chicles100-200MIL</v>
      </c>
      <c r="B191">
        <v>0</v>
      </c>
      <c r="C191" s="19">
        <v>0</v>
      </c>
      <c r="D191" s="19" t="s">
        <v>96</v>
      </c>
      <c r="E191" s="20">
        <v>8.4357395069557004</v>
      </c>
      <c r="F191" s="20">
        <v>7.6019163526547402</v>
      </c>
      <c r="G191" s="20">
        <v>4.6556646641321802</v>
      </c>
      <c r="H191" s="20">
        <v>5.1239147331690598</v>
      </c>
      <c r="I191" s="20">
        <v>9.0287839057006298</v>
      </c>
      <c r="J191" s="20">
        <v>3.8016384576696698</v>
      </c>
      <c r="K191" s="20">
        <v>3.5476623864847299</v>
      </c>
      <c r="L191" s="20">
        <v>8.3064930539126305</v>
      </c>
      <c r="M191" s="20">
        <v>7.1789914074155501</v>
      </c>
      <c r="N191" s="20"/>
      <c r="O191" s="20"/>
    </row>
    <row r="192" spans="1:15" x14ac:dyDescent="0.35">
      <c r="A192" s="19" t="str">
        <f>B3&amp;C177&amp;D192</f>
        <v>DISTRIBUCION VOLUMEN X CRITERIO (Consumiciones)Chicles200-500MIL</v>
      </c>
      <c r="B192">
        <v>0</v>
      </c>
      <c r="C192" s="19">
        <v>0</v>
      </c>
      <c r="D192" s="19" t="s">
        <v>97</v>
      </c>
      <c r="E192" s="20">
        <v>9.2214857290517394</v>
      </c>
      <c r="F192" s="20">
        <v>8.4143605771986607</v>
      </c>
      <c r="G192" s="20">
        <v>8.3817455088078301</v>
      </c>
      <c r="H192" s="20">
        <v>12.3507361898934</v>
      </c>
      <c r="I192" s="20">
        <v>10.200919047900101</v>
      </c>
      <c r="J192" s="20">
        <v>9.1922202195693199</v>
      </c>
      <c r="K192" s="20">
        <v>6.6612371832554302</v>
      </c>
      <c r="L192" s="20">
        <v>10.0549768714104</v>
      </c>
      <c r="M192" s="20">
        <v>16.816846125185702</v>
      </c>
      <c r="N192" s="20"/>
      <c r="O192" s="20"/>
    </row>
    <row r="193" spans="1:15" x14ac:dyDescent="0.35">
      <c r="A193" s="19" t="str">
        <f>B3&amp;C177&amp;D193</f>
        <v>DISTRIBUCION VOLUMEN X CRITERIO (Consumiciones)Chicles&gt;500MIL</v>
      </c>
      <c r="B193">
        <v>0</v>
      </c>
      <c r="C193" s="19">
        <v>0</v>
      </c>
      <c r="D193" s="19" t="s">
        <v>98</v>
      </c>
      <c r="E193" s="20">
        <v>13.803268488311399</v>
      </c>
      <c r="F193" s="20">
        <v>13.3911899669043</v>
      </c>
      <c r="G193" s="20">
        <v>12.828585802167201</v>
      </c>
      <c r="H193" s="20">
        <v>19.490600850967301</v>
      </c>
      <c r="I193" s="20">
        <v>8.7025134695323008</v>
      </c>
      <c r="J193" s="20">
        <v>10.724333863632999</v>
      </c>
      <c r="K193" s="20">
        <v>23.217688334228399</v>
      </c>
      <c r="L193" s="20">
        <v>20.5960033617005</v>
      </c>
      <c r="M193" s="20">
        <v>11.9808994340006</v>
      </c>
      <c r="N193" s="20"/>
      <c r="O193" s="20"/>
    </row>
    <row r="194" spans="1:15" x14ac:dyDescent="0.35">
      <c r="A194" s="19" t="str">
        <f>B3&amp;C177&amp;D194</f>
        <v>DISTRIBUCION VOLUMEN X CRITERIO (Consumiciones)ChiclesDE 15 A 19 AÑOS</v>
      </c>
      <c r="B194">
        <v>0</v>
      </c>
      <c r="C194" s="19">
        <v>0</v>
      </c>
      <c r="D194" s="19" t="s">
        <v>99</v>
      </c>
      <c r="E194" s="21">
        <v>8.3425138085385999</v>
      </c>
      <c r="F194" s="21">
        <v>18.727459776807699</v>
      </c>
      <c r="G194" s="21">
        <v>21.0305149315172</v>
      </c>
      <c r="H194" s="21">
        <v>7.4903882272616702</v>
      </c>
      <c r="I194" s="21">
        <v>30.3997998892646</v>
      </c>
      <c r="J194" s="21">
        <v>22.020654856976901</v>
      </c>
      <c r="K194" s="21">
        <v>2.2374156962247</v>
      </c>
      <c r="L194" s="21">
        <v>8.6384331892068094</v>
      </c>
      <c r="M194" s="21">
        <v>5.3069819706572297</v>
      </c>
      <c r="N194" s="20"/>
      <c r="O194" s="20"/>
    </row>
    <row r="195" spans="1:15" x14ac:dyDescent="0.35">
      <c r="A195" s="19" t="str">
        <f>B3&amp;C177&amp;D195</f>
        <v>DISTRIBUCION VOLUMEN X CRITERIO (Consumiciones)ChiclesDE 20 A 24 AÑOS</v>
      </c>
      <c r="B195">
        <v>0</v>
      </c>
      <c r="C195" s="19">
        <v>0</v>
      </c>
      <c r="D195" s="19" t="s">
        <v>100</v>
      </c>
      <c r="E195" s="20">
        <v>2.3956331187321802</v>
      </c>
      <c r="F195" s="20">
        <v>3.75826683521238</v>
      </c>
      <c r="G195" s="20">
        <v>2.9002873350832599</v>
      </c>
      <c r="H195" s="20">
        <v>4.3788985934548101</v>
      </c>
      <c r="I195" s="20">
        <v>2.1881164577027201</v>
      </c>
      <c r="J195" s="21">
        <v>1.6754537008394299</v>
      </c>
      <c r="K195" s="21" t="s">
        <v>174</v>
      </c>
      <c r="L195" s="21">
        <v>1.61277356063115</v>
      </c>
      <c r="M195" s="20">
        <v>0.77746305607182098</v>
      </c>
      <c r="N195" s="20"/>
      <c r="O195" s="20"/>
    </row>
    <row r="196" spans="1:15" x14ac:dyDescent="0.35">
      <c r="A196" s="19" t="str">
        <f>B3&amp;C177&amp;D196</f>
        <v>DISTRIBUCION VOLUMEN X CRITERIO (Consumiciones)ChiclesDE 25 A 34 AÑOS</v>
      </c>
      <c r="B196">
        <v>0</v>
      </c>
      <c r="C196" s="19">
        <v>0</v>
      </c>
      <c r="D196" s="19" t="s">
        <v>101</v>
      </c>
      <c r="E196" s="20">
        <v>29.9961834202335</v>
      </c>
      <c r="F196" s="20">
        <v>20.4674548893843</v>
      </c>
      <c r="G196" s="20">
        <v>22.0883895268156</v>
      </c>
      <c r="H196" s="20">
        <v>19.774949619994199</v>
      </c>
      <c r="I196" s="20">
        <v>15.1777697208849</v>
      </c>
      <c r="J196" s="20">
        <v>18.520190318663801</v>
      </c>
      <c r="K196" s="20">
        <v>26.233065202087602</v>
      </c>
      <c r="L196" s="20">
        <v>15.309496503486001</v>
      </c>
      <c r="M196" s="20">
        <v>14.813374487460299</v>
      </c>
      <c r="N196" s="20"/>
      <c r="O196" s="20"/>
    </row>
    <row r="197" spans="1:15" x14ac:dyDescent="0.35">
      <c r="A197" s="19" t="str">
        <f>B3&amp;C177&amp;D197</f>
        <v>DISTRIBUCION VOLUMEN X CRITERIO (Consumiciones)ChiclesDE 35 A 49 AÑOS</v>
      </c>
      <c r="B197">
        <v>0</v>
      </c>
      <c r="C197" s="19">
        <v>0</v>
      </c>
      <c r="D197" s="19" t="s">
        <v>102</v>
      </c>
      <c r="E197" s="20">
        <v>20.417639228659901</v>
      </c>
      <c r="F197" s="20">
        <v>19.639682257144798</v>
      </c>
      <c r="G197" s="20">
        <v>23.4423769426283</v>
      </c>
      <c r="H197" s="20">
        <v>24.048922352185201</v>
      </c>
      <c r="I197" s="20">
        <v>15.189337920141201</v>
      </c>
      <c r="J197" s="20">
        <v>27.912676266774401</v>
      </c>
      <c r="K197" s="20">
        <v>32.916862240803603</v>
      </c>
      <c r="L197" s="20">
        <v>35.663406357939998</v>
      </c>
      <c r="M197" s="20">
        <v>27.131882570198702</v>
      </c>
      <c r="N197" s="20"/>
      <c r="O197" s="20"/>
    </row>
    <row r="198" spans="1:15" x14ac:dyDescent="0.35">
      <c r="A198" s="19" t="str">
        <f>B3&amp;C177&amp;D198</f>
        <v>DISTRIBUCION VOLUMEN X CRITERIO (Consumiciones)ChiclesDE 50 A 59 AÑOS</v>
      </c>
      <c r="B198">
        <v>0</v>
      </c>
      <c r="C198" s="19">
        <v>0</v>
      </c>
      <c r="D198" s="19" t="s">
        <v>103</v>
      </c>
      <c r="E198" s="20">
        <v>14.6572388362917</v>
      </c>
      <c r="F198" s="20">
        <v>17.263018798478299</v>
      </c>
      <c r="G198" s="20">
        <v>17.991688026065599</v>
      </c>
      <c r="H198" s="20">
        <v>21.1012647960506</v>
      </c>
      <c r="I198" s="20">
        <v>13.041576377939499</v>
      </c>
      <c r="J198" s="20">
        <v>10.1031138271433</v>
      </c>
      <c r="K198" s="20">
        <v>18.224801335449602</v>
      </c>
      <c r="L198" s="20">
        <v>17.886349588311901</v>
      </c>
      <c r="M198" s="20">
        <v>25.961454077784499</v>
      </c>
      <c r="N198" s="20"/>
      <c r="O198" s="20"/>
    </row>
    <row r="199" spans="1:15" x14ac:dyDescent="0.35">
      <c r="A199" s="19" t="str">
        <f>B3&amp;C177&amp;D199</f>
        <v>DISTRIBUCION VOLUMEN X CRITERIO (Consumiciones)ChiclesDE 60 A 75 AÑOS</v>
      </c>
      <c r="B199">
        <v>0</v>
      </c>
      <c r="C199" s="19">
        <v>0</v>
      </c>
      <c r="D199" s="19" t="s">
        <v>104</v>
      </c>
      <c r="E199" s="20">
        <v>24.190774587188901</v>
      </c>
      <c r="F199" s="21">
        <v>20.1441126158877</v>
      </c>
      <c r="G199" s="21">
        <v>12.5467346602966</v>
      </c>
      <c r="H199" s="21">
        <v>23.205593735948099</v>
      </c>
      <c r="I199" s="20">
        <v>24.003395137196701</v>
      </c>
      <c r="J199" s="20">
        <v>19.767920236193799</v>
      </c>
      <c r="K199" s="20">
        <v>20.387853570507701</v>
      </c>
      <c r="L199" s="20">
        <v>20.8895438046248</v>
      </c>
      <c r="M199" s="20">
        <v>26.008847117082201</v>
      </c>
      <c r="N199" s="20"/>
      <c r="O199" s="20"/>
    </row>
    <row r="200" spans="1:15" x14ac:dyDescent="0.35">
      <c r="A200" s="19" t="str">
        <f>B3&amp;C177&amp;D200</f>
        <v>DISTRIBUCION VOLUMEN X CRITERIO (Consumiciones)ChiclesNIVEL ALTO</v>
      </c>
      <c r="B200">
        <v>0</v>
      </c>
      <c r="C200" s="19">
        <v>0</v>
      </c>
      <c r="D200" s="19" t="s">
        <v>160</v>
      </c>
      <c r="E200" s="20">
        <v>17.282901212635299</v>
      </c>
      <c r="F200" s="20">
        <v>18.932900504732</v>
      </c>
      <c r="G200" s="20">
        <v>31.660812220897601</v>
      </c>
      <c r="H200" s="20">
        <v>21.837793312433199</v>
      </c>
      <c r="I200" s="20">
        <v>20.109037866459801</v>
      </c>
      <c r="J200" s="20">
        <v>27.971019753663199</v>
      </c>
      <c r="K200" s="20">
        <v>29.1485062110957</v>
      </c>
      <c r="L200" s="20">
        <v>22.332746763161602</v>
      </c>
      <c r="M200" s="20">
        <v>34.244898494572197</v>
      </c>
      <c r="N200" s="20"/>
      <c r="O200" s="20"/>
    </row>
    <row r="201" spans="1:15" x14ac:dyDescent="0.35">
      <c r="A201" s="19" t="str">
        <f>B3&amp;C177&amp;D201</f>
        <v>DISTRIBUCION VOLUMEN X CRITERIO (Consumiciones)ChiclesNIVEL MEDIO ALTO</v>
      </c>
      <c r="B201">
        <v>0</v>
      </c>
      <c r="C201" s="19">
        <v>0</v>
      </c>
      <c r="D201" s="19" t="s">
        <v>161</v>
      </c>
      <c r="E201" s="20">
        <v>12.672710859657</v>
      </c>
      <c r="F201" s="20">
        <v>17.026081342412301</v>
      </c>
      <c r="G201" s="20">
        <v>6.9722424788444401</v>
      </c>
      <c r="H201" s="20">
        <v>15.4761676388295</v>
      </c>
      <c r="I201" s="20">
        <v>9.4844034479754207</v>
      </c>
      <c r="J201" s="20">
        <v>15.462957409780699</v>
      </c>
      <c r="K201" s="20">
        <v>13.0316946419952</v>
      </c>
      <c r="L201" s="20">
        <v>30.6152527771957</v>
      </c>
      <c r="M201" s="20">
        <v>12.335193243360999</v>
      </c>
      <c r="N201" s="20"/>
      <c r="O201" s="20"/>
    </row>
    <row r="202" spans="1:15" x14ac:dyDescent="0.35">
      <c r="A202" s="19" t="str">
        <f>B3&amp;C177&amp;D202</f>
        <v>DISTRIBUCION VOLUMEN X CRITERIO (Consumiciones)ChiclesNIVEL MEDIO</v>
      </c>
      <c r="B202">
        <v>0</v>
      </c>
      <c r="C202" s="19">
        <v>0</v>
      </c>
      <c r="D202" s="19" t="s">
        <v>162</v>
      </c>
      <c r="E202" s="20">
        <v>21.473063787033201</v>
      </c>
      <c r="F202" s="20">
        <v>14.9777079191343</v>
      </c>
      <c r="G202" s="20">
        <v>15.412763087298901</v>
      </c>
      <c r="H202" s="20">
        <v>23.0837997273692</v>
      </c>
      <c r="I202" s="20">
        <v>42.274719437441497</v>
      </c>
      <c r="J202" s="20">
        <v>19.8371801103949</v>
      </c>
      <c r="K202" s="20">
        <v>26.907514953724</v>
      </c>
      <c r="L202" s="20">
        <v>24.956810860786099</v>
      </c>
      <c r="M202" s="20">
        <v>21.736899455237701</v>
      </c>
      <c r="N202" s="20"/>
      <c r="O202" s="20"/>
    </row>
    <row r="203" spans="1:15" x14ac:dyDescent="0.35">
      <c r="A203" s="19" t="str">
        <f>B3&amp;C177&amp;D203</f>
        <v>DISTRIBUCION VOLUMEN X CRITERIO (Consumiciones)ChiclesNIVEL MEDIO BAJO</v>
      </c>
      <c r="B203">
        <v>0</v>
      </c>
      <c r="C203" s="19">
        <v>0</v>
      </c>
      <c r="D203" s="19" t="s">
        <v>163</v>
      </c>
      <c r="E203" s="20">
        <v>9.4456354137801508</v>
      </c>
      <c r="F203" s="21">
        <v>8.7344276736770006</v>
      </c>
      <c r="G203" s="21">
        <v>10.418473620111801</v>
      </c>
      <c r="H203" s="20">
        <v>11.655037724957801</v>
      </c>
      <c r="I203" s="20">
        <v>7.1057737006152299</v>
      </c>
      <c r="J203" s="20">
        <v>5.85879745077367</v>
      </c>
      <c r="K203" s="20">
        <v>9.4021403711741396</v>
      </c>
      <c r="L203" s="20">
        <v>8.2659663875013205</v>
      </c>
      <c r="M203" s="20">
        <v>19.4936237233158</v>
      </c>
      <c r="N203" s="20"/>
      <c r="O203" s="20"/>
    </row>
    <row r="204" spans="1:15" x14ac:dyDescent="0.35">
      <c r="A204" s="19" t="str">
        <f>B3&amp;C177&amp;D204</f>
        <v>DISTRIBUCION VOLUMEN X CRITERIO (Consumiciones)ChiclesHOMBRE</v>
      </c>
      <c r="B204">
        <v>0</v>
      </c>
      <c r="C204" s="19">
        <v>0</v>
      </c>
      <c r="D204" s="19" t="s">
        <v>109</v>
      </c>
      <c r="E204" s="20">
        <v>31.962172509405502</v>
      </c>
      <c r="F204" s="20">
        <v>35.1080633434199</v>
      </c>
      <c r="G204" s="20">
        <v>32.337555748996202</v>
      </c>
      <c r="H204" s="20">
        <v>34.215973710260002</v>
      </c>
      <c r="I204" s="20">
        <v>24.3457194009044</v>
      </c>
      <c r="J204" s="20">
        <v>25.116634364682</v>
      </c>
      <c r="K204" s="20">
        <v>41.675325363357402</v>
      </c>
      <c r="L204" s="20">
        <v>40.949372460042298</v>
      </c>
      <c r="M204" s="20">
        <v>36.478961082116598</v>
      </c>
      <c r="N204" s="20"/>
      <c r="O204" s="20"/>
    </row>
    <row r="205" spans="1:15" x14ac:dyDescent="0.35">
      <c r="A205" s="19" t="str">
        <f>B3&amp;C177&amp;D205</f>
        <v>DISTRIBUCION VOLUMEN X CRITERIO (Consumiciones)ChiclesMUJER</v>
      </c>
      <c r="B205">
        <v>0</v>
      </c>
      <c r="C205" s="19">
        <v>0</v>
      </c>
      <c r="D205" s="19" t="s">
        <v>110</v>
      </c>
      <c r="E205" s="20">
        <v>68.037810490239295</v>
      </c>
      <c r="F205" s="20">
        <v>64.8919366565801</v>
      </c>
      <c r="G205" s="20">
        <v>67.662444251003805</v>
      </c>
      <c r="H205" s="20">
        <v>65.784026289739998</v>
      </c>
      <c r="I205" s="20">
        <v>75.6542805990956</v>
      </c>
      <c r="J205" s="20">
        <v>74.883378787591795</v>
      </c>
      <c r="K205" s="20">
        <v>58.324674636642598</v>
      </c>
      <c r="L205" s="20">
        <v>59.050627539957702</v>
      </c>
      <c r="M205" s="20">
        <v>63.521038917883402</v>
      </c>
      <c r="N205" s="20"/>
      <c r="O205" s="20"/>
    </row>
    <row r="206" spans="1:15" x14ac:dyDescent="0.35">
      <c r="A206" s="19" t="str">
        <f>B3&amp;C206&amp;D206</f>
        <v>DISTRIBUCION VOLUMEN X CRITERIO (Consumiciones)CaramelosT.ESPAÑA</v>
      </c>
      <c r="B206">
        <v>0</v>
      </c>
      <c r="C206" s="19" t="s">
        <v>68</v>
      </c>
      <c r="D206" s="19" t="s">
        <v>81</v>
      </c>
      <c r="E206" s="20">
        <v>100</v>
      </c>
      <c r="F206" s="20">
        <v>100</v>
      </c>
      <c r="G206" s="20">
        <v>100</v>
      </c>
      <c r="H206" s="20">
        <v>100</v>
      </c>
      <c r="I206" s="20">
        <v>100</v>
      </c>
      <c r="J206" s="20">
        <v>100</v>
      </c>
      <c r="K206" s="20">
        <v>100</v>
      </c>
      <c r="L206" s="20">
        <v>100</v>
      </c>
      <c r="M206" s="20">
        <v>100</v>
      </c>
      <c r="N206" s="20"/>
      <c r="O206" s="20"/>
    </row>
    <row r="207" spans="1:15" x14ac:dyDescent="0.35">
      <c r="A207" s="19" t="str">
        <f>B3&amp;C206&amp;D207</f>
        <v>DISTRIBUCION VOLUMEN X CRITERIO (Consumiciones)CaramelosBCN AM</v>
      </c>
      <c r="B207">
        <v>0</v>
      </c>
      <c r="C207" s="19">
        <v>0</v>
      </c>
      <c r="D207" s="19" t="s">
        <v>83</v>
      </c>
      <c r="E207" s="21">
        <v>25.200573963783</v>
      </c>
      <c r="F207" s="21">
        <v>10.1983669410902</v>
      </c>
      <c r="G207" s="20">
        <v>13.735121688574401</v>
      </c>
      <c r="H207" s="21">
        <v>11.873918241258099</v>
      </c>
      <c r="I207" s="20">
        <v>24.9106669341211</v>
      </c>
      <c r="J207" s="21">
        <v>16.0846709779672</v>
      </c>
      <c r="K207" s="21">
        <v>18.311871036116202</v>
      </c>
      <c r="L207" s="21">
        <v>16.677056291791999</v>
      </c>
      <c r="M207" s="20">
        <v>17.715750895947298</v>
      </c>
      <c r="N207" s="20"/>
      <c r="O207" s="20"/>
    </row>
    <row r="208" spans="1:15" x14ac:dyDescent="0.35">
      <c r="A208" s="19" t="str">
        <f>B3&amp;C206&amp;D208</f>
        <v>DISTRIBUCION VOLUMEN X CRITERIO (Consumiciones)CaramelosREST.CAT ARAGON</v>
      </c>
      <c r="B208">
        <v>0</v>
      </c>
      <c r="C208" s="19">
        <v>0</v>
      </c>
      <c r="D208" s="19" t="s">
        <v>84</v>
      </c>
      <c r="E208" s="21">
        <v>6.8220281986835101</v>
      </c>
      <c r="F208" s="21">
        <v>6.1563613177948397</v>
      </c>
      <c r="G208" s="20">
        <v>10.910686138760401</v>
      </c>
      <c r="H208" s="20">
        <v>25.165316086686399</v>
      </c>
      <c r="I208" s="20">
        <v>13.6093907110195</v>
      </c>
      <c r="J208" s="20">
        <v>13.0944009868061</v>
      </c>
      <c r="K208" s="21">
        <v>17.296744638588699</v>
      </c>
      <c r="L208" s="20">
        <v>18.270462417623602</v>
      </c>
      <c r="M208" s="21">
        <v>18.095946354522201</v>
      </c>
      <c r="N208" s="20"/>
      <c r="O208" s="20"/>
    </row>
    <row r="209" spans="1:15" x14ac:dyDescent="0.35">
      <c r="A209" s="19" t="str">
        <f>B3&amp;C206&amp;D209</f>
        <v>DISTRIBUCION VOLUMEN X CRITERIO (Consumiciones)CaramelosLEVANTE</v>
      </c>
      <c r="B209">
        <v>0</v>
      </c>
      <c r="C209" s="19">
        <v>0</v>
      </c>
      <c r="D209" s="19" t="s">
        <v>85</v>
      </c>
      <c r="E209" s="21">
        <v>4.9534225022613398</v>
      </c>
      <c r="F209" s="20">
        <v>15.566877048696799</v>
      </c>
      <c r="G209" s="20">
        <v>15.2228357174967</v>
      </c>
      <c r="H209" s="20">
        <v>7.6072101423448597</v>
      </c>
      <c r="I209" s="20">
        <v>7.9755763955969501</v>
      </c>
      <c r="J209" s="20">
        <v>14.1273560803143</v>
      </c>
      <c r="K209" s="20">
        <v>18.8658613269113</v>
      </c>
      <c r="L209" s="21">
        <v>17.0901202995137</v>
      </c>
      <c r="M209" s="20">
        <v>5.6145462409292399</v>
      </c>
      <c r="N209" s="20"/>
      <c r="O209" s="20"/>
    </row>
    <row r="210" spans="1:15" x14ac:dyDescent="0.35">
      <c r="A210" s="19" t="str">
        <f>B3&amp;C206&amp;D210</f>
        <v>DISTRIBUCION VOLUMEN X CRITERIO (Consumiciones)CaramelosANDALUCIA</v>
      </c>
      <c r="B210">
        <v>0</v>
      </c>
      <c r="C210" s="19">
        <v>0</v>
      </c>
      <c r="D210" s="19" t="s">
        <v>86</v>
      </c>
      <c r="E210" s="20">
        <v>12.0129703093474</v>
      </c>
      <c r="F210" s="20">
        <v>21.9629738862252</v>
      </c>
      <c r="G210" s="20">
        <v>28.916032226068999</v>
      </c>
      <c r="H210" s="20">
        <v>27.495569470661199</v>
      </c>
      <c r="I210" s="20">
        <v>27.834859875046899</v>
      </c>
      <c r="J210" s="20">
        <v>25.634888903630401</v>
      </c>
      <c r="K210" s="20">
        <v>30.214137942191002</v>
      </c>
      <c r="L210" s="20">
        <v>31.820311463422101</v>
      </c>
      <c r="M210" s="20">
        <v>34.091422617685197</v>
      </c>
      <c r="N210" s="20"/>
      <c r="O210" s="20"/>
    </row>
    <row r="211" spans="1:15" x14ac:dyDescent="0.35">
      <c r="A211" s="19" t="str">
        <f>B3&amp;C206&amp;D211</f>
        <v>DISTRIBUCION VOLUMEN X CRITERIO (Consumiciones)CaramelosMDD AM</v>
      </c>
      <c r="B211">
        <v>0</v>
      </c>
      <c r="C211" s="19">
        <v>0</v>
      </c>
      <c r="D211" s="19" t="s">
        <v>87</v>
      </c>
      <c r="E211" s="21">
        <v>8.4832529977353897</v>
      </c>
      <c r="F211" s="20">
        <v>5.3546996087287502</v>
      </c>
      <c r="G211" s="20">
        <v>8.5747991275935007</v>
      </c>
      <c r="H211" s="20">
        <v>9.0734407699774202</v>
      </c>
      <c r="I211" s="20">
        <v>3.7534780499767701</v>
      </c>
      <c r="J211" s="20">
        <v>13.1408905997035</v>
      </c>
      <c r="K211" s="21">
        <v>4.2945521130906599</v>
      </c>
      <c r="L211" s="20">
        <v>6.8799817912880297</v>
      </c>
      <c r="M211" s="20">
        <v>9.5341676409429308</v>
      </c>
      <c r="N211" s="20"/>
      <c r="O211" s="20"/>
    </row>
    <row r="212" spans="1:15" x14ac:dyDescent="0.35">
      <c r="A212" s="19" t="str">
        <f>B3&amp;C206&amp;D212</f>
        <v>DISTRIBUCION VOLUMEN X CRITERIO (Consumiciones)CaramelosRTO CENTRO</v>
      </c>
      <c r="B212">
        <v>0</v>
      </c>
      <c r="C212" s="19">
        <v>0</v>
      </c>
      <c r="D212" s="19" t="s">
        <v>88</v>
      </c>
      <c r="E212" s="20">
        <v>10.770117963775601</v>
      </c>
      <c r="F212" s="21">
        <v>18.297192003797502</v>
      </c>
      <c r="G212" s="20">
        <v>6.0352770293015299</v>
      </c>
      <c r="H212" s="20">
        <v>6.2718791951605004</v>
      </c>
      <c r="I212" s="20">
        <v>6.49236048814043</v>
      </c>
      <c r="J212" s="20">
        <v>7.0629716418740003</v>
      </c>
      <c r="K212" s="20">
        <v>4.5947331443839801</v>
      </c>
      <c r="L212" s="20">
        <v>3.5486432819597198</v>
      </c>
      <c r="M212" s="20">
        <v>3.6780483877649899</v>
      </c>
      <c r="N212" s="20"/>
      <c r="O212" s="20"/>
    </row>
    <row r="213" spans="1:15" x14ac:dyDescent="0.35">
      <c r="A213" s="19" t="str">
        <f>B3&amp;C206&amp;D213</f>
        <v>DISTRIBUCION VOLUMEN X CRITERIO (Consumiciones)CaramelosNORTE-CENTRO</v>
      </c>
      <c r="B213">
        <v>0</v>
      </c>
      <c r="C213" s="19">
        <v>0</v>
      </c>
      <c r="D213" s="19" t="s">
        <v>89</v>
      </c>
      <c r="E213" s="21">
        <v>29.575990803109701</v>
      </c>
      <c r="F213" s="21">
        <v>15.540193079582799</v>
      </c>
      <c r="G213" s="20">
        <v>11.5005680011315</v>
      </c>
      <c r="H213" s="21">
        <v>4.6686375444718502</v>
      </c>
      <c r="I213" s="21">
        <v>9.4018551300698991</v>
      </c>
      <c r="J213" s="21">
        <v>8.8551542870666395</v>
      </c>
      <c r="K213" s="20">
        <v>2.54066750071707</v>
      </c>
      <c r="L213" s="21">
        <v>1.4393344375381401</v>
      </c>
      <c r="M213" s="21">
        <v>7.6551347028146397</v>
      </c>
      <c r="N213" s="20"/>
      <c r="O213" s="20"/>
    </row>
    <row r="214" spans="1:15" x14ac:dyDescent="0.35">
      <c r="A214" s="19" t="str">
        <f>B3&amp;C206&amp;D214</f>
        <v>DISTRIBUCION VOLUMEN X CRITERIO (Consumiciones)CaramelosNOROESTE</v>
      </c>
      <c r="B214">
        <v>0</v>
      </c>
      <c r="C214" s="19">
        <v>0</v>
      </c>
      <c r="D214" s="19" t="s">
        <v>90</v>
      </c>
      <c r="E214" s="21">
        <v>2.1816778712454101</v>
      </c>
      <c r="F214" s="21">
        <v>6.9233406082259696</v>
      </c>
      <c r="G214" s="20">
        <v>5.1046920827278699</v>
      </c>
      <c r="H214" s="20">
        <v>7.8440233747211696</v>
      </c>
      <c r="I214" s="20">
        <v>6.0218251722003497</v>
      </c>
      <c r="J214" s="20">
        <v>1.9996575581927001</v>
      </c>
      <c r="K214" s="20">
        <v>3.88143229800108</v>
      </c>
      <c r="L214" s="20">
        <v>4.2740924140075203</v>
      </c>
      <c r="M214" s="21">
        <v>3.6149949124120999</v>
      </c>
      <c r="N214" s="20"/>
      <c r="O214" s="20"/>
    </row>
    <row r="215" spans="1:15" x14ac:dyDescent="0.35">
      <c r="A215" s="19" t="str">
        <f>B3&amp;C206&amp;D215</f>
        <v>DISTRIBUCION VOLUMEN X CRITERIO (Consumiciones)Caramelos&lt;2MIL</v>
      </c>
      <c r="B215">
        <v>0</v>
      </c>
      <c r="C215" s="19">
        <v>0</v>
      </c>
      <c r="D215" s="19" t="s">
        <v>91</v>
      </c>
      <c r="E215" s="21">
        <v>4.4609305210105701</v>
      </c>
      <c r="F215" s="21">
        <v>5.7533378836522804</v>
      </c>
      <c r="G215" s="21">
        <v>4.6769765703662296</v>
      </c>
      <c r="H215" s="21">
        <v>1.1988658569353301</v>
      </c>
      <c r="I215" s="21">
        <v>4.8115546680094701</v>
      </c>
      <c r="J215" s="21">
        <v>1.6958318915517301</v>
      </c>
      <c r="K215" s="21">
        <v>1.95330234170574</v>
      </c>
      <c r="L215" s="21">
        <v>8.4718525458696696</v>
      </c>
      <c r="M215" s="21">
        <v>1.88111175328299</v>
      </c>
      <c r="N215" s="20"/>
      <c r="O215" s="20"/>
    </row>
    <row r="216" spans="1:15" x14ac:dyDescent="0.35">
      <c r="A216" s="19" t="str">
        <f>B3&amp;C206&amp;D216</f>
        <v>DISTRIBUCION VOLUMEN X CRITERIO (Consumiciones)Caramelos2-5MIL</v>
      </c>
      <c r="B216">
        <v>0</v>
      </c>
      <c r="C216" s="19">
        <v>0</v>
      </c>
      <c r="D216" s="19" t="s">
        <v>92</v>
      </c>
      <c r="E216" s="21">
        <v>4.2190827991397999</v>
      </c>
      <c r="F216" s="21">
        <v>5.72651684320219</v>
      </c>
      <c r="G216" s="21">
        <v>6.8018443295529698</v>
      </c>
      <c r="H216" s="21">
        <v>3.5163480355280599</v>
      </c>
      <c r="I216" s="21">
        <v>2.9538111774042299</v>
      </c>
      <c r="J216" s="21">
        <v>7.3662316520217503</v>
      </c>
      <c r="K216" s="21">
        <v>1.3702216514365599</v>
      </c>
      <c r="L216" s="21">
        <v>1.81486874613386</v>
      </c>
      <c r="M216" s="21">
        <v>1.7296594180904199</v>
      </c>
      <c r="N216" s="20"/>
      <c r="O216" s="20"/>
    </row>
    <row r="217" spans="1:15" x14ac:dyDescent="0.35">
      <c r="A217" s="19" t="str">
        <f>B3&amp;C206&amp;D217</f>
        <v>DISTRIBUCION VOLUMEN X CRITERIO (Consumiciones)Caramelos5-10MIL</v>
      </c>
      <c r="B217">
        <v>0</v>
      </c>
      <c r="C217" s="19">
        <v>0</v>
      </c>
      <c r="D217" s="19" t="s">
        <v>93</v>
      </c>
      <c r="E217" s="21">
        <v>2.69449991908757</v>
      </c>
      <c r="F217" s="21">
        <v>3.2399023647614298</v>
      </c>
      <c r="G217" s="21">
        <v>6.3887845376368704</v>
      </c>
      <c r="H217" s="20">
        <v>3.0499183105992902</v>
      </c>
      <c r="I217" s="21">
        <v>4.6256717320362002</v>
      </c>
      <c r="J217" s="21">
        <v>5.3904742012231104</v>
      </c>
      <c r="K217" s="21">
        <v>4.7098126538175098</v>
      </c>
      <c r="L217" s="21">
        <v>3.7158968695566101</v>
      </c>
      <c r="M217" s="21">
        <v>20.570823542824002</v>
      </c>
      <c r="N217" s="20"/>
      <c r="O217" s="20"/>
    </row>
    <row r="218" spans="1:15" x14ac:dyDescent="0.35">
      <c r="A218" s="19" t="str">
        <f>B3&amp;C206&amp;D218</f>
        <v>DISTRIBUCION VOLUMEN X CRITERIO (Consumiciones)Caramelos10-30MIL</v>
      </c>
      <c r="B218">
        <v>0</v>
      </c>
      <c r="C218" s="19">
        <v>0</v>
      </c>
      <c r="D218" s="19" t="s">
        <v>94</v>
      </c>
      <c r="E218" s="20">
        <v>33.350869036917601</v>
      </c>
      <c r="F218" s="20">
        <v>23.912364227751901</v>
      </c>
      <c r="G218" s="20">
        <v>19.184925132856399</v>
      </c>
      <c r="H218" s="20">
        <v>11.801816300337601</v>
      </c>
      <c r="I218" s="20">
        <v>23.554303182951902</v>
      </c>
      <c r="J218" s="20">
        <v>15.4256408233664</v>
      </c>
      <c r="K218" s="20">
        <v>16.595552219204901</v>
      </c>
      <c r="L218" s="20">
        <v>18.779975546725801</v>
      </c>
      <c r="M218" s="20">
        <v>16.232975385359399</v>
      </c>
      <c r="N218" s="20"/>
      <c r="O218" s="20"/>
    </row>
    <row r="219" spans="1:15" x14ac:dyDescent="0.35">
      <c r="A219" s="19" t="str">
        <f>B3&amp;C206&amp;D219</f>
        <v>DISTRIBUCION VOLUMEN X CRITERIO (Consumiciones)Caramelos30-100MIL</v>
      </c>
      <c r="B219">
        <v>0</v>
      </c>
      <c r="C219" s="19">
        <v>0</v>
      </c>
      <c r="D219" s="19" t="s">
        <v>95</v>
      </c>
      <c r="E219" s="20">
        <v>10.1987358952797</v>
      </c>
      <c r="F219" s="20">
        <v>16.050480451885999</v>
      </c>
      <c r="G219" s="20">
        <v>16.785071554929701</v>
      </c>
      <c r="H219" s="20">
        <v>33.485681359719401</v>
      </c>
      <c r="I219" s="20">
        <v>8.1804293536096893</v>
      </c>
      <c r="J219" s="20">
        <v>17.550635668810401</v>
      </c>
      <c r="K219" s="20">
        <v>14.611471707804499</v>
      </c>
      <c r="L219" s="20">
        <v>9.3329513083556392</v>
      </c>
      <c r="M219" s="20">
        <v>15.828847842777501</v>
      </c>
      <c r="N219" s="20"/>
      <c r="O219" s="20"/>
    </row>
    <row r="220" spans="1:15" x14ac:dyDescent="0.35">
      <c r="A220" s="19" t="str">
        <f>B3&amp;C206&amp;D220</f>
        <v>DISTRIBUCION VOLUMEN X CRITERIO (Consumiciones)Caramelos100-200MIL</v>
      </c>
      <c r="B220">
        <v>0</v>
      </c>
      <c r="C220" s="19">
        <v>0</v>
      </c>
      <c r="D220" s="19" t="s">
        <v>96</v>
      </c>
      <c r="E220" s="21">
        <v>12.097184715127399</v>
      </c>
      <c r="F220" s="20">
        <v>7.2488839078813196</v>
      </c>
      <c r="G220" s="20">
        <v>4.3843201057986603</v>
      </c>
      <c r="H220" s="20">
        <v>4.8724541840122102</v>
      </c>
      <c r="I220" s="20">
        <v>3.17071552875767</v>
      </c>
      <c r="J220" s="20">
        <v>1.97077052992421</v>
      </c>
      <c r="K220" s="20">
        <v>6.6215175280503002</v>
      </c>
      <c r="L220" s="20">
        <v>6.43705055782159</v>
      </c>
      <c r="M220" s="20">
        <v>7.0345723855189899</v>
      </c>
      <c r="N220" s="20"/>
      <c r="O220" s="20"/>
    </row>
    <row r="221" spans="1:15" x14ac:dyDescent="0.35">
      <c r="A221" s="19" t="str">
        <f>B3&amp;C206&amp;D221</f>
        <v>DISTRIBUCION VOLUMEN X CRITERIO (Consumiciones)Caramelos200-500MIL</v>
      </c>
      <c r="B221">
        <v>0</v>
      </c>
      <c r="C221" s="19">
        <v>0</v>
      </c>
      <c r="D221" s="19" t="s">
        <v>97</v>
      </c>
      <c r="E221" s="21">
        <v>4.9300233757414196</v>
      </c>
      <c r="F221" s="20">
        <v>17.959940340262701</v>
      </c>
      <c r="G221" s="20">
        <v>24.6633058056232</v>
      </c>
      <c r="H221" s="20">
        <v>18.664640591863598</v>
      </c>
      <c r="I221" s="20">
        <v>20.107649334111901</v>
      </c>
      <c r="J221" s="20">
        <v>14.2407383834237</v>
      </c>
      <c r="K221" s="20">
        <v>19.286831586918101</v>
      </c>
      <c r="L221" s="20">
        <v>13.9011386317984</v>
      </c>
      <c r="M221" s="20">
        <v>11.796146243985</v>
      </c>
      <c r="N221" s="20"/>
      <c r="O221" s="20"/>
    </row>
    <row r="222" spans="1:15" x14ac:dyDescent="0.35">
      <c r="A222" s="19" t="str">
        <f>B3&amp;C206&amp;D222</f>
        <v>DISTRIBUCION VOLUMEN X CRITERIO (Consumiciones)Caramelos&gt;500MIL</v>
      </c>
      <c r="B222">
        <v>0</v>
      </c>
      <c r="C222" s="19">
        <v>0</v>
      </c>
      <c r="D222" s="19" t="s">
        <v>98</v>
      </c>
      <c r="E222" s="20">
        <v>28.048710218444899</v>
      </c>
      <c r="F222" s="20">
        <v>20.108578474744299</v>
      </c>
      <c r="G222" s="20">
        <v>17.1147764676065</v>
      </c>
      <c r="H222" s="20">
        <v>23.410271479965601</v>
      </c>
      <c r="I222" s="20">
        <v>32.595861834075997</v>
      </c>
      <c r="J222" s="20">
        <v>36.359664299455503</v>
      </c>
      <c r="K222" s="20">
        <v>34.851298357642698</v>
      </c>
      <c r="L222" s="20">
        <v>37.546251410869502</v>
      </c>
      <c r="M222" s="20">
        <v>24.925860489906999</v>
      </c>
      <c r="N222" s="20"/>
      <c r="O222" s="20"/>
    </row>
    <row r="223" spans="1:15" x14ac:dyDescent="0.35">
      <c r="A223" s="19" t="str">
        <f>B3&amp;C206&amp;D223</f>
        <v>DISTRIBUCION VOLUMEN X CRITERIO (Consumiciones)CaramelosDE 15 A 19 AÑOS</v>
      </c>
      <c r="B223">
        <v>0</v>
      </c>
      <c r="C223" s="19">
        <v>0</v>
      </c>
      <c r="D223" s="19" t="s">
        <v>99</v>
      </c>
      <c r="E223" s="21">
        <v>2.6090040100761702</v>
      </c>
      <c r="F223" s="21">
        <v>1.43332013179072</v>
      </c>
      <c r="G223" s="21">
        <v>2.0073006838535399</v>
      </c>
      <c r="H223" s="21">
        <v>1.3296297010215801</v>
      </c>
      <c r="I223" s="21">
        <v>3.3292093692806501</v>
      </c>
      <c r="J223" s="21">
        <v>5.6378435847740702</v>
      </c>
      <c r="K223" s="21" t="s">
        <v>174</v>
      </c>
      <c r="L223" s="21">
        <v>1.3159006570454099</v>
      </c>
      <c r="M223" s="21">
        <v>3.79946147669038</v>
      </c>
      <c r="N223" s="20"/>
      <c r="O223" s="20"/>
    </row>
    <row r="224" spans="1:15" x14ac:dyDescent="0.35">
      <c r="A224" s="19" t="str">
        <f>B3&amp;C206&amp;D224</f>
        <v>DISTRIBUCION VOLUMEN X CRITERIO (Consumiciones)CaramelosDE 20 A 24 AÑOS</v>
      </c>
      <c r="B224">
        <v>0</v>
      </c>
      <c r="C224" s="19">
        <v>0</v>
      </c>
      <c r="D224" s="19" t="s">
        <v>100</v>
      </c>
      <c r="E224" s="21">
        <v>2.1639108111167098</v>
      </c>
      <c r="F224" s="21">
        <v>1.32545060797317</v>
      </c>
      <c r="G224" s="21">
        <v>4.7040838725815703</v>
      </c>
      <c r="H224" s="21">
        <v>2.6041279506083499</v>
      </c>
      <c r="I224" s="21">
        <v>2.1717191205767601</v>
      </c>
      <c r="J224" s="21">
        <v>0.47018102800672001</v>
      </c>
      <c r="K224" s="21">
        <v>1.58588643224184</v>
      </c>
      <c r="L224" s="21">
        <v>2.2181008644224001</v>
      </c>
      <c r="M224" s="21">
        <v>1.70227929226848</v>
      </c>
      <c r="N224" s="20"/>
      <c r="O224" s="20"/>
    </row>
    <row r="225" spans="1:15" x14ac:dyDescent="0.35">
      <c r="A225" s="19" t="str">
        <f>B3&amp;C206&amp;D225</f>
        <v>DISTRIBUCION VOLUMEN X CRITERIO (Consumiciones)CaramelosDE 25 A 34 AÑOS</v>
      </c>
      <c r="B225">
        <v>0</v>
      </c>
      <c r="C225" s="19">
        <v>0</v>
      </c>
      <c r="D225" s="19" t="s">
        <v>101</v>
      </c>
      <c r="E225" s="20">
        <v>27.622268971626401</v>
      </c>
      <c r="F225" s="20">
        <v>10.5584758116842</v>
      </c>
      <c r="G225" s="20">
        <v>13.7644346309224</v>
      </c>
      <c r="H225" s="20">
        <v>4.4314180966893604</v>
      </c>
      <c r="I225" s="20">
        <v>13.662949092988301</v>
      </c>
      <c r="J225" s="20">
        <v>4.3268508441818101</v>
      </c>
      <c r="K225" s="20">
        <v>6.6638291295259702</v>
      </c>
      <c r="L225" s="20">
        <v>5.3427947040838601</v>
      </c>
      <c r="M225" s="20">
        <v>6.1609029374025397</v>
      </c>
      <c r="N225" s="20"/>
      <c r="O225" s="20"/>
    </row>
    <row r="226" spans="1:15" x14ac:dyDescent="0.35">
      <c r="A226" s="19" t="str">
        <f>B3&amp;C206&amp;D226</f>
        <v>DISTRIBUCION VOLUMEN X CRITERIO (Consumiciones)CaramelosDE 35 A 49 AÑOS</v>
      </c>
      <c r="B226">
        <v>0</v>
      </c>
      <c r="C226" s="19">
        <v>0</v>
      </c>
      <c r="D226" s="19" t="s">
        <v>102</v>
      </c>
      <c r="E226" s="20">
        <v>14.6391165298015</v>
      </c>
      <c r="F226" s="20">
        <v>19.7145320895795</v>
      </c>
      <c r="G226" s="20">
        <v>24.428793258098299</v>
      </c>
      <c r="H226" s="20">
        <v>29.392918837515001</v>
      </c>
      <c r="I226" s="20">
        <v>27.800099306797701</v>
      </c>
      <c r="J226" s="20">
        <v>25.412167262204601</v>
      </c>
      <c r="K226" s="20">
        <v>14.7917871907494</v>
      </c>
      <c r="L226" s="20">
        <v>12.324584433972401</v>
      </c>
      <c r="M226" s="20">
        <v>15.0052403771426</v>
      </c>
      <c r="N226" s="20"/>
      <c r="O226" s="20"/>
    </row>
    <row r="227" spans="1:15" x14ac:dyDescent="0.35">
      <c r="A227" s="19" t="str">
        <f>B3&amp;C206&amp;D227</f>
        <v>DISTRIBUCION VOLUMEN X CRITERIO (Consumiciones)CaramelosDE 50 A 59 AÑOS</v>
      </c>
      <c r="B227">
        <v>0</v>
      </c>
      <c r="C227" s="19">
        <v>0</v>
      </c>
      <c r="D227" s="19" t="s">
        <v>103</v>
      </c>
      <c r="E227" s="20">
        <v>17.883873357547799</v>
      </c>
      <c r="F227" s="20">
        <v>28.117488111589601</v>
      </c>
      <c r="G227" s="20">
        <v>20.038488345241401</v>
      </c>
      <c r="H227" s="20">
        <v>14.032116114474601</v>
      </c>
      <c r="I227" s="20">
        <v>18.462613414326501</v>
      </c>
      <c r="J227" s="20">
        <v>24.1502960956255</v>
      </c>
      <c r="K227" s="20">
        <v>34.357841819988899</v>
      </c>
      <c r="L227" s="20">
        <v>19.045135719746899</v>
      </c>
      <c r="M227" s="20">
        <v>21.9913521289565</v>
      </c>
      <c r="N227" s="20"/>
      <c r="O227" s="20"/>
    </row>
    <row r="228" spans="1:15" x14ac:dyDescent="0.35">
      <c r="A228" s="19" t="str">
        <f>B3&amp;C206&amp;D228</f>
        <v>DISTRIBUCION VOLUMEN X CRITERIO (Consumiciones)CaramelosDE 60 A 75 AÑOS</v>
      </c>
      <c r="B228">
        <v>0</v>
      </c>
      <c r="C228" s="19">
        <v>0</v>
      </c>
      <c r="D228" s="19" t="s">
        <v>104</v>
      </c>
      <c r="E228" s="21">
        <v>35.081843157100103</v>
      </c>
      <c r="F228" s="21">
        <v>38.850724259098499</v>
      </c>
      <c r="G228" s="20">
        <v>35.056900710759599</v>
      </c>
      <c r="H228" s="20">
        <v>48.209773775535503</v>
      </c>
      <c r="I228" s="20">
        <v>34.573403317944098</v>
      </c>
      <c r="J228" s="20">
        <v>40.0026534757843</v>
      </c>
      <c r="K228" s="20">
        <v>42.600658109687302</v>
      </c>
      <c r="L228" s="20">
        <v>59.753472833577398</v>
      </c>
      <c r="M228" s="20">
        <v>51.340754972775599</v>
      </c>
      <c r="N228" s="20"/>
      <c r="O228" s="20"/>
    </row>
    <row r="229" spans="1:15" x14ac:dyDescent="0.35">
      <c r="A229" s="19" t="str">
        <f>B3&amp;C206&amp;D229</f>
        <v>DISTRIBUCION VOLUMEN X CRITERIO (Consumiciones)CaramelosNIVEL ALTO</v>
      </c>
      <c r="B229">
        <v>0</v>
      </c>
      <c r="C229" s="19">
        <v>0</v>
      </c>
      <c r="D229" s="19" t="s">
        <v>160</v>
      </c>
      <c r="E229" s="20">
        <v>17.195678060197</v>
      </c>
      <c r="F229" s="20">
        <v>16.549105525266899</v>
      </c>
      <c r="G229" s="20">
        <v>21.5936523208469</v>
      </c>
      <c r="H229" s="20">
        <v>14.717028924994899</v>
      </c>
      <c r="I229" s="20">
        <v>10.810283196581899</v>
      </c>
      <c r="J229" s="20">
        <v>8.0265742014024006</v>
      </c>
      <c r="K229" s="20">
        <v>16.921304612182499</v>
      </c>
      <c r="L229" s="20">
        <v>14.375090117662699</v>
      </c>
      <c r="M229" s="20">
        <v>23.159440568070401</v>
      </c>
      <c r="N229" s="20"/>
      <c r="O229" s="20"/>
    </row>
    <row r="230" spans="1:15" x14ac:dyDescent="0.35">
      <c r="A230" s="19" t="str">
        <f>B3&amp;C206&amp;D230</f>
        <v>DISTRIBUCION VOLUMEN X CRITERIO (Consumiciones)CaramelosNIVEL MEDIO ALTO</v>
      </c>
      <c r="B230">
        <v>0</v>
      </c>
      <c r="C230" s="19">
        <v>0</v>
      </c>
      <c r="D230" s="19" t="s">
        <v>161</v>
      </c>
      <c r="E230" s="20">
        <v>21.4930541589457</v>
      </c>
      <c r="F230" s="20">
        <v>18.581154376592298</v>
      </c>
      <c r="G230" s="20">
        <v>13.8736491017234</v>
      </c>
      <c r="H230" s="20">
        <v>14.1250023124524</v>
      </c>
      <c r="I230" s="20">
        <v>14.896925348012299</v>
      </c>
      <c r="J230" s="20">
        <v>18.795106847222499</v>
      </c>
      <c r="K230" s="20">
        <v>8.2568575723433693</v>
      </c>
      <c r="L230" s="20">
        <v>8.49373128653923</v>
      </c>
      <c r="M230" s="20">
        <v>6.4785150413662196</v>
      </c>
      <c r="N230" s="20"/>
      <c r="O230" s="20"/>
    </row>
    <row r="231" spans="1:15" x14ac:dyDescent="0.35">
      <c r="A231" s="19" t="str">
        <f>B3&amp;C206&amp;D231</f>
        <v>DISTRIBUCION VOLUMEN X CRITERIO (Consumiciones)CaramelosNIVEL MEDIO</v>
      </c>
      <c r="B231">
        <v>0</v>
      </c>
      <c r="C231" s="19">
        <v>0</v>
      </c>
      <c r="D231" s="19" t="s">
        <v>162</v>
      </c>
      <c r="E231" s="20">
        <v>10.2858219907825</v>
      </c>
      <c r="F231" s="20">
        <v>17.499537946008498</v>
      </c>
      <c r="G231" s="20">
        <v>21.154716421343601</v>
      </c>
      <c r="H231" s="20">
        <v>36.288464168114203</v>
      </c>
      <c r="I231" s="20">
        <v>30.5671999915809</v>
      </c>
      <c r="J231" s="20">
        <v>23.991464055264</v>
      </c>
      <c r="K231" s="20">
        <v>24.641394928341001</v>
      </c>
      <c r="L231" s="20">
        <v>20.116503634850599</v>
      </c>
      <c r="M231" s="20">
        <v>22.693080792306201</v>
      </c>
      <c r="N231" s="20"/>
      <c r="O231" s="20"/>
    </row>
    <row r="232" spans="1:15" x14ac:dyDescent="0.35">
      <c r="A232" s="19" t="str">
        <f>B3&amp;C206&amp;D232</f>
        <v>DISTRIBUCION VOLUMEN X CRITERIO (Consumiciones)CaramelosNIVEL MEDIO BAJO</v>
      </c>
      <c r="B232">
        <v>0</v>
      </c>
      <c r="C232" s="19">
        <v>0</v>
      </c>
      <c r="D232" s="19" t="s">
        <v>163</v>
      </c>
      <c r="E232" s="21">
        <v>3.48771393854584</v>
      </c>
      <c r="F232" s="21">
        <v>16.758689845204898</v>
      </c>
      <c r="G232" s="20">
        <v>8.3303664545708695</v>
      </c>
      <c r="H232" s="20">
        <v>6.5431819266745004</v>
      </c>
      <c r="I232" s="20">
        <v>7.2895510688555802</v>
      </c>
      <c r="J232" s="20">
        <v>20.354409341669101</v>
      </c>
      <c r="K232" s="20">
        <v>11.808542685516001</v>
      </c>
      <c r="L232" s="20">
        <v>10.2244290870031</v>
      </c>
      <c r="M232" s="20">
        <v>28.127030150312301</v>
      </c>
      <c r="N232" s="20"/>
      <c r="O232" s="20"/>
    </row>
    <row r="233" spans="1:15" x14ac:dyDescent="0.35">
      <c r="A233" s="19" t="str">
        <f>B3&amp;C206&amp;D233</f>
        <v>DISTRIBUCION VOLUMEN X CRITERIO (Consumiciones)CaramelosHOMBRE</v>
      </c>
      <c r="B233">
        <v>0</v>
      </c>
      <c r="C233" s="19">
        <v>0</v>
      </c>
      <c r="D233" s="19" t="s">
        <v>109</v>
      </c>
      <c r="E233" s="20">
        <v>41.726979945877503</v>
      </c>
      <c r="F233" s="20">
        <v>40.594990716787599</v>
      </c>
      <c r="G233" s="20">
        <v>48.2811171679881</v>
      </c>
      <c r="H233" s="20">
        <v>48.2416888521944</v>
      </c>
      <c r="I233" s="20">
        <v>42.110515008114497</v>
      </c>
      <c r="J233" s="20">
        <v>46.722840868547202</v>
      </c>
      <c r="K233" s="20">
        <v>42.7282466987647</v>
      </c>
      <c r="L233" s="20">
        <v>45.672572312569898</v>
      </c>
      <c r="M233" s="20">
        <v>38.7870767334013</v>
      </c>
      <c r="N233" s="20"/>
      <c r="O233" s="20"/>
    </row>
    <row r="234" spans="1:15" x14ac:dyDescent="0.35">
      <c r="A234" s="19" t="str">
        <f>B3&amp;C206&amp;D234</f>
        <v>DISTRIBUCION VOLUMEN X CRITERIO (Consumiciones)CaramelosMUJER</v>
      </c>
      <c r="B234">
        <v>0</v>
      </c>
      <c r="C234" s="19">
        <v>0</v>
      </c>
      <c r="D234" s="19" t="s">
        <v>110</v>
      </c>
      <c r="E234" s="20">
        <v>58.273048116237</v>
      </c>
      <c r="F234" s="20">
        <v>59.405009283212401</v>
      </c>
      <c r="G234" s="20">
        <v>51.718897846580496</v>
      </c>
      <c r="H234" s="20">
        <v>51.7583111478056</v>
      </c>
      <c r="I234" s="20">
        <v>57.889484991885503</v>
      </c>
      <c r="J234" s="20">
        <v>53.277150167007598</v>
      </c>
      <c r="K234" s="20">
        <v>57.271770064944299</v>
      </c>
      <c r="L234" s="20">
        <v>54.327427687430102</v>
      </c>
      <c r="M234" s="20">
        <v>61.2129232665987</v>
      </c>
      <c r="N234" s="20"/>
      <c r="O234" s="20"/>
    </row>
    <row r="235" spans="1:15" x14ac:dyDescent="0.35">
      <c r="A235" s="19" t="str">
        <f>B3&amp;C235&amp;D235</f>
        <v>DISTRIBUCION VOLUMEN X CRITERIO (Consumiciones)GolosinasT.ESPAÑA</v>
      </c>
      <c r="B235">
        <v>0</v>
      </c>
      <c r="C235" s="19" t="s">
        <v>70</v>
      </c>
      <c r="D235" s="19" t="s">
        <v>81</v>
      </c>
      <c r="E235" s="20">
        <v>100</v>
      </c>
      <c r="F235" s="20">
        <v>100</v>
      </c>
      <c r="G235" s="20">
        <v>100</v>
      </c>
      <c r="H235" s="20">
        <v>100</v>
      </c>
      <c r="I235" s="20">
        <v>100</v>
      </c>
      <c r="J235" s="20">
        <v>100</v>
      </c>
      <c r="K235" s="20">
        <v>100</v>
      </c>
      <c r="L235" s="20">
        <v>100</v>
      </c>
      <c r="M235" s="20">
        <v>100</v>
      </c>
      <c r="N235" s="20"/>
      <c r="O235" s="20"/>
    </row>
    <row r="236" spans="1:15" x14ac:dyDescent="0.35">
      <c r="A236" s="19" t="str">
        <f>B3&amp;C235&amp;D236</f>
        <v>DISTRIBUCION VOLUMEN X CRITERIO (Consumiciones)GolosinasBCN AM</v>
      </c>
      <c r="B236">
        <v>0</v>
      </c>
      <c r="C236" s="19">
        <v>0</v>
      </c>
      <c r="D236" s="19" t="s">
        <v>83</v>
      </c>
      <c r="E236" s="20">
        <v>5.6594148319514499</v>
      </c>
      <c r="F236" s="21">
        <v>3.6301547562675598</v>
      </c>
      <c r="G236" s="20">
        <v>8.2688090635532507</v>
      </c>
      <c r="H236" s="20">
        <v>12.0130396658998</v>
      </c>
      <c r="I236" s="21">
        <v>3.4758827479994099</v>
      </c>
      <c r="J236" s="20">
        <v>7.2169699299659396</v>
      </c>
      <c r="K236" s="21">
        <v>3.6810262343109001</v>
      </c>
      <c r="L236" s="21">
        <v>13.6362577068943</v>
      </c>
      <c r="M236" s="21">
        <v>7.5402984960149704</v>
      </c>
      <c r="N236" s="20"/>
      <c r="O236" s="20"/>
    </row>
    <row r="237" spans="1:15" x14ac:dyDescent="0.35">
      <c r="A237" s="19" t="str">
        <f>B3&amp;C235&amp;D237</f>
        <v>DISTRIBUCION VOLUMEN X CRITERIO (Consumiciones)GolosinasREST.CAT ARAGON</v>
      </c>
      <c r="B237">
        <v>0</v>
      </c>
      <c r="C237" s="19">
        <v>0</v>
      </c>
      <c r="D237" s="19" t="s">
        <v>84</v>
      </c>
      <c r="E237" s="21">
        <v>3.7042700836176401</v>
      </c>
      <c r="F237" s="21">
        <v>4.3456348892682701</v>
      </c>
      <c r="G237" s="20">
        <v>7.9848582090412599</v>
      </c>
      <c r="H237" s="20">
        <v>13.063131699425799</v>
      </c>
      <c r="I237" s="20">
        <v>7.9542067544336801</v>
      </c>
      <c r="J237" s="20">
        <v>4.7283926259325497</v>
      </c>
      <c r="K237" s="20">
        <v>10.2382776378505</v>
      </c>
      <c r="L237" s="20">
        <v>11.0470278923222</v>
      </c>
      <c r="M237" s="20">
        <v>9.4249479161173806</v>
      </c>
      <c r="N237" s="20"/>
      <c r="O237" s="20"/>
    </row>
    <row r="238" spans="1:15" x14ac:dyDescent="0.35">
      <c r="A238" s="19" t="str">
        <f>B3&amp;C235&amp;D238</f>
        <v>DISTRIBUCION VOLUMEN X CRITERIO (Consumiciones)GolosinasLEVANTE</v>
      </c>
      <c r="B238">
        <v>0</v>
      </c>
      <c r="C238" s="19">
        <v>0</v>
      </c>
      <c r="D238" s="19" t="s">
        <v>85</v>
      </c>
      <c r="E238" s="20">
        <v>12.608826731950099</v>
      </c>
      <c r="F238" s="21">
        <v>17.901885013928698</v>
      </c>
      <c r="G238" s="20">
        <v>13.330602174422699</v>
      </c>
      <c r="H238" s="20">
        <v>8.6294143348340597</v>
      </c>
      <c r="I238" s="20">
        <v>15.213506999649001</v>
      </c>
      <c r="J238" s="20">
        <v>8.9321601752483506</v>
      </c>
      <c r="K238" s="20">
        <v>16.506857209541199</v>
      </c>
      <c r="L238" s="20">
        <v>21.4513699244546</v>
      </c>
      <c r="M238" s="20">
        <v>15.997426725431399</v>
      </c>
      <c r="N238" s="20"/>
      <c r="O238" s="20"/>
    </row>
    <row r="239" spans="1:15" x14ac:dyDescent="0.35">
      <c r="A239" s="19" t="str">
        <f>B3&amp;C235&amp;D239</f>
        <v>DISTRIBUCION VOLUMEN X CRITERIO (Consumiciones)GolosinasANDALUCIA</v>
      </c>
      <c r="B239">
        <v>0</v>
      </c>
      <c r="C239" s="19">
        <v>0</v>
      </c>
      <c r="D239" s="19" t="s">
        <v>86</v>
      </c>
      <c r="E239" s="20">
        <v>19.721272819761602</v>
      </c>
      <c r="F239" s="20">
        <v>27.919178651923598</v>
      </c>
      <c r="G239" s="20">
        <v>29.3796016248602</v>
      </c>
      <c r="H239" s="20">
        <v>17.640752305337301</v>
      </c>
      <c r="I239" s="20">
        <v>24.4570826455864</v>
      </c>
      <c r="J239" s="20">
        <v>15.282548064543001</v>
      </c>
      <c r="K239" s="20">
        <v>23.0662856000876</v>
      </c>
      <c r="L239" s="20">
        <v>18.521543237677101</v>
      </c>
      <c r="M239" s="20">
        <v>17.229904441774899</v>
      </c>
      <c r="N239" s="20"/>
      <c r="O239" s="20"/>
    </row>
    <row r="240" spans="1:15" x14ac:dyDescent="0.35">
      <c r="A240" s="19" t="str">
        <f>B3&amp;C235&amp;D240</f>
        <v>DISTRIBUCION VOLUMEN X CRITERIO (Consumiciones)GolosinasMDD AM</v>
      </c>
      <c r="B240">
        <v>0</v>
      </c>
      <c r="C240" s="19">
        <v>0</v>
      </c>
      <c r="D240" s="19" t="s">
        <v>87</v>
      </c>
      <c r="E240" s="20">
        <v>10.3103207846444</v>
      </c>
      <c r="F240" s="20">
        <v>7.08779051428073</v>
      </c>
      <c r="G240" s="20">
        <v>11.934751947488</v>
      </c>
      <c r="H240" s="20">
        <v>7.21911677809672</v>
      </c>
      <c r="I240" s="20">
        <v>7.7209471179998603</v>
      </c>
      <c r="J240" s="20">
        <v>28.350155772278701</v>
      </c>
      <c r="K240" s="20">
        <v>8.1106268835969697</v>
      </c>
      <c r="L240" s="20">
        <v>2.7843077597455701</v>
      </c>
      <c r="M240" s="20">
        <v>22.121264125925499</v>
      </c>
      <c r="N240" s="20"/>
      <c r="O240" s="20"/>
    </row>
    <row r="241" spans="1:15" x14ac:dyDescent="0.35">
      <c r="A241" s="19" t="str">
        <f>B3&amp;C235&amp;D241</f>
        <v>DISTRIBUCION VOLUMEN X CRITERIO (Consumiciones)GolosinasRTO CENTRO</v>
      </c>
      <c r="B241">
        <v>0</v>
      </c>
      <c r="C241" s="19">
        <v>0</v>
      </c>
      <c r="D241" s="19" t="s">
        <v>88</v>
      </c>
      <c r="E241" s="20">
        <v>24.548230623469902</v>
      </c>
      <c r="F241" s="20">
        <v>26.5786890077914</v>
      </c>
      <c r="G241" s="20">
        <v>16.451463642407798</v>
      </c>
      <c r="H241" s="20">
        <v>26.541199125356599</v>
      </c>
      <c r="I241" s="20">
        <v>23.9843874635893</v>
      </c>
      <c r="J241" s="20">
        <v>24.554375224409998</v>
      </c>
      <c r="K241" s="20">
        <v>20.805753571780301</v>
      </c>
      <c r="L241" s="20">
        <v>17.653164554620801</v>
      </c>
      <c r="M241" s="20">
        <v>11.2963206200403</v>
      </c>
      <c r="N241" s="20"/>
      <c r="O241" s="20"/>
    </row>
    <row r="242" spans="1:15" x14ac:dyDescent="0.35">
      <c r="A242" s="19" t="str">
        <f>B3&amp;C235&amp;D242</f>
        <v>DISTRIBUCION VOLUMEN X CRITERIO (Consumiciones)GolosinasNORTE-CENTRO</v>
      </c>
      <c r="B242">
        <v>0</v>
      </c>
      <c r="C242" s="19">
        <v>0</v>
      </c>
      <c r="D242" s="19" t="s">
        <v>89</v>
      </c>
      <c r="E242" s="20">
        <v>19.544392148168299</v>
      </c>
      <c r="F242" s="21">
        <v>7.7213323414669803</v>
      </c>
      <c r="G242" s="20">
        <v>9.9496938975507998</v>
      </c>
      <c r="H242" s="20">
        <v>9.5094408100949899</v>
      </c>
      <c r="I242" s="20">
        <v>12.8218597299752</v>
      </c>
      <c r="J242" s="20">
        <v>7.3156900222324603</v>
      </c>
      <c r="K242" s="20">
        <v>10.785788072890799</v>
      </c>
      <c r="L242" s="20">
        <v>9.7282715749114299</v>
      </c>
      <c r="M242" s="20">
        <v>9.9244412187964102</v>
      </c>
      <c r="N242" s="20"/>
      <c r="O242" s="20"/>
    </row>
    <row r="243" spans="1:15" x14ac:dyDescent="0.35">
      <c r="A243" s="19" t="str">
        <f>B3&amp;C235&amp;D243</f>
        <v>DISTRIBUCION VOLUMEN X CRITERIO (Consumiciones)GolosinasNOROESTE</v>
      </c>
      <c r="B243">
        <v>0</v>
      </c>
      <c r="C243" s="19">
        <v>0</v>
      </c>
      <c r="D243" s="19" t="s">
        <v>90</v>
      </c>
      <c r="E243" s="20">
        <v>3.9032497018835999</v>
      </c>
      <c r="F243" s="21">
        <v>4.81534664473135</v>
      </c>
      <c r="G243" s="20">
        <v>2.7002194406760802</v>
      </c>
      <c r="H243" s="20">
        <v>5.3839392748697996</v>
      </c>
      <c r="I243" s="20">
        <v>4.3721086418369604</v>
      </c>
      <c r="J243" s="20">
        <v>3.6197023824635601</v>
      </c>
      <c r="K243" s="20">
        <v>6.8053859880633496</v>
      </c>
      <c r="L243" s="20">
        <v>5.17801480944423</v>
      </c>
      <c r="M243" s="20">
        <v>6.4653676935157103</v>
      </c>
      <c r="N243" s="20"/>
      <c r="O243" s="20"/>
    </row>
    <row r="244" spans="1:15" x14ac:dyDescent="0.35">
      <c r="A244" s="19" t="str">
        <f>B3&amp;C235&amp;D244</f>
        <v>DISTRIBUCION VOLUMEN X CRITERIO (Consumiciones)Golosinas&lt;2MIL</v>
      </c>
      <c r="B244">
        <v>0</v>
      </c>
      <c r="C244" s="19">
        <v>0</v>
      </c>
      <c r="D244" s="19" t="s">
        <v>91</v>
      </c>
      <c r="E244" s="21">
        <v>13.6851486748713</v>
      </c>
      <c r="F244" s="21">
        <v>11.1592351794409</v>
      </c>
      <c r="G244" s="21">
        <v>3.8247864200424999</v>
      </c>
      <c r="H244" s="21">
        <v>4.63100604991706</v>
      </c>
      <c r="I244" s="21">
        <v>2.82889945703984</v>
      </c>
      <c r="J244" s="21">
        <v>2.1109940048526998</v>
      </c>
      <c r="K244" s="21">
        <v>2.5177603560242399</v>
      </c>
      <c r="L244" s="21">
        <v>2.2793948602517098</v>
      </c>
      <c r="M244" s="20">
        <v>3.75541236149714</v>
      </c>
      <c r="N244" s="20"/>
      <c r="O244" s="20"/>
    </row>
    <row r="245" spans="1:15" x14ac:dyDescent="0.35">
      <c r="A245" s="19" t="str">
        <f>B3&amp;C235&amp;D245</f>
        <v>DISTRIBUCION VOLUMEN X CRITERIO (Consumiciones)Golosinas2-5MIL</v>
      </c>
      <c r="B245">
        <v>0</v>
      </c>
      <c r="C245" s="19">
        <v>0</v>
      </c>
      <c r="D245" s="19" t="s">
        <v>92</v>
      </c>
      <c r="E245" s="21">
        <v>3.9278744792675702</v>
      </c>
      <c r="F245" s="21">
        <v>3.4561531295870398</v>
      </c>
      <c r="G245" s="20">
        <v>8.8426060790063303</v>
      </c>
      <c r="H245" s="20">
        <v>6.4492535836085301</v>
      </c>
      <c r="I245" s="21">
        <v>5.8311842943891499</v>
      </c>
      <c r="J245" s="20">
        <v>3.9950015051337799</v>
      </c>
      <c r="K245" s="21">
        <v>5.1888071956309796</v>
      </c>
      <c r="L245" s="21">
        <v>3.8737118955515299</v>
      </c>
      <c r="M245" s="20">
        <v>4.50540588996087</v>
      </c>
      <c r="N245" s="20"/>
      <c r="O245" s="20"/>
    </row>
    <row r="246" spans="1:15" x14ac:dyDescent="0.35">
      <c r="A246" s="19" t="str">
        <f>B3&amp;C235&amp;D246</f>
        <v>DISTRIBUCION VOLUMEN X CRITERIO (Consumiciones)Golosinas5-10MIL</v>
      </c>
      <c r="B246">
        <v>0</v>
      </c>
      <c r="C246" s="19">
        <v>0</v>
      </c>
      <c r="D246" s="19" t="s">
        <v>93</v>
      </c>
      <c r="E246" s="21">
        <v>8.0696665136802004</v>
      </c>
      <c r="F246" s="21">
        <v>11.383180773552301</v>
      </c>
      <c r="G246" s="20">
        <v>8.0752708420603607</v>
      </c>
      <c r="H246" s="20">
        <v>12.02677720688</v>
      </c>
      <c r="I246" s="20">
        <v>6.2468962865945601</v>
      </c>
      <c r="J246" s="20">
        <v>2.4191917250283801</v>
      </c>
      <c r="K246" s="20">
        <v>11.012200712211399</v>
      </c>
      <c r="L246" s="20">
        <v>9.2415509688468997</v>
      </c>
      <c r="M246" s="20">
        <v>4.5124172002887697</v>
      </c>
      <c r="N246" s="20"/>
      <c r="O246" s="20"/>
    </row>
    <row r="247" spans="1:15" x14ac:dyDescent="0.35">
      <c r="A247" s="19" t="str">
        <f>B3&amp;C235&amp;D247</f>
        <v>DISTRIBUCION VOLUMEN X CRITERIO (Consumiciones)Golosinas10-30MIL</v>
      </c>
      <c r="B247">
        <v>0</v>
      </c>
      <c r="C247" s="19">
        <v>0</v>
      </c>
      <c r="D247" s="19" t="s">
        <v>94</v>
      </c>
      <c r="E247" s="20">
        <v>29.150236162063401</v>
      </c>
      <c r="F247" s="20">
        <v>24.792420939411699</v>
      </c>
      <c r="G247" s="20">
        <v>20.2863643176394</v>
      </c>
      <c r="H247" s="20">
        <v>29.4809429112189</v>
      </c>
      <c r="I247" s="20">
        <v>37.0239059668029</v>
      </c>
      <c r="J247" s="20">
        <v>30.6794065058047</v>
      </c>
      <c r="K247" s="20">
        <v>23.544180375774101</v>
      </c>
      <c r="L247" s="20">
        <v>30.935388320199898</v>
      </c>
      <c r="M247" s="20">
        <v>25.134785322363999</v>
      </c>
      <c r="N247" s="20"/>
      <c r="O247" s="20"/>
    </row>
    <row r="248" spans="1:15" x14ac:dyDescent="0.35">
      <c r="A248" s="19" t="str">
        <f>B3&amp;C235&amp;D248</f>
        <v>DISTRIBUCION VOLUMEN X CRITERIO (Consumiciones)Golosinas30-100MIL</v>
      </c>
      <c r="B248">
        <v>0</v>
      </c>
      <c r="C248" s="19">
        <v>0</v>
      </c>
      <c r="D248" s="19" t="s">
        <v>95</v>
      </c>
      <c r="E248" s="20">
        <v>16.648539669942899</v>
      </c>
      <c r="F248" s="20">
        <v>30.523625650727599</v>
      </c>
      <c r="G248" s="20">
        <v>28.4971734042512</v>
      </c>
      <c r="H248" s="20">
        <v>17.283876186162701</v>
      </c>
      <c r="I248" s="20">
        <v>20.491154426522201</v>
      </c>
      <c r="J248" s="20">
        <v>18.284945398098799</v>
      </c>
      <c r="K248" s="20">
        <v>28.362738033820101</v>
      </c>
      <c r="L248" s="20">
        <v>16.847735719761701</v>
      </c>
      <c r="M248" s="20">
        <v>15.5034040280759</v>
      </c>
      <c r="N248" s="20"/>
      <c r="O248" s="20"/>
    </row>
    <row r="249" spans="1:15" x14ac:dyDescent="0.35">
      <c r="A249" s="19" t="str">
        <f>B3&amp;C235&amp;D249</f>
        <v>DISTRIBUCION VOLUMEN X CRITERIO (Consumiciones)Golosinas100-200MIL</v>
      </c>
      <c r="B249">
        <v>0</v>
      </c>
      <c r="C249" s="19">
        <v>0</v>
      </c>
      <c r="D249" s="19" t="s">
        <v>96</v>
      </c>
      <c r="E249" s="20">
        <v>9.7165278219527593</v>
      </c>
      <c r="F249" s="20">
        <v>4.2210128413203396</v>
      </c>
      <c r="G249" s="20">
        <v>6.9450575887658701</v>
      </c>
      <c r="H249" s="20">
        <v>9.3622411588325694</v>
      </c>
      <c r="I249" s="20">
        <v>8.7127945444060799</v>
      </c>
      <c r="J249" s="20">
        <v>3.9341433250037201</v>
      </c>
      <c r="K249" s="20">
        <v>7.6870022253911197</v>
      </c>
      <c r="L249" s="20">
        <v>13.151931359049</v>
      </c>
      <c r="M249" s="20">
        <v>9.7040350747678197</v>
      </c>
      <c r="N249" s="20"/>
      <c r="O249" s="20"/>
    </row>
    <row r="250" spans="1:15" x14ac:dyDescent="0.35">
      <c r="A250" s="19" t="str">
        <f>B3&amp;C235&amp;D250</f>
        <v>DISTRIBUCION VOLUMEN X CRITERIO (Consumiciones)Golosinas200-500MIL</v>
      </c>
      <c r="B250">
        <v>0</v>
      </c>
      <c r="C250" s="19">
        <v>0</v>
      </c>
      <c r="D250" s="19" t="s">
        <v>97</v>
      </c>
      <c r="E250" s="20">
        <v>8.9581155520929308</v>
      </c>
      <c r="F250" s="20">
        <v>7.1158540774497903</v>
      </c>
      <c r="G250" s="20">
        <v>11.5519336528226</v>
      </c>
      <c r="H250" s="20">
        <v>8.1154483347480806</v>
      </c>
      <c r="I250" s="20">
        <v>10.3091534350771</v>
      </c>
      <c r="J250" s="20">
        <v>8.4905212840423196</v>
      </c>
      <c r="K250" s="20">
        <v>15.1310062136984</v>
      </c>
      <c r="L250" s="20">
        <v>11.1363802403876</v>
      </c>
      <c r="M250" s="20">
        <v>9.9181134944474199</v>
      </c>
      <c r="N250" s="20"/>
      <c r="O250" s="20"/>
    </row>
    <row r="251" spans="1:15" x14ac:dyDescent="0.35">
      <c r="A251" s="19" t="str">
        <f>B3&amp;C235&amp;D251</f>
        <v>DISTRIBUCION VOLUMEN X CRITERIO (Consumiciones)Golosinas&gt;500MIL</v>
      </c>
      <c r="B251">
        <v>0</v>
      </c>
      <c r="C251" s="19">
        <v>0</v>
      </c>
      <c r="D251" s="19" t="s">
        <v>98</v>
      </c>
      <c r="E251" s="20">
        <v>9.8438709236272892</v>
      </c>
      <c r="F251" s="20">
        <v>7.3485366154555303</v>
      </c>
      <c r="G251" s="20">
        <v>11.9768107698871</v>
      </c>
      <c r="H251" s="20">
        <v>12.6504955612945</v>
      </c>
      <c r="I251" s="20">
        <v>8.5559921338092906</v>
      </c>
      <c r="J251" s="20">
        <v>30.0857962520356</v>
      </c>
      <c r="K251" s="20">
        <v>6.5563156705443504</v>
      </c>
      <c r="L251" s="20">
        <v>12.5338631712408</v>
      </c>
      <c r="M251" s="20">
        <v>26.966412247406399</v>
      </c>
      <c r="N251" s="20"/>
      <c r="O251" s="20"/>
    </row>
    <row r="252" spans="1:15" x14ac:dyDescent="0.35">
      <c r="A252" s="19" t="str">
        <f>B3&amp;C235&amp;D252</f>
        <v>DISTRIBUCION VOLUMEN X CRITERIO (Consumiciones)GolosinasDE 15 A 19 AÑOS</v>
      </c>
      <c r="B252">
        <v>0</v>
      </c>
      <c r="C252" s="19">
        <v>0</v>
      </c>
      <c r="D252" s="19" t="s">
        <v>99</v>
      </c>
      <c r="E252" s="21">
        <v>8.32925311869643</v>
      </c>
      <c r="F252" s="21">
        <v>4.6527443400456701</v>
      </c>
      <c r="G252" s="20">
        <v>12.2173807776117</v>
      </c>
      <c r="H252" s="20">
        <v>2.6986509414814699</v>
      </c>
      <c r="I252" s="20">
        <v>11.365205880498999</v>
      </c>
      <c r="J252" s="20">
        <v>37.800343097964301</v>
      </c>
      <c r="K252" s="21">
        <v>2.7271908193211001</v>
      </c>
      <c r="L252" s="21">
        <v>16.720485842988801</v>
      </c>
      <c r="M252" s="21">
        <v>7.2108407340543703</v>
      </c>
      <c r="N252" s="20"/>
      <c r="O252" s="20"/>
    </row>
    <row r="253" spans="1:15" x14ac:dyDescent="0.35">
      <c r="A253" s="19" t="str">
        <f>B3&amp;C235&amp;D253</f>
        <v>DISTRIBUCION VOLUMEN X CRITERIO (Consumiciones)GolosinasDE 20 A 24 AÑOS</v>
      </c>
      <c r="B253">
        <v>0</v>
      </c>
      <c r="C253" s="19">
        <v>0</v>
      </c>
      <c r="D253" s="19" t="s">
        <v>100</v>
      </c>
      <c r="E253" s="20">
        <v>7.4137223678989503</v>
      </c>
      <c r="F253" s="21">
        <v>3.5234742113517501</v>
      </c>
      <c r="G253" s="20">
        <v>9.2499125696080409</v>
      </c>
      <c r="H253" s="20">
        <v>10.5713577269669</v>
      </c>
      <c r="I253" s="20">
        <v>11.3502330362889</v>
      </c>
      <c r="J253" s="20">
        <v>3.70050739328964</v>
      </c>
      <c r="K253" s="20">
        <v>2.8967250303663898</v>
      </c>
      <c r="L253" s="20">
        <v>8.3167467681213196</v>
      </c>
      <c r="M253" s="20">
        <v>3.04101995246537</v>
      </c>
      <c r="N253" s="20"/>
      <c r="O253" s="20"/>
    </row>
    <row r="254" spans="1:15" x14ac:dyDescent="0.35">
      <c r="A254" s="19" t="str">
        <f>B3&amp;C235&amp;D254</f>
        <v>DISTRIBUCION VOLUMEN X CRITERIO (Consumiciones)GolosinasDE 25 A 34 AÑOS</v>
      </c>
      <c r="B254">
        <v>0</v>
      </c>
      <c r="C254" s="19">
        <v>0</v>
      </c>
      <c r="D254" s="19" t="s">
        <v>101</v>
      </c>
      <c r="E254" s="20">
        <v>20.924145304679602</v>
      </c>
      <c r="F254" s="20">
        <v>32.330954873282202</v>
      </c>
      <c r="G254" s="20">
        <v>12.0065486324349</v>
      </c>
      <c r="H254" s="20">
        <v>22.523138358233901</v>
      </c>
      <c r="I254" s="20">
        <v>20.162086486074202</v>
      </c>
      <c r="J254" s="20">
        <v>7.9816772630502397</v>
      </c>
      <c r="K254" s="20">
        <v>19.516598657288998</v>
      </c>
      <c r="L254" s="20">
        <v>16.327786804668701</v>
      </c>
      <c r="M254" s="20">
        <v>14.9996596451297</v>
      </c>
      <c r="N254" s="20"/>
      <c r="O254" s="20"/>
    </row>
    <row r="255" spans="1:15" x14ac:dyDescent="0.35">
      <c r="A255" s="19" t="str">
        <f>B3&amp;C235&amp;D255</f>
        <v>DISTRIBUCION VOLUMEN X CRITERIO (Consumiciones)GolosinasDE 35 A 49 AÑOS</v>
      </c>
      <c r="B255">
        <v>0</v>
      </c>
      <c r="C255" s="19">
        <v>0</v>
      </c>
      <c r="D255" s="19" t="s">
        <v>102</v>
      </c>
      <c r="E255" s="20">
        <v>39.244623285506897</v>
      </c>
      <c r="F255" s="20">
        <v>37.436700187710997</v>
      </c>
      <c r="G255" s="20">
        <v>36.549370309023203</v>
      </c>
      <c r="H255" s="20">
        <v>32.820795077681097</v>
      </c>
      <c r="I255" s="20">
        <v>25.7206070383263</v>
      </c>
      <c r="J255" s="20">
        <v>26.104503432793098</v>
      </c>
      <c r="K255" s="20">
        <v>36.345642755114199</v>
      </c>
      <c r="L255" s="20">
        <v>34.407349420208497</v>
      </c>
      <c r="M255" s="20">
        <v>35.370406767213602</v>
      </c>
      <c r="N255" s="20"/>
      <c r="O255" s="20"/>
    </row>
    <row r="256" spans="1:15" x14ac:dyDescent="0.35">
      <c r="A256" s="19" t="str">
        <f>B3&amp;C235&amp;D256</f>
        <v>DISTRIBUCION VOLUMEN X CRITERIO (Consumiciones)GolosinasDE 50 A 59 AÑOS</v>
      </c>
      <c r="B256">
        <v>0</v>
      </c>
      <c r="C256" s="19">
        <v>0</v>
      </c>
      <c r="D256" s="19" t="s">
        <v>103</v>
      </c>
      <c r="E256" s="20">
        <v>14.093591455688699</v>
      </c>
      <c r="F256" s="21">
        <v>16.1117829437894</v>
      </c>
      <c r="G256" s="20">
        <v>16.965638895187301</v>
      </c>
      <c r="H256" s="20">
        <v>20.544922458879899</v>
      </c>
      <c r="I256" s="20">
        <v>25.443235877549501</v>
      </c>
      <c r="J256" s="20">
        <v>16.883995894430299</v>
      </c>
      <c r="K256" s="20">
        <v>27.271261207529299</v>
      </c>
      <c r="L256" s="20">
        <v>19.075135688504101</v>
      </c>
      <c r="M256" s="20">
        <v>22.471618718175598</v>
      </c>
      <c r="N256" s="20"/>
      <c r="O256" s="20"/>
    </row>
    <row r="257" spans="1:15" x14ac:dyDescent="0.35">
      <c r="A257" s="19" t="str">
        <f>B3&amp;C235&amp;D257</f>
        <v>DISTRIBUCION VOLUMEN X CRITERIO (Consumiciones)GolosinasDE 60 A 75 AÑOS</v>
      </c>
      <c r="B257">
        <v>0</v>
      </c>
      <c r="C257" s="19">
        <v>0</v>
      </c>
      <c r="D257" s="19" t="s">
        <v>104</v>
      </c>
      <c r="E257" s="21">
        <v>9.9946489271435599</v>
      </c>
      <c r="F257" s="21">
        <v>5.9443611733079598</v>
      </c>
      <c r="G257" s="21">
        <v>13.011148816134799</v>
      </c>
      <c r="H257" s="21">
        <v>10.841179428882199</v>
      </c>
      <c r="I257" s="21">
        <v>5.9586098912601102</v>
      </c>
      <c r="J257" s="21">
        <v>7.5289765453008997</v>
      </c>
      <c r="K257" s="21">
        <v>11.242599502204399</v>
      </c>
      <c r="L257" s="21">
        <v>5.1524464621112598</v>
      </c>
      <c r="M257" s="21">
        <v>16.906433090546901</v>
      </c>
      <c r="N257" s="20"/>
      <c r="O257" s="20"/>
    </row>
    <row r="258" spans="1:15" x14ac:dyDescent="0.35">
      <c r="A258" s="19" t="str">
        <f>B3&amp;C235&amp;D258</f>
        <v>DISTRIBUCION VOLUMEN X CRITERIO (Consumiciones)GolosinasNIVEL ALTO</v>
      </c>
      <c r="B258">
        <v>0</v>
      </c>
      <c r="C258" s="19">
        <v>0</v>
      </c>
      <c r="D258" s="19" t="s">
        <v>160</v>
      </c>
      <c r="E258" s="20">
        <v>17.323557049274399</v>
      </c>
      <c r="F258" s="20">
        <v>33.796828933342297</v>
      </c>
      <c r="G258" s="20">
        <v>24.285734050198499</v>
      </c>
      <c r="H258" s="20">
        <v>22.707765310009499</v>
      </c>
      <c r="I258" s="20">
        <v>16.860784455635201</v>
      </c>
      <c r="J258" s="20">
        <v>13.4314873985848</v>
      </c>
      <c r="K258" s="20">
        <v>30.91482098026</v>
      </c>
      <c r="L258" s="20">
        <v>28.442603924585899</v>
      </c>
      <c r="M258" s="20">
        <v>22.874186623766001</v>
      </c>
      <c r="N258" s="20"/>
      <c r="O258" s="20"/>
    </row>
    <row r="259" spans="1:15" x14ac:dyDescent="0.35">
      <c r="A259" s="19" t="str">
        <f>B3&amp;C235&amp;D259</f>
        <v>DISTRIBUCION VOLUMEN X CRITERIO (Consumiciones)GolosinasNIVEL MEDIO ALTO</v>
      </c>
      <c r="B259">
        <v>0</v>
      </c>
      <c r="C259" s="19">
        <v>0</v>
      </c>
      <c r="D259" s="19" t="s">
        <v>161</v>
      </c>
      <c r="E259" s="20">
        <v>21.975126058429801</v>
      </c>
      <c r="F259" s="20">
        <v>11.280179836105701</v>
      </c>
      <c r="G259" s="20">
        <v>10.452355240251</v>
      </c>
      <c r="H259" s="20">
        <v>14.9657211359167</v>
      </c>
      <c r="I259" s="20">
        <v>10.9044562888669</v>
      </c>
      <c r="J259" s="20">
        <v>6.2956750071629903</v>
      </c>
      <c r="K259" s="20">
        <v>14.407149048008501</v>
      </c>
      <c r="L259" s="20">
        <v>10.1206469398532</v>
      </c>
      <c r="M259" s="20">
        <v>7.6965194639842203</v>
      </c>
      <c r="N259" s="20"/>
      <c r="O259" s="20"/>
    </row>
    <row r="260" spans="1:15" x14ac:dyDescent="0.35">
      <c r="A260" s="19" t="str">
        <f>B3&amp;C235&amp;D260</f>
        <v>DISTRIBUCION VOLUMEN X CRITERIO (Consumiciones)GolosinasNIVEL MEDIO</v>
      </c>
      <c r="B260">
        <v>0</v>
      </c>
      <c r="C260" s="19">
        <v>0</v>
      </c>
      <c r="D260" s="19" t="s">
        <v>162</v>
      </c>
      <c r="E260" s="20">
        <v>23.415212172887799</v>
      </c>
      <c r="F260" s="20">
        <v>18.246723553698601</v>
      </c>
      <c r="G260" s="20">
        <v>36.671157962698899</v>
      </c>
      <c r="H260" s="20">
        <v>30.941061549982599</v>
      </c>
      <c r="I260" s="20">
        <v>34.422055217421402</v>
      </c>
      <c r="J260" s="20">
        <v>48.3431850081422</v>
      </c>
      <c r="K260" s="20">
        <v>24.349605662226999</v>
      </c>
      <c r="L260" s="20">
        <v>23.543946059369102</v>
      </c>
      <c r="M260" s="20">
        <v>27.788824663551999</v>
      </c>
      <c r="N260" s="20"/>
      <c r="O260" s="20"/>
    </row>
    <row r="261" spans="1:15" x14ac:dyDescent="0.35">
      <c r="A261" s="19" t="str">
        <f>B3&amp;C235&amp;D261</f>
        <v>DISTRIBUCION VOLUMEN X CRITERIO (Consumiciones)GolosinasNIVEL MEDIO BAJO</v>
      </c>
      <c r="B261">
        <v>0</v>
      </c>
      <c r="C261" s="19">
        <v>0</v>
      </c>
      <c r="D261" s="19" t="s">
        <v>163</v>
      </c>
      <c r="E261" s="20">
        <v>12.8891286712867</v>
      </c>
      <c r="F261" s="21">
        <v>19.805322835506601</v>
      </c>
      <c r="G261" s="20">
        <v>11.2264696952811</v>
      </c>
      <c r="H261" s="20">
        <v>13.9992241388791</v>
      </c>
      <c r="I261" s="20">
        <v>16.9598900538758</v>
      </c>
      <c r="J261" s="20">
        <v>10.1443912912597</v>
      </c>
      <c r="K261" s="20">
        <v>13.188168117551999</v>
      </c>
      <c r="L261" s="20">
        <v>16.523590702990798</v>
      </c>
      <c r="M261" s="20">
        <v>18.329912207618399</v>
      </c>
      <c r="N261" s="20"/>
      <c r="O261" s="20"/>
    </row>
    <row r="262" spans="1:15" x14ac:dyDescent="0.35">
      <c r="A262" s="19" t="str">
        <f>B3&amp;C235&amp;D262</f>
        <v>DISTRIBUCION VOLUMEN X CRITERIO (Consumiciones)GolosinasHOMBRE</v>
      </c>
      <c r="B262">
        <v>0</v>
      </c>
      <c r="C262" s="19">
        <v>0</v>
      </c>
      <c r="D262" s="19" t="s">
        <v>109</v>
      </c>
      <c r="E262" s="20">
        <v>28.6063278379076</v>
      </c>
      <c r="F262" s="20">
        <v>30.132838188135</v>
      </c>
      <c r="G262" s="20">
        <v>32.400803975296597</v>
      </c>
      <c r="H262" s="20">
        <v>37.933109973314799</v>
      </c>
      <c r="I262" s="20">
        <v>34.776508510163097</v>
      </c>
      <c r="J262" s="20">
        <v>26.942046909398201</v>
      </c>
      <c r="K262" s="20">
        <v>44.476719178740296</v>
      </c>
      <c r="L262" s="20">
        <v>45.7226470563756</v>
      </c>
      <c r="M262" s="20">
        <v>37.627228006124497</v>
      </c>
      <c r="N262" s="20"/>
      <c r="O262" s="20"/>
    </row>
    <row r="263" spans="1:15" x14ac:dyDescent="0.35">
      <c r="A263" s="19" t="str">
        <f>B3&amp;C235&amp;D263</f>
        <v>DISTRIBUCION VOLUMEN X CRITERIO (Consumiciones)GolosinasMUJER</v>
      </c>
      <c r="B263">
        <v>0</v>
      </c>
      <c r="C263" s="19">
        <v>0</v>
      </c>
      <c r="D263" s="19" t="s">
        <v>110</v>
      </c>
      <c r="E263" s="20">
        <v>71.3936721620924</v>
      </c>
      <c r="F263" s="20">
        <v>69.867176586438305</v>
      </c>
      <c r="G263" s="20">
        <v>67.599196024703403</v>
      </c>
      <c r="H263" s="20">
        <v>62.066930019526502</v>
      </c>
      <c r="I263" s="20">
        <v>65.223475925549806</v>
      </c>
      <c r="J263" s="20">
        <v>73.057960344258504</v>
      </c>
      <c r="K263" s="20">
        <v>55.523280821259704</v>
      </c>
      <c r="L263" s="20">
        <v>54.2773067045704</v>
      </c>
      <c r="M263" s="20">
        <v>62.372752818953202</v>
      </c>
      <c r="N263" s="20"/>
      <c r="O263" s="20"/>
    </row>
    <row r="264" spans="1:15" x14ac:dyDescent="0.35">
      <c r="A264" s="19" t="str">
        <f>B264&amp;C264&amp;D264</f>
        <v>DISTRIBUCION VOLUMEN X CRITERIO (kg ó litros)Total AperitivosT.ESPAÑA</v>
      </c>
      <c r="B264" t="s">
        <v>49</v>
      </c>
      <c r="C264" s="19" t="s">
        <v>44</v>
      </c>
      <c r="D264" s="19" t="s">
        <v>81</v>
      </c>
      <c r="E264" s="20">
        <v>100</v>
      </c>
      <c r="F264" s="20">
        <v>100</v>
      </c>
      <c r="G264" s="20">
        <v>100</v>
      </c>
      <c r="H264" s="20">
        <v>100</v>
      </c>
      <c r="I264" s="20">
        <v>100</v>
      </c>
      <c r="J264" s="20">
        <v>100</v>
      </c>
      <c r="K264" s="20">
        <v>100</v>
      </c>
      <c r="L264" s="20">
        <v>100</v>
      </c>
      <c r="M264" s="20">
        <v>100</v>
      </c>
      <c r="N264" s="20"/>
      <c r="O264" s="20"/>
    </row>
    <row r="265" spans="1:15" x14ac:dyDescent="0.35">
      <c r="A265" s="19" t="str">
        <f>B264&amp;C264&amp;D265</f>
        <v>DISTRIBUCION VOLUMEN X CRITERIO (kg ó litros)Total AperitivosBCN AM</v>
      </c>
      <c r="B265">
        <v>0</v>
      </c>
      <c r="C265" s="19">
        <v>0</v>
      </c>
      <c r="D265" s="19" t="s">
        <v>83</v>
      </c>
      <c r="E265" s="20">
        <v>8.0687883581956292</v>
      </c>
      <c r="F265" s="20">
        <v>11.5249533822894</v>
      </c>
      <c r="G265" s="20">
        <v>11.251524172003601</v>
      </c>
      <c r="H265" s="20">
        <v>9.7198194670133091</v>
      </c>
      <c r="I265" s="20">
        <v>10.903316198074</v>
      </c>
      <c r="J265" s="20">
        <v>10.746719044281599</v>
      </c>
      <c r="K265" s="20">
        <v>11.295724733048401</v>
      </c>
      <c r="L265" s="20">
        <v>12.352103928358201</v>
      </c>
      <c r="M265" s="20">
        <v>8.7196061584622502</v>
      </c>
      <c r="N265" s="20"/>
      <c r="O265" s="20"/>
    </row>
    <row r="266" spans="1:15" x14ac:dyDescent="0.35">
      <c r="A266" s="19" t="str">
        <f>B264&amp;C264&amp;D266</f>
        <v>DISTRIBUCION VOLUMEN X CRITERIO (kg ó litros)Total AperitivosREST.CAT ARAGON</v>
      </c>
      <c r="B266">
        <v>0</v>
      </c>
      <c r="C266" s="19">
        <v>0</v>
      </c>
      <c r="D266" s="19" t="s">
        <v>84</v>
      </c>
      <c r="E266" s="20">
        <v>11.3256974812289</v>
      </c>
      <c r="F266" s="20">
        <v>10.122213669021299</v>
      </c>
      <c r="G266" s="20">
        <v>12.9708226900771</v>
      </c>
      <c r="H266" s="20">
        <v>15.7935054407153</v>
      </c>
      <c r="I266" s="20">
        <v>14.712258143132001</v>
      </c>
      <c r="J266" s="20">
        <v>14.6150412657608</v>
      </c>
      <c r="K266" s="20">
        <v>15.559853197087801</v>
      </c>
      <c r="L266" s="20">
        <v>17.131320275069399</v>
      </c>
      <c r="M266" s="20">
        <v>17.103635221942099</v>
      </c>
      <c r="N266" s="20"/>
      <c r="O266" s="20"/>
    </row>
    <row r="267" spans="1:15" x14ac:dyDescent="0.35">
      <c r="A267" s="19" t="str">
        <f>B264&amp;C264&amp;D267</f>
        <v>DISTRIBUCION VOLUMEN X CRITERIO (kg ó litros)Total AperitivosLEVANTE</v>
      </c>
      <c r="B267">
        <v>0</v>
      </c>
      <c r="C267" s="19">
        <v>0</v>
      </c>
      <c r="D267" s="19" t="s">
        <v>85</v>
      </c>
      <c r="E267" s="20">
        <v>12.815892864923701</v>
      </c>
      <c r="F267" s="20">
        <v>13.2440890933698</v>
      </c>
      <c r="G267" s="20">
        <v>15.5793565072342</v>
      </c>
      <c r="H267" s="20">
        <v>14.484912566769999</v>
      </c>
      <c r="I267" s="20">
        <v>13.831759850359999</v>
      </c>
      <c r="J267" s="20">
        <v>12.2602947947942</v>
      </c>
      <c r="K267" s="20">
        <v>12.138620577450601</v>
      </c>
      <c r="L267" s="20">
        <v>10.8450250951295</v>
      </c>
      <c r="M267" s="20">
        <v>13.8061650369809</v>
      </c>
      <c r="N267" s="20"/>
      <c r="O267" s="20"/>
    </row>
    <row r="268" spans="1:15" x14ac:dyDescent="0.35">
      <c r="A268" s="19" t="str">
        <f>B264&amp;C264&amp;D268</f>
        <v>DISTRIBUCION VOLUMEN X CRITERIO (kg ó litros)Total AperitivosANDALUCIA</v>
      </c>
      <c r="B268">
        <v>0</v>
      </c>
      <c r="C268" s="19">
        <v>0</v>
      </c>
      <c r="D268" s="19" t="s">
        <v>86</v>
      </c>
      <c r="E268" s="20">
        <v>20.009092246757401</v>
      </c>
      <c r="F268" s="20">
        <v>21.361940744585201</v>
      </c>
      <c r="G268" s="20">
        <v>18.361049322005002</v>
      </c>
      <c r="H268" s="20">
        <v>18.5128144066849</v>
      </c>
      <c r="I268" s="20">
        <v>20.1536098650372</v>
      </c>
      <c r="J268" s="20">
        <v>21.251853797231501</v>
      </c>
      <c r="K268" s="20">
        <v>20.4649119826726</v>
      </c>
      <c r="L268" s="20">
        <v>19.503412657480698</v>
      </c>
      <c r="M268" s="20">
        <v>18.838837079952601</v>
      </c>
      <c r="N268" s="20"/>
      <c r="O268" s="20"/>
    </row>
    <row r="269" spans="1:15" x14ac:dyDescent="0.35">
      <c r="A269" s="19" t="str">
        <f>B264&amp;C264&amp;D269</f>
        <v>DISTRIBUCION VOLUMEN X CRITERIO (kg ó litros)Total AperitivosMDD AM</v>
      </c>
      <c r="B269">
        <v>0</v>
      </c>
      <c r="C269" s="19">
        <v>0</v>
      </c>
      <c r="D269" s="19" t="s">
        <v>87</v>
      </c>
      <c r="E269" s="20">
        <v>10.346145056266399</v>
      </c>
      <c r="F269" s="20">
        <v>9.6472008868492303</v>
      </c>
      <c r="G269" s="20">
        <v>9.8168354317266697</v>
      </c>
      <c r="H269" s="20">
        <v>10.7192950582576</v>
      </c>
      <c r="I269" s="20">
        <v>11.499715936810199</v>
      </c>
      <c r="J269" s="20">
        <v>10.504127019184899</v>
      </c>
      <c r="K269" s="20">
        <v>12.373347251322601</v>
      </c>
      <c r="L269" s="20">
        <v>9.80782166177916</v>
      </c>
      <c r="M269" s="20">
        <v>13.4367517754171</v>
      </c>
      <c r="N269" s="20"/>
      <c r="O269" s="20"/>
    </row>
    <row r="270" spans="1:15" x14ac:dyDescent="0.35">
      <c r="A270" s="19" t="str">
        <f>B264&amp;C264&amp;D270</f>
        <v>DISTRIBUCION VOLUMEN X CRITERIO (kg ó litros)Total AperitivosRTO CENTRO</v>
      </c>
      <c r="B270">
        <v>0</v>
      </c>
      <c r="C270" s="19">
        <v>0</v>
      </c>
      <c r="D270" s="19" t="s">
        <v>88</v>
      </c>
      <c r="E270" s="20">
        <v>11.9431752430042</v>
      </c>
      <c r="F270" s="20">
        <v>12.628433401862299</v>
      </c>
      <c r="G270" s="20">
        <v>11.328456008251401</v>
      </c>
      <c r="H270" s="20">
        <v>11.4584244255978</v>
      </c>
      <c r="I270" s="20">
        <v>9.9424867364364093</v>
      </c>
      <c r="J270" s="20">
        <v>12.5361151488327</v>
      </c>
      <c r="K270" s="20">
        <v>10.3543970976921</v>
      </c>
      <c r="L270" s="20">
        <v>9.2363371571317803</v>
      </c>
      <c r="M270" s="20">
        <v>9.26878301316974</v>
      </c>
      <c r="N270" s="20"/>
      <c r="O270" s="20"/>
    </row>
    <row r="271" spans="1:15" x14ac:dyDescent="0.35">
      <c r="A271" s="19" t="str">
        <f>B264&amp;C264&amp;D271</f>
        <v>DISTRIBUCION VOLUMEN X CRITERIO (kg ó litros)Total AperitivosNORTE-CENTRO</v>
      </c>
      <c r="B271">
        <v>0</v>
      </c>
      <c r="C271" s="19">
        <v>0</v>
      </c>
      <c r="D271" s="19" t="s">
        <v>89</v>
      </c>
      <c r="E271" s="20">
        <v>18.171773483667401</v>
      </c>
      <c r="F271" s="20">
        <v>13.248295096660099</v>
      </c>
      <c r="G271" s="20">
        <v>13.8665702910641</v>
      </c>
      <c r="H271" s="20">
        <v>10.0796467035203</v>
      </c>
      <c r="I271" s="20">
        <v>11.0626169312378</v>
      </c>
      <c r="J271" s="20">
        <v>10.4414924149907</v>
      </c>
      <c r="K271" s="20">
        <v>9.4773363559295198</v>
      </c>
      <c r="L271" s="20">
        <v>11.553735629232699</v>
      </c>
      <c r="M271" s="20">
        <v>11.6603963859445</v>
      </c>
      <c r="N271" s="20"/>
      <c r="O271" s="20"/>
    </row>
    <row r="272" spans="1:15" x14ac:dyDescent="0.35">
      <c r="A272" s="19" t="str">
        <f>B264&amp;C264&amp;D272</f>
        <v>DISTRIBUCION VOLUMEN X CRITERIO (kg ó litros)Total AperitivosNOROESTE</v>
      </c>
      <c r="B272">
        <v>0</v>
      </c>
      <c r="C272" s="19">
        <v>0</v>
      </c>
      <c r="D272" s="19" t="s">
        <v>90</v>
      </c>
      <c r="E272" s="20">
        <v>7.3194444646188499</v>
      </c>
      <c r="F272" s="20">
        <v>8.2228671391593</v>
      </c>
      <c r="G272" s="20">
        <v>6.8253886287971399</v>
      </c>
      <c r="H272" s="20">
        <v>9.2315823954909195</v>
      </c>
      <c r="I272" s="20">
        <v>7.8942378478091397</v>
      </c>
      <c r="J272" s="20">
        <v>7.6443549224547196</v>
      </c>
      <c r="K272" s="20">
        <v>8.3358129480269891</v>
      </c>
      <c r="L272" s="20">
        <v>9.5702430552303905</v>
      </c>
      <c r="M272" s="20">
        <v>7.1658293952295899</v>
      </c>
      <c r="N272" s="20"/>
      <c r="O272" s="20"/>
    </row>
    <row r="273" spans="1:15" x14ac:dyDescent="0.35">
      <c r="A273" s="19" t="str">
        <f>B264&amp;C264&amp;D273</f>
        <v>DISTRIBUCION VOLUMEN X CRITERIO (kg ó litros)Total Aperitivos&lt;2MIL</v>
      </c>
      <c r="B273">
        <v>0</v>
      </c>
      <c r="C273" s="19">
        <v>0</v>
      </c>
      <c r="D273" s="19" t="s">
        <v>91</v>
      </c>
      <c r="E273" s="20">
        <v>6.0046847363575599</v>
      </c>
      <c r="F273" s="20">
        <v>5.4940057251495897</v>
      </c>
      <c r="G273" s="20">
        <v>5.7337667778019803</v>
      </c>
      <c r="H273" s="20">
        <v>5.03941978341894</v>
      </c>
      <c r="I273" s="20">
        <v>6.6205667572265003</v>
      </c>
      <c r="J273" s="20">
        <v>5.2240913084995499</v>
      </c>
      <c r="K273" s="20">
        <v>5.16272217988785</v>
      </c>
      <c r="L273" s="20">
        <v>6.8057287550791603</v>
      </c>
      <c r="M273" s="20">
        <v>6.1225771776615296</v>
      </c>
      <c r="N273" s="20"/>
      <c r="O273" s="20"/>
    </row>
    <row r="274" spans="1:15" x14ac:dyDescent="0.35">
      <c r="A274" s="19" t="str">
        <f>B264&amp;C264&amp;D274</f>
        <v>DISTRIBUCION VOLUMEN X CRITERIO (kg ó litros)Total Aperitivos2-5MIL</v>
      </c>
      <c r="B274">
        <v>0</v>
      </c>
      <c r="C274" s="19">
        <v>0</v>
      </c>
      <c r="D274" s="19" t="s">
        <v>92</v>
      </c>
      <c r="E274" s="20">
        <v>5.0076051653365496</v>
      </c>
      <c r="F274" s="20">
        <v>6.1357722361250397</v>
      </c>
      <c r="G274" s="20">
        <v>6.5194761320697703</v>
      </c>
      <c r="H274" s="20">
        <v>5.4162439508097302</v>
      </c>
      <c r="I274" s="20">
        <v>4.32153023935789</v>
      </c>
      <c r="J274" s="20">
        <v>4.0378817784369199</v>
      </c>
      <c r="K274" s="20">
        <v>6.0869142851495903</v>
      </c>
      <c r="L274" s="20">
        <v>4.5037572542979101</v>
      </c>
      <c r="M274" s="20">
        <v>5.1479463122625502</v>
      </c>
      <c r="N274" s="20"/>
      <c r="O274" s="20"/>
    </row>
    <row r="275" spans="1:15" x14ac:dyDescent="0.35">
      <c r="A275" s="19" t="str">
        <f>B264&amp;C264&amp;D275</f>
        <v>DISTRIBUCION VOLUMEN X CRITERIO (kg ó litros)Total Aperitivos5-10MIL</v>
      </c>
      <c r="B275">
        <v>0</v>
      </c>
      <c r="C275" s="19">
        <v>0</v>
      </c>
      <c r="D275" s="19" t="s">
        <v>93</v>
      </c>
      <c r="E275" s="20">
        <v>5.9083396131334203</v>
      </c>
      <c r="F275" s="20">
        <v>5.8397229599986504</v>
      </c>
      <c r="G275" s="20">
        <v>5.6785616182654</v>
      </c>
      <c r="H275" s="20">
        <v>7.9624723152923398</v>
      </c>
      <c r="I275" s="20">
        <v>8.7550766031577503</v>
      </c>
      <c r="J275" s="20">
        <v>8.6052800113113292</v>
      </c>
      <c r="K275" s="20">
        <v>4.7778379300654796</v>
      </c>
      <c r="L275" s="20">
        <v>4.7396410988918998</v>
      </c>
      <c r="M275" s="20">
        <v>5.4703840184191002</v>
      </c>
      <c r="N275" s="20"/>
      <c r="O275" s="20"/>
    </row>
    <row r="276" spans="1:15" x14ac:dyDescent="0.35">
      <c r="A276" s="19" t="str">
        <f>B264&amp;C264&amp;D276</f>
        <v>DISTRIBUCION VOLUMEN X CRITERIO (kg ó litros)Total Aperitivos10-30MIL</v>
      </c>
      <c r="B276">
        <v>0</v>
      </c>
      <c r="C276" s="19">
        <v>0</v>
      </c>
      <c r="D276" s="19" t="s">
        <v>94</v>
      </c>
      <c r="E276" s="20">
        <v>25.540401198604499</v>
      </c>
      <c r="F276" s="20">
        <v>20.1229351850168</v>
      </c>
      <c r="G276" s="20">
        <v>20.8592545290857</v>
      </c>
      <c r="H276" s="20">
        <v>21.6422517553106</v>
      </c>
      <c r="I276" s="20">
        <v>20.6545789987516</v>
      </c>
      <c r="J276" s="20">
        <v>24.1367733284773</v>
      </c>
      <c r="K276" s="20">
        <v>19.567317891647399</v>
      </c>
      <c r="L276" s="20">
        <v>22.610991924517698</v>
      </c>
      <c r="M276" s="20">
        <v>20.112246232166999</v>
      </c>
      <c r="N276" s="20"/>
      <c r="O276" s="20"/>
    </row>
    <row r="277" spans="1:15" x14ac:dyDescent="0.35">
      <c r="A277" s="19" t="str">
        <f>B264&amp;C264&amp;D277</f>
        <v>DISTRIBUCION VOLUMEN X CRITERIO (kg ó litros)Total Aperitivos30-100MIL</v>
      </c>
      <c r="B277">
        <v>0</v>
      </c>
      <c r="C277" s="19">
        <v>0</v>
      </c>
      <c r="D277" s="19" t="s">
        <v>95</v>
      </c>
      <c r="E277" s="20">
        <v>18.429367800149599</v>
      </c>
      <c r="F277" s="20">
        <v>23.076429309814699</v>
      </c>
      <c r="G277" s="20">
        <v>22.3965983576533</v>
      </c>
      <c r="H277" s="20">
        <v>20.764748900652101</v>
      </c>
      <c r="I277" s="20">
        <v>19.560252351977098</v>
      </c>
      <c r="J277" s="20">
        <v>20.402353575367901</v>
      </c>
      <c r="K277" s="20">
        <v>21.940130884322201</v>
      </c>
      <c r="L277" s="20">
        <v>21.154211062297001</v>
      </c>
      <c r="M277" s="20">
        <v>24.196382848880901</v>
      </c>
      <c r="N277" s="20"/>
      <c r="O277" s="20"/>
    </row>
    <row r="278" spans="1:15" x14ac:dyDescent="0.35">
      <c r="A278" s="19" t="str">
        <f>B264&amp;C264&amp;D278</f>
        <v>DISTRIBUCION VOLUMEN X CRITERIO (kg ó litros)Total Aperitivos100-200MIL</v>
      </c>
      <c r="B278">
        <v>0</v>
      </c>
      <c r="C278" s="19">
        <v>0</v>
      </c>
      <c r="D278" s="19" t="s">
        <v>96</v>
      </c>
      <c r="E278" s="20">
        <v>8.9998683732807301</v>
      </c>
      <c r="F278" s="20">
        <v>6.5455832167614503</v>
      </c>
      <c r="G278" s="20">
        <v>7.1078927530684197</v>
      </c>
      <c r="H278" s="20">
        <v>6.3502862780245897</v>
      </c>
      <c r="I278" s="20">
        <v>8.1370992189334608</v>
      </c>
      <c r="J278" s="20">
        <v>7.7645002088621897</v>
      </c>
      <c r="K278" s="20">
        <v>10.570568032757199</v>
      </c>
      <c r="L278" s="20">
        <v>9.3293586160201993</v>
      </c>
      <c r="M278" s="20">
        <v>8.7727164473070598</v>
      </c>
      <c r="N278" s="20"/>
      <c r="O278" s="20"/>
    </row>
    <row r="279" spans="1:15" x14ac:dyDescent="0.35">
      <c r="A279" s="19" t="str">
        <f>B264&amp;C264&amp;D279</f>
        <v>DISTRIBUCION VOLUMEN X CRITERIO (kg ó litros)Total Aperitivos200-500MIL</v>
      </c>
      <c r="B279">
        <v>0</v>
      </c>
      <c r="C279" s="19">
        <v>0</v>
      </c>
      <c r="D279" s="19" t="s">
        <v>97</v>
      </c>
      <c r="E279" s="20">
        <v>15.0751769314583</v>
      </c>
      <c r="F279" s="20">
        <v>18.1110787028266</v>
      </c>
      <c r="G279" s="20">
        <v>17.906646844495199</v>
      </c>
      <c r="H279" s="20">
        <v>17.409739552646698</v>
      </c>
      <c r="I279" s="20">
        <v>16.8649710190634</v>
      </c>
      <c r="J279" s="20">
        <v>15.0996845272971</v>
      </c>
      <c r="K279" s="20">
        <v>14.742506721121501</v>
      </c>
      <c r="L279" s="20">
        <v>14.7127818851128</v>
      </c>
      <c r="M279" s="20">
        <v>14.0197655530924</v>
      </c>
      <c r="N279" s="20"/>
      <c r="O279" s="20"/>
    </row>
    <row r="280" spans="1:15" x14ac:dyDescent="0.35">
      <c r="A280" s="19" t="str">
        <f>B264&amp;C264&amp;D280</f>
        <v>DISTRIBUCION VOLUMEN X CRITERIO (kg ó litros)Total Aperitivos&gt;500MIL</v>
      </c>
      <c r="B280">
        <v>0</v>
      </c>
      <c r="C280" s="19">
        <v>0</v>
      </c>
      <c r="D280" s="19" t="s">
        <v>98</v>
      </c>
      <c r="E280" s="20">
        <v>15.034566908356499</v>
      </c>
      <c r="F280" s="20">
        <v>14.6744697601439</v>
      </c>
      <c r="G280" s="20">
        <v>13.797809926885</v>
      </c>
      <c r="H280" s="20">
        <v>15.414841140583601</v>
      </c>
      <c r="I280" s="20">
        <v>15.0859260718978</v>
      </c>
      <c r="J280" s="20">
        <v>14.7294309452171</v>
      </c>
      <c r="K280" s="20">
        <v>17.152001574608999</v>
      </c>
      <c r="L280" s="20">
        <v>16.143530468174099</v>
      </c>
      <c r="M280" s="20">
        <v>16.157984854384299</v>
      </c>
      <c r="N280" s="20"/>
      <c r="O280" s="20"/>
    </row>
    <row r="281" spans="1:15" x14ac:dyDescent="0.35">
      <c r="A281" s="19" t="str">
        <f>B264&amp;C264&amp;D281</f>
        <v>DISTRIBUCION VOLUMEN X CRITERIO (kg ó litros)Total AperitivosDE 15 A 19 AÑOS</v>
      </c>
      <c r="B281">
        <v>0</v>
      </c>
      <c r="C281" s="19">
        <v>0</v>
      </c>
      <c r="D281" s="19" t="s">
        <v>99</v>
      </c>
      <c r="E281" s="20">
        <v>5.8715812553148599</v>
      </c>
      <c r="F281" s="20">
        <v>4.9333321696130499</v>
      </c>
      <c r="G281" s="20">
        <v>7.2080238588227301</v>
      </c>
      <c r="H281" s="20">
        <v>5.4393763846659198</v>
      </c>
      <c r="I281" s="20">
        <v>6.9294428995614803</v>
      </c>
      <c r="J281" s="20">
        <v>7.5414622730458003</v>
      </c>
      <c r="K281" s="20">
        <v>6.11734314474052</v>
      </c>
      <c r="L281" s="20">
        <v>4.8662964225583902</v>
      </c>
      <c r="M281" s="20">
        <v>5.2041457605981503</v>
      </c>
      <c r="N281" s="20"/>
      <c r="O281" s="20"/>
    </row>
    <row r="282" spans="1:15" x14ac:dyDescent="0.35">
      <c r="A282" s="19" t="str">
        <f>B264&amp;C264&amp;D282</f>
        <v>DISTRIBUCION VOLUMEN X CRITERIO (kg ó litros)Total AperitivosDE 20 A 24 AÑOS</v>
      </c>
      <c r="B282">
        <v>0</v>
      </c>
      <c r="C282" s="19">
        <v>0</v>
      </c>
      <c r="D282" s="19" t="s">
        <v>100</v>
      </c>
      <c r="E282" s="20">
        <v>3.3451127644769301</v>
      </c>
      <c r="F282" s="20">
        <v>4.3288680367816497</v>
      </c>
      <c r="G282" s="20">
        <v>3.8896773508837699</v>
      </c>
      <c r="H282" s="20">
        <v>3.17385645450228</v>
      </c>
      <c r="I282" s="20">
        <v>2.4077509179005401</v>
      </c>
      <c r="J282" s="20">
        <v>3.7824720946132899</v>
      </c>
      <c r="K282" s="20">
        <v>4.5020807144758299</v>
      </c>
      <c r="L282" s="20">
        <v>4.9075222082691701</v>
      </c>
      <c r="M282" s="20">
        <v>3.7263343695236801</v>
      </c>
      <c r="N282" s="20"/>
      <c r="O282" s="20"/>
    </row>
    <row r="283" spans="1:15" x14ac:dyDescent="0.35">
      <c r="A283" s="19" t="str">
        <f>B264&amp;C264&amp;D283</f>
        <v>DISTRIBUCION VOLUMEN X CRITERIO (kg ó litros)Total AperitivosDE 25 A 34 AÑOS</v>
      </c>
      <c r="B283">
        <v>0</v>
      </c>
      <c r="C283" s="19">
        <v>0</v>
      </c>
      <c r="D283" s="19" t="s">
        <v>101</v>
      </c>
      <c r="E283" s="20">
        <v>13.068730970489501</v>
      </c>
      <c r="F283" s="20">
        <v>11.062066696549</v>
      </c>
      <c r="G283" s="20">
        <v>9.0483029131197892</v>
      </c>
      <c r="H283" s="20">
        <v>11.0193250812691</v>
      </c>
      <c r="I283" s="20">
        <v>10.6739341291235</v>
      </c>
      <c r="J283" s="20">
        <v>9.0388655715499393</v>
      </c>
      <c r="K283" s="20">
        <v>9.5003554184491499</v>
      </c>
      <c r="L283" s="20">
        <v>9.9811703466230597</v>
      </c>
      <c r="M283" s="20">
        <v>9.2109739888343096</v>
      </c>
      <c r="N283" s="20"/>
      <c r="O283" s="20"/>
    </row>
    <row r="284" spans="1:15" x14ac:dyDescent="0.35">
      <c r="A284" s="19" t="str">
        <f>B264&amp;C264&amp;D284</f>
        <v>DISTRIBUCION VOLUMEN X CRITERIO (kg ó litros)Total AperitivosDE 35 A 49 AÑOS</v>
      </c>
      <c r="B284">
        <v>0</v>
      </c>
      <c r="C284" s="19">
        <v>0</v>
      </c>
      <c r="D284" s="19" t="s">
        <v>102</v>
      </c>
      <c r="E284" s="20">
        <v>27.5189864658925</v>
      </c>
      <c r="F284" s="20">
        <v>31.265699176396399</v>
      </c>
      <c r="G284" s="20">
        <v>30.033408139831501</v>
      </c>
      <c r="H284" s="20">
        <v>27.898444658453901</v>
      </c>
      <c r="I284" s="20">
        <v>28.343874032065301</v>
      </c>
      <c r="J284" s="20">
        <v>28.463240120800499</v>
      </c>
      <c r="K284" s="20">
        <v>23.030149111628798</v>
      </c>
      <c r="L284" s="20">
        <v>24.276587181540801</v>
      </c>
      <c r="M284" s="20">
        <v>25.696976260104201</v>
      </c>
      <c r="N284" s="20"/>
      <c r="O284" s="20"/>
    </row>
    <row r="285" spans="1:15" x14ac:dyDescent="0.35">
      <c r="A285" s="19" t="str">
        <f>B264&amp;C264&amp;D285</f>
        <v>DISTRIBUCION VOLUMEN X CRITERIO (kg ó litros)Total AperitivosDE 50 A 59 AÑOS</v>
      </c>
      <c r="B285">
        <v>0</v>
      </c>
      <c r="C285" s="19">
        <v>0</v>
      </c>
      <c r="D285" s="19" t="s">
        <v>103</v>
      </c>
      <c r="E285" s="20">
        <v>20.670670857259001</v>
      </c>
      <c r="F285" s="20">
        <v>19.802355689159299</v>
      </c>
      <c r="G285" s="20">
        <v>19.230072749994701</v>
      </c>
      <c r="H285" s="20">
        <v>20.7881716118169</v>
      </c>
      <c r="I285" s="20">
        <v>22.145473236898599</v>
      </c>
      <c r="J285" s="20">
        <v>22.2686816814984</v>
      </c>
      <c r="K285" s="20">
        <v>23.684962297534099</v>
      </c>
      <c r="L285" s="20">
        <v>21.543728762499001</v>
      </c>
      <c r="M285" s="20">
        <v>20.8796483860195</v>
      </c>
      <c r="N285" s="20"/>
      <c r="O285" s="20"/>
    </row>
    <row r="286" spans="1:15" x14ac:dyDescent="0.35">
      <c r="A286" s="19" t="str">
        <f>B264&amp;C264&amp;D286</f>
        <v>DISTRIBUCION VOLUMEN X CRITERIO (kg ó litros)Total AperitivosDE 60 A 75 AÑOS</v>
      </c>
      <c r="B286">
        <v>0</v>
      </c>
      <c r="C286" s="19">
        <v>0</v>
      </c>
      <c r="D286" s="19" t="s">
        <v>104</v>
      </c>
      <c r="E286" s="20">
        <v>29.524924750560501</v>
      </c>
      <c r="F286" s="20">
        <v>28.607677501920801</v>
      </c>
      <c r="G286" s="20">
        <v>30.590522638346101</v>
      </c>
      <c r="H286" s="20">
        <v>31.680830087162899</v>
      </c>
      <c r="I286" s="20">
        <v>29.499526285626999</v>
      </c>
      <c r="J286" s="20">
        <v>28.905277524976</v>
      </c>
      <c r="K286" s="20">
        <v>33.165109002312299</v>
      </c>
      <c r="L286" s="20">
        <v>34.424691677820903</v>
      </c>
      <c r="M286" s="20">
        <v>35.281924381760703</v>
      </c>
      <c r="N286" s="20"/>
      <c r="O286" s="20"/>
    </row>
    <row r="287" spans="1:15" x14ac:dyDescent="0.35">
      <c r="A287" s="19" t="str">
        <f>B264&amp;C264&amp;D287</f>
        <v>DISTRIBUCION VOLUMEN X CRITERIO (kg ó litros)Total AperitivosNIVEL ALTO</v>
      </c>
      <c r="B287">
        <v>0</v>
      </c>
      <c r="C287" s="19">
        <v>0</v>
      </c>
      <c r="D287" s="19" t="s">
        <v>160</v>
      </c>
      <c r="E287" s="20">
        <v>18.414670817583598</v>
      </c>
      <c r="F287" s="20">
        <v>18.332900278343601</v>
      </c>
      <c r="G287" s="20">
        <v>18.204348180394099</v>
      </c>
      <c r="H287" s="20">
        <v>19.860955478429599</v>
      </c>
      <c r="I287" s="20">
        <v>19.433838446036098</v>
      </c>
      <c r="J287" s="20">
        <v>21.048495759581701</v>
      </c>
      <c r="K287" s="20">
        <v>22.4004120023836</v>
      </c>
      <c r="L287" s="20">
        <v>21.980618593165499</v>
      </c>
      <c r="M287" s="20">
        <v>22.1288157526755</v>
      </c>
      <c r="N287" s="20"/>
      <c r="O287" s="20"/>
    </row>
    <row r="288" spans="1:15" x14ac:dyDescent="0.35">
      <c r="A288" s="19" t="str">
        <f>B264&amp;C264&amp;D288</f>
        <v>DISTRIBUCION VOLUMEN X CRITERIO (kg ó litros)Total AperitivosNIVEL MEDIO ALTO</v>
      </c>
      <c r="B288">
        <v>0</v>
      </c>
      <c r="C288" s="19">
        <v>0</v>
      </c>
      <c r="D288" s="19" t="s">
        <v>161</v>
      </c>
      <c r="E288" s="20">
        <v>11.2652500352517</v>
      </c>
      <c r="F288" s="20">
        <v>12.1661798569006</v>
      </c>
      <c r="G288" s="20">
        <v>11.440387627586601</v>
      </c>
      <c r="H288" s="20">
        <v>11.736183956482201</v>
      </c>
      <c r="I288" s="20">
        <v>13.572923547379601</v>
      </c>
      <c r="J288" s="20">
        <v>11.650149806306</v>
      </c>
      <c r="K288" s="20">
        <v>10.941561227118401</v>
      </c>
      <c r="L288" s="20">
        <v>10.7243858613105</v>
      </c>
      <c r="M288" s="20">
        <v>10.6622993671557</v>
      </c>
      <c r="N288" s="20"/>
      <c r="O288" s="20"/>
    </row>
    <row r="289" spans="1:15" x14ac:dyDescent="0.35">
      <c r="A289" s="19" t="str">
        <f>B264&amp;C264&amp;D289</f>
        <v>DISTRIBUCION VOLUMEN X CRITERIO (kg ó litros)Total AperitivosNIVEL MEDIO</v>
      </c>
      <c r="B289">
        <v>0</v>
      </c>
      <c r="C289" s="19">
        <v>0</v>
      </c>
      <c r="D289" s="19" t="s">
        <v>162</v>
      </c>
      <c r="E289" s="20">
        <v>26.371530926168099</v>
      </c>
      <c r="F289" s="20">
        <v>28.685568654399699</v>
      </c>
      <c r="G289" s="20">
        <v>31.572363738254001</v>
      </c>
      <c r="H289" s="20">
        <v>33.721502191403602</v>
      </c>
      <c r="I289" s="20">
        <v>31.0663382314705</v>
      </c>
      <c r="J289" s="20">
        <v>28.335447432261201</v>
      </c>
      <c r="K289" s="20">
        <v>26.348875505756801</v>
      </c>
      <c r="L289" s="20">
        <v>25.480878964436101</v>
      </c>
      <c r="M289" s="20">
        <v>27.0479509050122</v>
      </c>
      <c r="N289" s="20"/>
      <c r="O289" s="20"/>
    </row>
    <row r="290" spans="1:15" x14ac:dyDescent="0.35">
      <c r="A290" s="19" t="str">
        <f>B264&amp;C264&amp;D290</f>
        <v>DISTRIBUCION VOLUMEN X CRITERIO (kg ó litros)Total AperitivosNIVEL MEDIO BAJO</v>
      </c>
      <c r="B290">
        <v>0</v>
      </c>
      <c r="C290" s="19">
        <v>0</v>
      </c>
      <c r="D290" s="19" t="s">
        <v>163</v>
      </c>
      <c r="E290" s="20">
        <v>13.0968002325129</v>
      </c>
      <c r="F290" s="20">
        <v>12.054785915898499</v>
      </c>
      <c r="G290" s="20">
        <v>11.551272442038</v>
      </c>
      <c r="H290" s="20">
        <v>11.915198475577601</v>
      </c>
      <c r="I290" s="20">
        <v>11.741520384728499</v>
      </c>
      <c r="J290" s="20">
        <v>13.929522937783201</v>
      </c>
      <c r="K290" s="20">
        <v>12.6753175068324</v>
      </c>
      <c r="L290" s="20">
        <v>11.687875242210501</v>
      </c>
      <c r="M290" s="20">
        <v>13.9601533605758</v>
      </c>
      <c r="N290" s="20"/>
      <c r="O290" s="20"/>
    </row>
    <row r="291" spans="1:15" x14ac:dyDescent="0.35">
      <c r="A291" s="19" t="str">
        <f>B264&amp;C264&amp;D291</f>
        <v>DISTRIBUCION VOLUMEN X CRITERIO (kg ó litros)Total AperitivosHOMBRE</v>
      </c>
      <c r="B291">
        <v>0</v>
      </c>
      <c r="C291" s="19">
        <v>0</v>
      </c>
      <c r="D291" s="19" t="s">
        <v>109</v>
      </c>
      <c r="E291" s="20">
        <v>36.795506770326298</v>
      </c>
      <c r="F291" s="20">
        <v>34.530887161293599</v>
      </c>
      <c r="G291" s="20">
        <v>38.258641426549502</v>
      </c>
      <c r="H291" s="20">
        <v>41.415119823507602</v>
      </c>
      <c r="I291" s="20">
        <v>38.408413600012302</v>
      </c>
      <c r="J291" s="20">
        <v>40.339984207958302</v>
      </c>
      <c r="K291" s="20">
        <v>41.007675878433403</v>
      </c>
      <c r="L291" s="20">
        <v>41.816070421404604</v>
      </c>
      <c r="M291" s="20">
        <v>39.647480150822801</v>
      </c>
      <c r="N291" s="20"/>
      <c r="O291" s="20"/>
    </row>
    <row r="292" spans="1:15" x14ac:dyDescent="0.35">
      <c r="A292" s="19" t="str">
        <f>B264&amp;C264&amp;D292</f>
        <v>DISTRIBUCION VOLUMEN X CRITERIO (kg ó litros)Total AperitivosMUJER</v>
      </c>
      <c r="B292">
        <v>0</v>
      </c>
      <c r="C292" s="19">
        <v>0</v>
      </c>
      <c r="D292" s="19" t="s">
        <v>110</v>
      </c>
      <c r="E292" s="20">
        <v>63.204497241121999</v>
      </c>
      <c r="F292" s="20">
        <v>65.469115372071499</v>
      </c>
      <c r="G292" s="20">
        <v>61.741363627864303</v>
      </c>
      <c r="H292" s="20">
        <v>58.584886767780702</v>
      </c>
      <c r="I292" s="20">
        <v>61.5915856412335</v>
      </c>
      <c r="J292" s="20">
        <v>59.660014707194001</v>
      </c>
      <c r="K292" s="20">
        <v>58.9923265995481</v>
      </c>
      <c r="L292" s="20">
        <v>58.183930829764101</v>
      </c>
      <c r="M292" s="20">
        <v>60.352522221706501</v>
      </c>
      <c r="N292" s="20"/>
      <c r="O292" s="20"/>
    </row>
    <row r="293" spans="1:15" x14ac:dyDescent="0.35">
      <c r="A293" s="19" t="str">
        <f>B264&amp;C293&amp;D293</f>
        <v>DISTRIBUCION VOLUMEN X CRITERIO (kg ó litros)Patatas Fritas + Otros Aperitivos SaladosT.ESPAÑA</v>
      </c>
      <c r="B293">
        <v>0</v>
      </c>
      <c r="C293" s="19" t="s">
        <v>48</v>
      </c>
      <c r="D293" s="19" t="s">
        <v>81</v>
      </c>
      <c r="E293" s="20">
        <v>100</v>
      </c>
      <c r="F293" s="20">
        <v>100</v>
      </c>
      <c r="G293" s="20">
        <v>100</v>
      </c>
      <c r="H293" s="20">
        <v>100</v>
      </c>
      <c r="I293" s="20">
        <v>100</v>
      </c>
      <c r="J293" s="20">
        <v>100</v>
      </c>
      <c r="K293" s="20">
        <v>100</v>
      </c>
      <c r="L293" s="20">
        <v>100</v>
      </c>
      <c r="M293" s="20">
        <v>100</v>
      </c>
      <c r="N293" s="20"/>
      <c r="O293" s="20"/>
    </row>
    <row r="294" spans="1:15" x14ac:dyDescent="0.35">
      <c r="A294" s="19" t="str">
        <f>B264&amp;C293&amp;D294</f>
        <v>DISTRIBUCION VOLUMEN X CRITERIO (kg ó litros)Patatas Fritas + Otros Aperitivos SaladosBCN AM</v>
      </c>
      <c r="B294">
        <v>0</v>
      </c>
      <c r="C294" s="19">
        <v>0</v>
      </c>
      <c r="D294" s="19" t="s">
        <v>83</v>
      </c>
      <c r="E294" s="20">
        <v>9.2545725405734505</v>
      </c>
      <c r="F294" s="20">
        <v>9.1267246770753694</v>
      </c>
      <c r="G294" s="20">
        <v>6.98987702184575</v>
      </c>
      <c r="H294" s="20">
        <v>6.5877411848637397</v>
      </c>
      <c r="I294" s="20">
        <v>8.4114406255594396</v>
      </c>
      <c r="J294" s="20">
        <v>9.1714749205330808</v>
      </c>
      <c r="K294" s="20">
        <v>9.2539352485687694</v>
      </c>
      <c r="L294" s="20">
        <v>11.609942929872201</v>
      </c>
      <c r="M294" s="20">
        <v>7.6602913216451203</v>
      </c>
      <c r="N294" s="20"/>
      <c r="O294" s="20"/>
    </row>
    <row r="295" spans="1:15" x14ac:dyDescent="0.35">
      <c r="A295" s="19" t="str">
        <f>B264&amp;C293&amp;D295</f>
        <v>DISTRIBUCION VOLUMEN X CRITERIO (kg ó litros)Patatas Fritas + Otros Aperitivos SaladosREST.CAT ARAGON</v>
      </c>
      <c r="B295">
        <v>0</v>
      </c>
      <c r="C295" s="19">
        <v>0</v>
      </c>
      <c r="D295" s="19" t="s">
        <v>84</v>
      </c>
      <c r="E295" s="20">
        <v>11.341686423971099</v>
      </c>
      <c r="F295" s="20">
        <v>8.4066098607002502</v>
      </c>
      <c r="G295" s="20">
        <v>12.996173691886501</v>
      </c>
      <c r="H295" s="20">
        <v>15.117069663119199</v>
      </c>
      <c r="I295" s="20">
        <v>14.4936140552085</v>
      </c>
      <c r="J295" s="20">
        <v>14.758583007168401</v>
      </c>
      <c r="K295" s="20">
        <v>15.0229422386184</v>
      </c>
      <c r="L295" s="20">
        <v>14.8570085600269</v>
      </c>
      <c r="M295" s="20">
        <v>14.0366626925176</v>
      </c>
      <c r="N295" s="20"/>
      <c r="O295" s="20"/>
    </row>
    <row r="296" spans="1:15" x14ac:dyDescent="0.35">
      <c r="A296" s="19" t="str">
        <f>B264&amp;C293&amp;D296</f>
        <v>DISTRIBUCION VOLUMEN X CRITERIO (kg ó litros)Patatas Fritas + Otros Aperitivos SaladosLEVANTE</v>
      </c>
      <c r="B296">
        <v>0</v>
      </c>
      <c r="C296" s="19">
        <v>0</v>
      </c>
      <c r="D296" s="19" t="s">
        <v>85</v>
      </c>
      <c r="E296" s="20">
        <v>14.525728635231999</v>
      </c>
      <c r="F296" s="20">
        <v>18.039281291658</v>
      </c>
      <c r="G296" s="20">
        <v>18.907574143653601</v>
      </c>
      <c r="H296" s="20">
        <v>16.704257938686599</v>
      </c>
      <c r="I296" s="20">
        <v>14.930846180956999</v>
      </c>
      <c r="J296" s="20">
        <v>14.6246722476203</v>
      </c>
      <c r="K296" s="20">
        <v>12.103734963320401</v>
      </c>
      <c r="L296" s="20">
        <v>13.3361033568747</v>
      </c>
      <c r="M296" s="20">
        <v>15.4014684335616</v>
      </c>
      <c r="N296" s="20"/>
      <c r="O296" s="20"/>
    </row>
    <row r="297" spans="1:15" x14ac:dyDescent="0.35">
      <c r="A297" s="19" t="str">
        <f>B264&amp;C293&amp;D297</f>
        <v>DISTRIBUCION VOLUMEN X CRITERIO (kg ó litros)Patatas Fritas + Otros Aperitivos SaladosANDALUCIA</v>
      </c>
      <c r="B297">
        <v>0</v>
      </c>
      <c r="C297" s="19">
        <v>0</v>
      </c>
      <c r="D297" s="19" t="s">
        <v>86</v>
      </c>
      <c r="E297" s="20">
        <v>21.299798119227798</v>
      </c>
      <c r="F297" s="20">
        <v>22.4253764171334</v>
      </c>
      <c r="G297" s="20">
        <v>19.665472130406801</v>
      </c>
      <c r="H297" s="20">
        <v>18.813416717434901</v>
      </c>
      <c r="I297" s="20">
        <v>22.2534747539999</v>
      </c>
      <c r="J297" s="20">
        <v>20.6243702881026</v>
      </c>
      <c r="K297" s="20">
        <v>21.2121761622492</v>
      </c>
      <c r="L297" s="20">
        <v>20.8255670632077</v>
      </c>
      <c r="M297" s="20">
        <v>20.575460951730701</v>
      </c>
      <c r="N297" s="20"/>
      <c r="O297" s="20"/>
    </row>
    <row r="298" spans="1:15" x14ac:dyDescent="0.35">
      <c r="A298" s="19" t="str">
        <f>B264&amp;C293&amp;D298</f>
        <v>DISTRIBUCION VOLUMEN X CRITERIO (kg ó litros)Patatas Fritas + Otros Aperitivos SaladosMDD AM</v>
      </c>
      <c r="B298">
        <v>0</v>
      </c>
      <c r="C298" s="19">
        <v>0</v>
      </c>
      <c r="D298" s="19" t="s">
        <v>87</v>
      </c>
      <c r="E298" s="20">
        <v>10.597892372295799</v>
      </c>
      <c r="F298" s="20">
        <v>10.950311379262599</v>
      </c>
      <c r="G298" s="20">
        <v>10.6310059239213</v>
      </c>
      <c r="H298" s="20">
        <v>10.7290573423402</v>
      </c>
      <c r="I298" s="20">
        <v>12.510676343516201</v>
      </c>
      <c r="J298" s="20">
        <v>10.288542210092899</v>
      </c>
      <c r="K298" s="20">
        <v>13.634706829060701</v>
      </c>
      <c r="L298" s="20">
        <v>10.6077126299055</v>
      </c>
      <c r="M298" s="20">
        <v>15.595396138015699</v>
      </c>
      <c r="N298" s="20"/>
      <c r="O298" s="20"/>
    </row>
    <row r="299" spans="1:15" x14ac:dyDescent="0.35">
      <c r="A299" s="19" t="str">
        <f>B264&amp;C293&amp;D299</f>
        <v>DISTRIBUCION VOLUMEN X CRITERIO (kg ó litros)Patatas Fritas + Otros Aperitivos SaladosRTO CENTRO</v>
      </c>
      <c r="B299">
        <v>0</v>
      </c>
      <c r="C299" s="19">
        <v>0</v>
      </c>
      <c r="D299" s="19" t="s">
        <v>88</v>
      </c>
      <c r="E299" s="20">
        <v>11.1750159284571</v>
      </c>
      <c r="F299" s="20">
        <v>11.877424507193901</v>
      </c>
      <c r="G299" s="20">
        <v>13.9578102947457</v>
      </c>
      <c r="H299" s="20">
        <v>12.330534808177299</v>
      </c>
      <c r="I299" s="20">
        <v>9.5508108772744702</v>
      </c>
      <c r="J299" s="20">
        <v>12.7981096903944</v>
      </c>
      <c r="K299" s="20">
        <v>10.7216625371732</v>
      </c>
      <c r="L299" s="20">
        <v>9.4928502503402399</v>
      </c>
      <c r="M299" s="20">
        <v>9.8741796173380205</v>
      </c>
      <c r="N299" s="20"/>
      <c r="O299" s="20"/>
    </row>
    <row r="300" spans="1:15" x14ac:dyDescent="0.35">
      <c r="A300" s="19" t="str">
        <f>B264&amp;C293&amp;D300</f>
        <v>DISTRIBUCION VOLUMEN X CRITERIO (kg ó litros)Patatas Fritas + Otros Aperitivos SaladosNORTE-CENTRO</v>
      </c>
      <c r="B300">
        <v>0</v>
      </c>
      <c r="C300" s="19">
        <v>0</v>
      </c>
      <c r="D300" s="19" t="s">
        <v>89</v>
      </c>
      <c r="E300" s="20">
        <v>14.4234239434175</v>
      </c>
      <c r="F300" s="20">
        <v>10.6071881076357</v>
      </c>
      <c r="G300" s="20">
        <v>10.2497937365489</v>
      </c>
      <c r="H300" s="20">
        <v>10.125587712496801</v>
      </c>
      <c r="I300" s="20">
        <v>9.6104092011083697</v>
      </c>
      <c r="J300" s="20">
        <v>8.1261030481110001</v>
      </c>
      <c r="K300" s="20">
        <v>9.1281089360566199</v>
      </c>
      <c r="L300" s="20">
        <v>10.7667607508268</v>
      </c>
      <c r="M300" s="20">
        <v>11.162343932796601</v>
      </c>
      <c r="N300" s="20"/>
      <c r="O300" s="20"/>
    </row>
    <row r="301" spans="1:15" x14ac:dyDescent="0.35">
      <c r="A301" s="19" t="str">
        <f>B264&amp;C293&amp;D301</f>
        <v>DISTRIBUCION VOLUMEN X CRITERIO (kg ó litros)Patatas Fritas + Otros Aperitivos SaladosNOROESTE</v>
      </c>
      <c r="B301">
        <v>0</v>
      </c>
      <c r="C301" s="19">
        <v>0</v>
      </c>
      <c r="D301" s="19" t="s">
        <v>90</v>
      </c>
      <c r="E301" s="20">
        <v>7.3818935670617503</v>
      </c>
      <c r="F301" s="20">
        <v>8.5670690274033596</v>
      </c>
      <c r="G301" s="20">
        <v>6.60228837566238</v>
      </c>
      <c r="H301" s="20">
        <v>9.5923402134369091</v>
      </c>
      <c r="I301" s="20">
        <v>8.2387274468370606</v>
      </c>
      <c r="J301" s="20">
        <v>9.6081428986538295</v>
      </c>
      <c r="K301" s="20">
        <v>8.9227375520628591</v>
      </c>
      <c r="L301" s="20">
        <v>8.5040523823176102</v>
      </c>
      <c r="M301" s="20">
        <v>5.6942019808139896</v>
      </c>
      <c r="N301" s="20"/>
      <c r="O301" s="20"/>
    </row>
    <row r="302" spans="1:15" x14ac:dyDescent="0.35">
      <c r="A302" s="19" t="str">
        <f>B264&amp;C293&amp;D302</f>
        <v>DISTRIBUCION VOLUMEN X CRITERIO (kg ó litros)Patatas Fritas + Otros Aperitivos Salados&lt;2MIL</v>
      </c>
      <c r="B302">
        <v>0</v>
      </c>
      <c r="C302" s="19">
        <v>0</v>
      </c>
      <c r="D302" s="19" t="s">
        <v>91</v>
      </c>
      <c r="E302" s="20">
        <v>6.5893486874423699</v>
      </c>
      <c r="F302" s="20">
        <v>6.3913020248950696</v>
      </c>
      <c r="G302" s="20">
        <v>6.1773502999745302</v>
      </c>
      <c r="H302" s="20">
        <v>5.2342791065304599</v>
      </c>
      <c r="I302" s="20">
        <v>7.0324648436674098</v>
      </c>
      <c r="J302" s="20">
        <v>5.9606164858146</v>
      </c>
      <c r="K302" s="20">
        <v>4.6750200547119798</v>
      </c>
      <c r="L302" s="20">
        <v>6.84299222023387</v>
      </c>
      <c r="M302" s="20">
        <v>6.5485436732605597</v>
      </c>
      <c r="N302" s="20"/>
      <c r="O302" s="20"/>
    </row>
    <row r="303" spans="1:15" x14ac:dyDescent="0.35">
      <c r="A303" s="19" t="str">
        <f>B264&amp;C293&amp;D303</f>
        <v>DISTRIBUCION VOLUMEN X CRITERIO (kg ó litros)Patatas Fritas + Otros Aperitivos Salados2-5MIL</v>
      </c>
      <c r="B303">
        <v>0</v>
      </c>
      <c r="C303" s="19">
        <v>0</v>
      </c>
      <c r="D303" s="19" t="s">
        <v>92</v>
      </c>
      <c r="E303" s="20">
        <v>6.0838311961205704</v>
      </c>
      <c r="F303" s="20">
        <v>7.0519439002594204</v>
      </c>
      <c r="G303" s="20">
        <v>6.9306980590383596</v>
      </c>
      <c r="H303" s="20">
        <v>4.5897767126455298</v>
      </c>
      <c r="I303" s="20">
        <v>4.8070278389701899</v>
      </c>
      <c r="J303" s="20">
        <v>4.2615506155104796</v>
      </c>
      <c r="K303" s="20">
        <v>6.4680913474226003</v>
      </c>
      <c r="L303" s="20">
        <v>4.4264034313296703</v>
      </c>
      <c r="M303" s="20">
        <v>5.0729618890165096</v>
      </c>
      <c r="N303" s="20"/>
      <c r="O303" s="20"/>
    </row>
    <row r="304" spans="1:15" x14ac:dyDescent="0.35">
      <c r="A304" s="19" t="str">
        <f>B264&amp;C293&amp;D304</f>
        <v>DISTRIBUCION VOLUMEN X CRITERIO (kg ó litros)Patatas Fritas + Otros Aperitivos Salados5-10MIL</v>
      </c>
      <c r="B304">
        <v>0</v>
      </c>
      <c r="C304" s="19">
        <v>0</v>
      </c>
      <c r="D304" s="19" t="s">
        <v>93</v>
      </c>
      <c r="E304" s="20">
        <v>6.4435669881350304</v>
      </c>
      <c r="F304" s="20">
        <v>6.3015421962104297</v>
      </c>
      <c r="G304" s="20">
        <v>6.0655409906302804</v>
      </c>
      <c r="H304" s="20">
        <v>9.5276072944860601</v>
      </c>
      <c r="I304" s="20">
        <v>10.1360979009071</v>
      </c>
      <c r="J304" s="20">
        <v>9.4078135130998</v>
      </c>
      <c r="K304" s="20">
        <v>4.6089497363107004</v>
      </c>
      <c r="L304" s="20">
        <v>4.9688634984239703</v>
      </c>
      <c r="M304" s="20">
        <v>6.01721373974536</v>
      </c>
      <c r="N304" s="20"/>
      <c r="O304" s="20"/>
    </row>
    <row r="305" spans="1:15" x14ac:dyDescent="0.35">
      <c r="A305" s="19" t="str">
        <f>B264&amp;C293&amp;D305</f>
        <v>DISTRIBUCION VOLUMEN X CRITERIO (kg ó litros)Patatas Fritas + Otros Aperitivos Salados10-30MIL</v>
      </c>
      <c r="B305">
        <v>0</v>
      </c>
      <c r="C305" s="19">
        <v>0</v>
      </c>
      <c r="D305" s="19" t="s">
        <v>94</v>
      </c>
      <c r="E305" s="20">
        <v>20.821606746015199</v>
      </c>
      <c r="F305" s="20">
        <v>19.169269125909398</v>
      </c>
      <c r="G305" s="20">
        <v>25.101801331537501</v>
      </c>
      <c r="H305" s="20">
        <v>25.4066626028789</v>
      </c>
      <c r="I305" s="20">
        <v>21.182806283286201</v>
      </c>
      <c r="J305" s="20">
        <v>26.958707624256501</v>
      </c>
      <c r="K305" s="20">
        <v>20.905710172040301</v>
      </c>
      <c r="L305" s="20">
        <v>23.0084384797414</v>
      </c>
      <c r="M305" s="20">
        <v>20.537401435155601</v>
      </c>
      <c r="N305" s="20"/>
      <c r="O305" s="20"/>
    </row>
    <row r="306" spans="1:15" x14ac:dyDescent="0.35">
      <c r="A306" s="19" t="str">
        <f>B264&amp;C293&amp;D306</f>
        <v>DISTRIBUCION VOLUMEN X CRITERIO (kg ó litros)Patatas Fritas + Otros Aperitivos Salados30-100MIL</v>
      </c>
      <c r="B306">
        <v>0</v>
      </c>
      <c r="C306" s="19">
        <v>0</v>
      </c>
      <c r="D306" s="19" t="s">
        <v>95</v>
      </c>
      <c r="E306" s="20">
        <v>19.568760109992802</v>
      </c>
      <c r="F306" s="20">
        <v>23.845023343189201</v>
      </c>
      <c r="G306" s="20">
        <v>23.290864994100001</v>
      </c>
      <c r="H306" s="20">
        <v>20.562436464812301</v>
      </c>
      <c r="I306" s="20">
        <v>20.942820507626202</v>
      </c>
      <c r="J306" s="20">
        <v>20.331961366854401</v>
      </c>
      <c r="K306" s="20">
        <v>25.5813282192352</v>
      </c>
      <c r="L306" s="20">
        <v>21.092684216382899</v>
      </c>
      <c r="M306" s="20">
        <v>24.324677174061701</v>
      </c>
      <c r="N306" s="20"/>
      <c r="O306" s="20"/>
    </row>
    <row r="307" spans="1:15" x14ac:dyDescent="0.35">
      <c r="A307" s="19" t="str">
        <f>B264&amp;C293&amp;D307</f>
        <v>DISTRIBUCION VOLUMEN X CRITERIO (kg ó litros)Patatas Fritas + Otros Aperitivos Salados100-200MIL</v>
      </c>
      <c r="B307">
        <v>0</v>
      </c>
      <c r="C307" s="19">
        <v>0</v>
      </c>
      <c r="D307" s="19" t="s">
        <v>96</v>
      </c>
      <c r="E307" s="20">
        <v>8.7718950993426006</v>
      </c>
      <c r="F307" s="20">
        <v>7.7879004362006796</v>
      </c>
      <c r="G307" s="20">
        <v>7.0803978626995496</v>
      </c>
      <c r="H307" s="20">
        <v>6.0943005091684004</v>
      </c>
      <c r="I307" s="20">
        <v>8.1945725004835595</v>
      </c>
      <c r="J307" s="20">
        <v>7.6708554363355903</v>
      </c>
      <c r="K307" s="20">
        <v>10.0627525444466</v>
      </c>
      <c r="L307" s="20">
        <v>9.3238191929002792</v>
      </c>
      <c r="M307" s="20">
        <v>8.5421563466565296</v>
      </c>
      <c r="N307" s="20"/>
      <c r="O307" s="20"/>
    </row>
    <row r="308" spans="1:15" x14ac:dyDescent="0.35">
      <c r="A308" s="19" t="str">
        <f>B264&amp;C293&amp;D308</f>
        <v>DISTRIBUCION VOLUMEN X CRITERIO (kg ó litros)Patatas Fritas + Otros Aperitivos Salados200-500MIL</v>
      </c>
      <c r="B308">
        <v>0</v>
      </c>
      <c r="C308" s="19">
        <v>0</v>
      </c>
      <c r="D308" s="19" t="s">
        <v>97</v>
      </c>
      <c r="E308" s="20">
        <v>16.432478166140399</v>
      </c>
      <c r="F308" s="20">
        <v>15.8812643028306</v>
      </c>
      <c r="G308" s="20">
        <v>11.3422021665945</v>
      </c>
      <c r="H308" s="20">
        <v>14.1429678076894</v>
      </c>
      <c r="I308" s="20">
        <v>12.146384990567601</v>
      </c>
      <c r="J308" s="20">
        <v>11.3973200167952</v>
      </c>
      <c r="K308" s="20">
        <v>9.9745130458375204</v>
      </c>
      <c r="L308" s="20">
        <v>12.5613401028825</v>
      </c>
      <c r="M308" s="20">
        <v>11.845776452713199</v>
      </c>
      <c r="N308" s="20"/>
      <c r="O308" s="20"/>
    </row>
    <row r="309" spans="1:15" x14ac:dyDescent="0.35">
      <c r="A309" s="19" t="str">
        <f>B264&amp;C293&amp;D309</f>
        <v>DISTRIBUCION VOLUMEN X CRITERIO (kg ó litros)Patatas Fritas + Otros Aperitivos Salados&gt;500MIL</v>
      </c>
      <c r="B309">
        <v>0</v>
      </c>
      <c r="C309" s="19">
        <v>0</v>
      </c>
      <c r="D309" s="19" t="s">
        <v>98</v>
      </c>
      <c r="E309" s="20">
        <v>15.288524643007699</v>
      </c>
      <c r="F309" s="20">
        <v>13.5717457973556</v>
      </c>
      <c r="G309" s="20">
        <v>14.011151311574499</v>
      </c>
      <c r="H309" s="20">
        <v>14.441974921393699</v>
      </c>
      <c r="I309" s="20">
        <v>15.557825208282701</v>
      </c>
      <c r="J309" s="20">
        <v>14.011173026443601</v>
      </c>
      <c r="K309" s="20">
        <v>17.7236343802638</v>
      </c>
      <c r="L309" s="20">
        <v>17.775457343768899</v>
      </c>
      <c r="M309" s="20">
        <v>17.111272182587101</v>
      </c>
      <c r="N309" s="20"/>
      <c r="O309" s="20"/>
    </row>
    <row r="310" spans="1:15" x14ac:dyDescent="0.35">
      <c r="A310" s="19" t="str">
        <f>B264&amp;C293&amp;D310</f>
        <v>DISTRIBUCION VOLUMEN X CRITERIO (kg ó litros)Patatas Fritas + Otros Aperitivos SaladosDE 15 A 19 AÑOS</v>
      </c>
      <c r="B310">
        <v>0</v>
      </c>
      <c r="C310" s="19">
        <v>0</v>
      </c>
      <c r="D310" s="19" t="s">
        <v>99</v>
      </c>
      <c r="E310" s="20">
        <v>7.2171978632913101</v>
      </c>
      <c r="F310" s="20">
        <v>6.0695967827320203</v>
      </c>
      <c r="G310" s="20">
        <v>11.0347625338729</v>
      </c>
      <c r="H310" s="20">
        <v>6.8268702049315202</v>
      </c>
      <c r="I310" s="20">
        <v>8.7259002157773597</v>
      </c>
      <c r="J310" s="20">
        <v>8.87810495596149</v>
      </c>
      <c r="K310" s="20">
        <v>8.1226644583776402</v>
      </c>
      <c r="L310" s="20">
        <v>4.3812023578014703</v>
      </c>
      <c r="M310" s="20">
        <v>4.5515068796264302</v>
      </c>
      <c r="N310" s="20"/>
      <c r="O310" s="20"/>
    </row>
    <row r="311" spans="1:15" x14ac:dyDescent="0.35">
      <c r="A311" s="19" t="str">
        <f>B264&amp;C293&amp;D311</f>
        <v>DISTRIBUCION VOLUMEN X CRITERIO (kg ó litros)Patatas Fritas + Otros Aperitivos SaladosDE 20 A 24 AÑOS</v>
      </c>
      <c r="B311">
        <v>0</v>
      </c>
      <c r="C311" s="19">
        <v>0</v>
      </c>
      <c r="D311" s="19" t="s">
        <v>100</v>
      </c>
      <c r="E311" s="20">
        <v>3.5523582775635401</v>
      </c>
      <c r="F311" s="20">
        <v>4.6568677734325004</v>
      </c>
      <c r="G311" s="20">
        <v>5.1691624678855703</v>
      </c>
      <c r="H311" s="20">
        <v>3.6046076164128</v>
      </c>
      <c r="I311" s="20">
        <v>2.8835227716044902</v>
      </c>
      <c r="J311" s="20">
        <v>5.1889982839423601</v>
      </c>
      <c r="K311" s="20">
        <v>5.1693575200447697</v>
      </c>
      <c r="L311" s="20">
        <v>6.8184039942413897</v>
      </c>
      <c r="M311" s="20">
        <v>4.6635677388035797</v>
      </c>
      <c r="N311" s="20"/>
      <c r="O311" s="20"/>
    </row>
    <row r="312" spans="1:15" x14ac:dyDescent="0.35">
      <c r="A312" s="19" t="str">
        <f>B264&amp;C293&amp;D312</f>
        <v>DISTRIBUCION VOLUMEN X CRITERIO (kg ó litros)Patatas Fritas + Otros Aperitivos SaladosDE 25 A 34 AÑOS</v>
      </c>
      <c r="B312">
        <v>0</v>
      </c>
      <c r="C312" s="19">
        <v>0</v>
      </c>
      <c r="D312" s="19" t="s">
        <v>101</v>
      </c>
      <c r="E312" s="20">
        <v>8.4795310596190205</v>
      </c>
      <c r="F312" s="20">
        <v>10.509991990484201</v>
      </c>
      <c r="G312" s="20">
        <v>8.3929028904176004</v>
      </c>
      <c r="H312" s="20">
        <v>12.7874583397717</v>
      </c>
      <c r="I312" s="20">
        <v>11.3265157838972</v>
      </c>
      <c r="J312" s="20">
        <v>10.2193602449324</v>
      </c>
      <c r="K312" s="20">
        <v>10.205650074080699</v>
      </c>
      <c r="L312" s="20">
        <v>10.0705440846159</v>
      </c>
      <c r="M312" s="20">
        <v>9.2811896442580597</v>
      </c>
      <c r="N312" s="20"/>
      <c r="O312" s="20"/>
    </row>
    <row r="313" spans="1:15" x14ac:dyDescent="0.35">
      <c r="A313" s="19" t="str">
        <f>B264&amp;C293&amp;D313</f>
        <v>DISTRIBUCION VOLUMEN X CRITERIO (kg ó litros)Patatas Fritas + Otros Aperitivos SaladosDE 35 A 49 AÑOS</v>
      </c>
      <c r="B313">
        <v>0</v>
      </c>
      <c r="C313" s="19">
        <v>0</v>
      </c>
      <c r="D313" s="19" t="s">
        <v>102</v>
      </c>
      <c r="E313" s="20">
        <v>31.187742172244999</v>
      </c>
      <c r="F313" s="20">
        <v>36.3875763931973</v>
      </c>
      <c r="G313" s="20">
        <v>28.828469032506501</v>
      </c>
      <c r="H313" s="20">
        <v>28.053445464039601</v>
      </c>
      <c r="I313" s="20">
        <v>27.690443087267798</v>
      </c>
      <c r="J313" s="20">
        <v>30.676083809518101</v>
      </c>
      <c r="K313" s="20">
        <v>26.776085979093299</v>
      </c>
      <c r="L313" s="20">
        <v>27.683084807585601</v>
      </c>
      <c r="M313" s="20">
        <v>28.371835350027801</v>
      </c>
      <c r="N313" s="20"/>
      <c r="O313" s="20"/>
    </row>
    <row r="314" spans="1:15" x14ac:dyDescent="0.35">
      <c r="A314" s="19" t="str">
        <f>B264&amp;C293&amp;D314</f>
        <v>DISTRIBUCION VOLUMEN X CRITERIO (kg ó litros)Patatas Fritas + Otros Aperitivos SaladosDE 50 A 59 AÑOS</v>
      </c>
      <c r="B314">
        <v>0</v>
      </c>
      <c r="C314" s="19">
        <v>0</v>
      </c>
      <c r="D314" s="19" t="s">
        <v>103</v>
      </c>
      <c r="E314" s="20">
        <v>21.935608459108199</v>
      </c>
      <c r="F314" s="20">
        <v>18.820582567443001</v>
      </c>
      <c r="G314" s="20">
        <v>20.453883693862899</v>
      </c>
      <c r="H314" s="20">
        <v>20.379188639549401</v>
      </c>
      <c r="I314" s="20">
        <v>22.0266349789893</v>
      </c>
      <c r="J314" s="20">
        <v>22.3590373875988</v>
      </c>
      <c r="K314" s="20">
        <v>20.538925517708101</v>
      </c>
      <c r="L314" s="20">
        <v>21.706341004022899</v>
      </c>
      <c r="M314" s="20">
        <v>22.068866938709998</v>
      </c>
      <c r="N314" s="20"/>
      <c r="O314" s="20"/>
    </row>
    <row r="315" spans="1:15" x14ac:dyDescent="0.35">
      <c r="A315" s="19" t="str">
        <f>B264&amp;C293&amp;D315</f>
        <v>DISTRIBUCION VOLUMEN X CRITERIO (kg ó litros)Patatas Fritas + Otros Aperitivos SaladosDE 60 A 75 AÑOS</v>
      </c>
      <c r="B315">
        <v>0</v>
      </c>
      <c r="C315" s="19">
        <v>0</v>
      </c>
      <c r="D315" s="19" t="s">
        <v>104</v>
      </c>
      <c r="E315" s="20">
        <v>27.627572186309202</v>
      </c>
      <c r="F315" s="20">
        <v>23.5553812623574</v>
      </c>
      <c r="G315" s="20">
        <v>26.120822022016601</v>
      </c>
      <c r="H315" s="20">
        <v>28.348435576701998</v>
      </c>
      <c r="I315" s="20">
        <v>27.346983700937901</v>
      </c>
      <c r="J315" s="20">
        <v>22.6784173845646</v>
      </c>
      <c r="K315" s="20">
        <v>29.187315432950101</v>
      </c>
      <c r="L315" s="20">
        <v>29.3404177498454</v>
      </c>
      <c r="M315" s="20">
        <v>31.063035011074401</v>
      </c>
      <c r="N315" s="20"/>
      <c r="O315" s="20"/>
    </row>
    <row r="316" spans="1:15" x14ac:dyDescent="0.35">
      <c r="A316" s="19" t="str">
        <f>B264&amp;C293&amp;D316</f>
        <v>DISTRIBUCION VOLUMEN X CRITERIO (kg ó litros)Patatas Fritas + Otros Aperitivos SaladosNIVEL ALTO</v>
      </c>
      <c r="B316">
        <v>0</v>
      </c>
      <c r="C316" s="19">
        <v>0</v>
      </c>
      <c r="D316" s="19" t="s">
        <v>160</v>
      </c>
      <c r="E316" s="20">
        <v>18.5790046734767</v>
      </c>
      <c r="F316" s="20">
        <v>21.6766945714893</v>
      </c>
      <c r="G316" s="20">
        <v>19.3879668097272</v>
      </c>
      <c r="H316" s="20">
        <v>19.962560174436099</v>
      </c>
      <c r="I316" s="20">
        <v>21.500511957944202</v>
      </c>
      <c r="J316" s="20">
        <v>23.370266689605099</v>
      </c>
      <c r="K316" s="20">
        <v>24.891405731242902</v>
      </c>
      <c r="L316" s="20">
        <v>25.336524551030099</v>
      </c>
      <c r="M316" s="20">
        <v>24.5357158518087</v>
      </c>
      <c r="N316" s="20"/>
      <c r="O316" s="20"/>
    </row>
    <row r="317" spans="1:15" x14ac:dyDescent="0.35">
      <c r="A317" s="19" t="str">
        <f>B264&amp;C293&amp;D317</f>
        <v>DISTRIBUCION VOLUMEN X CRITERIO (kg ó litros)Patatas Fritas + Otros Aperitivos SaladosNIVEL MEDIO ALTO</v>
      </c>
      <c r="B317">
        <v>0</v>
      </c>
      <c r="C317" s="19">
        <v>0</v>
      </c>
      <c r="D317" s="19" t="s">
        <v>161</v>
      </c>
      <c r="E317" s="20">
        <v>11.9172925846038</v>
      </c>
      <c r="F317" s="20">
        <v>13.162660712610901</v>
      </c>
      <c r="G317" s="20">
        <v>13.418085227384401</v>
      </c>
      <c r="H317" s="20">
        <v>12.6354764195953</v>
      </c>
      <c r="I317" s="20">
        <v>14.534632478653</v>
      </c>
      <c r="J317" s="20">
        <v>13.6333253259989</v>
      </c>
      <c r="K317" s="20">
        <v>11.7694809467878</v>
      </c>
      <c r="L317" s="20">
        <v>11.595174665123601</v>
      </c>
      <c r="M317" s="20">
        <v>11.712417602151501</v>
      </c>
      <c r="N317" s="20"/>
      <c r="O317" s="20"/>
    </row>
    <row r="318" spans="1:15" x14ac:dyDescent="0.35">
      <c r="A318" s="19" t="str">
        <f>B264&amp;C293&amp;D318</f>
        <v>DISTRIBUCION VOLUMEN X CRITERIO (kg ó litros)Patatas Fritas + Otros Aperitivos SaladosNIVEL MEDIO</v>
      </c>
      <c r="B318">
        <v>0</v>
      </c>
      <c r="C318" s="19">
        <v>0</v>
      </c>
      <c r="D318" s="19" t="s">
        <v>162</v>
      </c>
      <c r="E318" s="20">
        <v>26.773894849603401</v>
      </c>
      <c r="F318" s="20">
        <v>27.1085498864967</v>
      </c>
      <c r="G318" s="20">
        <v>30.359720870205599</v>
      </c>
      <c r="H318" s="20">
        <v>33.941076257687598</v>
      </c>
      <c r="I318" s="20">
        <v>28.088124442624299</v>
      </c>
      <c r="J318" s="20">
        <v>26.4741200497424</v>
      </c>
      <c r="K318" s="20">
        <v>26.654688708858899</v>
      </c>
      <c r="L318" s="20">
        <v>22.017522879029499</v>
      </c>
      <c r="M318" s="20">
        <v>26.352452168234301</v>
      </c>
      <c r="N318" s="20"/>
      <c r="O318" s="20"/>
    </row>
    <row r="319" spans="1:15" x14ac:dyDescent="0.35">
      <c r="A319" s="19" t="str">
        <f>B264&amp;C293&amp;D319</f>
        <v>DISTRIBUCION VOLUMEN X CRITERIO (kg ó litros)Patatas Fritas + Otros Aperitivos SaladosNIVEL MEDIO BAJO</v>
      </c>
      <c r="B319">
        <v>0</v>
      </c>
      <c r="C319" s="19">
        <v>0</v>
      </c>
      <c r="D319" s="19" t="s">
        <v>163</v>
      </c>
      <c r="E319" s="20">
        <v>15.0416472609586</v>
      </c>
      <c r="F319" s="20">
        <v>13.572285056780901</v>
      </c>
      <c r="G319" s="20">
        <v>14.0970707485352</v>
      </c>
      <c r="H319" s="20">
        <v>12.75663206231</v>
      </c>
      <c r="I319" s="20">
        <v>12.795410451029399</v>
      </c>
      <c r="J319" s="20">
        <v>13.2252912200967</v>
      </c>
      <c r="K319" s="20">
        <v>12.6553264875706</v>
      </c>
      <c r="L319" s="20">
        <v>11.2491953761701</v>
      </c>
      <c r="M319" s="20">
        <v>12.8365472825729</v>
      </c>
      <c r="N319" s="20"/>
      <c r="O319" s="20"/>
    </row>
    <row r="320" spans="1:15" x14ac:dyDescent="0.35">
      <c r="A320" s="19" t="str">
        <f>B264&amp;C293&amp;D320</f>
        <v>DISTRIBUCION VOLUMEN X CRITERIO (kg ó litros)Patatas Fritas + Otros Aperitivos SaladosHOMBRE</v>
      </c>
      <c r="B320">
        <v>0</v>
      </c>
      <c r="C320" s="19">
        <v>0</v>
      </c>
      <c r="D320" s="19" t="s">
        <v>109</v>
      </c>
      <c r="E320" s="20">
        <v>36.3551687730819</v>
      </c>
      <c r="F320" s="20">
        <v>38.500848230128803</v>
      </c>
      <c r="G320" s="20">
        <v>42.078914793521797</v>
      </c>
      <c r="H320" s="20">
        <v>44.333194421621101</v>
      </c>
      <c r="I320" s="20">
        <v>39.668012249035797</v>
      </c>
      <c r="J320" s="20">
        <v>43.894844475415198</v>
      </c>
      <c r="K320" s="20">
        <v>42.201390504092103</v>
      </c>
      <c r="L320" s="20">
        <v>38.719183856673297</v>
      </c>
      <c r="M320" s="20">
        <v>39.2844601326251</v>
      </c>
      <c r="N320" s="20"/>
      <c r="O320" s="20"/>
    </row>
    <row r="321" spans="1:15" x14ac:dyDescent="0.35">
      <c r="A321" s="19" t="str">
        <f>B264&amp;C293&amp;D321</f>
        <v>DISTRIBUCION VOLUMEN X CRITERIO (kg ó litros)Patatas Fritas + Otros Aperitivos SaladosMUJER</v>
      </c>
      <c r="B321">
        <v>0</v>
      </c>
      <c r="C321" s="19">
        <v>0</v>
      </c>
      <c r="D321" s="19" t="s">
        <v>110</v>
      </c>
      <c r="E321" s="20">
        <v>63.644832603268803</v>
      </c>
      <c r="F321" s="20">
        <v>61.499148799978698</v>
      </c>
      <c r="G321" s="20">
        <v>57.921082446210697</v>
      </c>
      <c r="H321" s="20">
        <v>55.666813223545901</v>
      </c>
      <c r="I321" s="20">
        <v>60.3319837822106</v>
      </c>
      <c r="J321" s="20">
        <v>56.105153930146002</v>
      </c>
      <c r="K321" s="20">
        <v>57.798611857442999</v>
      </c>
      <c r="L321" s="20">
        <v>61.280814340911803</v>
      </c>
      <c r="M321" s="20">
        <v>60.715539111834097</v>
      </c>
      <c r="N321" s="20"/>
      <c r="O321" s="20"/>
    </row>
    <row r="322" spans="1:15" x14ac:dyDescent="0.35">
      <c r="A322" s="19" t="str">
        <f>B264&amp;C322&amp;D322</f>
        <v>DISTRIBUCION VOLUMEN X CRITERIO (kg ó litros)Patatas FritasT.ESPAÑA</v>
      </c>
      <c r="B322">
        <v>0</v>
      </c>
      <c r="C322" s="19" t="s">
        <v>52</v>
      </c>
      <c r="D322" s="19" t="s">
        <v>81</v>
      </c>
      <c r="E322" s="20">
        <v>100</v>
      </c>
      <c r="F322" s="20">
        <v>100</v>
      </c>
      <c r="G322" s="20">
        <v>100</v>
      </c>
      <c r="H322" s="20">
        <v>100</v>
      </c>
      <c r="I322" s="20">
        <v>100</v>
      </c>
      <c r="J322" s="20">
        <v>100</v>
      </c>
      <c r="K322" s="20">
        <v>100</v>
      </c>
      <c r="L322" s="20">
        <v>100</v>
      </c>
      <c r="M322" s="20">
        <v>100</v>
      </c>
      <c r="N322" s="20"/>
      <c r="O322" s="20"/>
    </row>
    <row r="323" spans="1:15" x14ac:dyDescent="0.35">
      <c r="A323" s="19" t="str">
        <f>B264&amp;C322&amp;D323</f>
        <v>DISTRIBUCION VOLUMEN X CRITERIO (kg ó litros)Patatas FritasBCN AM</v>
      </c>
      <c r="B323">
        <v>0</v>
      </c>
      <c r="C323" s="19">
        <v>0</v>
      </c>
      <c r="D323" s="19" t="s">
        <v>83</v>
      </c>
      <c r="E323" s="20">
        <v>10.9760112840516</v>
      </c>
      <c r="F323" s="20">
        <v>10.997155323792899</v>
      </c>
      <c r="G323" s="20">
        <v>7.44361576376415</v>
      </c>
      <c r="H323" s="20">
        <v>6.1802116705977399</v>
      </c>
      <c r="I323" s="20">
        <v>9.5913019296752697</v>
      </c>
      <c r="J323" s="20">
        <v>8.5659250581978199</v>
      </c>
      <c r="K323" s="20">
        <v>10.0905611022754</v>
      </c>
      <c r="L323" s="20">
        <v>11.533683860459901</v>
      </c>
      <c r="M323" s="20">
        <v>7.8272374562004101</v>
      </c>
      <c r="N323" s="20"/>
      <c r="O323" s="20"/>
    </row>
    <row r="324" spans="1:15" x14ac:dyDescent="0.35">
      <c r="A324" s="19" t="str">
        <f>B264&amp;C322&amp;D324</f>
        <v>DISTRIBUCION VOLUMEN X CRITERIO (kg ó litros)Patatas FritasREST.CAT ARAGON</v>
      </c>
      <c r="B324">
        <v>0</v>
      </c>
      <c r="C324" s="19">
        <v>0</v>
      </c>
      <c r="D324" s="19" t="s">
        <v>84</v>
      </c>
      <c r="E324" s="20">
        <v>13.6882220071336</v>
      </c>
      <c r="F324" s="20">
        <v>8.5944498454018508</v>
      </c>
      <c r="G324" s="20">
        <v>14.2070733765791</v>
      </c>
      <c r="H324" s="20">
        <v>17.808829037075199</v>
      </c>
      <c r="I324" s="20">
        <v>14.008353829281999</v>
      </c>
      <c r="J324" s="20">
        <v>18.546860488249202</v>
      </c>
      <c r="K324" s="20">
        <v>15.0264401126646</v>
      </c>
      <c r="L324" s="20">
        <v>15.1639729289346</v>
      </c>
      <c r="M324" s="20">
        <v>12.157813928354599</v>
      </c>
      <c r="N324" s="20"/>
      <c r="O324" s="20"/>
    </row>
    <row r="325" spans="1:15" x14ac:dyDescent="0.35">
      <c r="A325" s="19" t="str">
        <f>B264&amp;C322&amp;D325</f>
        <v>DISTRIBUCION VOLUMEN X CRITERIO (kg ó litros)Patatas FritasLEVANTE</v>
      </c>
      <c r="B325">
        <v>0</v>
      </c>
      <c r="C325" s="19">
        <v>0</v>
      </c>
      <c r="D325" s="19" t="s">
        <v>85</v>
      </c>
      <c r="E325" s="20">
        <v>13.4367000571535</v>
      </c>
      <c r="F325" s="20">
        <v>17.935043770945999</v>
      </c>
      <c r="G325" s="20">
        <v>21.5226670208957</v>
      </c>
      <c r="H325" s="20">
        <v>16.457896965972299</v>
      </c>
      <c r="I325" s="20">
        <v>16.0762411582776</v>
      </c>
      <c r="J325" s="20">
        <v>15.4617222264676</v>
      </c>
      <c r="K325" s="20">
        <v>12.090070130815599</v>
      </c>
      <c r="L325" s="20">
        <v>14.0295662870939</v>
      </c>
      <c r="M325" s="20">
        <v>14.8884363777915</v>
      </c>
      <c r="N325" s="20"/>
      <c r="O325" s="20"/>
    </row>
    <row r="326" spans="1:15" x14ac:dyDescent="0.35">
      <c r="A326" s="19" t="str">
        <f>B264&amp;C322&amp;D326</f>
        <v>DISTRIBUCION VOLUMEN X CRITERIO (kg ó litros)Patatas FritasANDALUCIA</v>
      </c>
      <c r="B326">
        <v>0</v>
      </c>
      <c r="C326" s="19">
        <v>0</v>
      </c>
      <c r="D326" s="19" t="s">
        <v>86</v>
      </c>
      <c r="E326" s="20">
        <v>24.222915588194599</v>
      </c>
      <c r="F326" s="20">
        <v>24.570647676097799</v>
      </c>
      <c r="G326" s="20">
        <v>20.0247306173578</v>
      </c>
      <c r="H326" s="20">
        <v>19.751808850600401</v>
      </c>
      <c r="I326" s="20">
        <v>24.589382439072399</v>
      </c>
      <c r="J326" s="20">
        <v>20.354569996704502</v>
      </c>
      <c r="K326" s="20">
        <v>22.687088800843501</v>
      </c>
      <c r="L326" s="20">
        <v>24.371570015513502</v>
      </c>
      <c r="M326" s="20">
        <v>24.5772008602281</v>
      </c>
      <c r="N326" s="20"/>
      <c r="O326" s="20"/>
    </row>
    <row r="327" spans="1:15" x14ac:dyDescent="0.35">
      <c r="A327" s="19" t="str">
        <f>B264&amp;C322&amp;D327</f>
        <v>DISTRIBUCION VOLUMEN X CRITERIO (kg ó litros)Patatas FritasMDD AM</v>
      </c>
      <c r="B327">
        <v>0</v>
      </c>
      <c r="C327" s="19">
        <v>0</v>
      </c>
      <c r="D327" s="19" t="s">
        <v>87</v>
      </c>
      <c r="E327" s="20">
        <v>9.2798150289428598</v>
      </c>
      <c r="F327" s="20">
        <v>9.7326651660978492</v>
      </c>
      <c r="G327" s="20">
        <v>9.2117590097864603</v>
      </c>
      <c r="H327" s="20">
        <v>10.302500719246799</v>
      </c>
      <c r="I327" s="20">
        <v>11.837956973611099</v>
      </c>
      <c r="J327" s="20">
        <v>9.9907723668010693</v>
      </c>
      <c r="K327" s="20">
        <v>11.096543221739401</v>
      </c>
      <c r="L327" s="20">
        <v>9.1679973497257805</v>
      </c>
      <c r="M327" s="20">
        <v>15.1498761891851</v>
      </c>
      <c r="N327" s="20"/>
      <c r="O327" s="20"/>
    </row>
    <row r="328" spans="1:15" x14ac:dyDescent="0.35">
      <c r="A328" s="19" t="str">
        <f>B264&amp;C322&amp;D328</f>
        <v>DISTRIBUCION VOLUMEN X CRITERIO (kg ó litros)Patatas FritasRTO CENTRO</v>
      </c>
      <c r="B328">
        <v>0</v>
      </c>
      <c r="C328" s="19">
        <v>0</v>
      </c>
      <c r="D328" s="19" t="s">
        <v>88</v>
      </c>
      <c r="E328" s="20">
        <v>8.6857352258838407</v>
      </c>
      <c r="F328" s="20">
        <v>9.8699362821908299</v>
      </c>
      <c r="G328" s="20">
        <v>11.455748895516599</v>
      </c>
      <c r="H328" s="20">
        <v>10.9265333259785</v>
      </c>
      <c r="I328" s="20">
        <v>7.2910777612551296</v>
      </c>
      <c r="J328" s="20">
        <v>9.67350745364757</v>
      </c>
      <c r="K328" s="20">
        <v>8.4195633725050492</v>
      </c>
      <c r="L328" s="20">
        <v>7.46782905454568</v>
      </c>
      <c r="M328" s="20">
        <v>7.8879224886541097</v>
      </c>
      <c r="N328" s="20"/>
      <c r="O328" s="20"/>
    </row>
    <row r="329" spans="1:15" x14ac:dyDescent="0.35">
      <c r="A329" s="19" t="str">
        <f>B264&amp;C322&amp;D329</f>
        <v>DISTRIBUCION VOLUMEN X CRITERIO (kg ó litros)Patatas FritasNORTE-CENTRO</v>
      </c>
      <c r="B329">
        <v>0</v>
      </c>
      <c r="C329" s="19">
        <v>0</v>
      </c>
      <c r="D329" s="19" t="s">
        <v>89</v>
      </c>
      <c r="E329" s="20">
        <v>11.4577768163737</v>
      </c>
      <c r="F329" s="20">
        <v>9.0380157890839001</v>
      </c>
      <c r="G329" s="20">
        <v>8.12105894523053</v>
      </c>
      <c r="H329" s="20">
        <v>9.09985089567882</v>
      </c>
      <c r="I329" s="20">
        <v>8.2640688234008</v>
      </c>
      <c r="J329" s="20">
        <v>6.69717660641499</v>
      </c>
      <c r="K329" s="20">
        <v>9.13305252486232</v>
      </c>
      <c r="L329" s="20">
        <v>9.79126435923998</v>
      </c>
      <c r="M329" s="20">
        <v>10.922392750002199</v>
      </c>
      <c r="N329" s="20"/>
      <c r="O329" s="20"/>
    </row>
    <row r="330" spans="1:15" x14ac:dyDescent="0.35">
      <c r="A330" s="19" t="str">
        <f>B264&amp;C322&amp;D330</f>
        <v>DISTRIBUCION VOLUMEN X CRITERIO (kg ó litros)Patatas FritasNOROESTE</v>
      </c>
      <c r="B330">
        <v>0</v>
      </c>
      <c r="C330" s="19">
        <v>0</v>
      </c>
      <c r="D330" s="19" t="s">
        <v>90</v>
      </c>
      <c r="E330" s="20">
        <v>8.2528313215862106</v>
      </c>
      <c r="F330" s="20">
        <v>9.2620794148422405</v>
      </c>
      <c r="G330" s="20">
        <v>8.0133259142312507</v>
      </c>
      <c r="H330" s="20">
        <v>9.4723695457795891</v>
      </c>
      <c r="I330" s="20">
        <v>8.3416227221549093</v>
      </c>
      <c r="J330" s="20">
        <v>10.709460920825</v>
      </c>
      <c r="K330" s="20">
        <v>11.4566870319324</v>
      </c>
      <c r="L330" s="20">
        <v>8.4741173761436208</v>
      </c>
      <c r="M330" s="20">
        <v>6.5891216098124303</v>
      </c>
      <c r="N330" s="20"/>
      <c r="O330" s="20"/>
    </row>
    <row r="331" spans="1:15" x14ac:dyDescent="0.35">
      <c r="A331" s="19" t="str">
        <f>B264&amp;C322&amp;D331</f>
        <v>DISTRIBUCION VOLUMEN X CRITERIO (kg ó litros)Patatas Fritas&lt;2MIL</v>
      </c>
      <c r="B331">
        <v>0</v>
      </c>
      <c r="C331" s="19">
        <v>0</v>
      </c>
      <c r="D331" s="19" t="s">
        <v>91</v>
      </c>
      <c r="E331" s="20">
        <v>7.6613777441607001</v>
      </c>
      <c r="F331" s="21">
        <v>6.44484221055753</v>
      </c>
      <c r="G331" s="20">
        <v>6.0564627553684804</v>
      </c>
      <c r="H331" s="21">
        <v>4.3974311984228702</v>
      </c>
      <c r="I331" s="20">
        <v>6.49341593243751</v>
      </c>
      <c r="J331" s="20">
        <v>5.8176345604149402</v>
      </c>
      <c r="K331" s="20">
        <v>4.8735064951638503</v>
      </c>
      <c r="L331" s="20">
        <v>8.0015820895777399</v>
      </c>
      <c r="M331" s="20">
        <v>6.2931078705026398</v>
      </c>
      <c r="N331" s="20"/>
      <c r="O331" s="20"/>
    </row>
    <row r="332" spans="1:15" x14ac:dyDescent="0.35">
      <c r="A332" s="19" t="str">
        <f>B264&amp;C322&amp;D332</f>
        <v>DISTRIBUCION VOLUMEN X CRITERIO (kg ó litros)Patatas Fritas2-5MIL</v>
      </c>
      <c r="B332">
        <v>0</v>
      </c>
      <c r="C332" s="19">
        <v>0</v>
      </c>
      <c r="D332" s="19" t="s">
        <v>92</v>
      </c>
      <c r="E332" s="20">
        <v>6.4808629282002297</v>
      </c>
      <c r="F332" s="20">
        <v>6.5340056535705502</v>
      </c>
      <c r="G332" s="20">
        <v>6.6405110495999704</v>
      </c>
      <c r="H332" s="20">
        <v>4.0918792122707801</v>
      </c>
      <c r="I332" s="20">
        <v>5.4398037967911304</v>
      </c>
      <c r="J332" s="20">
        <v>2.8885133051057101</v>
      </c>
      <c r="K332" s="20">
        <v>7.2986526628125601</v>
      </c>
      <c r="L332" s="20">
        <v>2.4318754782858099</v>
      </c>
      <c r="M332" s="20">
        <v>4.2268094408080499</v>
      </c>
      <c r="N332" s="20"/>
      <c r="O332" s="20"/>
    </row>
    <row r="333" spans="1:15" x14ac:dyDescent="0.35">
      <c r="A333" s="19" t="str">
        <f>B264&amp;C322&amp;D333</f>
        <v>DISTRIBUCION VOLUMEN X CRITERIO (kg ó litros)Patatas Fritas5-10MIL</v>
      </c>
      <c r="B333">
        <v>0</v>
      </c>
      <c r="C333" s="19">
        <v>0</v>
      </c>
      <c r="D333" s="19" t="s">
        <v>93</v>
      </c>
      <c r="E333" s="20">
        <v>6.5033150294208903</v>
      </c>
      <c r="F333" s="20">
        <v>5.9309125560977503</v>
      </c>
      <c r="G333" s="20">
        <v>6.5127346818633498</v>
      </c>
      <c r="H333" s="20">
        <v>9.1680006055795999</v>
      </c>
      <c r="I333" s="20">
        <v>10.838657744995</v>
      </c>
      <c r="J333" s="20">
        <v>8.8447060502015997</v>
      </c>
      <c r="K333" s="20">
        <v>3.05698313788541</v>
      </c>
      <c r="L333" s="20">
        <v>5.2639563780855401</v>
      </c>
      <c r="M333" s="20">
        <v>7.32022513126081</v>
      </c>
      <c r="N333" s="20"/>
      <c r="O333" s="20"/>
    </row>
    <row r="334" spans="1:15" x14ac:dyDescent="0.35">
      <c r="A334" s="19" t="str">
        <f>B264&amp;C322&amp;D334</f>
        <v>DISTRIBUCION VOLUMEN X CRITERIO (kg ó litros)Patatas Fritas10-30MIL</v>
      </c>
      <c r="B334">
        <v>0</v>
      </c>
      <c r="C334" s="19">
        <v>0</v>
      </c>
      <c r="D334" s="19" t="s">
        <v>94</v>
      </c>
      <c r="E334" s="20">
        <v>20.124799457794499</v>
      </c>
      <c r="F334" s="20">
        <v>16.830848055617999</v>
      </c>
      <c r="G334" s="20">
        <v>26.0928694707824</v>
      </c>
      <c r="H334" s="20">
        <v>25.598628104921701</v>
      </c>
      <c r="I334" s="20">
        <v>20.086169524157899</v>
      </c>
      <c r="J334" s="20">
        <v>28.1769445275702</v>
      </c>
      <c r="K334" s="20">
        <v>21.483840976553399</v>
      </c>
      <c r="L334" s="20">
        <v>20.345007765963999</v>
      </c>
      <c r="M334" s="20">
        <v>18.425504382630098</v>
      </c>
      <c r="N334" s="20"/>
      <c r="O334" s="20"/>
    </row>
    <row r="335" spans="1:15" x14ac:dyDescent="0.35">
      <c r="A335" s="19" t="str">
        <f>B264&amp;C322&amp;D335</f>
        <v>DISTRIBUCION VOLUMEN X CRITERIO (kg ó litros)Patatas Fritas30-100MIL</v>
      </c>
      <c r="B335">
        <v>0</v>
      </c>
      <c r="C335" s="19">
        <v>0</v>
      </c>
      <c r="D335" s="19" t="s">
        <v>95</v>
      </c>
      <c r="E335" s="20">
        <v>21.8230528086997</v>
      </c>
      <c r="F335" s="20">
        <v>27.716617907890001</v>
      </c>
      <c r="G335" s="20">
        <v>23.795323979725001</v>
      </c>
      <c r="H335" s="20">
        <v>23.007914116858899</v>
      </c>
      <c r="I335" s="20">
        <v>23.073733656985201</v>
      </c>
      <c r="J335" s="20">
        <v>23.037292539214299</v>
      </c>
      <c r="K335" s="20">
        <v>29.308586725657399</v>
      </c>
      <c r="L335" s="20">
        <v>24.1507932245596</v>
      </c>
      <c r="M335" s="20">
        <v>25.882928550348701</v>
      </c>
      <c r="N335" s="20"/>
      <c r="O335" s="20"/>
    </row>
    <row r="336" spans="1:15" x14ac:dyDescent="0.35">
      <c r="A336" s="19" t="str">
        <f>B264&amp;C322&amp;D336</f>
        <v>DISTRIBUCION VOLUMEN X CRITERIO (kg ó litros)Patatas Fritas100-200MIL</v>
      </c>
      <c r="B336">
        <v>0</v>
      </c>
      <c r="C336" s="19">
        <v>0</v>
      </c>
      <c r="D336" s="19" t="s">
        <v>96</v>
      </c>
      <c r="E336" s="20">
        <v>7.2909765375618001</v>
      </c>
      <c r="F336" s="20">
        <v>6.6567951681388902</v>
      </c>
      <c r="G336" s="20">
        <v>5.0191036689486097</v>
      </c>
      <c r="H336" s="20">
        <v>5.28665565943278</v>
      </c>
      <c r="I336" s="20">
        <v>6.5696915684528197</v>
      </c>
      <c r="J336" s="20">
        <v>5.1428434500116502</v>
      </c>
      <c r="K336" s="20">
        <v>7.5796515487959804</v>
      </c>
      <c r="L336" s="20">
        <v>10.2799882802861</v>
      </c>
      <c r="M336" s="20">
        <v>8.0240596297372093</v>
      </c>
      <c r="N336" s="20"/>
      <c r="O336" s="20"/>
    </row>
    <row r="337" spans="1:15" x14ac:dyDescent="0.35">
      <c r="A337" s="19" t="str">
        <f>B264&amp;C322&amp;D337</f>
        <v>DISTRIBUCION VOLUMEN X CRITERIO (kg ó litros)Patatas Fritas200-500MIL</v>
      </c>
      <c r="B337">
        <v>0</v>
      </c>
      <c r="C337" s="19">
        <v>0</v>
      </c>
      <c r="D337" s="19" t="s">
        <v>97</v>
      </c>
      <c r="E337" s="20">
        <v>14.641876047652</v>
      </c>
      <c r="F337" s="20">
        <v>16.2086413188036</v>
      </c>
      <c r="G337" s="20">
        <v>12.3040868292887</v>
      </c>
      <c r="H337" s="20">
        <v>13.031328439668799</v>
      </c>
      <c r="I337" s="20">
        <v>11.583996105047801</v>
      </c>
      <c r="J337" s="20">
        <v>11.417183396632399</v>
      </c>
      <c r="K337" s="20">
        <v>8.0116625864789803</v>
      </c>
      <c r="L337" s="20">
        <v>11.8276554567417</v>
      </c>
      <c r="M337" s="20">
        <v>11.312900522786601</v>
      </c>
      <c r="N337" s="20"/>
      <c r="O337" s="20"/>
    </row>
    <row r="338" spans="1:15" x14ac:dyDescent="0.35">
      <c r="A338" s="19" t="str">
        <f>B264&amp;C322&amp;D338</f>
        <v>DISTRIBUCION VOLUMEN X CRITERIO (kg ó litros)Patatas Fritas&gt;500MIL</v>
      </c>
      <c r="B338">
        <v>0</v>
      </c>
      <c r="C338" s="19">
        <v>0</v>
      </c>
      <c r="D338" s="19" t="s">
        <v>98</v>
      </c>
      <c r="E338" s="20">
        <v>15.4737459777486</v>
      </c>
      <c r="F338" s="20">
        <v>13.6773409029918</v>
      </c>
      <c r="G338" s="20">
        <v>13.5789030227022</v>
      </c>
      <c r="H338" s="20">
        <v>15.4181628039044</v>
      </c>
      <c r="I338" s="20">
        <v>15.9145394780794</v>
      </c>
      <c r="J338" s="20">
        <v>14.674878268222701</v>
      </c>
      <c r="K338" s="20">
        <v>18.3871122824828</v>
      </c>
      <c r="L338" s="20">
        <v>17.699146103756199</v>
      </c>
      <c r="M338" s="20">
        <v>18.514461496429401</v>
      </c>
      <c r="N338" s="20"/>
      <c r="O338" s="20"/>
    </row>
    <row r="339" spans="1:15" x14ac:dyDescent="0.35">
      <c r="A339" s="19" t="str">
        <f>B264&amp;C322&amp;D339</f>
        <v>DISTRIBUCION VOLUMEN X CRITERIO (kg ó litros)Patatas FritasDE 15 A 19 AÑOS</v>
      </c>
      <c r="B339">
        <v>0</v>
      </c>
      <c r="C339" s="19">
        <v>0</v>
      </c>
      <c r="D339" s="19" t="s">
        <v>99</v>
      </c>
      <c r="E339" s="20">
        <v>7.92803023798567</v>
      </c>
      <c r="F339" s="20">
        <v>6.7650826633548098</v>
      </c>
      <c r="G339" s="20">
        <v>9.7334437795327506</v>
      </c>
      <c r="H339" s="20">
        <v>4.9475050600952004</v>
      </c>
      <c r="I339" s="20">
        <v>9.0725512063558096</v>
      </c>
      <c r="J339" s="20">
        <v>7.0378883485961303</v>
      </c>
      <c r="K339" s="20">
        <v>7.3061723624575903</v>
      </c>
      <c r="L339" s="20">
        <v>3.2463542862099999</v>
      </c>
      <c r="M339" s="20">
        <v>4.1648134158368002</v>
      </c>
      <c r="N339" s="20"/>
      <c r="O339" s="20"/>
    </row>
    <row r="340" spans="1:15" x14ac:dyDescent="0.35">
      <c r="A340" s="19" t="str">
        <f>B264&amp;C322&amp;D340</f>
        <v>DISTRIBUCION VOLUMEN X CRITERIO (kg ó litros)Patatas FritasDE 20 A 24 AÑOS</v>
      </c>
      <c r="B340">
        <v>0</v>
      </c>
      <c r="C340" s="19">
        <v>0</v>
      </c>
      <c r="D340" s="19" t="s">
        <v>100</v>
      </c>
      <c r="E340" s="20">
        <v>4.0706064889606397</v>
      </c>
      <c r="F340" s="20">
        <v>4.7940089506431196</v>
      </c>
      <c r="G340" s="20">
        <v>4.3023504911807402</v>
      </c>
      <c r="H340" s="20">
        <v>4.0960741459033496</v>
      </c>
      <c r="I340" s="20">
        <v>2.81364839459048</v>
      </c>
      <c r="J340" s="20">
        <v>3.9259241778015599</v>
      </c>
      <c r="K340" s="20">
        <v>4.0682538984699903</v>
      </c>
      <c r="L340" s="20">
        <v>7.8407618853888303</v>
      </c>
      <c r="M340" s="20">
        <v>5.4136241769462004</v>
      </c>
      <c r="N340" s="20"/>
      <c r="O340" s="20"/>
    </row>
    <row r="341" spans="1:15" x14ac:dyDescent="0.35">
      <c r="A341" s="19" t="str">
        <f>B264&amp;C322&amp;D341</f>
        <v>DISTRIBUCION VOLUMEN X CRITERIO (kg ó litros)Patatas FritasDE 25 A 34 AÑOS</v>
      </c>
      <c r="B341">
        <v>0</v>
      </c>
      <c r="C341" s="19">
        <v>0</v>
      </c>
      <c r="D341" s="19" t="s">
        <v>101</v>
      </c>
      <c r="E341" s="20">
        <v>7.3452782474437699</v>
      </c>
      <c r="F341" s="20">
        <v>8.8735978767388293</v>
      </c>
      <c r="G341" s="20">
        <v>7.3630468865396796</v>
      </c>
      <c r="H341" s="20">
        <v>9.8789230368363796</v>
      </c>
      <c r="I341" s="20">
        <v>9.1779954722872805</v>
      </c>
      <c r="J341" s="20">
        <v>9.2900402131525404</v>
      </c>
      <c r="K341" s="20">
        <v>9.2592471349027807</v>
      </c>
      <c r="L341" s="20">
        <v>6.63376631386648</v>
      </c>
      <c r="M341" s="20">
        <v>7.7613487834635198</v>
      </c>
      <c r="N341" s="20"/>
      <c r="O341" s="20"/>
    </row>
    <row r="342" spans="1:15" x14ac:dyDescent="0.35">
      <c r="A342" s="19" t="str">
        <f>B264&amp;C322&amp;D342</f>
        <v>DISTRIBUCION VOLUMEN X CRITERIO (kg ó litros)Patatas FritasDE 35 A 49 AÑOS</v>
      </c>
      <c r="B342">
        <v>0</v>
      </c>
      <c r="C342" s="19">
        <v>0</v>
      </c>
      <c r="D342" s="19" t="s">
        <v>102</v>
      </c>
      <c r="E342" s="20">
        <v>28.9451051836324</v>
      </c>
      <c r="F342" s="20">
        <v>32.382099454636197</v>
      </c>
      <c r="G342" s="20">
        <v>25.462127049170899</v>
      </c>
      <c r="H342" s="20">
        <v>24.072189576374701</v>
      </c>
      <c r="I342" s="20">
        <v>26.304860920364899</v>
      </c>
      <c r="J342" s="20">
        <v>29.841715262660198</v>
      </c>
      <c r="K342" s="20">
        <v>24.456971491283401</v>
      </c>
      <c r="L342" s="20">
        <v>21.9428671388204</v>
      </c>
      <c r="M342" s="20">
        <v>24.704214046753201</v>
      </c>
      <c r="N342" s="20"/>
      <c r="O342" s="20"/>
    </row>
    <row r="343" spans="1:15" x14ac:dyDescent="0.35">
      <c r="A343" s="19" t="str">
        <f>B264&amp;C322&amp;D343</f>
        <v>DISTRIBUCION VOLUMEN X CRITERIO (kg ó litros)Patatas FritasDE 50 A 59 AÑOS</v>
      </c>
      <c r="B343">
        <v>0</v>
      </c>
      <c r="C343" s="19">
        <v>0</v>
      </c>
      <c r="D343" s="19" t="s">
        <v>103</v>
      </c>
      <c r="E343" s="20">
        <v>20.868340235220899</v>
      </c>
      <c r="F343" s="20">
        <v>17.3870289914145</v>
      </c>
      <c r="G343" s="20">
        <v>22.291486008553601</v>
      </c>
      <c r="H343" s="20">
        <v>20.876698294014599</v>
      </c>
      <c r="I343" s="20">
        <v>21.2519721429525</v>
      </c>
      <c r="J343" s="20">
        <v>21.473005997127601</v>
      </c>
      <c r="K343" s="20">
        <v>19.417014744595502</v>
      </c>
      <c r="L343" s="20">
        <v>22.990547153334401</v>
      </c>
      <c r="M343" s="20">
        <v>21.1434458473896</v>
      </c>
      <c r="N343" s="20"/>
      <c r="O343" s="20"/>
    </row>
    <row r="344" spans="1:15" x14ac:dyDescent="0.35">
      <c r="A344" s="19" t="str">
        <f>B264&amp;C322&amp;D344</f>
        <v>DISTRIBUCION VOLUMEN X CRITERIO (kg ó litros)Patatas FritasDE 60 A 75 AÑOS</v>
      </c>
      <c r="B344">
        <v>0</v>
      </c>
      <c r="C344" s="19">
        <v>0</v>
      </c>
      <c r="D344" s="19" t="s">
        <v>104</v>
      </c>
      <c r="E344" s="20">
        <v>30.842641505864901</v>
      </c>
      <c r="F344" s="20">
        <v>29.798191591019101</v>
      </c>
      <c r="G344" s="20">
        <v>30.847536439605701</v>
      </c>
      <c r="H344" s="20">
        <v>36.128610921215099</v>
      </c>
      <c r="I344" s="20">
        <v>31.378975976571901</v>
      </c>
      <c r="J344" s="20">
        <v>28.431427623187101</v>
      </c>
      <c r="K344" s="20">
        <v>35.492340084988001</v>
      </c>
      <c r="L344" s="20">
        <v>37.3457021427147</v>
      </c>
      <c r="M344" s="20">
        <v>36.8125497175335</v>
      </c>
      <c r="N344" s="20"/>
      <c r="O344" s="20"/>
    </row>
    <row r="345" spans="1:15" x14ac:dyDescent="0.35">
      <c r="A345" s="19" t="str">
        <f>B264&amp;C322&amp;D345</f>
        <v>DISTRIBUCION VOLUMEN X CRITERIO (kg ó litros)Patatas FritasNIVEL ALTO</v>
      </c>
      <c r="B345">
        <v>0</v>
      </c>
      <c r="C345" s="19">
        <v>0</v>
      </c>
      <c r="D345" s="19" t="s">
        <v>160</v>
      </c>
      <c r="E345" s="20">
        <v>17.040983369709501</v>
      </c>
      <c r="F345" s="20">
        <v>18.619905943412601</v>
      </c>
      <c r="G345" s="20">
        <v>21.855579755062699</v>
      </c>
      <c r="H345" s="20">
        <v>18.785792667836098</v>
      </c>
      <c r="I345" s="20">
        <v>21.041381835533802</v>
      </c>
      <c r="J345" s="20">
        <v>20.966026895334899</v>
      </c>
      <c r="K345" s="20">
        <v>22.724849392425401</v>
      </c>
      <c r="L345" s="20">
        <v>25.808317362716998</v>
      </c>
      <c r="M345" s="20">
        <v>24.321142958909402</v>
      </c>
      <c r="N345" s="20"/>
      <c r="O345" s="20"/>
    </row>
    <row r="346" spans="1:15" x14ac:dyDescent="0.35">
      <c r="A346" s="19" t="str">
        <f>B264&amp;C322&amp;D346</f>
        <v>DISTRIBUCION VOLUMEN X CRITERIO (kg ó litros)Patatas FritasNIVEL MEDIO ALTO</v>
      </c>
      <c r="B346">
        <v>0</v>
      </c>
      <c r="C346" s="19">
        <v>0</v>
      </c>
      <c r="D346" s="19" t="s">
        <v>161</v>
      </c>
      <c r="E346" s="20">
        <v>13.7968114197528</v>
      </c>
      <c r="F346" s="20">
        <v>15.4355954486463</v>
      </c>
      <c r="G346" s="20">
        <v>14.619550632769601</v>
      </c>
      <c r="H346" s="20">
        <v>12.272787756438101</v>
      </c>
      <c r="I346" s="20">
        <v>14.2136845000681</v>
      </c>
      <c r="J346" s="20">
        <v>15.180607924857901</v>
      </c>
      <c r="K346" s="20">
        <v>11.2654663059919</v>
      </c>
      <c r="L346" s="20">
        <v>11.007898018635499</v>
      </c>
      <c r="M346" s="20">
        <v>12.877562115913999</v>
      </c>
      <c r="N346" s="20"/>
      <c r="O346" s="20"/>
    </row>
    <row r="347" spans="1:15" x14ac:dyDescent="0.35">
      <c r="A347" s="19" t="str">
        <f>B264&amp;C322&amp;D347</f>
        <v>DISTRIBUCION VOLUMEN X CRITERIO (kg ó litros)Patatas FritasNIVEL MEDIO</v>
      </c>
      <c r="B347">
        <v>0</v>
      </c>
      <c r="C347" s="19">
        <v>0</v>
      </c>
      <c r="D347" s="19" t="s">
        <v>162</v>
      </c>
      <c r="E347" s="20">
        <v>30.347227346525301</v>
      </c>
      <c r="F347" s="20">
        <v>28.496545219653601</v>
      </c>
      <c r="G347" s="20">
        <v>30.540982364906601</v>
      </c>
      <c r="H347" s="20">
        <v>35.722160874091998</v>
      </c>
      <c r="I347" s="20">
        <v>29.2860243859066</v>
      </c>
      <c r="J347" s="20">
        <v>27.2830784061176</v>
      </c>
      <c r="K347" s="20">
        <v>29.131429771919301</v>
      </c>
      <c r="L347" s="20">
        <v>22.3504562599854</v>
      </c>
      <c r="M347" s="20">
        <v>25.8533191490347</v>
      </c>
      <c r="N347" s="20"/>
      <c r="O347" s="20"/>
    </row>
    <row r="348" spans="1:15" x14ac:dyDescent="0.35">
      <c r="A348" s="19" t="str">
        <f>B264&amp;C322&amp;D348</f>
        <v>DISTRIBUCION VOLUMEN X CRITERIO (kg ó litros)Patatas FritasNIVEL MEDIO BAJO</v>
      </c>
      <c r="B348">
        <v>0</v>
      </c>
      <c r="C348" s="19">
        <v>0</v>
      </c>
      <c r="D348" s="19" t="s">
        <v>163</v>
      </c>
      <c r="E348" s="20">
        <v>14.4128788731716</v>
      </c>
      <c r="F348" s="20">
        <v>13.9352851009992</v>
      </c>
      <c r="G348" s="20">
        <v>14.5674564087827</v>
      </c>
      <c r="H348" s="20">
        <v>13.6587593206834</v>
      </c>
      <c r="I348" s="20">
        <v>11.9861147147226</v>
      </c>
      <c r="J348" s="20">
        <v>11.5212861230948</v>
      </c>
      <c r="K348" s="20">
        <v>12.5040878572245</v>
      </c>
      <c r="L348" s="20">
        <v>10.875848380386</v>
      </c>
      <c r="M348" s="20">
        <v>12.505727953854</v>
      </c>
      <c r="N348" s="20"/>
      <c r="O348" s="20"/>
    </row>
    <row r="349" spans="1:15" x14ac:dyDescent="0.35">
      <c r="A349" s="19" t="str">
        <f>B264&amp;C322&amp;D349</f>
        <v>DISTRIBUCION VOLUMEN X CRITERIO (kg ó litros)Patatas FritasHOMBRE</v>
      </c>
      <c r="B349">
        <v>0</v>
      </c>
      <c r="C349" s="19">
        <v>0</v>
      </c>
      <c r="D349" s="19" t="s">
        <v>109</v>
      </c>
      <c r="E349" s="20">
        <v>38.499592177908099</v>
      </c>
      <c r="F349" s="20">
        <v>40.847887765455702</v>
      </c>
      <c r="G349" s="20">
        <v>44.202136465018199</v>
      </c>
      <c r="H349" s="20">
        <v>48.102748799899302</v>
      </c>
      <c r="I349" s="20">
        <v>42.982054422012297</v>
      </c>
      <c r="J349" s="20">
        <v>48.1553739372659</v>
      </c>
      <c r="K349" s="20">
        <v>45.417279021874698</v>
      </c>
      <c r="L349" s="20">
        <v>42.280064286623599</v>
      </c>
      <c r="M349" s="20">
        <v>37.955977943051003</v>
      </c>
      <c r="N349" s="20"/>
      <c r="O349" s="20"/>
    </row>
    <row r="350" spans="1:15" x14ac:dyDescent="0.35">
      <c r="A350" s="19" t="str">
        <f>B264&amp;C322&amp;D350</f>
        <v>DISTRIBUCION VOLUMEN X CRITERIO (kg ó litros)Patatas FritasMUJER</v>
      </c>
      <c r="B350">
        <v>0</v>
      </c>
      <c r="C350" s="19">
        <v>0</v>
      </c>
      <c r="D350" s="19" t="s">
        <v>110</v>
      </c>
      <c r="E350" s="20">
        <v>61.500406193354202</v>
      </c>
      <c r="F350" s="20">
        <v>59.152120443747499</v>
      </c>
      <c r="G350" s="20">
        <v>55.797847615026797</v>
      </c>
      <c r="H350" s="20">
        <v>51.897258723295899</v>
      </c>
      <c r="I350" s="20">
        <v>57.017949878489503</v>
      </c>
      <c r="J350" s="20">
        <v>51.844621779670803</v>
      </c>
      <c r="K350" s="20">
        <v>54.582724097054701</v>
      </c>
      <c r="L350" s="20">
        <v>57.719942788852599</v>
      </c>
      <c r="M350" s="20">
        <v>62.044017638736101</v>
      </c>
      <c r="N350" s="20"/>
      <c r="O350" s="20"/>
    </row>
    <row r="351" spans="1:15" x14ac:dyDescent="0.35">
      <c r="A351" s="19" t="str">
        <f>B264&amp;C351&amp;D351</f>
        <v>DISTRIBUCION VOLUMEN X CRITERIO (kg ó litros)Otros Snacks SaladosT.ESPAÑA</v>
      </c>
      <c r="B351">
        <v>0</v>
      </c>
      <c r="C351" s="19" t="s">
        <v>56</v>
      </c>
      <c r="D351" s="19" t="s">
        <v>81</v>
      </c>
      <c r="E351" s="20">
        <v>100</v>
      </c>
      <c r="F351" s="20">
        <v>100</v>
      </c>
      <c r="G351" s="20">
        <v>100</v>
      </c>
      <c r="H351" s="20">
        <v>100</v>
      </c>
      <c r="I351" s="20">
        <v>100</v>
      </c>
      <c r="J351" s="20">
        <v>100</v>
      </c>
      <c r="K351" s="20">
        <v>100</v>
      </c>
      <c r="L351" s="20">
        <v>100</v>
      </c>
      <c r="M351" s="20">
        <v>100</v>
      </c>
      <c r="N351" s="20"/>
      <c r="O351" s="20"/>
    </row>
    <row r="352" spans="1:15" x14ac:dyDescent="0.35">
      <c r="A352" s="19" t="str">
        <f>B264&amp;C351&amp;D352</f>
        <v>DISTRIBUCION VOLUMEN X CRITERIO (kg ó litros)Otros Snacks SaladosBCN AM</v>
      </c>
      <c r="B352">
        <v>0</v>
      </c>
      <c r="C352" s="19">
        <v>0</v>
      </c>
      <c r="D352" s="19" t="s">
        <v>83</v>
      </c>
      <c r="E352" s="20">
        <v>6.8890691839418201</v>
      </c>
      <c r="F352" s="20">
        <v>6.0868332357532902</v>
      </c>
      <c r="G352" s="20">
        <v>6.4145539218620202</v>
      </c>
      <c r="H352" s="20">
        <v>7.1746178385938499</v>
      </c>
      <c r="I352" s="20">
        <v>6.2275065433036003</v>
      </c>
      <c r="J352" s="20">
        <v>10.161338625318299</v>
      </c>
      <c r="K352" s="20">
        <v>8.0687977930352499</v>
      </c>
      <c r="L352" s="20">
        <v>11.7187176826969</v>
      </c>
      <c r="M352" s="20">
        <v>7.3907523763042304</v>
      </c>
      <c r="N352" s="20"/>
      <c r="O352" s="20"/>
    </row>
    <row r="353" spans="1:15" x14ac:dyDescent="0.35">
      <c r="A353" s="19" t="str">
        <f>B264&amp;C351&amp;D353</f>
        <v>DISTRIBUCION VOLUMEN X CRITERIO (kg ó litros)Otros Snacks SaladosREST.CAT ARAGON</v>
      </c>
      <c r="B353">
        <v>0</v>
      </c>
      <c r="C353" s="19">
        <v>0</v>
      </c>
      <c r="D353" s="19" t="s">
        <v>84</v>
      </c>
      <c r="E353" s="20">
        <v>8.1172104910015808</v>
      </c>
      <c r="F353" s="20">
        <v>8.1013255333532204</v>
      </c>
      <c r="G353" s="20">
        <v>11.4607999271928</v>
      </c>
      <c r="H353" s="20">
        <v>11.240710580565</v>
      </c>
      <c r="I353" s="20">
        <v>15.3918351787144</v>
      </c>
      <c r="J353" s="20">
        <v>8.56606507360625</v>
      </c>
      <c r="K353" s="20">
        <v>15.017987261996099</v>
      </c>
      <c r="L353" s="20">
        <v>14.4191593492869</v>
      </c>
      <c r="M353" s="20">
        <v>17.070113665770499</v>
      </c>
      <c r="N353" s="20"/>
      <c r="O353" s="20"/>
    </row>
    <row r="354" spans="1:15" x14ac:dyDescent="0.35">
      <c r="A354" s="19" t="str">
        <f>B264&amp;C351&amp;D354</f>
        <v>DISTRIBUCION VOLUMEN X CRITERIO (kg ó litros)Otros Snacks SaladosLEVANTE</v>
      </c>
      <c r="B354">
        <v>0</v>
      </c>
      <c r="C354" s="19">
        <v>0</v>
      </c>
      <c r="D354" s="19" t="s">
        <v>85</v>
      </c>
      <c r="E354" s="20">
        <v>16.0222098586692</v>
      </c>
      <c r="F354" s="20">
        <v>18.208691875062101</v>
      </c>
      <c r="G354" s="20">
        <v>15.5917379544862</v>
      </c>
      <c r="H354" s="20">
        <v>17.059038385782902</v>
      </c>
      <c r="I354" s="20">
        <v>12.8107095853342</v>
      </c>
      <c r="J354" s="20">
        <v>13.2563862571704</v>
      </c>
      <c r="K354" s="20">
        <v>12.123092128477699</v>
      </c>
      <c r="L354" s="20">
        <v>12.3469585979753</v>
      </c>
      <c r="M354" s="20">
        <v>16.229772243090899</v>
      </c>
      <c r="N354" s="20"/>
      <c r="O354" s="20"/>
    </row>
    <row r="355" spans="1:15" x14ac:dyDescent="0.35">
      <c r="A355" s="19" t="str">
        <f>B264&amp;C351&amp;D355</f>
        <v>DISTRIBUCION VOLUMEN X CRITERIO (kg ó litros)Otros Snacks SaladosANDALUCIA</v>
      </c>
      <c r="B355">
        <v>0</v>
      </c>
      <c r="C355" s="19">
        <v>0</v>
      </c>
      <c r="D355" s="19" t="s">
        <v>86</v>
      </c>
      <c r="E355" s="20">
        <v>17.283016104261499</v>
      </c>
      <c r="F355" s="20">
        <v>18.938804086379001</v>
      </c>
      <c r="G355" s="20">
        <v>19.2099463237845</v>
      </c>
      <c r="H355" s="20">
        <v>17.462053403318201</v>
      </c>
      <c r="I355" s="20">
        <v>17.929688230416801</v>
      </c>
      <c r="J355" s="20">
        <v>21.065400057254202</v>
      </c>
      <c r="K355" s="20">
        <v>19.122862039462301</v>
      </c>
      <c r="L355" s="20">
        <v>15.7676034973599</v>
      </c>
      <c r="M355" s="20">
        <v>14.114546134276701</v>
      </c>
      <c r="N355" s="20"/>
      <c r="O355" s="20"/>
    </row>
    <row r="356" spans="1:15" x14ac:dyDescent="0.35">
      <c r="A356" s="19" t="str">
        <f>B264&amp;C351&amp;D356</f>
        <v>DISTRIBUCION VOLUMEN X CRITERIO (kg ó litros)Otros Snacks SaladosMDD AM</v>
      </c>
      <c r="B356">
        <v>0</v>
      </c>
      <c r="C356" s="19">
        <v>0</v>
      </c>
      <c r="D356" s="19" t="s">
        <v>87</v>
      </c>
      <c r="E356" s="20">
        <v>12.4091194007417</v>
      </c>
      <c r="F356" s="20">
        <v>12.9292739825826</v>
      </c>
      <c r="G356" s="20">
        <v>12.4305558826269</v>
      </c>
      <c r="H356" s="20">
        <v>11.3433346273568</v>
      </c>
      <c r="I356" s="20">
        <v>13.7558860597806</v>
      </c>
      <c r="J356" s="20">
        <v>10.7752924821802</v>
      </c>
      <c r="K356" s="20">
        <v>17.230188305017499</v>
      </c>
      <c r="L356" s="20">
        <v>12.6613001565623</v>
      </c>
      <c r="M356" s="20">
        <v>16.314699867065901</v>
      </c>
      <c r="N356" s="20"/>
      <c r="O356" s="20"/>
    </row>
    <row r="357" spans="1:15" x14ac:dyDescent="0.35">
      <c r="A357" s="19" t="str">
        <f>B264&amp;C351&amp;D357</f>
        <v>DISTRIBUCION VOLUMEN X CRITERIO (kg ó litros)Otros Snacks SaladosRTO CENTRO</v>
      </c>
      <c r="B357">
        <v>0</v>
      </c>
      <c r="C357" s="19">
        <v>0</v>
      </c>
      <c r="D357" s="19" t="s">
        <v>88</v>
      </c>
      <c r="E357" s="20">
        <v>14.5956440976813</v>
      </c>
      <c r="F357" s="20">
        <v>15.140066874849399</v>
      </c>
      <c r="G357" s="20">
        <v>17.130326960322702</v>
      </c>
      <c r="H357" s="20">
        <v>14.352414605494699</v>
      </c>
      <c r="I357" s="20">
        <v>13.733597575728901</v>
      </c>
      <c r="J357" s="20">
        <v>17.905749107764201</v>
      </c>
      <c r="K357" s="20">
        <v>13.982742665540099</v>
      </c>
      <c r="L357" s="20">
        <v>12.3813090492079</v>
      </c>
      <c r="M357" s="20">
        <v>13.0810442330861</v>
      </c>
      <c r="N357" s="20"/>
      <c r="O357" s="20"/>
    </row>
    <row r="358" spans="1:15" x14ac:dyDescent="0.35">
      <c r="A358" s="19" t="str">
        <f>B264&amp;C351&amp;D358</f>
        <v>DISTRIBUCION VOLUMEN X CRITERIO (kg ó litros)Otros Snacks SaladosNORTE-CENTRO</v>
      </c>
      <c r="B358">
        <v>0</v>
      </c>
      <c r="C358" s="19">
        <v>0</v>
      </c>
      <c r="D358" s="19" t="s">
        <v>89</v>
      </c>
      <c r="E358" s="20">
        <v>18.498647799151598</v>
      </c>
      <c r="F358" s="20">
        <v>13.1574636334866</v>
      </c>
      <c r="G358" s="20">
        <v>12.948946764581001</v>
      </c>
      <c r="H358" s="20">
        <v>11.602734691031801</v>
      </c>
      <c r="I358" s="20">
        <v>12.102497573644801</v>
      </c>
      <c r="J358" s="20">
        <v>10.461901484243199</v>
      </c>
      <c r="K358" s="20">
        <v>9.1211060060940508</v>
      </c>
      <c r="L358" s="20">
        <v>12.158193660958499</v>
      </c>
      <c r="M358" s="20">
        <v>11.549751457481101</v>
      </c>
      <c r="N358" s="20"/>
      <c r="O358" s="20"/>
    </row>
    <row r="359" spans="1:15" x14ac:dyDescent="0.35">
      <c r="A359" s="19" t="str">
        <f>B264&amp;C351&amp;D359</f>
        <v>DISTRIBUCION VOLUMEN X CRITERIO (kg ó litros)Otros Snacks SaladosNOROESTE</v>
      </c>
      <c r="B359">
        <v>0</v>
      </c>
      <c r="C359" s="19">
        <v>0</v>
      </c>
      <c r="D359" s="19" t="s">
        <v>90</v>
      </c>
      <c r="E359" s="20">
        <v>6.1851003674488396</v>
      </c>
      <c r="F359" s="20">
        <v>7.43751304407236</v>
      </c>
      <c r="G359" s="20">
        <v>4.8131475862940896</v>
      </c>
      <c r="H359" s="20">
        <v>9.7651080290570995</v>
      </c>
      <c r="I359" s="20">
        <v>8.0482673496325194</v>
      </c>
      <c r="J359" s="20">
        <v>7.8078704431882997</v>
      </c>
      <c r="K359" s="20">
        <v>5.3332256744199</v>
      </c>
      <c r="L359" s="20">
        <v>8.5467512104370496</v>
      </c>
      <c r="M359" s="20">
        <v>4.2493305939582902</v>
      </c>
      <c r="N359" s="20"/>
      <c r="O359" s="20"/>
    </row>
    <row r="360" spans="1:15" x14ac:dyDescent="0.35">
      <c r="A360" s="19" t="str">
        <f>B264&amp;C351&amp;D360</f>
        <v>DISTRIBUCION VOLUMEN X CRITERIO (kg ó litros)Otros Snacks Salados&lt;2MIL</v>
      </c>
      <c r="B360">
        <v>0</v>
      </c>
      <c r="C360" s="19">
        <v>0</v>
      </c>
      <c r="D360" s="19" t="s">
        <v>91</v>
      </c>
      <c r="E360" s="20">
        <v>5.1162272408144496</v>
      </c>
      <c r="F360" s="21">
        <v>6.3042865814474496</v>
      </c>
      <c r="G360" s="20">
        <v>6.3306310108481902</v>
      </c>
      <c r="H360" s="20">
        <v>6.4394102266059896</v>
      </c>
      <c r="I360" s="20">
        <v>8.0302493164111102</v>
      </c>
      <c r="J360" s="20">
        <v>6.1943422732297204</v>
      </c>
      <c r="K360" s="20">
        <v>4.3938505044848997</v>
      </c>
      <c r="L360" s="20">
        <v>5.19039761562669</v>
      </c>
      <c r="M360" s="20">
        <v>6.9609515260154504</v>
      </c>
      <c r="N360" s="20"/>
      <c r="O360" s="20"/>
    </row>
    <row r="361" spans="1:15" x14ac:dyDescent="0.35">
      <c r="A361" s="19" t="str">
        <f>B264&amp;C351&amp;D361</f>
        <v>DISTRIBUCION VOLUMEN X CRITERIO (kg ó litros)Otros Snacks Salados2-5MIL</v>
      </c>
      <c r="B361">
        <v>0</v>
      </c>
      <c r="C361" s="19">
        <v>0</v>
      </c>
      <c r="D361" s="19" t="s">
        <v>92</v>
      </c>
      <c r="E361" s="20">
        <v>5.5382527382858697</v>
      </c>
      <c r="F361" s="20">
        <v>7.8937158451352998</v>
      </c>
      <c r="G361" s="20">
        <v>7.2986439151476201</v>
      </c>
      <c r="H361" s="20">
        <v>5.3067908397003798</v>
      </c>
      <c r="I361" s="20">
        <v>3.63575374438257</v>
      </c>
      <c r="J361" s="20">
        <v>6.5059897334458201</v>
      </c>
      <c r="K361" s="20">
        <v>5.2915447231163402</v>
      </c>
      <c r="L361" s="20">
        <v>7.2713671420905399</v>
      </c>
      <c r="M361" s="20">
        <v>6.4390973739455504</v>
      </c>
      <c r="N361" s="20"/>
      <c r="O361" s="20"/>
    </row>
    <row r="362" spans="1:15" x14ac:dyDescent="0.35">
      <c r="A362" s="19" t="str">
        <f>B264&amp;C351&amp;D362</f>
        <v>DISTRIBUCION VOLUMEN X CRITERIO (kg ó litros)Otros Snacks Salados5-10MIL</v>
      </c>
      <c r="B362">
        <v>0</v>
      </c>
      <c r="C362" s="19">
        <v>0</v>
      </c>
      <c r="D362" s="19" t="s">
        <v>93</v>
      </c>
      <c r="E362" s="20">
        <v>6.36146462303528</v>
      </c>
      <c r="F362" s="20">
        <v>6.90390287333903</v>
      </c>
      <c r="G362" s="20">
        <v>5.4985167606833301</v>
      </c>
      <c r="H362" s="20">
        <v>10.0454710635053</v>
      </c>
      <c r="I362" s="20">
        <v>8.8356531935710105</v>
      </c>
      <c r="J362" s="20">
        <v>10.3282986359385</v>
      </c>
      <c r="K362" s="20">
        <v>6.8074160368462797</v>
      </c>
      <c r="L362" s="20">
        <v>4.5479475956611601</v>
      </c>
      <c r="M362" s="20">
        <v>3.9134674195816799</v>
      </c>
      <c r="N362" s="20"/>
      <c r="O362" s="20"/>
    </row>
    <row r="363" spans="1:15" x14ac:dyDescent="0.35">
      <c r="A363" s="19" t="str">
        <f>B264&amp;C351&amp;D363</f>
        <v>DISTRIBUCION VOLUMEN X CRITERIO (kg ó litros)Otros Snacks Salados10-30MIL</v>
      </c>
      <c r="B363">
        <v>0</v>
      </c>
      <c r="C363" s="19">
        <v>0</v>
      </c>
      <c r="D363" s="19" t="s">
        <v>94</v>
      </c>
      <c r="E363" s="20">
        <v>21.779119748122401</v>
      </c>
      <c r="F363" s="20">
        <v>22.969755506017201</v>
      </c>
      <c r="G363" s="20">
        <v>23.845165427460401</v>
      </c>
      <c r="H363" s="20">
        <v>25.130216192185301</v>
      </c>
      <c r="I363" s="20">
        <v>23.2126909703764</v>
      </c>
      <c r="J363" s="20">
        <v>24.967313406496</v>
      </c>
      <c r="K363" s="20">
        <v>20.086748544700399</v>
      </c>
      <c r="L363" s="20">
        <v>26.807514704899798</v>
      </c>
      <c r="M363" s="20">
        <v>23.947115027641999</v>
      </c>
      <c r="N363" s="20"/>
      <c r="O363" s="20"/>
    </row>
    <row r="364" spans="1:15" x14ac:dyDescent="0.35">
      <c r="A364" s="19" t="str">
        <f>B264&amp;C351&amp;D364</f>
        <v>DISTRIBUCION VOLUMEN X CRITERIO (kg ó litros)Otros Snacks Salados30-100MIL</v>
      </c>
      <c r="B364">
        <v>0</v>
      </c>
      <c r="C364" s="19">
        <v>0</v>
      </c>
      <c r="D364" s="19" t="s">
        <v>95</v>
      </c>
      <c r="E364" s="20">
        <v>16.471039110146499</v>
      </c>
      <c r="F364" s="20">
        <v>17.552768026395</v>
      </c>
      <c r="G364" s="20">
        <v>22.651230595244499</v>
      </c>
      <c r="H364" s="20">
        <v>17.040743701553701</v>
      </c>
      <c r="I364" s="20">
        <v>16.998480747538999</v>
      </c>
      <c r="J364" s="20">
        <v>15.9096845181469</v>
      </c>
      <c r="K364" s="20">
        <v>20.301412898848799</v>
      </c>
      <c r="L364" s="20">
        <v>16.730644998764301</v>
      </c>
      <c r="M364" s="20">
        <v>21.808839154456098</v>
      </c>
      <c r="N364" s="20"/>
      <c r="O364" s="20"/>
    </row>
    <row r="365" spans="1:15" x14ac:dyDescent="0.35">
      <c r="A365" s="19" t="str">
        <f>B264&amp;C351&amp;D365</f>
        <v>DISTRIBUCION VOLUMEN X CRITERIO (kg ó litros)Otros Snacks Salados100-200MIL</v>
      </c>
      <c r="B365">
        <v>0</v>
      </c>
      <c r="C365" s="19">
        <v>0</v>
      </c>
      <c r="D365" s="19" t="s">
        <v>96</v>
      </c>
      <c r="E365" s="20">
        <v>10.806889282006701</v>
      </c>
      <c r="F365" s="20">
        <v>9.6262135699432196</v>
      </c>
      <c r="G365" s="20">
        <v>9.6940388326401994</v>
      </c>
      <c r="H365" s="20">
        <v>7.25737677781337</v>
      </c>
      <c r="I365" s="20">
        <v>11.2022419906944</v>
      </c>
      <c r="J365" s="20">
        <v>11.8032770025363</v>
      </c>
      <c r="K365" s="20">
        <v>13.5802340838709</v>
      </c>
      <c r="L365" s="20">
        <v>7.9599544494593601</v>
      </c>
      <c r="M365" s="20">
        <v>9.3786371854312804</v>
      </c>
      <c r="N365" s="20"/>
      <c r="O365" s="20"/>
    </row>
    <row r="366" spans="1:15" x14ac:dyDescent="0.35">
      <c r="A366" s="19" t="str">
        <f>B264&amp;C351&amp;D366</f>
        <v>DISTRIBUCION VOLUMEN X CRITERIO (kg ó litros)Otros Snacks Salados200-500MIL</v>
      </c>
      <c r="B366">
        <v>0</v>
      </c>
      <c r="C366" s="19">
        <v>0</v>
      </c>
      <c r="D366" s="19" t="s">
        <v>97</v>
      </c>
      <c r="E366" s="20">
        <v>18.893021904756299</v>
      </c>
      <c r="F366" s="20">
        <v>15.349199352607499</v>
      </c>
      <c r="G366" s="20">
        <v>10.122569777197199</v>
      </c>
      <c r="H366" s="20">
        <v>15.7438216590566</v>
      </c>
      <c r="I366" s="20">
        <v>13.187371969532</v>
      </c>
      <c r="J366" s="20">
        <v>11.364850289728601</v>
      </c>
      <c r="K366" s="20">
        <v>12.755024296704001</v>
      </c>
      <c r="L366" s="20">
        <v>13.607856493002499</v>
      </c>
      <c r="M366" s="20">
        <v>12.7061187213891</v>
      </c>
      <c r="N366" s="20"/>
      <c r="O366" s="20"/>
    </row>
    <row r="367" spans="1:15" x14ac:dyDescent="0.35">
      <c r="A367" s="19" t="str">
        <f>B264&amp;C351&amp;D367</f>
        <v>DISTRIBUCION VOLUMEN X CRITERIO (kg ó litros)Otros Snacks Salados&gt;500MIL</v>
      </c>
      <c r="B367">
        <v>0</v>
      </c>
      <c r="C367" s="19">
        <v>0</v>
      </c>
      <c r="D367" s="19" t="s">
        <v>98</v>
      </c>
      <c r="E367" s="20">
        <v>15.0340040039728</v>
      </c>
      <c r="F367" s="20">
        <v>13.4001288179011</v>
      </c>
      <c r="G367" s="20">
        <v>14.5592253518587</v>
      </c>
      <c r="H367" s="20">
        <v>13.0361825607309</v>
      </c>
      <c r="I367" s="20">
        <v>14.897543827142099</v>
      </c>
      <c r="J367" s="20">
        <v>12.926245474847599</v>
      </c>
      <c r="K367" s="20">
        <v>16.783772781013901</v>
      </c>
      <c r="L367" s="20">
        <v>17.884306511928099</v>
      </c>
      <c r="M367" s="20">
        <v>14.8457859598951</v>
      </c>
      <c r="N367" s="20"/>
      <c r="O367" s="20"/>
    </row>
    <row r="368" spans="1:15" x14ac:dyDescent="0.35">
      <c r="A368" s="19" t="str">
        <f>B264&amp;C351&amp;D368</f>
        <v>DISTRIBUCION VOLUMEN X CRITERIO (kg ó litros)Otros Snacks SaladosDE 15 A 19 AÑOS</v>
      </c>
      <c r="B368">
        <v>0</v>
      </c>
      <c r="C368" s="19">
        <v>0</v>
      </c>
      <c r="D368" s="19" t="s">
        <v>99</v>
      </c>
      <c r="E368" s="20">
        <v>6.2404123838704404</v>
      </c>
      <c r="F368" s="20">
        <v>4.9392680107051596</v>
      </c>
      <c r="G368" s="20">
        <v>12.6847841666929</v>
      </c>
      <c r="H368" s="20">
        <v>9.533313514504</v>
      </c>
      <c r="I368" s="20">
        <v>8.0842460566562107</v>
      </c>
      <c r="J368" s="20">
        <v>11.886219963286001</v>
      </c>
      <c r="K368" s="20">
        <v>9.2792810758713706</v>
      </c>
      <c r="L368" s="20">
        <v>5.9999320306433503</v>
      </c>
      <c r="M368" s="20">
        <v>5.1758336942467</v>
      </c>
      <c r="N368" s="20"/>
      <c r="O368" s="20"/>
    </row>
    <row r="369" spans="1:15" x14ac:dyDescent="0.35">
      <c r="A369" s="19" t="str">
        <f>B264&amp;C351&amp;D369</f>
        <v>DISTRIBUCION VOLUMEN X CRITERIO (kg ó litros)Otros Snacks SaladosDE 20 A 24 AÑOS</v>
      </c>
      <c r="B369">
        <v>0</v>
      </c>
      <c r="C369" s="19">
        <v>0</v>
      </c>
      <c r="D369" s="19" t="s">
        <v>100</v>
      </c>
      <c r="E369" s="20">
        <v>2.8402110180268898</v>
      </c>
      <c r="F369" s="20">
        <v>4.4339809791068001</v>
      </c>
      <c r="G369" s="20">
        <v>6.2682463843974601</v>
      </c>
      <c r="H369" s="20">
        <v>2.8968546263814998</v>
      </c>
      <c r="I369" s="20">
        <v>3.0128608835545498</v>
      </c>
      <c r="J369" s="20">
        <v>7.25368575542696</v>
      </c>
      <c r="K369" s="20">
        <v>6.7291457319083703</v>
      </c>
      <c r="L369" s="20">
        <v>5.3601285685770401</v>
      </c>
      <c r="M369" s="20">
        <v>3.4525818012037299</v>
      </c>
      <c r="N369" s="20"/>
      <c r="O369" s="20"/>
    </row>
    <row r="370" spans="1:15" x14ac:dyDescent="0.35">
      <c r="A370" s="19" t="str">
        <f>B264&amp;C351&amp;D370</f>
        <v>DISTRIBUCION VOLUMEN X CRITERIO (kg ó litros)Otros Snacks SaladosDE 25 A 34 AÑOS</v>
      </c>
      <c r="B370">
        <v>0</v>
      </c>
      <c r="C370" s="19">
        <v>0</v>
      </c>
      <c r="D370" s="19" t="s">
        <v>101</v>
      </c>
      <c r="E370" s="20">
        <v>10.0381568571587</v>
      </c>
      <c r="F370" s="20">
        <v>13.169518805730799</v>
      </c>
      <c r="G370" s="20">
        <v>9.6987203001957898</v>
      </c>
      <c r="H370" s="20">
        <v>16.975992927056701</v>
      </c>
      <c r="I370" s="20">
        <v>15.303446562604501</v>
      </c>
      <c r="J370" s="20">
        <v>11.738475724607699</v>
      </c>
      <c r="K370" s="20">
        <v>11.5462942416946</v>
      </c>
      <c r="L370" s="20">
        <v>14.972710547016399</v>
      </c>
      <c r="M370" s="20">
        <v>11.7350128717068</v>
      </c>
      <c r="N370" s="20"/>
      <c r="O370" s="20"/>
    </row>
    <row r="371" spans="1:15" x14ac:dyDescent="0.35">
      <c r="A371" s="19" t="str">
        <f>B264&amp;C351&amp;D371</f>
        <v>DISTRIBUCION VOLUMEN X CRITERIO (kg ó litros)Otros Snacks SaladosDE 35 A 49 AÑOS</v>
      </c>
      <c r="B371">
        <v>0</v>
      </c>
      <c r="C371" s="19">
        <v>0</v>
      </c>
      <c r="D371" s="19" t="s">
        <v>102</v>
      </c>
      <c r="E371" s="20">
        <v>34.269446557235597</v>
      </c>
      <c r="F371" s="20">
        <v>42.8974221794142</v>
      </c>
      <c r="G371" s="20">
        <v>33.096859907108701</v>
      </c>
      <c r="H371" s="20">
        <v>33.786787593147402</v>
      </c>
      <c r="I371" s="20">
        <v>30.255168371086501</v>
      </c>
      <c r="J371" s="20">
        <v>32.039986589982902</v>
      </c>
      <c r="K371" s="20">
        <v>30.061269470611101</v>
      </c>
      <c r="L371" s="20">
        <v>35.870842183752202</v>
      </c>
      <c r="M371" s="20">
        <v>34.293306851166498</v>
      </c>
      <c r="N371" s="20"/>
      <c r="O371" s="20"/>
    </row>
    <row r="372" spans="1:15" x14ac:dyDescent="0.35">
      <c r="A372" s="19" t="str">
        <f>B264&amp;C351&amp;D372</f>
        <v>DISTRIBUCION VOLUMEN X CRITERIO (kg ó litros)Otros Snacks SaladosDE 50 A 59 AÑOS</v>
      </c>
      <c r="B372">
        <v>0</v>
      </c>
      <c r="C372" s="19">
        <v>0</v>
      </c>
      <c r="D372" s="19" t="s">
        <v>103</v>
      </c>
      <c r="E372" s="20">
        <v>23.402187839638799</v>
      </c>
      <c r="F372" s="20">
        <v>21.150445614807701</v>
      </c>
      <c r="G372" s="20">
        <v>18.123875337610901</v>
      </c>
      <c r="H372" s="20">
        <v>19.662733043107899</v>
      </c>
      <c r="I372" s="20">
        <v>23.4605429849355</v>
      </c>
      <c r="J372" s="20">
        <v>23.807390973784798</v>
      </c>
      <c r="K372" s="20">
        <v>22.1281884756857</v>
      </c>
      <c r="L372" s="20">
        <v>19.874569287636699</v>
      </c>
      <c r="M372" s="20">
        <v>23.5629837424035</v>
      </c>
      <c r="N372" s="20"/>
      <c r="O372" s="20"/>
    </row>
    <row r="373" spans="1:15" x14ac:dyDescent="0.35">
      <c r="A373" s="19" t="str">
        <f>B264&amp;C351&amp;D373</f>
        <v>DISTRIBUCION VOLUMEN X CRITERIO (kg ó litros)Otros Snacks SaladosDE 60 A 75 AÑOS</v>
      </c>
      <c r="B373">
        <v>0</v>
      </c>
      <c r="C373" s="19">
        <v>0</v>
      </c>
      <c r="D373" s="19" t="s">
        <v>104</v>
      </c>
      <c r="E373" s="20">
        <v>23.2096065189128</v>
      </c>
      <c r="F373" s="21">
        <v>13.409340444859</v>
      </c>
      <c r="G373" s="20">
        <v>20.127531742311501</v>
      </c>
      <c r="H373" s="20">
        <v>17.1443310596459</v>
      </c>
      <c r="I373" s="20">
        <v>19.883729062929302</v>
      </c>
      <c r="J373" s="21">
        <v>13.274243785203099</v>
      </c>
      <c r="K373" s="20">
        <v>20.255818946095399</v>
      </c>
      <c r="L373" s="20">
        <v>17.9218043595057</v>
      </c>
      <c r="M373" s="20">
        <v>21.7802916020757</v>
      </c>
      <c r="N373" s="20"/>
      <c r="O373" s="20"/>
    </row>
    <row r="374" spans="1:15" x14ac:dyDescent="0.35">
      <c r="A374" s="19" t="str">
        <f>B264&amp;C351&amp;D374</f>
        <v>DISTRIBUCION VOLUMEN X CRITERIO (kg ó litros)Otros Snacks SaladosNIVEL ALTO</v>
      </c>
      <c r="B374">
        <v>0</v>
      </c>
      <c r="C374" s="19">
        <v>0</v>
      </c>
      <c r="D374" s="19" t="s">
        <v>160</v>
      </c>
      <c r="E374" s="20">
        <v>20.692466201176099</v>
      </c>
      <c r="F374" s="20">
        <v>26.644697851765098</v>
      </c>
      <c r="G374" s="20">
        <v>16.259129445590901</v>
      </c>
      <c r="H374" s="20">
        <v>21.6572040034496</v>
      </c>
      <c r="I374" s="20">
        <v>22.350366020472102</v>
      </c>
      <c r="J374" s="20">
        <v>27.300363710468901</v>
      </c>
      <c r="K374" s="20">
        <v>27.960480222881301</v>
      </c>
      <c r="L374" s="20">
        <v>24.663566608175099</v>
      </c>
      <c r="M374" s="20">
        <v>24.8821494569046</v>
      </c>
      <c r="N374" s="20"/>
      <c r="O374" s="20"/>
    </row>
    <row r="375" spans="1:15" x14ac:dyDescent="0.35">
      <c r="A375" s="19" t="str">
        <f>B264&amp;C351&amp;D375</f>
        <v>DISTRIBUCION VOLUMEN X CRITERIO (kg ó litros)Otros Snacks SaladosNIVEL MEDIO ALTO</v>
      </c>
      <c r="B375">
        <v>0</v>
      </c>
      <c r="C375" s="19">
        <v>0</v>
      </c>
      <c r="D375" s="19" t="s">
        <v>161</v>
      </c>
      <c r="E375" s="20">
        <v>9.3345645437475202</v>
      </c>
      <c r="F375" s="20">
        <v>9.4686050881035104</v>
      </c>
      <c r="G375" s="20">
        <v>11.8946737623926</v>
      </c>
      <c r="H375" s="20">
        <v>13.157778489821901</v>
      </c>
      <c r="I375" s="20">
        <v>15.1287101271169</v>
      </c>
      <c r="J375" s="20">
        <v>11.1040556804743</v>
      </c>
      <c r="K375" s="20">
        <v>12.483451984496</v>
      </c>
      <c r="L375" s="20">
        <v>12.432856957259901</v>
      </c>
      <c r="M375" s="20">
        <v>9.8312609988803192</v>
      </c>
      <c r="N375" s="20"/>
      <c r="O375" s="20"/>
    </row>
    <row r="376" spans="1:15" x14ac:dyDescent="0.35">
      <c r="A376" s="19" t="str">
        <f>B264&amp;C351&amp;D376</f>
        <v>DISTRIBUCION VOLUMEN X CRITERIO (kg ó litros)Otros Snacks SaladosNIVEL MEDIO</v>
      </c>
      <c r="B376">
        <v>0</v>
      </c>
      <c r="C376" s="19">
        <v>0</v>
      </c>
      <c r="D376" s="19" t="s">
        <v>162</v>
      </c>
      <c r="E376" s="20">
        <v>21.863624270499901</v>
      </c>
      <c r="F376" s="20">
        <v>24.852729740872199</v>
      </c>
      <c r="G376" s="20">
        <v>30.129888335742798</v>
      </c>
      <c r="H376" s="20">
        <v>31.376165145499201</v>
      </c>
      <c r="I376" s="20">
        <v>25.870800674024999</v>
      </c>
      <c r="J376" s="20">
        <v>25.151754105226399</v>
      </c>
      <c r="K376" s="20">
        <v>23.146216446752199</v>
      </c>
      <c r="L376" s="20">
        <v>21.542631872626298</v>
      </c>
      <c r="M376" s="20">
        <v>27.158315615975901</v>
      </c>
      <c r="N376" s="20"/>
      <c r="O376" s="20"/>
    </row>
    <row r="377" spans="1:15" x14ac:dyDescent="0.35">
      <c r="A377" s="19" t="str">
        <f>B264&amp;C351&amp;D377</f>
        <v>DISTRIBUCION VOLUMEN X CRITERIO (kg ó litros)Otros Snacks SaladosNIVEL MEDIO BAJO</v>
      </c>
      <c r="B377">
        <v>0</v>
      </c>
      <c r="C377" s="19">
        <v>0</v>
      </c>
      <c r="D377" s="19" t="s">
        <v>163</v>
      </c>
      <c r="E377" s="20">
        <v>15.9056650701829</v>
      </c>
      <c r="F377" s="20">
        <v>12.9823242744576</v>
      </c>
      <c r="G377" s="20">
        <v>13.500640002733499</v>
      </c>
      <c r="H377" s="20">
        <v>11.4574932070876</v>
      </c>
      <c r="I377" s="20">
        <v>14.2934242726364</v>
      </c>
      <c r="J377" s="20">
        <v>16.0107477170836</v>
      </c>
      <c r="K377" s="20">
        <v>12.869566299492201</v>
      </c>
      <c r="L377" s="20">
        <v>11.7817317354154</v>
      </c>
      <c r="M377" s="20">
        <v>13.370663829798101</v>
      </c>
      <c r="N377" s="20"/>
      <c r="O377" s="20"/>
    </row>
    <row r="378" spans="1:15" x14ac:dyDescent="0.35">
      <c r="A378" s="19" t="str">
        <f>B264&amp;C351&amp;D378</f>
        <v>DISTRIBUCION VOLUMEN X CRITERIO (kg ó litros)Otros Snacks SaladosHOMBRE</v>
      </c>
      <c r="B378">
        <v>0</v>
      </c>
      <c r="C378" s="19">
        <v>0</v>
      </c>
      <c r="D378" s="19" t="s">
        <v>109</v>
      </c>
      <c r="E378" s="20">
        <v>33.408423917144397</v>
      </c>
      <c r="F378" s="20">
        <v>34.686354809372503</v>
      </c>
      <c r="G378" s="20">
        <v>39.386752187275498</v>
      </c>
      <c r="H378" s="20">
        <v>38.904720207766701</v>
      </c>
      <c r="I378" s="20">
        <v>33.533689827960799</v>
      </c>
      <c r="J378" s="20">
        <v>36.930358576284902</v>
      </c>
      <c r="K378" s="20">
        <v>37.645865572178103</v>
      </c>
      <c r="L378" s="20">
        <v>33.639999287659499</v>
      </c>
      <c r="M378" s="20">
        <v>41.429329729251599</v>
      </c>
      <c r="N378" s="20"/>
      <c r="O378" s="20"/>
    </row>
    <row r="379" spans="1:15" x14ac:dyDescent="0.35">
      <c r="A379" s="19" t="str">
        <f>B264&amp;C351&amp;D379</f>
        <v>DISTRIBUCION VOLUMEN X CRITERIO (kg ó litros)Otros Snacks SaladosMUJER</v>
      </c>
      <c r="B379">
        <v>0</v>
      </c>
      <c r="C379" s="19">
        <v>0</v>
      </c>
      <c r="D379" s="19" t="s">
        <v>110</v>
      </c>
      <c r="E379" s="20">
        <v>66.591581588628202</v>
      </c>
      <c r="F379" s="20">
        <v>65.313624052064796</v>
      </c>
      <c r="G379" s="20">
        <v>60.613261738429699</v>
      </c>
      <c r="H379" s="20">
        <v>61.095287613049898</v>
      </c>
      <c r="I379" s="20">
        <v>66.466290896818094</v>
      </c>
      <c r="J379" s="20">
        <v>63.069644224243397</v>
      </c>
      <c r="K379" s="20">
        <v>62.354135716456398</v>
      </c>
      <c r="L379" s="20">
        <v>66.359986246639707</v>
      </c>
      <c r="M379" s="20">
        <v>58.570675428688503</v>
      </c>
      <c r="N379" s="20"/>
      <c r="O379" s="20"/>
    </row>
    <row r="380" spans="1:15" x14ac:dyDescent="0.35">
      <c r="A380" s="19" t="str">
        <f>B264&amp;C380&amp;D380</f>
        <v>DISTRIBUCION VOLUMEN X CRITERIO (kg ó litros)Frutos SecosT.ESPAÑA</v>
      </c>
      <c r="B380">
        <v>0</v>
      </c>
      <c r="C380" s="19" t="s">
        <v>59</v>
      </c>
      <c r="D380" s="19" t="s">
        <v>81</v>
      </c>
      <c r="E380" s="20">
        <v>100</v>
      </c>
      <c r="F380" s="20">
        <v>100</v>
      </c>
      <c r="G380" s="20">
        <v>100</v>
      </c>
      <c r="H380" s="20">
        <v>100</v>
      </c>
      <c r="I380" s="20">
        <v>100</v>
      </c>
      <c r="J380" s="20">
        <v>100</v>
      </c>
      <c r="K380" s="20">
        <v>100</v>
      </c>
      <c r="L380" s="20">
        <v>100</v>
      </c>
      <c r="M380" s="20">
        <v>100</v>
      </c>
      <c r="N380" s="20"/>
      <c r="O380" s="20"/>
    </row>
    <row r="381" spans="1:15" x14ac:dyDescent="0.35">
      <c r="A381" s="19" t="str">
        <f>B264&amp;C380&amp;D381</f>
        <v>DISTRIBUCION VOLUMEN X CRITERIO (kg ó litros)Frutos SecosBCN AM</v>
      </c>
      <c r="B381">
        <v>0</v>
      </c>
      <c r="C381" s="19">
        <v>0</v>
      </c>
      <c r="D381" s="19" t="s">
        <v>83</v>
      </c>
      <c r="E381" s="20">
        <v>4.3834647965577096</v>
      </c>
      <c r="F381" s="20">
        <v>19.7020797958623</v>
      </c>
      <c r="G381" s="21">
        <v>20.2604991328901</v>
      </c>
      <c r="H381" s="20">
        <v>16.131859159591102</v>
      </c>
      <c r="I381" s="20">
        <v>17.3701856983052</v>
      </c>
      <c r="J381" s="20">
        <v>12.7251818038067</v>
      </c>
      <c r="K381" s="20">
        <v>17.7303917851908</v>
      </c>
      <c r="L381" s="21">
        <v>12.2440388283666</v>
      </c>
      <c r="M381" s="20">
        <v>9.0937671961143796</v>
      </c>
      <c r="N381" s="20"/>
      <c r="O381" s="20"/>
    </row>
    <row r="382" spans="1:15" x14ac:dyDescent="0.35">
      <c r="A382" s="19" t="str">
        <f>B264&amp;C380&amp;D382</f>
        <v>DISTRIBUCION VOLUMEN X CRITERIO (kg ó litros)Frutos SecosREST.CAT ARAGON</v>
      </c>
      <c r="B382">
        <v>0</v>
      </c>
      <c r="C382" s="19">
        <v>0</v>
      </c>
      <c r="D382" s="19" t="s">
        <v>84</v>
      </c>
      <c r="E382" s="20">
        <v>11.1403448096729</v>
      </c>
      <c r="F382" s="20">
        <v>9.6674650249389806</v>
      </c>
      <c r="G382" s="20">
        <v>5.70009999053981</v>
      </c>
      <c r="H382" s="20">
        <v>14.148694716843901</v>
      </c>
      <c r="I382" s="20">
        <v>13.298220990065801</v>
      </c>
      <c r="J382" s="20">
        <v>12.598950296523199</v>
      </c>
      <c r="K382" s="20">
        <v>13.4811858855696</v>
      </c>
      <c r="L382" s="20">
        <v>20.011407388397799</v>
      </c>
      <c r="M382" s="20">
        <v>24.250783670535199</v>
      </c>
      <c r="N382" s="20"/>
      <c r="O382" s="20"/>
    </row>
    <row r="383" spans="1:15" x14ac:dyDescent="0.35">
      <c r="A383" s="19" t="str">
        <f>B264&amp;C380&amp;D383</f>
        <v>DISTRIBUCION VOLUMEN X CRITERIO (kg ó litros)Frutos SecosLEVANTE</v>
      </c>
      <c r="B383">
        <v>0</v>
      </c>
      <c r="C383" s="19">
        <v>0</v>
      </c>
      <c r="D383" s="19" t="s">
        <v>85</v>
      </c>
      <c r="E383" s="20">
        <v>12.5382681160484</v>
      </c>
      <c r="F383" s="20">
        <v>7.6737771336101703</v>
      </c>
      <c r="G383" s="20">
        <v>10.095317284519201</v>
      </c>
      <c r="H383" s="20">
        <v>11.734578321310799</v>
      </c>
      <c r="I383" s="20">
        <v>12.690837302915799</v>
      </c>
      <c r="J383" s="20">
        <v>8.62389562746975</v>
      </c>
      <c r="K383" s="20">
        <v>7.9561903724494698</v>
      </c>
      <c r="L383" s="20">
        <v>6.1361016499484</v>
      </c>
      <c r="M383" s="20">
        <v>8.1681240594699709</v>
      </c>
      <c r="N383" s="20"/>
      <c r="O383" s="20"/>
    </row>
    <row r="384" spans="1:15" x14ac:dyDescent="0.35">
      <c r="A384" s="19" t="str">
        <f>B264&amp;C380&amp;D384</f>
        <v>DISTRIBUCION VOLUMEN X CRITERIO (kg ó litros)Frutos SecosANDALUCIA</v>
      </c>
      <c r="B384">
        <v>0</v>
      </c>
      <c r="C384" s="19">
        <v>0</v>
      </c>
      <c r="D384" s="19" t="s">
        <v>86</v>
      </c>
      <c r="E384" s="20">
        <v>21.886621706014999</v>
      </c>
      <c r="F384" s="20">
        <v>20.3361419851351</v>
      </c>
      <c r="G384" s="20">
        <v>17.847786549246099</v>
      </c>
      <c r="H384" s="20">
        <v>19.208080808456099</v>
      </c>
      <c r="I384" s="20">
        <v>17.984080975443899</v>
      </c>
      <c r="J384" s="20">
        <v>23.8071246347704</v>
      </c>
      <c r="K384" s="20">
        <v>20.707848238984202</v>
      </c>
      <c r="L384" s="20">
        <v>20.866184068366799</v>
      </c>
      <c r="M384" s="20">
        <v>18.551869954132499</v>
      </c>
      <c r="N384" s="20"/>
      <c r="O384" s="20"/>
    </row>
    <row r="385" spans="1:15" x14ac:dyDescent="0.35">
      <c r="A385" s="19" t="str">
        <f>B264&amp;C380&amp;D385</f>
        <v>DISTRIBUCION VOLUMEN X CRITERIO (kg ó litros)Frutos SecosMDD AM</v>
      </c>
      <c r="B385">
        <v>0</v>
      </c>
      <c r="C385" s="19">
        <v>0</v>
      </c>
      <c r="D385" s="19" t="s">
        <v>87</v>
      </c>
      <c r="E385" s="20">
        <v>10.383023949266899</v>
      </c>
      <c r="F385" s="20">
        <v>7.44156051252574</v>
      </c>
      <c r="G385" s="20">
        <v>7.7160298753838497</v>
      </c>
      <c r="H385" s="20">
        <v>9.4726214962789292</v>
      </c>
      <c r="I385" s="20">
        <v>8.8941937088103895</v>
      </c>
      <c r="J385" s="20">
        <v>10.446076658393601</v>
      </c>
      <c r="K385" s="20">
        <v>9.8496693511355407</v>
      </c>
      <c r="L385" s="20">
        <v>8.8269276075139</v>
      </c>
      <c r="M385" s="20">
        <v>8.9209328442449003</v>
      </c>
      <c r="N385" s="20"/>
      <c r="O385" s="20"/>
    </row>
    <row r="386" spans="1:15" x14ac:dyDescent="0.35">
      <c r="A386" s="19" t="str">
        <f>B264&amp;C380&amp;D386</f>
        <v>DISTRIBUCION VOLUMEN X CRITERIO (kg ó litros)Frutos SecosRTO CENTRO</v>
      </c>
      <c r="B386">
        <v>0</v>
      </c>
      <c r="C386" s="19">
        <v>0</v>
      </c>
      <c r="D386" s="19" t="s">
        <v>88</v>
      </c>
      <c r="E386" s="20">
        <v>18.855646018104999</v>
      </c>
      <c r="F386" s="20">
        <v>15.2347927871586</v>
      </c>
      <c r="G386" s="20">
        <v>8.8163111095111795</v>
      </c>
      <c r="H386" s="20">
        <v>11.574493882716601</v>
      </c>
      <c r="I386" s="20">
        <v>11.0431678705962</v>
      </c>
      <c r="J386" s="20">
        <v>14.6704292221818</v>
      </c>
      <c r="K386" s="20">
        <v>12.701942171958301</v>
      </c>
      <c r="L386" s="20">
        <v>11.4316109940446</v>
      </c>
      <c r="M386" s="20">
        <v>9.0057186850792306</v>
      </c>
      <c r="N386" s="20"/>
      <c r="O386" s="20"/>
    </row>
    <row r="387" spans="1:15" x14ac:dyDescent="0.35">
      <c r="A387" s="19" t="str">
        <f>B264&amp;C380&amp;D387</f>
        <v>DISTRIBUCION VOLUMEN X CRITERIO (kg ó litros)Frutos SecosNORTE-CENTRO</v>
      </c>
      <c r="B387">
        <v>0</v>
      </c>
      <c r="C387" s="19">
        <v>0</v>
      </c>
      <c r="D387" s="19" t="s">
        <v>89</v>
      </c>
      <c r="E387" s="20">
        <v>13.9162018105334</v>
      </c>
      <c r="F387" s="20">
        <v>12.0137568558276</v>
      </c>
      <c r="G387" s="20">
        <v>20.822939132683398</v>
      </c>
      <c r="H387" s="20">
        <v>9.3136498014506603</v>
      </c>
      <c r="I387" s="20">
        <v>12.352273085994</v>
      </c>
      <c r="J387" s="20">
        <v>12.2770864259696</v>
      </c>
      <c r="K387" s="20">
        <v>12.0771986904966</v>
      </c>
      <c r="L387" s="20">
        <v>9.9199101693284693</v>
      </c>
      <c r="M387" s="20">
        <v>11.594366132457401</v>
      </c>
      <c r="N387" s="20"/>
      <c r="O387" s="20"/>
    </row>
    <row r="388" spans="1:15" x14ac:dyDescent="0.35">
      <c r="A388" s="19" t="str">
        <f>B264&amp;C380&amp;D388</f>
        <v>DISTRIBUCION VOLUMEN X CRITERIO (kg ó litros)Frutos SecosNOROESTE</v>
      </c>
      <c r="B388">
        <v>0</v>
      </c>
      <c r="C388" s="19">
        <v>0</v>
      </c>
      <c r="D388" s="19" t="s">
        <v>90</v>
      </c>
      <c r="E388" s="20">
        <v>6.8964459175584203</v>
      </c>
      <c r="F388" s="20">
        <v>7.9304246452043001</v>
      </c>
      <c r="G388" s="20">
        <v>8.7410390895165602</v>
      </c>
      <c r="H388" s="20">
        <v>8.4160090995115997</v>
      </c>
      <c r="I388" s="20">
        <v>6.3670542425996297</v>
      </c>
      <c r="J388" s="20">
        <v>4.8512600291625896</v>
      </c>
      <c r="K388" s="20">
        <v>5.4955790822290096</v>
      </c>
      <c r="L388" s="20">
        <v>10.563818800885601</v>
      </c>
      <c r="M388" s="20">
        <v>10.4144362423665</v>
      </c>
      <c r="N388" s="20"/>
      <c r="O388" s="20"/>
    </row>
    <row r="389" spans="1:15" x14ac:dyDescent="0.35">
      <c r="A389" s="19" t="str">
        <f>B264&amp;C380&amp;D389</f>
        <v>DISTRIBUCION VOLUMEN X CRITERIO (kg ó litros)Frutos Secos&lt;2MIL</v>
      </c>
      <c r="B389">
        <v>0</v>
      </c>
      <c r="C389" s="19">
        <v>0</v>
      </c>
      <c r="D389" s="19" t="s">
        <v>91</v>
      </c>
      <c r="E389" s="21">
        <v>5.6841077835681402</v>
      </c>
      <c r="F389" s="21">
        <v>4.3317762995630904</v>
      </c>
      <c r="G389" s="21">
        <v>4.1556844893673901</v>
      </c>
      <c r="H389" s="21">
        <v>5.8638749870992397</v>
      </c>
      <c r="I389" s="20">
        <v>5.8249843743759602</v>
      </c>
      <c r="J389" s="21">
        <v>4.4651255452016301</v>
      </c>
      <c r="K389" s="21">
        <v>6.6387876579220402</v>
      </c>
      <c r="L389" s="20">
        <v>8.0832260925373696</v>
      </c>
      <c r="M389" s="20">
        <v>6.3470996115941203</v>
      </c>
      <c r="N389" s="20"/>
      <c r="O389" s="20"/>
    </row>
    <row r="390" spans="1:15" x14ac:dyDescent="0.35">
      <c r="A390" s="19" t="str">
        <f>B264&amp;C380&amp;D390</f>
        <v>DISTRIBUCION VOLUMEN X CRITERIO (kg ó litros)Frutos Secos2-5MIL</v>
      </c>
      <c r="B390">
        <v>0</v>
      </c>
      <c r="C390" s="19">
        <v>0</v>
      </c>
      <c r="D390" s="19" t="s">
        <v>92</v>
      </c>
      <c r="E390" s="20">
        <v>3.2748953132080501</v>
      </c>
      <c r="F390" s="20">
        <v>4.6367779145777499</v>
      </c>
      <c r="G390" s="20">
        <v>6.4140054705990197</v>
      </c>
      <c r="H390" s="20">
        <v>5.0961526865758504</v>
      </c>
      <c r="I390" s="20">
        <v>2.72504969595653</v>
      </c>
      <c r="J390" s="20">
        <v>3.57422723415619</v>
      </c>
      <c r="K390" s="20">
        <v>5.5057388034342596</v>
      </c>
      <c r="L390" s="20">
        <v>3.4607407018009702</v>
      </c>
      <c r="M390" s="20">
        <v>5.8555683462092096</v>
      </c>
      <c r="N390" s="20"/>
      <c r="O390" s="20"/>
    </row>
    <row r="391" spans="1:15" x14ac:dyDescent="0.35">
      <c r="A391" s="19" t="str">
        <f>B264&amp;C380&amp;D391</f>
        <v>DISTRIBUCION VOLUMEN X CRITERIO (kg ó litros)Frutos Secos5-10MIL</v>
      </c>
      <c r="B391">
        <v>0</v>
      </c>
      <c r="C391" s="19">
        <v>0</v>
      </c>
      <c r="D391" s="19" t="s">
        <v>93</v>
      </c>
      <c r="E391" s="20">
        <v>5.74830208954877</v>
      </c>
      <c r="F391" s="20">
        <v>4.7827619805107604</v>
      </c>
      <c r="G391" s="20">
        <v>3.0642189024698898</v>
      </c>
      <c r="H391" s="20">
        <v>5.0635123611855404</v>
      </c>
      <c r="I391" s="20">
        <v>6.0324839936347701</v>
      </c>
      <c r="J391" s="20">
        <v>9.4303201614839107</v>
      </c>
      <c r="K391" s="20">
        <v>4.7075576913170503</v>
      </c>
      <c r="L391" s="20">
        <v>3.34622049714195</v>
      </c>
      <c r="M391" s="20">
        <v>5.6759858944744304</v>
      </c>
      <c r="N391" s="20"/>
      <c r="O391" s="20"/>
    </row>
    <row r="392" spans="1:15" x14ac:dyDescent="0.35">
      <c r="A392" s="19" t="str">
        <f>B264&amp;C380&amp;D392</f>
        <v>DISTRIBUCION VOLUMEN X CRITERIO (kg ó litros)Frutos Secos10-30MIL</v>
      </c>
      <c r="B392">
        <v>0</v>
      </c>
      <c r="C392" s="19">
        <v>0</v>
      </c>
      <c r="D392" s="19" t="s">
        <v>94</v>
      </c>
      <c r="E392" s="20">
        <v>27.1360738445515</v>
      </c>
      <c r="F392" s="20">
        <v>20.43456255029</v>
      </c>
      <c r="G392" s="20">
        <v>14.4154445534519</v>
      </c>
      <c r="H392" s="20">
        <v>15.695852206363</v>
      </c>
      <c r="I392" s="20">
        <v>19.051224935848101</v>
      </c>
      <c r="J392" s="20">
        <v>21.0113629549998</v>
      </c>
      <c r="K392" s="20">
        <v>14.5563478520282</v>
      </c>
      <c r="L392" s="20">
        <v>22.451290081985999</v>
      </c>
      <c r="M392" s="20">
        <v>17.4583255069114</v>
      </c>
      <c r="N392" s="20"/>
      <c r="O392" s="20"/>
    </row>
    <row r="393" spans="1:15" x14ac:dyDescent="0.35">
      <c r="A393" s="19" t="str">
        <f>B264&amp;C380&amp;D393</f>
        <v>DISTRIBUCION VOLUMEN X CRITERIO (kg ó litros)Frutos Secos30-100MIL</v>
      </c>
      <c r="B393">
        <v>0</v>
      </c>
      <c r="C393" s="19">
        <v>0</v>
      </c>
      <c r="D393" s="19" t="s">
        <v>95</v>
      </c>
      <c r="E393" s="20">
        <v>17.167988778216301</v>
      </c>
      <c r="F393" s="20">
        <v>17.784076473113501</v>
      </c>
      <c r="G393" s="20">
        <v>21.222450588043699</v>
      </c>
      <c r="H393" s="20">
        <v>22.307070129190802</v>
      </c>
      <c r="I393" s="20">
        <v>18.659382737788601</v>
      </c>
      <c r="J393" s="20">
        <v>22.333939581933802</v>
      </c>
      <c r="K393" s="20">
        <v>17.4331451447474</v>
      </c>
      <c r="L393" s="20">
        <v>22.527416980400499</v>
      </c>
      <c r="M393" s="20">
        <v>23.5076082167128</v>
      </c>
      <c r="N393" s="20"/>
      <c r="O393" s="20"/>
    </row>
    <row r="394" spans="1:15" x14ac:dyDescent="0.35">
      <c r="A394" s="19" t="str">
        <f>B264&amp;C380&amp;D394</f>
        <v>DISTRIBUCION VOLUMEN X CRITERIO (kg ó litros)Frutos Secos100-200MIL</v>
      </c>
      <c r="B394">
        <v>0</v>
      </c>
      <c r="C394" s="19">
        <v>0</v>
      </c>
      <c r="D394" s="19" t="s">
        <v>96</v>
      </c>
      <c r="E394" s="20">
        <v>10.550095722235699</v>
      </c>
      <c r="F394" s="20">
        <v>4.9112708317046696</v>
      </c>
      <c r="G394" s="20">
        <v>7.8013881872211597</v>
      </c>
      <c r="H394" s="20">
        <v>7.6422784178067102</v>
      </c>
      <c r="I394" s="20">
        <v>7.3402933515806996</v>
      </c>
      <c r="J394" s="20">
        <v>9.4225784498078902</v>
      </c>
      <c r="K394" s="20">
        <v>16.633238615433701</v>
      </c>
      <c r="L394" s="20">
        <v>13.268512055917</v>
      </c>
      <c r="M394" s="20">
        <v>10.5169907125069</v>
      </c>
      <c r="N394" s="20"/>
      <c r="O394" s="20"/>
    </row>
    <row r="395" spans="1:15" x14ac:dyDescent="0.35">
      <c r="A395" s="19" t="str">
        <f>B264&amp;C380&amp;D395</f>
        <v>DISTRIBUCION VOLUMEN X CRITERIO (kg ó litros)Frutos Secos200-500MIL</v>
      </c>
      <c r="B395">
        <v>0</v>
      </c>
      <c r="C395" s="19">
        <v>0</v>
      </c>
      <c r="D395" s="19" t="s">
        <v>97</v>
      </c>
      <c r="E395" s="20">
        <v>15.0104373458708</v>
      </c>
      <c r="F395" s="20">
        <v>27.531250319912701</v>
      </c>
      <c r="G395" s="20">
        <v>31.974031081031701</v>
      </c>
      <c r="H395" s="20">
        <v>24.3012696198603</v>
      </c>
      <c r="I395" s="20">
        <v>28.259546916552701</v>
      </c>
      <c r="J395" s="20">
        <v>18.232033166890801</v>
      </c>
      <c r="K395" s="20">
        <v>19.3496721108427</v>
      </c>
      <c r="L395" s="20">
        <v>15.899110417595001</v>
      </c>
      <c r="M395" s="20">
        <v>18.562628029020502</v>
      </c>
      <c r="N395" s="20"/>
      <c r="O395" s="20"/>
    </row>
    <row r="396" spans="1:15" x14ac:dyDescent="0.35">
      <c r="A396" s="19" t="str">
        <f>B264&amp;C380&amp;D396</f>
        <v>DISTRIBUCION VOLUMEN X CRITERIO (kg ó litros)Frutos Secos&gt;500MIL</v>
      </c>
      <c r="B396">
        <v>0</v>
      </c>
      <c r="C396" s="19">
        <v>0</v>
      </c>
      <c r="D396" s="19" t="s">
        <v>98</v>
      </c>
      <c r="E396" s="20">
        <v>15.428121885490199</v>
      </c>
      <c r="F396" s="20">
        <v>15.5875277183326</v>
      </c>
      <c r="G396" s="20">
        <v>10.9527896969472</v>
      </c>
      <c r="H396" s="20">
        <v>14.0299923492678</v>
      </c>
      <c r="I396" s="20">
        <v>12.107045452339101</v>
      </c>
      <c r="J396" s="20">
        <v>11.530406519914299</v>
      </c>
      <c r="K396" s="20">
        <v>15.1755108517211</v>
      </c>
      <c r="L396" s="20">
        <v>10.9634862144274</v>
      </c>
      <c r="M396" s="20">
        <v>12.0757959334513</v>
      </c>
      <c r="N396" s="20"/>
      <c r="O396" s="20"/>
    </row>
    <row r="397" spans="1:15" x14ac:dyDescent="0.35">
      <c r="A397" s="19" t="str">
        <f>B264&amp;C380&amp;D397</f>
        <v>DISTRIBUCION VOLUMEN X CRITERIO (kg ó litros)Frutos SecosDE 15 A 19 AÑOS</v>
      </c>
      <c r="B397">
        <v>0</v>
      </c>
      <c r="C397" s="19">
        <v>0</v>
      </c>
      <c r="D397" s="19" t="s">
        <v>99</v>
      </c>
      <c r="E397" s="20">
        <v>5.0192734627812801</v>
      </c>
      <c r="F397" s="21">
        <v>1.9051568667109899</v>
      </c>
      <c r="G397" s="21">
        <v>1.1253722896017899</v>
      </c>
      <c r="H397" s="20">
        <v>4.3271822726548201</v>
      </c>
      <c r="I397" s="20">
        <v>2.1246512549897201</v>
      </c>
      <c r="J397" s="21">
        <v>6.8917998552036197</v>
      </c>
      <c r="K397" s="21">
        <v>1.4659336954240101</v>
      </c>
      <c r="L397" s="21">
        <v>4.3011968115466797</v>
      </c>
      <c r="M397" s="21">
        <v>7.1182797518296299</v>
      </c>
      <c r="N397" s="20"/>
      <c r="O397" s="20"/>
    </row>
    <row r="398" spans="1:15" x14ac:dyDescent="0.35">
      <c r="A398" s="19" t="str">
        <f>B264&amp;C380&amp;D398</f>
        <v>DISTRIBUCION VOLUMEN X CRITERIO (kg ó litros)Frutos SecosDE 20 A 24 AÑOS</v>
      </c>
      <c r="B398">
        <v>0</v>
      </c>
      <c r="C398" s="19">
        <v>0</v>
      </c>
      <c r="D398" s="19" t="s">
        <v>100</v>
      </c>
      <c r="E398" s="20">
        <v>1.8530309047570901</v>
      </c>
      <c r="F398" s="20">
        <v>1.0925067952101699</v>
      </c>
      <c r="G398" s="20">
        <v>0.84698003190056104</v>
      </c>
      <c r="H398" s="20">
        <v>0.66753250902662198</v>
      </c>
      <c r="I398" s="20">
        <v>1.0734656234841999</v>
      </c>
      <c r="J398" s="20">
        <v>1.7480217197015899</v>
      </c>
      <c r="K398" s="20">
        <v>1.8734781601023001</v>
      </c>
      <c r="L398" s="20">
        <v>1.6963280057652299</v>
      </c>
      <c r="M398" s="20">
        <v>1.85201111593818</v>
      </c>
      <c r="N398" s="20"/>
      <c r="O398" s="20"/>
    </row>
    <row r="399" spans="1:15" x14ac:dyDescent="0.35">
      <c r="A399" s="19" t="str">
        <f>B264&amp;C380&amp;D399</f>
        <v>DISTRIBUCION VOLUMEN X CRITERIO (kg ó litros)Frutos SecosDE 25 A 34 AÑOS</v>
      </c>
      <c r="B399">
        <v>0</v>
      </c>
      <c r="C399" s="19">
        <v>0</v>
      </c>
      <c r="D399" s="19" t="s">
        <v>101</v>
      </c>
      <c r="E399" s="20">
        <v>7.4501360225761202</v>
      </c>
      <c r="F399" s="20">
        <v>6.4004668661841899</v>
      </c>
      <c r="G399" s="20">
        <v>5.8398469322231303</v>
      </c>
      <c r="H399" s="20">
        <v>5.7218755324821702</v>
      </c>
      <c r="I399" s="20">
        <v>5.28964121237897</v>
      </c>
      <c r="J399" s="20">
        <v>6.3991507393323896</v>
      </c>
      <c r="K399" s="20">
        <v>4.7182959508712399</v>
      </c>
      <c r="L399" s="20">
        <v>5.8196880429838096</v>
      </c>
      <c r="M399" s="20">
        <v>6.5054720737418599</v>
      </c>
      <c r="N399" s="20"/>
      <c r="O399" s="20"/>
    </row>
    <row r="400" spans="1:15" x14ac:dyDescent="0.35">
      <c r="A400" s="19" t="str">
        <f>B264&amp;C380&amp;D400</f>
        <v>DISTRIBUCION VOLUMEN X CRITERIO (kg ó litros)Frutos SecosDE 35 A 49 AÑOS</v>
      </c>
      <c r="B400">
        <v>0</v>
      </c>
      <c r="C400" s="19">
        <v>0</v>
      </c>
      <c r="D400" s="19" t="s">
        <v>102</v>
      </c>
      <c r="E400" s="20">
        <v>21.575899764022601</v>
      </c>
      <c r="F400" s="20">
        <v>32.901742106569003</v>
      </c>
      <c r="G400" s="20">
        <v>34.106410448687697</v>
      </c>
      <c r="H400" s="20">
        <v>23.2517537442315</v>
      </c>
      <c r="I400" s="20">
        <v>28.6502369224816</v>
      </c>
      <c r="J400" s="20">
        <v>21.3397756176992</v>
      </c>
      <c r="K400" s="20">
        <v>14.163380845338001</v>
      </c>
      <c r="L400" s="20">
        <v>14.423030343007399</v>
      </c>
      <c r="M400" s="20">
        <v>20.319279276039499</v>
      </c>
      <c r="N400" s="20"/>
      <c r="O400" s="20"/>
    </row>
    <row r="401" spans="1:15" x14ac:dyDescent="0.35">
      <c r="A401" s="19" t="str">
        <f>B264&amp;C380&amp;D401</f>
        <v>DISTRIBUCION VOLUMEN X CRITERIO (kg ó litros)Frutos SecosDE 50 A 59 AÑOS</v>
      </c>
      <c r="B401">
        <v>0</v>
      </c>
      <c r="C401" s="19">
        <v>0</v>
      </c>
      <c r="D401" s="19" t="s">
        <v>103</v>
      </c>
      <c r="E401" s="20">
        <v>22.104505154351202</v>
      </c>
      <c r="F401" s="20">
        <v>23.694803713831298</v>
      </c>
      <c r="G401" s="20">
        <v>16.6368614482931</v>
      </c>
      <c r="H401" s="20">
        <v>23.041842147637698</v>
      </c>
      <c r="I401" s="20">
        <v>24.078085386805</v>
      </c>
      <c r="J401" s="20">
        <v>23.0216044430979</v>
      </c>
      <c r="K401" s="20">
        <v>29.295228355366799</v>
      </c>
      <c r="L401" s="20">
        <v>19.896185224781199</v>
      </c>
      <c r="M401" s="20">
        <v>17.9988487292492</v>
      </c>
      <c r="N401" s="20"/>
      <c r="O401" s="20"/>
    </row>
    <row r="402" spans="1:15" x14ac:dyDescent="0.35">
      <c r="A402" s="19" t="str">
        <f>B264&amp;C380&amp;D402</f>
        <v>DISTRIBUCION VOLUMEN X CRITERIO (kg ó litros)Frutos SecosDE 60 A 75 AÑOS</v>
      </c>
      <c r="B402">
        <v>0</v>
      </c>
      <c r="C402" s="19">
        <v>0</v>
      </c>
      <c r="D402" s="19" t="s">
        <v>104</v>
      </c>
      <c r="E402" s="20">
        <v>41.997163048020099</v>
      </c>
      <c r="F402" s="20">
        <v>34.005328630789798</v>
      </c>
      <c r="G402" s="20">
        <v>41.444554003290399</v>
      </c>
      <c r="H402" s="20">
        <v>42.9898166411934</v>
      </c>
      <c r="I402" s="20">
        <v>38.783930046675998</v>
      </c>
      <c r="J402" s="20">
        <v>40.599649288766599</v>
      </c>
      <c r="K402" s="20">
        <v>48.483684228232804</v>
      </c>
      <c r="L402" s="20">
        <v>53.863565243911502</v>
      </c>
      <c r="M402" s="20">
        <v>46.206111201486898</v>
      </c>
      <c r="N402" s="20"/>
      <c r="O402" s="20"/>
    </row>
    <row r="403" spans="1:15" x14ac:dyDescent="0.35">
      <c r="A403" s="19" t="str">
        <f>B264&amp;C380&amp;D403</f>
        <v>DISTRIBUCION VOLUMEN X CRITERIO (kg ó litros)Frutos SecosNIVEL ALTO</v>
      </c>
      <c r="B403">
        <v>0</v>
      </c>
      <c r="C403" s="19">
        <v>0</v>
      </c>
      <c r="D403" s="19" t="s">
        <v>160</v>
      </c>
      <c r="E403" s="20">
        <v>17.605129036558999</v>
      </c>
      <c r="F403" s="20">
        <v>9.8776338098411092</v>
      </c>
      <c r="G403" s="20">
        <v>10.991547722932699</v>
      </c>
      <c r="H403" s="20">
        <v>11.5074160806127</v>
      </c>
      <c r="I403" s="20">
        <v>11.915717561090201</v>
      </c>
      <c r="J403" s="20">
        <v>14.852268870752599</v>
      </c>
      <c r="K403" s="20">
        <v>13.74250357038</v>
      </c>
      <c r="L403" s="20">
        <v>14.2559705962137</v>
      </c>
      <c r="M403" s="20">
        <v>14.085123260906</v>
      </c>
      <c r="N403" s="20"/>
      <c r="O403" s="20"/>
    </row>
    <row r="404" spans="1:15" x14ac:dyDescent="0.35">
      <c r="A404" s="19" t="str">
        <f>B264&amp;C380&amp;D404</f>
        <v>DISTRIBUCION VOLUMEN X CRITERIO (kg ó litros)Frutos SecosNIVEL MEDIO ALTO</v>
      </c>
      <c r="B404">
        <v>0</v>
      </c>
      <c r="C404" s="19">
        <v>0</v>
      </c>
      <c r="D404" s="19" t="s">
        <v>161</v>
      </c>
      <c r="E404" s="20">
        <v>12.0798246994877</v>
      </c>
      <c r="F404" s="20">
        <v>11.5878541320306</v>
      </c>
      <c r="G404" s="20">
        <v>8.9383735383359397</v>
      </c>
      <c r="H404" s="20">
        <v>9.5888801401647807</v>
      </c>
      <c r="I404" s="20">
        <v>11.1283938009996</v>
      </c>
      <c r="J404" s="20">
        <v>8.4141837935507695</v>
      </c>
      <c r="K404" s="20">
        <v>7.0805662142017196</v>
      </c>
      <c r="L404" s="20">
        <v>8.6885838243610394</v>
      </c>
      <c r="M404" s="20">
        <v>8.3186115808878007</v>
      </c>
      <c r="N404" s="20"/>
      <c r="O404" s="20"/>
    </row>
    <row r="405" spans="1:15" x14ac:dyDescent="0.35">
      <c r="A405" s="19" t="str">
        <f>B264&amp;C380&amp;D405</f>
        <v>DISTRIBUCION VOLUMEN X CRITERIO (kg ó litros)Frutos SecosNIVEL MEDIO</v>
      </c>
      <c r="B405">
        <v>0</v>
      </c>
      <c r="C405" s="19">
        <v>0</v>
      </c>
      <c r="D405" s="19" t="s">
        <v>162</v>
      </c>
      <c r="E405" s="20">
        <v>33.426336607337497</v>
      </c>
      <c r="F405" s="20">
        <v>43.9628585527783</v>
      </c>
      <c r="G405" s="20">
        <v>38.041856411547698</v>
      </c>
      <c r="H405" s="20">
        <v>40.644095894422598</v>
      </c>
      <c r="I405" s="20">
        <v>40.8109457962005</v>
      </c>
      <c r="J405" s="20">
        <v>36.139774993629203</v>
      </c>
      <c r="K405" s="20">
        <v>28.279171974688101</v>
      </c>
      <c r="L405" s="20">
        <v>32.179795865070197</v>
      </c>
      <c r="M405" s="20">
        <v>27.144839515857299</v>
      </c>
      <c r="N405" s="20"/>
      <c r="O405" s="20"/>
    </row>
    <row r="406" spans="1:15" x14ac:dyDescent="0.35">
      <c r="A406" s="19" t="str">
        <f>B264&amp;C380&amp;D406</f>
        <v>DISTRIBUCION VOLUMEN X CRITERIO (kg ó litros)Frutos SecosNIVEL MEDIO BAJO</v>
      </c>
      <c r="B406">
        <v>0</v>
      </c>
      <c r="C406" s="19">
        <v>0</v>
      </c>
      <c r="D406" s="19" t="s">
        <v>163</v>
      </c>
      <c r="E406" s="20">
        <v>11.945522424212101</v>
      </c>
      <c r="F406" s="20">
        <v>8.6499290291083408</v>
      </c>
      <c r="G406" s="20">
        <v>7.3258670848385998</v>
      </c>
      <c r="H406" s="20">
        <v>11.3115610294577</v>
      </c>
      <c r="I406" s="20">
        <v>10.079724688070201</v>
      </c>
      <c r="J406" s="20">
        <v>19.129458430109398</v>
      </c>
      <c r="K406" s="20">
        <v>13.8718357202115</v>
      </c>
      <c r="L406" s="20">
        <v>14.8842109541302</v>
      </c>
      <c r="M406" s="20">
        <v>18.201517158369501</v>
      </c>
      <c r="N406" s="20"/>
      <c r="O406" s="20"/>
    </row>
    <row r="407" spans="1:15" x14ac:dyDescent="0.35">
      <c r="A407" s="19" t="str">
        <f>B264&amp;C380&amp;D407</f>
        <v>DISTRIBUCION VOLUMEN X CRITERIO (kg ó litros)Frutos SecosHOMBRE</v>
      </c>
      <c r="B407">
        <v>0</v>
      </c>
      <c r="C407" s="19">
        <v>0</v>
      </c>
      <c r="D407" s="19" t="s">
        <v>109</v>
      </c>
      <c r="E407" s="20">
        <v>48.788480494982302</v>
      </c>
      <c r="F407" s="20">
        <v>40.624643867645297</v>
      </c>
      <c r="G407" s="20">
        <v>32.497482760646299</v>
      </c>
      <c r="H407" s="20">
        <v>40.006796635536503</v>
      </c>
      <c r="I407" s="20">
        <v>39.203696288686302</v>
      </c>
      <c r="J407" s="20">
        <v>42.591908416422598</v>
      </c>
      <c r="K407" s="20">
        <v>39.957585867253599</v>
      </c>
      <c r="L407" s="20">
        <v>53.3753996532323</v>
      </c>
      <c r="M407" s="20">
        <v>44.342304988892799</v>
      </c>
      <c r="N407" s="20"/>
      <c r="O407" s="20"/>
    </row>
    <row r="408" spans="1:15" x14ac:dyDescent="0.35">
      <c r="A408" s="19" t="str">
        <f>B264&amp;C380&amp;D408</f>
        <v>DISTRIBUCION VOLUMEN X CRITERIO (kg ó litros)Frutos SecosMUJER</v>
      </c>
      <c r="B408">
        <v>0</v>
      </c>
      <c r="C408" s="19">
        <v>0</v>
      </c>
      <c r="D408" s="19" t="s">
        <v>110</v>
      </c>
      <c r="E408" s="20">
        <v>51.211539596299097</v>
      </c>
      <c r="F408" s="20">
        <v>59.375362974938298</v>
      </c>
      <c r="G408" s="20">
        <v>67.502541466716096</v>
      </c>
      <c r="H408" s="20">
        <v>59.993211191245898</v>
      </c>
      <c r="I408" s="20">
        <v>60.796315005168303</v>
      </c>
      <c r="J408" s="20">
        <v>57.408100336080601</v>
      </c>
      <c r="K408" s="20">
        <v>60.0424139387354</v>
      </c>
      <c r="L408" s="20">
        <v>46.624607329393001</v>
      </c>
      <c r="M408" s="20">
        <v>55.657699021654203</v>
      </c>
      <c r="N408" s="20"/>
      <c r="O408" s="20"/>
    </row>
    <row r="409" spans="1:15" x14ac:dyDescent="0.35">
      <c r="A409" s="19" t="str">
        <f>B264&amp;C409&amp;D409</f>
        <v>DISTRIBUCION VOLUMEN X CRITERIO (kg ó litros)Chocolatinas/Chocolate/BombonesT.ESPAÑA</v>
      </c>
      <c r="B409">
        <v>0</v>
      </c>
      <c r="C409" s="19" t="s">
        <v>62</v>
      </c>
      <c r="D409" s="19" t="s">
        <v>81</v>
      </c>
      <c r="E409" s="20">
        <v>100</v>
      </c>
      <c r="F409" s="20">
        <v>100</v>
      </c>
      <c r="G409" s="20">
        <v>100</v>
      </c>
      <c r="H409" s="20">
        <v>100</v>
      </c>
      <c r="I409" s="20">
        <v>100</v>
      </c>
      <c r="J409" s="20">
        <v>100</v>
      </c>
      <c r="K409" s="20">
        <v>100</v>
      </c>
      <c r="L409" s="20">
        <v>100</v>
      </c>
      <c r="M409" s="20">
        <v>100</v>
      </c>
      <c r="N409" s="20"/>
      <c r="O409" s="20"/>
    </row>
    <row r="410" spans="1:15" x14ac:dyDescent="0.35">
      <c r="A410" s="19" t="str">
        <f>B264&amp;C409&amp;D410</f>
        <v>DISTRIBUCION VOLUMEN X CRITERIO (kg ó litros)Chocolatinas/Chocolate/BombonesBCN AM</v>
      </c>
      <c r="B410">
        <v>0</v>
      </c>
      <c r="C410" s="19">
        <v>0</v>
      </c>
      <c r="D410" s="19" t="s">
        <v>83</v>
      </c>
      <c r="E410" s="20">
        <v>5.7962545030361703</v>
      </c>
      <c r="F410" s="20">
        <v>10.313269955943399</v>
      </c>
      <c r="G410" s="20">
        <v>12.733104587115401</v>
      </c>
      <c r="H410" s="20">
        <v>12.1217899986302</v>
      </c>
      <c r="I410" s="20">
        <v>12.448214507275599</v>
      </c>
      <c r="J410" s="20">
        <v>9.8186880751543395</v>
      </c>
      <c r="K410" s="20">
        <v>12.147984918142001</v>
      </c>
      <c r="L410" s="20">
        <v>9.8707769540702692</v>
      </c>
      <c r="M410" s="20">
        <v>9.9756074454782606</v>
      </c>
      <c r="N410" s="20"/>
      <c r="O410" s="20"/>
    </row>
    <row r="411" spans="1:15" x14ac:dyDescent="0.35">
      <c r="A411" s="19" t="str">
        <f>B264&amp;C409&amp;D411</f>
        <v>DISTRIBUCION VOLUMEN X CRITERIO (kg ó litros)Chocolatinas/Chocolate/BombonesREST.CAT ARAGON</v>
      </c>
      <c r="B411">
        <v>0</v>
      </c>
      <c r="C411" s="19">
        <v>0</v>
      </c>
      <c r="D411" s="19" t="s">
        <v>84</v>
      </c>
      <c r="E411" s="20">
        <v>5.92455349411801</v>
      </c>
      <c r="F411" s="20">
        <v>10.8416915495732</v>
      </c>
      <c r="G411" s="20">
        <v>18.765378736233998</v>
      </c>
      <c r="H411" s="20">
        <v>14.5751260071064</v>
      </c>
      <c r="I411" s="20">
        <v>14.542228272779299</v>
      </c>
      <c r="J411" s="20">
        <v>13.338553132623099</v>
      </c>
      <c r="K411" s="20">
        <v>14.5502330077979</v>
      </c>
      <c r="L411" s="20">
        <v>18.978611754635001</v>
      </c>
      <c r="M411" s="20">
        <v>16.178371395917001</v>
      </c>
      <c r="N411" s="20"/>
      <c r="O411" s="20"/>
    </row>
    <row r="412" spans="1:15" x14ac:dyDescent="0.35">
      <c r="A412" s="19" t="str">
        <f>B264&amp;C409&amp;D412</f>
        <v>DISTRIBUCION VOLUMEN X CRITERIO (kg ó litros)Chocolatinas/Chocolate/BombonesLEVANTE</v>
      </c>
      <c r="B412">
        <v>0</v>
      </c>
      <c r="C412" s="19">
        <v>0</v>
      </c>
      <c r="D412" s="19" t="s">
        <v>85</v>
      </c>
      <c r="E412" s="20">
        <v>9.2614904578553503</v>
      </c>
      <c r="F412" s="20">
        <v>9.3619154193412992</v>
      </c>
      <c r="G412" s="20">
        <v>17.1162914066337</v>
      </c>
      <c r="H412" s="20">
        <v>14.9813525301673</v>
      </c>
      <c r="I412" s="20">
        <v>14.3218476274404</v>
      </c>
      <c r="J412" s="20">
        <v>9.5752827785870505</v>
      </c>
      <c r="K412" s="20">
        <v>18.0050977705103</v>
      </c>
      <c r="L412" s="20">
        <v>10.0420793225786</v>
      </c>
      <c r="M412" s="20">
        <v>19.2046639521913</v>
      </c>
      <c r="N412" s="20"/>
      <c r="O412" s="20"/>
    </row>
    <row r="413" spans="1:15" x14ac:dyDescent="0.35">
      <c r="A413" s="19" t="str">
        <f>B264&amp;C409&amp;D413</f>
        <v>DISTRIBUCION VOLUMEN X CRITERIO (kg ó litros)Chocolatinas/Chocolate/BombonesANDALUCIA</v>
      </c>
      <c r="B413">
        <v>0</v>
      </c>
      <c r="C413" s="19">
        <v>0</v>
      </c>
      <c r="D413" s="19" t="s">
        <v>86</v>
      </c>
      <c r="E413" s="20">
        <v>14.755815125382499</v>
      </c>
      <c r="F413" s="20">
        <v>23.569669713494999</v>
      </c>
      <c r="G413" s="20">
        <v>15.076945812658799</v>
      </c>
      <c r="H413" s="20">
        <v>14.0610972478527</v>
      </c>
      <c r="I413" s="20">
        <v>10.3682449452621</v>
      </c>
      <c r="J413" s="20">
        <v>20.349133675443099</v>
      </c>
      <c r="K413" s="20">
        <v>18.869212272668701</v>
      </c>
      <c r="L413" s="20">
        <v>11.592881678406499</v>
      </c>
      <c r="M413" s="20">
        <v>10.597557188787899</v>
      </c>
      <c r="N413" s="20"/>
      <c r="O413" s="20"/>
    </row>
    <row r="414" spans="1:15" x14ac:dyDescent="0.35">
      <c r="A414" s="19" t="str">
        <f>B264&amp;C409&amp;D414</f>
        <v>DISTRIBUCION VOLUMEN X CRITERIO (kg ó litros)Chocolatinas/Chocolate/BombonesMDD AM</v>
      </c>
      <c r="B414">
        <v>0</v>
      </c>
      <c r="C414" s="19">
        <v>0</v>
      </c>
      <c r="D414" s="19" t="s">
        <v>87</v>
      </c>
      <c r="E414" s="20">
        <v>10.6595893639418</v>
      </c>
      <c r="F414" s="20">
        <v>9.3901395566226498</v>
      </c>
      <c r="G414" s="20">
        <v>8.7458998518426192</v>
      </c>
      <c r="H414" s="20">
        <v>13.783436608164401</v>
      </c>
      <c r="I414" s="20">
        <v>12.7274718087239</v>
      </c>
      <c r="J414" s="20">
        <v>10.808207406756299</v>
      </c>
      <c r="K414" s="20">
        <v>11.950585841350801</v>
      </c>
      <c r="L414" s="20">
        <v>7.4870125797215703</v>
      </c>
      <c r="M414" s="20">
        <v>9.8725691074625495</v>
      </c>
      <c r="N414" s="20"/>
      <c r="O414" s="20"/>
    </row>
    <row r="415" spans="1:15" x14ac:dyDescent="0.35">
      <c r="A415" s="19" t="str">
        <f>B264&amp;C409&amp;D415</f>
        <v>DISTRIBUCION VOLUMEN X CRITERIO (kg ó litros)Chocolatinas/Chocolate/BombonesRTO CENTRO</v>
      </c>
      <c r="B415">
        <v>0</v>
      </c>
      <c r="C415" s="19">
        <v>0</v>
      </c>
      <c r="D415" s="19" t="s">
        <v>88</v>
      </c>
      <c r="E415" s="20">
        <v>8.3584867564591594</v>
      </c>
      <c r="F415" s="20">
        <v>8.8084255791615504</v>
      </c>
      <c r="G415" s="20">
        <v>6.8999842098220201</v>
      </c>
      <c r="H415" s="20">
        <v>9.9350088289408198</v>
      </c>
      <c r="I415" s="20">
        <v>10.5902762428899</v>
      </c>
      <c r="J415" s="20">
        <v>10.9014500432201</v>
      </c>
      <c r="K415" s="20">
        <v>7.20763731831659</v>
      </c>
      <c r="L415" s="20">
        <v>6.5694755543740202</v>
      </c>
      <c r="M415" s="20">
        <v>7.5149754796040398</v>
      </c>
      <c r="N415" s="20"/>
      <c r="O415" s="20"/>
    </row>
    <row r="416" spans="1:15" x14ac:dyDescent="0.35">
      <c r="A416" s="19" t="str">
        <f>B264&amp;C409&amp;D416</f>
        <v>DISTRIBUCION VOLUMEN X CRITERIO (kg ó litros)Chocolatinas/Chocolate/BombonesNORTE-CENTRO</v>
      </c>
      <c r="B416">
        <v>0</v>
      </c>
      <c r="C416" s="19">
        <v>0</v>
      </c>
      <c r="D416" s="19" t="s">
        <v>89</v>
      </c>
      <c r="E416" s="20">
        <v>38.285713611637497</v>
      </c>
      <c r="F416" s="20">
        <v>21.226627738789102</v>
      </c>
      <c r="G416" s="20">
        <v>16.3106159553707</v>
      </c>
      <c r="H416" s="20">
        <v>12.0352706503747</v>
      </c>
      <c r="I416" s="20">
        <v>16.387419997314499</v>
      </c>
      <c r="J416" s="20">
        <v>18.277340170765701</v>
      </c>
      <c r="K416" s="20">
        <v>7.7137416263625003</v>
      </c>
      <c r="L416" s="20">
        <v>22.9593481244465</v>
      </c>
      <c r="M416" s="20">
        <v>17.351102306057701</v>
      </c>
      <c r="N416" s="20"/>
      <c r="O416" s="20"/>
    </row>
    <row r="417" spans="1:15" x14ac:dyDescent="0.35">
      <c r="A417" s="19" t="str">
        <f>B264&amp;C409&amp;D417</f>
        <v>DISTRIBUCION VOLUMEN X CRITERIO (kg ó litros)Chocolatinas/Chocolate/BombonesNOROESTE</v>
      </c>
      <c r="B417">
        <v>0</v>
      </c>
      <c r="C417" s="19">
        <v>0</v>
      </c>
      <c r="D417" s="19" t="s">
        <v>90</v>
      </c>
      <c r="E417" s="20">
        <v>6.9580954001046802</v>
      </c>
      <c r="F417" s="20">
        <v>6.4882635547679497</v>
      </c>
      <c r="G417" s="20">
        <v>4.3517802820208802</v>
      </c>
      <c r="H417" s="20">
        <v>8.5069149912225299</v>
      </c>
      <c r="I417" s="20">
        <v>8.6142964627824306</v>
      </c>
      <c r="J417" s="20">
        <v>6.9313395023928104</v>
      </c>
      <c r="K417" s="20">
        <v>9.5555041881269496</v>
      </c>
      <c r="L417" s="20">
        <v>12.4998112975704</v>
      </c>
      <c r="M417" s="20">
        <v>9.3051564712006698</v>
      </c>
      <c r="N417" s="20"/>
      <c r="O417" s="20"/>
    </row>
    <row r="418" spans="1:15" x14ac:dyDescent="0.35">
      <c r="A418" s="19" t="str">
        <f>B264&amp;C409&amp;D418</f>
        <v>DISTRIBUCION VOLUMEN X CRITERIO (kg ó litros)Chocolatinas/Chocolate/Bombones&lt;2MIL</v>
      </c>
      <c r="B418">
        <v>0</v>
      </c>
      <c r="C418" s="19">
        <v>0</v>
      </c>
      <c r="D418" s="19" t="s">
        <v>91</v>
      </c>
      <c r="E418" s="21">
        <v>4.2758370385656299</v>
      </c>
      <c r="F418" s="21">
        <v>4.05050904901419</v>
      </c>
      <c r="G418" s="20">
        <v>8.3201786232783999</v>
      </c>
      <c r="H418" s="21">
        <v>2.9889834918394702</v>
      </c>
      <c r="I418" s="21">
        <v>6.32740311976593</v>
      </c>
      <c r="J418" s="21">
        <v>4.4793452368914997</v>
      </c>
      <c r="K418" s="21">
        <v>4.8658602913479401</v>
      </c>
      <c r="L418" s="21">
        <v>6.6963662334154703</v>
      </c>
      <c r="M418" s="21">
        <v>4.1348981711083699</v>
      </c>
      <c r="N418" s="20"/>
      <c r="O418" s="20"/>
    </row>
    <row r="419" spans="1:15" x14ac:dyDescent="0.35">
      <c r="A419" s="19" t="str">
        <f>B264&amp;C409&amp;D419</f>
        <v>DISTRIBUCION VOLUMEN X CRITERIO (kg ó litros)Chocolatinas/Chocolate/Bombones2-5MIL</v>
      </c>
      <c r="B419">
        <v>0</v>
      </c>
      <c r="C419" s="19">
        <v>0</v>
      </c>
      <c r="D419" s="19" t="s">
        <v>92</v>
      </c>
      <c r="E419" s="21">
        <v>3.1859357164455901</v>
      </c>
      <c r="F419" s="21">
        <v>6.5173368268421097</v>
      </c>
      <c r="G419" s="20">
        <v>4.6513958911151096</v>
      </c>
      <c r="H419" s="20">
        <v>8.2975237171889606</v>
      </c>
      <c r="I419" s="20">
        <v>3.0215548216151902</v>
      </c>
      <c r="J419" s="20">
        <v>3.5063470467710198</v>
      </c>
      <c r="K419" s="20">
        <v>7.2685569407569197</v>
      </c>
      <c r="L419" s="20">
        <v>7.0226853585210902</v>
      </c>
      <c r="M419" s="21">
        <v>3.2112136394395199</v>
      </c>
      <c r="N419" s="20"/>
      <c r="O419" s="20"/>
    </row>
    <row r="420" spans="1:15" x14ac:dyDescent="0.35">
      <c r="A420" s="19" t="str">
        <f>B264&amp;C409&amp;D420</f>
        <v>DISTRIBUCION VOLUMEN X CRITERIO (kg ó litros)Chocolatinas/Chocolate/Bombones5-10MIL</v>
      </c>
      <c r="B420">
        <v>0</v>
      </c>
      <c r="C420" s="19">
        <v>0</v>
      </c>
      <c r="D420" s="19" t="s">
        <v>93</v>
      </c>
      <c r="E420" s="20">
        <v>4.6068375953615197</v>
      </c>
      <c r="F420" s="20">
        <v>4.6642394541579604</v>
      </c>
      <c r="G420" s="20">
        <v>6.7181073262538504</v>
      </c>
      <c r="H420" s="20">
        <v>7.1879938982097498</v>
      </c>
      <c r="I420" s="20">
        <v>6.7838003720386197</v>
      </c>
      <c r="J420" s="20">
        <v>6.2685966216428497</v>
      </c>
      <c r="K420" s="20">
        <v>4.09848282513674</v>
      </c>
      <c r="L420" s="20">
        <v>6.72479298735432</v>
      </c>
      <c r="M420" s="20">
        <v>3.1315989195495701</v>
      </c>
      <c r="N420" s="20"/>
      <c r="O420" s="20"/>
    </row>
    <row r="421" spans="1:15" x14ac:dyDescent="0.35">
      <c r="A421" s="19" t="str">
        <f>B264&amp;C409&amp;D421</f>
        <v>DISTRIBUCION VOLUMEN X CRITERIO (kg ó litros)Chocolatinas/Chocolate/Bombones10-30MIL</v>
      </c>
      <c r="B421">
        <v>0</v>
      </c>
      <c r="C421" s="19">
        <v>0</v>
      </c>
      <c r="D421" s="19" t="s">
        <v>94</v>
      </c>
      <c r="E421" s="20">
        <v>36.686893993153603</v>
      </c>
      <c r="F421" s="20">
        <v>19.328694412946</v>
      </c>
      <c r="G421" s="20">
        <v>12.609811581067</v>
      </c>
      <c r="H421" s="20">
        <v>12.9849783039791</v>
      </c>
      <c r="I421" s="20">
        <v>17.582069489550602</v>
      </c>
      <c r="J421" s="20">
        <v>18.296287482067701</v>
      </c>
      <c r="K421" s="20">
        <v>19.805868891812899</v>
      </c>
      <c r="L421" s="20">
        <v>21.382239371331799</v>
      </c>
      <c r="M421" s="20">
        <v>16.986005689544399</v>
      </c>
      <c r="N421" s="20"/>
      <c r="O421" s="20"/>
    </row>
    <row r="422" spans="1:15" x14ac:dyDescent="0.35">
      <c r="A422" s="19" t="str">
        <f>B264&amp;C409&amp;D422</f>
        <v>DISTRIBUCION VOLUMEN X CRITERIO (kg ó litros)Chocolatinas/Chocolate/Bombones30-100MIL</v>
      </c>
      <c r="B422">
        <v>0</v>
      </c>
      <c r="C422" s="19">
        <v>0</v>
      </c>
      <c r="D422" s="19" t="s">
        <v>95</v>
      </c>
      <c r="E422" s="20">
        <v>18.157142646108799</v>
      </c>
      <c r="F422" s="20">
        <v>27.273908061470198</v>
      </c>
      <c r="G422" s="20">
        <v>23.737727344731699</v>
      </c>
      <c r="H422" s="20">
        <v>20.748871259900799</v>
      </c>
      <c r="I422" s="20">
        <v>15.809710469070801</v>
      </c>
      <c r="J422" s="20">
        <v>19.8637194441222</v>
      </c>
      <c r="K422" s="20">
        <v>18.410472457834199</v>
      </c>
      <c r="L422" s="20">
        <v>22.142279279158601</v>
      </c>
      <c r="M422" s="20">
        <v>30.659029605158501</v>
      </c>
      <c r="N422" s="20"/>
      <c r="O422" s="20"/>
    </row>
    <row r="423" spans="1:15" x14ac:dyDescent="0.35">
      <c r="A423" s="19" t="str">
        <f>B264&amp;C409&amp;D423</f>
        <v>DISTRIBUCION VOLUMEN X CRITERIO (kg ó litros)Chocolatinas/Chocolate/Bombones100-200MIL</v>
      </c>
      <c r="B423">
        <v>0</v>
      </c>
      <c r="C423" s="19">
        <v>0</v>
      </c>
      <c r="D423" s="19" t="s">
        <v>96</v>
      </c>
      <c r="E423" s="20">
        <v>7.8284302078832804</v>
      </c>
      <c r="F423" s="20">
        <v>4.1332311984715702</v>
      </c>
      <c r="G423" s="20">
        <v>6.3035710439590398</v>
      </c>
      <c r="H423" s="20">
        <v>5.0697642933235896</v>
      </c>
      <c r="I423" s="20">
        <v>8.8589443300253308</v>
      </c>
      <c r="J423" s="20">
        <v>8.3775324648800407</v>
      </c>
      <c r="K423" s="20">
        <v>5.8497750745799104</v>
      </c>
      <c r="L423" s="20">
        <v>4.8003011904824797</v>
      </c>
      <c r="M423" s="20">
        <v>7.2620361502895001</v>
      </c>
      <c r="N423" s="20"/>
      <c r="O423" s="20"/>
    </row>
    <row r="424" spans="1:15" x14ac:dyDescent="0.35">
      <c r="A424" s="19" t="str">
        <f>B264&amp;C409&amp;D424</f>
        <v>DISTRIBUCION VOLUMEN X CRITERIO (kg ó litros)Chocolatinas/Chocolate/Bombones200-500MIL</v>
      </c>
      <c r="B424">
        <v>0</v>
      </c>
      <c r="C424" s="19">
        <v>0</v>
      </c>
      <c r="D424" s="19" t="s">
        <v>97</v>
      </c>
      <c r="E424" s="20">
        <v>11.626920843580301</v>
      </c>
      <c r="F424" s="20">
        <v>17.374642864383901</v>
      </c>
      <c r="G424" s="20">
        <v>18.785698030690799</v>
      </c>
      <c r="H424" s="20">
        <v>20.337328352744802</v>
      </c>
      <c r="I424" s="20">
        <v>25.338766003849798</v>
      </c>
      <c r="J424" s="20">
        <v>22.0496508028194</v>
      </c>
      <c r="K424" s="20">
        <v>21.404965667012601</v>
      </c>
      <c r="L424" s="20">
        <v>16.013408178469401</v>
      </c>
      <c r="M424" s="20">
        <v>16.712229513563699</v>
      </c>
      <c r="N424" s="20"/>
      <c r="O424" s="20"/>
    </row>
    <row r="425" spans="1:15" x14ac:dyDescent="0.35">
      <c r="A425" s="19" t="str">
        <f>B264&amp;C409&amp;D425</f>
        <v>DISTRIBUCION VOLUMEN X CRITERIO (kg ó litros)Chocolatinas/Chocolate/Bombones&gt;500MIL</v>
      </c>
      <c r="B425">
        <v>0</v>
      </c>
      <c r="C425" s="19">
        <v>0</v>
      </c>
      <c r="D425" s="19" t="s">
        <v>98</v>
      </c>
      <c r="E425" s="20">
        <v>13.632001875772</v>
      </c>
      <c r="F425" s="20">
        <v>16.657441890588899</v>
      </c>
      <c r="G425" s="20">
        <v>18.873511268535498</v>
      </c>
      <c r="H425" s="20">
        <v>22.3845545630084</v>
      </c>
      <c r="I425" s="20">
        <v>16.2777522439495</v>
      </c>
      <c r="J425" s="20">
        <v>17.1585138579192</v>
      </c>
      <c r="K425" s="20">
        <v>18.296012538680099</v>
      </c>
      <c r="L425" s="20">
        <v>15.2179259018988</v>
      </c>
      <c r="M425" s="20">
        <v>17.9029921065104</v>
      </c>
      <c r="N425" s="20"/>
      <c r="O425" s="20"/>
    </row>
    <row r="426" spans="1:15" x14ac:dyDescent="0.35">
      <c r="A426" s="19" t="str">
        <f>B264&amp;C409&amp;D426</f>
        <v>DISTRIBUCION VOLUMEN X CRITERIO (kg ó litros)Chocolatinas/Chocolate/BombonesDE 15 A 19 AÑOS</v>
      </c>
      <c r="B426">
        <v>0</v>
      </c>
      <c r="C426" s="19">
        <v>0</v>
      </c>
      <c r="D426" s="19" t="s">
        <v>99</v>
      </c>
      <c r="E426" s="21">
        <v>3.5718461722897401</v>
      </c>
      <c r="F426" s="21">
        <v>3.0556837440581899</v>
      </c>
      <c r="G426" s="20">
        <v>5.8841636815692198</v>
      </c>
      <c r="H426" s="20">
        <v>3.0941699835179999</v>
      </c>
      <c r="I426" s="20">
        <v>6.3709599645841504</v>
      </c>
      <c r="J426" s="20">
        <v>4.6311672325215998</v>
      </c>
      <c r="K426" s="21">
        <v>10.051894684658199</v>
      </c>
      <c r="L426" s="21">
        <v>4.9362907536272997</v>
      </c>
      <c r="M426" s="21">
        <v>1.9298058363639601</v>
      </c>
      <c r="N426" s="20"/>
      <c r="O426" s="20"/>
    </row>
    <row r="427" spans="1:15" x14ac:dyDescent="0.35">
      <c r="A427" s="19" t="str">
        <f>B264&amp;C409&amp;D427</f>
        <v>DISTRIBUCION VOLUMEN X CRITERIO (kg ó litros)Chocolatinas/Chocolate/BombonesDE 20 A 24 AÑOS</v>
      </c>
      <c r="B427">
        <v>0</v>
      </c>
      <c r="C427" s="19">
        <v>0</v>
      </c>
      <c r="D427" s="19" t="s">
        <v>100</v>
      </c>
      <c r="E427" s="20">
        <v>5.0902509942889704</v>
      </c>
      <c r="F427" s="20">
        <v>8.2598945585201093</v>
      </c>
      <c r="G427" s="20">
        <v>5.9295608072530204</v>
      </c>
      <c r="H427" s="20">
        <v>5.4010813030262499</v>
      </c>
      <c r="I427" s="20">
        <v>2.8328374080515601</v>
      </c>
      <c r="J427" s="20">
        <v>3.1802610411735102</v>
      </c>
      <c r="K427" s="20">
        <v>7.9136604967771698</v>
      </c>
      <c r="L427" s="20">
        <v>3.6218361857553898</v>
      </c>
      <c r="M427" s="20">
        <v>3.3370666181920798</v>
      </c>
      <c r="N427" s="20"/>
      <c r="O427" s="20"/>
    </row>
    <row r="428" spans="1:15" x14ac:dyDescent="0.35">
      <c r="A428" s="19" t="str">
        <f>B264&amp;C409&amp;D428</f>
        <v>DISTRIBUCION VOLUMEN X CRITERIO (kg ó litros)Chocolatinas/Chocolate/BombonesDE 25 A 34 AÑOS</v>
      </c>
      <c r="B428">
        <v>0</v>
      </c>
      <c r="C428" s="19">
        <v>0</v>
      </c>
      <c r="D428" s="19" t="s">
        <v>101</v>
      </c>
      <c r="E428" s="20">
        <v>32.943419902224399</v>
      </c>
      <c r="F428" s="20">
        <v>12.853027871380499</v>
      </c>
      <c r="G428" s="20">
        <v>12.562712671445</v>
      </c>
      <c r="H428" s="20">
        <v>7.2215021891384001</v>
      </c>
      <c r="I428" s="20">
        <v>13.2852276380742</v>
      </c>
      <c r="J428" s="20">
        <v>6.2838273675423499</v>
      </c>
      <c r="K428" s="20">
        <v>9.7024803644386708</v>
      </c>
      <c r="L428" s="20">
        <v>13.1243910051651</v>
      </c>
      <c r="M428" s="20">
        <v>9.2445371802049205</v>
      </c>
      <c r="N428" s="20"/>
      <c r="O428" s="20"/>
    </row>
    <row r="429" spans="1:15" x14ac:dyDescent="0.35">
      <c r="A429" s="19" t="str">
        <f>B264&amp;C409&amp;D429</f>
        <v>DISTRIBUCION VOLUMEN X CRITERIO (kg ó litros)Chocolatinas/Chocolate/BombonesDE 35 A 49 AÑOS</v>
      </c>
      <c r="B429">
        <v>0</v>
      </c>
      <c r="C429" s="19">
        <v>0</v>
      </c>
      <c r="D429" s="19" t="s">
        <v>102</v>
      </c>
      <c r="E429" s="20">
        <v>20.2174645877617</v>
      </c>
      <c r="F429" s="20">
        <v>20.072047201689902</v>
      </c>
      <c r="G429" s="20">
        <v>30.2841867849273</v>
      </c>
      <c r="H429" s="20">
        <v>34.465725629656703</v>
      </c>
      <c r="I429" s="20">
        <v>34.103779124279399</v>
      </c>
      <c r="J429" s="20">
        <v>28.5109152980184</v>
      </c>
      <c r="K429" s="20">
        <v>25.266019711570902</v>
      </c>
      <c r="L429" s="20">
        <v>26.570903205331401</v>
      </c>
      <c r="M429" s="20">
        <v>21.3386435605338</v>
      </c>
      <c r="N429" s="20"/>
      <c r="O429" s="20"/>
    </row>
    <row r="430" spans="1:15" x14ac:dyDescent="0.35">
      <c r="A430" s="19" t="str">
        <f>B264&amp;C409&amp;D430</f>
        <v>DISTRIBUCION VOLUMEN X CRITERIO (kg ó litros)Chocolatinas/Chocolate/BombonesDE 50 A 59 AÑOS</v>
      </c>
      <c r="B430">
        <v>0</v>
      </c>
      <c r="C430" s="19">
        <v>0</v>
      </c>
      <c r="D430" s="19" t="s">
        <v>103</v>
      </c>
      <c r="E430" s="20">
        <v>13.928968115470999</v>
      </c>
      <c r="F430" s="20">
        <v>17.827802917456399</v>
      </c>
      <c r="G430" s="20">
        <v>17.332709843609098</v>
      </c>
      <c r="H430" s="20">
        <v>21.1115586429346</v>
      </c>
      <c r="I430" s="20">
        <v>18.641746478754499</v>
      </c>
      <c r="J430" s="20">
        <v>23.3700117219723</v>
      </c>
      <c r="K430" s="20">
        <v>21.048290785530298</v>
      </c>
      <c r="L430" s="20">
        <v>18.7727749760111</v>
      </c>
      <c r="M430" s="20">
        <v>19.1755367572047</v>
      </c>
      <c r="N430" s="20"/>
      <c r="O430" s="20"/>
    </row>
    <row r="431" spans="1:15" x14ac:dyDescent="0.35">
      <c r="A431" s="19" t="str">
        <f>B264&amp;C409&amp;D431</f>
        <v>DISTRIBUCION VOLUMEN X CRITERIO (kg ó litros)Chocolatinas/Chocolate/BombonesDE 60 A 75 AÑOS</v>
      </c>
      <c r="B431">
        <v>0</v>
      </c>
      <c r="C431" s="19">
        <v>0</v>
      </c>
      <c r="D431" s="19" t="s">
        <v>104</v>
      </c>
      <c r="E431" s="21">
        <v>24.248050109598498</v>
      </c>
      <c r="F431" s="21">
        <v>37.931544389818498</v>
      </c>
      <c r="G431" s="20">
        <v>28.0066658514341</v>
      </c>
      <c r="H431" s="20">
        <v>28.7059613454235</v>
      </c>
      <c r="I431" s="20">
        <v>24.765449052010698</v>
      </c>
      <c r="J431" s="20">
        <v>34.023808487868699</v>
      </c>
      <c r="K431" s="20">
        <v>26.0176447949083</v>
      </c>
      <c r="L431" s="20">
        <v>32.973803286114503</v>
      </c>
      <c r="M431" s="20">
        <v>44.974416773772298</v>
      </c>
      <c r="N431" s="20"/>
      <c r="O431" s="20"/>
    </row>
    <row r="432" spans="1:15" x14ac:dyDescent="0.35">
      <c r="A432" s="19" t="str">
        <f>B264&amp;C409&amp;D432</f>
        <v>DISTRIBUCION VOLUMEN X CRITERIO (kg ó litros)Chocolatinas/Chocolate/BombonesNIVEL ALTO</v>
      </c>
      <c r="B432">
        <v>0</v>
      </c>
      <c r="C432" s="19">
        <v>0</v>
      </c>
      <c r="D432" s="19" t="s">
        <v>160</v>
      </c>
      <c r="E432" s="20">
        <v>16.644565833031798</v>
      </c>
      <c r="F432" s="20">
        <v>16.7867272805113</v>
      </c>
      <c r="G432" s="20">
        <v>20.219563174087099</v>
      </c>
      <c r="H432" s="20">
        <v>30.293727078670202</v>
      </c>
      <c r="I432" s="20">
        <v>21.884578708682302</v>
      </c>
      <c r="J432" s="20">
        <v>20.904041182153399</v>
      </c>
      <c r="K432" s="20">
        <v>23.888052594117301</v>
      </c>
      <c r="L432" s="20">
        <v>18.3612966284566</v>
      </c>
      <c r="M432" s="20">
        <v>21.369184788688301</v>
      </c>
      <c r="N432" s="20"/>
      <c r="O432" s="20"/>
    </row>
    <row r="433" spans="1:15" x14ac:dyDescent="0.35">
      <c r="A433" s="19" t="str">
        <f>B264&amp;C409&amp;D433</f>
        <v>DISTRIBUCION VOLUMEN X CRITERIO (kg ó litros)Chocolatinas/Chocolate/BombonesNIVEL MEDIO ALTO</v>
      </c>
      <c r="B433">
        <v>0</v>
      </c>
      <c r="C433" s="19">
        <v>0</v>
      </c>
      <c r="D433" s="19" t="s">
        <v>161</v>
      </c>
      <c r="E433" s="20">
        <v>5.6297425273296096</v>
      </c>
      <c r="F433" s="20">
        <v>7.5311130270209397</v>
      </c>
      <c r="G433" s="20">
        <v>9.0827472227131008</v>
      </c>
      <c r="H433" s="20">
        <v>9.7812517663405298</v>
      </c>
      <c r="I433" s="20">
        <v>14.135570931508401</v>
      </c>
      <c r="J433" s="20">
        <v>9.4954636261819303</v>
      </c>
      <c r="K433" s="20">
        <v>15.2246834800613</v>
      </c>
      <c r="L433" s="20">
        <v>10.7358254442969</v>
      </c>
      <c r="M433" s="20">
        <v>7.2337675021945502</v>
      </c>
      <c r="N433" s="20"/>
      <c r="O433" s="20"/>
    </row>
    <row r="434" spans="1:15" x14ac:dyDescent="0.35">
      <c r="A434" s="19" t="str">
        <f>B264&amp;C409&amp;D434</f>
        <v>DISTRIBUCION VOLUMEN X CRITERIO (kg ó litros)Chocolatinas/Chocolate/BombonesNIVEL MEDIO</v>
      </c>
      <c r="B434">
        <v>0</v>
      </c>
      <c r="C434" s="19">
        <v>0</v>
      </c>
      <c r="D434" s="19" t="s">
        <v>162</v>
      </c>
      <c r="E434" s="20">
        <v>20.8335285845491</v>
      </c>
      <c r="F434" s="20">
        <v>23.356694692296202</v>
      </c>
      <c r="G434" s="20">
        <v>30.8359462500764</v>
      </c>
      <c r="H434" s="20">
        <v>25.2572635271171</v>
      </c>
      <c r="I434" s="20">
        <v>32.551282719789</v>
      </c>
      <c r="J434" s="20">
        <v>25.963215657871</v>
      </c>
      <c r="K434" s="20">
        <v>26.945027554797498</v>
      </c>
      <c r="L434" s="20">
        <v>26.999601544789499</v>
      </c>
      <c r="M434" s="20">
        <v>32.950208993259103</v>
      </c>
      <c r="N434" s="20"/>
      <c r="O434" s="20"/>
    </row>
    <row r="435" spans="1:15" x14ac:dyDescent="0.35">
      <c r="A435" s="19" t="str">
        <f>B264&amp;C409&amp;D435</f>
        <v>DISTRIBUCION VOLUMEN X CRITERIO (kg ó litros)Chocolatinas/Chocolate/BombonesNIVEL MEDIO BAJO</v>
      </c>
      <c r="B435">
        <v>0</v>
      </c>
      <c r="C435" s="19">
        <v>0</v>
      </c>
      <c r="D435" s="19" t="s">
        <v>163</v>
      </c>
      <c r="E435" s="20">
        <v>8.5265246342306007</v>
      </c>
      <c r="F435" s="20">
        <v>11.301369600901699</v>
      </c>
      <c r="G435" s="20">
        <v>8.2983402918153999</v>
      </c>
      <c r="H435" s="20">
        <v>9.9668132261904905</v>
      </c>
      <c r="I435" s="20">
        <v>8.1650485470050196</v>
      </c>
      <c r="J435" s="20">
        <v>11.6367245648107</v>
      </c>
      <c r="K435" s="20">
        <v>11.4074658605896</v>
      </c>
      <c r="L435" s="20">
        <v>11.2282210131188</v>
      </c>
      <c r="M435" s="20">
        <v>10.8344905862203</v>
      </c>
      <c r="N435" s="20"/>
      <c r="O435" s="20"/>
    </row>
    <row r="436" spans="1:15" x14ac:dyDescent="0.35">
      <c r="A436" s="19" t="str">
        <f>B264&amp;C409&amp;D436</f>
        <v>DISTRIBUCION VOLUMEN X CRITERIO (kg ó litros)Chocolatinas/Chocolate/BombonesHOMBRE</v>
      </c>
      <c r="B436">
        <v>0</v>
      </c>
      <c r="C436" s="19">
        <v>0</v>
      </c>
      <c r="D436" s="19" t="s">
        <v>109</v>
      </c>
      <c r="E436" s="20">
        <v>27.775197961737799</v>
      </c>
      <c r="F436" s="20">
        <v>21.743407619863799</v>
      </c>
      <c r="G436" s="20">
        <v>33.085892460298503</v>
      </c>
      <c r="H436" s="20">
        <v>31.896708586729901</v>
      </c>
      <c r="I436" s="20">
        <v>34.842581445384099</v>
      </c>
      <c r="J436" s="20">
        <v>28.6948393246706</v>
      </c>
      <c r="K436" s="20">
        <v>38.876625346035603</v>
      </c>
      <c r="L436" s="20">
        <v>41.201194623094104</v>
      </c>
      <c r="M436" s="20">
        <v>31.439058670652201</v>
      </c>
      <c r="N436" s="20"/>
      <c r="O436" s="20"/>
    </row>
    <row r="437" spans="1:15" x14ac:dyDescent="0.35">
      <c r="A437" s="19" t="str">
        <f>B264&amp;C409&amp;D437</f>
        <v>DISTRIBUCION VOLUMEN X CRITERIO (kg ó litros)Chocolatinas/Chocolate/BombonesMUJER</v>
      </c>
      <c r="B437">
        <v>0</v>
      </c>
      <c r="C437" s="19">
        <v>0</v>
      </c>
      <c r="D437" s="19" t="s">
        <v>110</v>
      </c>
      <c r="E437" s="20">
        <v>72.224801406621907</v>
      </c>
      <c r="F437" s="20">
        <v>78.256599928962501</v>
      </c>
      <c r="G437" s="20">
        <v>66.914116188241806</v>
      </c>
      <c r="H437" s="20">
        <v>68.103288653151907</v>
      </c>
      <c r="I437" s="20">
        <v>65.157421119826793</v>
      </c>
      <c r="J437" s="20">
        <v>71.305154267567701</v>
      </c>
      <c r="K437" s="20">
        <v>61.123371552735797</v>
      </c>
      <c r="L437" s="20">
        <v>58.798802254624299</v>
      </c>
      <c r="M437" s="20">
        <v>68.560947019850502</v>
      </c>
      <c r="N437" s="20"/>
      <c r="O437" s="20"/>
    </row>
    <row r="438" spans="1:15" x14ac:dyDescent="0.35">
      <c r="A438" s="19" t="str">
        <f>B264&amp;C438&amp;D438</f>
        <v>DISTRIBUCION VOLUMEN X CRITERIO (kg ó litros)ChiclesT.ESPAÑA</v>
      </c>
      <c r="B438">
        <v>0</v>
      </c>
      <c r="C438" s="19" t="s">
        <v>65</v>
      </c>
      <c r="D438" s="19" t="s">
        <v>81</v>
      </c>
      <c r="E438" s="20">
        <v>100</v>
      </c>
      <c r="F438" s="20">
        <v>100</v>
      </c>
      <c r="G438" s="20">
        <v>100</v>
      </c>
      <c r="H438" s="20">
        <v>100</v>
      </c>
      <c r="I438" s="20">
        <v>100</v>
      </c>
      <c r="J438" s="20">
        <v>100</v>
      </c>
      <c r="K438" s="20">
        <v>100</v>
      </c>
      <c r="L438" s="20">
        <v>100</v>
      </c>
      <c r="M438" s="20">
        <v>100</v>
      </c>
      <c r="N438" s="20"/>
      <c r="O438" s="20"/>
    </row>
    <row r="439" spans="1:15" x14ac:dyDescent="0.35">
      <c r="A439" s="19" t="str">
        <f>B264&amp;C438&amp;D439</f>
        <v>DISTRIBUCION VOLUMEN X CRITERIO (kg ó litros)ChiclesBCN AM</v>
      </c>
      <c r="B439">
        <v>0</v>
      </c>
      <c r="C439" s="19">
        <v>0</v>
      </c>
      <c r="D439" s="19" t="s">
        <v>83</v>
      </c>
      <c r="E439" s="20">
        <v>5.3720646715756599</v>
      </c>
      <c r="F439" s="21">
        <v>3.0403506971282499</v>
      </c>
      <c r="G439" s="21">
        <v>3.9120270341331902</v>
      </c>
      <c r="H439" s="21">
        <v>8.2763960533034595</v>
      </c>
      <c r="I439" s="21">
        <v>5.8015504285755704</v>
      </c>
      <c r="J439" s="21">
        <v>4.0415855781524197</v>
      </c>
      <c r="K439" s="21">
        <v>0.63647450719896803</v>
      </c>
      <c r="L439" s="21">
        <v>10.8211748502472</v>
      </c>
      <c r="M439" s="21">
        <v>9.3504388672711105</v>
      </c>
      <c r="N439" s="20"/>
      <c r="O439" s="20"/>
    </row>
    <row r="440" spans="1:15" x14ac:dyDescent="0.35">
      <c r="A440" s="19" t="str">
        <f>B264&amp;C438&amp;D440</f>
        <v>DISTRIBUCION VOLUMEN X CRITERIO (kg ó litros)ChiclesREST.CAT ARAGON</v>
      </c>
      <c r="B440">
        <v>0</v>
      </c>
      <c r="C440" s="19">
        <v>0</v>
      </c>
      <c r="D440" s="19" t="s">
        <v>84</v>
      </c>
      <c r="E440" s="20">
        <v>29.5848189415081</v>
      </c>
      <c r="F440" s="20">
        <v>24.775256784527201</v>
      </c>
      <c r="G440" s="20">
        <v>28.3370078895401</v>
      </c>
      <c r="H440" s="20">
        <v>21.362745080970299</v>
      </c>
      <c r="I440" s="20">
        <v>20.335129940027599</v>
      </c>
      <c r="J440" s="21">
        <v>31.915317369967301</v>
      </c>
      <c r="K440" s="21">
        <v>34.518602883427597</v>
      </c>
      <c r="L440" s="20">
        <v>33.372660189984401</v>
      </c>
      <c r="M440" s="20">
        <v>29.366202214824501</v>
      </c>
      <c r="N440" s="20"/>
      <c r="O440" s="20"/>
    </row>
    <row r="441" spans="1:15" x14ac:dyDescent="0.35">
      <c r="A441" s="19" t="str">
        <f>B264&amp;C438&amp;D441</f>
        <v>DISTRIBUCION VOLUMEN X CRITERIO (kg ó litros)ChiclesLEVANTE</v>
      </c>
      <c r="B441">
        <v>0</v>
      </c>
      <c r="C441" s="19">
        <v>0</v>
      </c>
      <c r="D441" s="19" t="s">
        <v>85</v>
      </c>
      <c r="E441" s="20">
        <v>6.3712571509661897</v>
      </c>
      <c r="F441" s="20">
        <v>8.9931550456974492</v>
      </c>
      <c r="G441" s="20">
        <v>9.3691253839911894</v>
      </c>
      <c r="H441" s="20">
        <v>12.446176571452</v>
      </c>
      <c r="I441" s="20">
        <v>10.8501544275148</v>
      </c>
      <c r="J441" s="20">
        <v>18.914654488884398</v>
      </c>
      <c r="K441" s="20">
        <v>10.111997784056999</v>
      </c>
      <c r="L441" s="20">
        <v>7.3165339665819999</v>
      </c>
      <c r="M441" s="20">
        <v>8.6357734938013095</v>
      </c>
      <c r="N441" s="20"/>
      <c r="O441" s="20"/>
    </row>
    <row r="442" spans="1:15" x14ac:dyDescent="0.35">
      <c r="A442" s="19" t="str">
        <f>B264&amp;C438&amp;D442</f>
        <v>DISTRIBUCION VOLUMEN X CRITERIO (kg ó litros)ChiclesANDALUCIA</v>
      </c>
      <c r="B442">
        <v>0</v>
      </c>
      <c r="C442" s="19">
        <v>0</v>
      </c>
      <c r="D442" s="19" t="s">
        <v>86</v>
      </c>
      <c r="E442" s="20">
        <v>10.9066562258157</v>
      </c>
      <c r="F442" s="20">
        <v>19.088908277864501</v>
      </c>
      <c r="G442" s="20">
        <v>20.629717901678699</v>
      </c>
      <c r="H442" s="20">
        <v>18.7123014363255</v>
      </c>
      <c r="I442" s="20">
        <v>21.356208898895201</v>
      </c>
      <c r="J442" s="20">
        <v>17.6561555099122</v>
      </c>
      <c r="K442" s="20">
        <v>18.776426727884601</v>
      </c>
      <c r="L442" s="20">
        <v>12.304141636634901</v>
      </c>
      <c r="M442" s="20">
        <v>13.003476070287199</v>
      </c>
      <c r="N442" s="20"/>
      <c r="O442" s="20"/>
    </row>
    <row r="443" spans="1:15" x14ac:dyDescent="0.35">
      <c r="A443" s="19" t="str">
        <f>B264&amp;C438&amp;D443</f>
        <v>DISTRIBUCION VOLUMEN X CRITERIO (kg ó litros)ChiclesMDD AM</v>
      </c>
      <c r="B443">
        <v>0</v>
      </c>
      <c r="C443" s="19">
        <v>0</v>
      </c>
      <c r="D443" s="19" t="s">
        <v>87</v>
      </c>
      <c r="E443" s="20">
        <v>10.411017171708201</v>
      </c>
      <c r="F443" s="20">
        <v>5.5450167469145804</v>
      </c>
      <c r="G443" s="20">
        <v>15.406373120493299</v>
      </c>
      <c r="H443" s="20">
        <v>14.159400718741001</v>
      </c>
      <c r="I443" s="20">
        <v>12.6614456224007</v>
      </c>
      <c r="J443" s="20">
        <v>9.8842477528780996</v>
      </c>
      <c r="K443" s="20">
        <v>22.858821496671101</v>
      </c>
      <c r="L443" s="20">
        <v>18.443307702102999</v>
      </c>
      <c r="M443" s="20">
        <v>16.662737633017802</v>
      </c>
      <c r="N443" s="20"/>
      <c r="O443" s="20"/>
    </row>
    <row r="444" spans="1:15" x14ac:dyDescent="0.35">
      <c r="A444" s="19" t="str">
        <f>B264&amp;C438&amp;D444</f>
        <v>DISTRIBUCION VOLUMEN X CRITERIO (kg ó litros)ChiclesRTO CENTRO</v>
      </c>
      <c r="B444">
        <v>0</v>
      </c>
      <c r="C444" s="19">
        <v>0</v>
      </c>
      <c r="D444" s="19" t="s">
        <v>88</v>
      </c>
      <c r="E444" s="20">
        <v>9.0285557452162504</v>
      </c>
      <c r="F444" s="20">
        <v>21.922051380350599</v>
      </c>
      <c r="G444" s="20">
        <v>6.4247407760711299</v>
      </c>
      <c r="H444" s="20">
        <v>9.8167187421289004</v>
      </c>
      <c r="I444" s="20">
        <v>13.3863570435905</v>
      </c>
      <c r="J444" s="20">
        <v>9.5102562329578504</v>
      </c>
      <c r="K444" s="20">
        <v>5.3409655073007398</v>
      </c>
      <c r="L444" s="20">
        <v>7.2701331051671998</v>
      </c>
      <c r="M444" s="20">
        <v>6.8443155960259201</v>
      </c>
      <c r="N444" s="20"/>
      <c r="O444" s="20"/>
    </row>
    <row r="445" spans="1:15" x14ac:dyDescent="0.35">
      <c r="A445" s="19" t="str">
        <f>B264&amp;C438&amp;D445</f>
        <v>DISTRIBUCION VOLUMEN X CRITERIO (kg ó litros)ChiclesNORTE-CENTRO</v>
      </c>
      <c r="B445">
        <v>0</v>
      </c>
      <c r="C445" s="19">
        <v>0</v>
      </c>
      <c r="D445" s="19" t="s">
        <v>89</v>
      </c>
      <c r="E445" s="20">
        <v>16.3809690014021</v>
      </c>
      <c r="F445" s="20">
        <v>8.3581223086934795</v>
      </c>
      <c r="G445" s="20">
        <v>6.9042583525588404</v>
      </c>
      <c r="H445" s="20">
        <v>9.1196911170817607</v>
      </c>
      <c r="I445" s="20">
        <v>6.3825765275976503</v>
      </c>
      <c r="J445" s="21">
        <v>3.4016792055126399</v>
      </c>
      <c r="K445" s="21">
        <v>5.5565937936596104</v>
      </c>
      <c r="L445" s="20">
        <v>3.9853793554500099</v>
      </c>
      <c r="M445" s="20">
        <v>7.5789077778095004</v>
      </c>
      <c r="N445" s="20"/>
      <c r="O445" s="20"/>
    </row>
    <row r="446" spans="1:15" x14ac:dyDescent="0.35">
      <c r="A446" s="19" t="str">
        <f>B264&amp;C438&amp;D446</f>
        <v>DISTRIBUCION VOLUMEN X CRITERIO (kg ó litros)ChiclesNOROESTE</v>
      </c>
      <c r="B446">
        <v>0</v>
      </c>
      <c r="C446" s="19">
        <v>0</v>
      </c>
      <c r="D446" s="19" t="s">
        <v>90</v>
      </c>
      <c r="E446" s="20">
        <v>11.9446671508171</v>
      </c>
      <c r="F446" s="20">
        <v>8.2771334063574304</v>
      </c>
      <c r="G446" s="20">
        <v>9.0167493709702207</v>
      </c>
      <c r="H446" s="20">
        <v>6.10657671891975</v>
      </c>
      <c r="I446" s="20">
        <v>9.2265679001710605</v>
      </c>
      <c r="J446" s="20">
        <v>4.6760985981530103</v>
      </c>
      <c r="K446" s="20">
        <v>2.2001162141937698</v>
      </c>
      <c r="L446" s="20">
        <v>6.4866750177062098</v>
      </c>
      <c r="M446" s="20">
        <v>8.5581546523768193</v>
      </c>
      <c r="N446" s="20"/>
      <c r="O446" s="20"/>
    </row>
    <row r="447" spans="1:15" x14ac:dyDescent="0.35">
      <c r="A447" s="19" t="str">
        <f>B264&amp;C438&amp;D447</f>
        <v>DISTRIBUCION VOLUMEN X CRITERIO (kg ó litros)Chicles&lt;2MIL</v>
      </c>
      <c r="B447">
        <v>0</v>
      </c>
      <c r="C447" s="19">
        <v>0</v>
      </c>
      <c r="D447" s="19" t="s">
        <v>91</v>
      </c>
      <c r="E447" s="21">
        <v>3.3529799930364401</v>
      </c>
      <c r="F447" s="21">
        <v>1.7163320389080701</v>
      </c>
      <c r="G447" s="21">
        <v>2.9379417663831799</v>
      </c>
      <c r="H447" s="21">
        <v>6.8729762328821096</v>
      </c>
      <c r="I447" s="21">
        <v>8.2131399006643395</v>
      </c>
      <c r="J447" s="21">
        <v>8.4907363702617893</v>
      </c>
      <c r="K447" s="21">
        <v>10.191246647875101</v>
      </c>
      <c r="L447" s="21">
        <v>5.2134447460890296</v>
      </c>
      <c r="M447" s="21">
        <v>2.1242098656547199</v>
      </c>
      <c r="N447" s="20"/>
      <c r="O447" s="20"/>
    </row>
    <row r="448" spans="1:15" x14ac:dyDescent="0.35">
      <c r="A448" s="19" t="str">
        <f>B264&amp;C438&amp;D448</f>
        <v>DISTRIBUCION VOLUMEN X CRITERIO (kg ó litros)Chicles2-5MIL</v>
      </c>
      <c r="B448">
        <v>0</v>
      </c>
      <c r="C448" s="19">
        <v>0</v>
      </c>
      <c r="D448" s="19" t="s">
        <v>92</v>
      </c>
      <c r="E448" s="21">
        <v>4.2234488111740101</v>
      </c>
      <c r="F448" s="21">
        <v>6.7062993213338302</v>
      </c>
      <c r="G448" s="21">
        <v>3.7181613290072901</v>
      </c>
      <c r="H448" s="21">
        <v>7.6368636292399099</v>
      </c>
      <c r="I448" s="20">
        <v>7.9193695225512002</v>
      </c>
      <c r="J448" s="21">
        <v>3.1722250364755298</v>
      </c>
      <c r="K448" s="21">
        <v>5.2587753537255804</v>
      </c>
      <c r="L448" s="21">
        <v>4.1608418135638097</v>
      </c>
      <c r="M448" s="21">
        <v>5.5961720908299197</v>
      </c>
      <c r="N448" s="20"/>
      <c r="O448" s="20"/>
    </row>
    <row r="449" spans="1:15" x14ac:dyDescent="0.35">
      <c r="A449" s="19" t="str">
        <f>B264&amp;C438&amp;D449</f>
        <v>DISTRIBUCION VOLUMEN X CRITERIO (kg ó litros)Chicles5-10MIL</v>
      </c>
      <c r="B449">
        <v>0</v>
      </c>
      <c r="C449" s="19">
        <v>0</v>
      </c>
      <c r="D449" s="19" t="s">
        <v>93</v>
      </c>
      <c r="E449" s="20">
        <v>2.9077176947587899</v>
      </c>
      <c r="F449" s="21">
        <v>5.0039479676385099</v>
      </c>
      <c r="G449" s="20">
        <v>4.1432042725183003</v>
      </c>
      <c r="H449" s="21">
        <v>3.29170954553779</v>
      </c>
      <c r="I449" s="20">
        <v>10.2962357245205</v>
      </c>
      <c r="J449" s="21">
        <v>11.2697726881553</v>
      </c>
      <c r="K449" s="21">
        <v>6.4768424188324296</v>
      </c>
      <c r="L449" s="21">
        <v>2.69410752283863</v>
      </c>
      <c r="M449" s="21">
        <v>3.83406666381374</v>
      </c>
      <c r="N449" s="20"/>
      <c r="O449" s="20"/>
    </row>
    <row r="450" spans="1:15" x14ac:dyDescent="0.35">
      <c r="A450" s="19" t="str">
        <f>B264&amp;C438&amp;D450</f>
        <v>DISTRIBUCION VOLUMEN X CRITERIO (kg ó litros)Chicles10-30MIL</v>
      </c>
      <c r="B450">
        <v>0</v>
      </c>
      <c r="C450" s="19">
        <v>0</v>
      </c>
      <c r="D450" s="19" t="s">
        <v>94</v>
      </c>
      <c r="E450" s="20">
        <v>41.420664658093202</v>
      </c>
      <c r="F450" s="20">
        <v>28.797397247401999</v>
      </c>
      <c r="G450" s="20">
        <v>39.232169273732197</v>
      </c>
      <c r="H450" s="20">
        <v>24.6272826488627</v>
      </c>
      <c r="I450" s="20">
        <v>25.770444878008298</v>
      </c>
      <c r="J450" s="20">
        <v>35.443956263544202</v>
      </c>
      <c r="K450" s="20">
        <v>31.664043158845899</v>
      </c>
      <c r="L450" s="20">
        <v>28.666596483654001</v>
      </c>
      <c r="M450" s="20">
        <v>29.221297099339299</v>
      </c>
      <c r="N450" s="20"/>
      <c r="O450" s="20"/>
    </row>
    <row r="451" spans="1:15" x14ac:dyDescent="0.35">
      <c r="A451" s="19" t="str">
        <f>B264&amp;C438&amp;D451</f>
        <v>DISTRIBUCION VOLUMEN X CRITERIO (kg ó litros)Chicles30-100MIL</v>
      </c>
      <c r="B451">
        <v>0</v>
      </c>
      <c r="C451" s="19">
        <v>0</v>
      </c>
      <c r="D451" s="19" t="s">
        <v>95</v>
      </c>
      <c r="E451" s="20">
        <v>15.4159712401657</v>
      </c>
      <c r="F451" s="20">
        <v>29.489062829391401</v>
      </c>
      <c r="G451" s="20">
        <v>17.114111985996701</v>
      </c>
      <c r="H451" s="20">
        <v>17.4927467044654</v>
      </c>
      <c r="I451" s="20">
        <v>14.5672113021051</v>
      </c>
      <c r="J451" s="20">
        <v>17.151252677973201</v>
      </c>
      <c r="K451" s="20">
        <v>11.6232834737446</v>
      </c>
      <c r="L451" s="20">
        <v>10.6639866153219</v>
      </c>
      <c r="M451" s="20">
        <v>15.581319205909701</v>
      </c>
      <c r="N451" s="20"/>
      <c r="O451" s="20"/>
    </row>
    <row r="452" spans="1:15" x14ac:dyDescent="0.35">
      <c r="A452" s="19" t="str">
        <f>B264&amp;C438&amp;D452</f>
        <v>DISTRIBUCION VOLUMEN X CRITERIO (kg ó litros)Chicles100-200MIL</v>
      </c>
      <c r="B452">
        <v>0</v>
      </c>
      <c r="C452" s="19">
        <v>0</v>
      </c>
      <c r="D452" s="19" t="s">
        <v>96</v>
      </c>
      <c r="E452" s="20">
        <v>5.7915110819532396</v>
      </c>
      <c r="F452" s="20">
        <v>5.7250891031657201</v>
      </c>
      <c r="G452" s="20">
        <v>3.7759614536087001</v>
      </c>
      <c r="H452" s="20">
        <v>7.0619815731322104</v>
      </c>
      <c r="I452" s="20">
        <v>10.9333852067085</v>
      </c>
      <c r="J452" s="20">
        <v>3.2230494061929802</v>
      </c>
      <c r="K452" s="20">
        <v>2.8448953226831502</v>
      </c>
      <c r="L452" s="20">
        <v>5.60395483344589</v>
      </c>
      <c r="M452" s="20">
        <v>8.0615902802615107</v>
      </c>
      <c r="N452" s="20"/>
      <c r="O452" s="20"/>
    </row>
    <row r="453" spans="1:15" x14ac:dyDescent="0.35">
      <c r="A453" s="19" t="str">
        <f>B264&amp;C438&amp;D453</f>
        <v>DISTRIBUCION VOLUMEN X CRITERIO (kg ó litros)Chicles200-500MIL</v>
      </c>
      <c r="B453">
        <v>0</v>
      </c>
      <c r="C453" s="19">
        <v>0</v>
      </c>
      <c r="D453" s="19" t="s">
        <v>97</v>
      </c>
      <c r="E453" s="20">
        <v>9.6098939269705195</v>
      </c>
      <c r="F453" s="20">
        <v>8.0317151998090903</v>
      </c>
      <c r="G453" s="20">
        <v>12.168705031496501</v>
      </c>
      <c r="H453" s="20">
        <v>14.7396675412256</v>
      </c>
      <c r="I453" s="20">
        <v>7.6310422440000503</v>
      </c>
      <c r="J453" s="20">
        <v>8.6457035491051908</v>
      </c>
      <c r="K453" s="20">
        <v>7.8819594295234898</v>
      </c>
      <c r="L453" s="20">
        <v>10.308619457382999</v>
      </c>
      <c r="M453" s="20">
        <v>15.1389042657626</v>
      </c>
      <c r="N453" s="20"/>
      <c r="O453" s="20"/>
    </row>
    <row r="454" spans="1:15" x14ac:dyDescent="0.35">
      <c r="A454" s="19" t="str">
        <f>B264&amp;C438&amp;D454</f>
        <v>DISTRIBUCION VOLUMEN X CRITERIO (kg ó litros)Chicles&gt;500MIL</v>
      </c>
      <c r="B454">
        <v>0</v>
      </c>
      <c r="C454" s="19">
        <v>0</v>
      </c>
      <c r="D454" s="19" t="s">
        <v>98</v>
      </c>
      <c r="E454" s="20">
        <v>17.2778257796082</v>
      </c>
      <c r="F454" s="20">
        <v>14.5301490214983</v>
      </c>
      <c r="G454" s="20">
        <v>16.909749545298901</v>
      </c>
      <c r="H454" s="20">
        <v>18.276779467640001</v>
      </c>
      <c r="I454" s="20">
        <v>14.6691588473922</v>
      </c>
      <c r="J454" s="20">
        <v>12.6032987666413</v>
      </c>
      <c r="K454" s="20">
        <v>24.0589470467492</v>
      </c>
      <c r="L454" s="20">
        <v>32.6884555924807</v>
      </c>
      <c r="M454" s="20">
        <v>20.442446504277601</v>
      </c>
      <c r="N454" s="20"/>
      <c r="O454" s="20"/>
    </row>
    <row r="455" spans="1:15" x14ac:dyDescent="0.35">
      <c r="A455" s="19" t="str">
        <f>B264&amp;C438&amp;D455</f>
        <v>DISTRIBUCION VOLUMEN X CRITERIO (kg ó litros)ChiclesDE 15 A 19 AÑOS</v>
      </c>
      <c r="B455">
        <v>0</v>
      </c>
      <c r="C455" s="19">
        <v>0</v>
      </c>
      <c r="D455" s="19" t="s">
        <v>99</v>
      </c>
      <c r="E455" s="21">
        <v>1.14313303321806</v>
      </c>
      <c r="F455" s="21">
        <v>22.137886615829</v>
      </c>
      <c r="G455" s="21">
        <v>7.5886553550208298</v>
      </c>
      <c r="H455" s="21">
        <v>5.8423105122100898</v>
      </c>
      <c r="I455" s="21">
        <v>10.1790858243691</v>
      </c>
      <c r="J455" s="21">
        <v>6.7196636108656902</v>
      </c>
      <c r="K455" s="21">
        <v>0.95282048829232602</v>
      </c>
      <c r="L455" s="21">
        <v>2.4047550731603198</v>
      </c>
      <c r="M455" s="21">
        <v>2.80230309557827</v>
      </c>
      <c r="N455" s="20"/>
      <c r="O455" s="20"/>
    </row>
    <row r="456" spans="1:15" x14ac:dyDescent="0.35">
      <c r="A456" s="19" t="str">
        <f>B264&amp;C438&amp;D456</f>
        <v>DISTRIBUCION VOLUMEN X CRITERIO (kg ó litros)ChiclesDE 20 A 24 AÑOS</v>
      </c>
      <c r="B456">
        <v>0</v>
      </c>
      <c r="C456" s="19">
        <v>0</v>
      </c>
      <c r="D456" s="19" t="s">
        <v>100</v>
      </c>
      <c r="E456" s="20">
        <v>1.6616104551759701</v>
      </c>
      <c r="F456" s="20">
        <v>2.7847077509418301</v>
      </c>
      <c r="G456" s="20">
        <v>1.98383164124847</v>
      </c>
      <c r="H456" s="20">
        <v>3.6933993205270998</v>
      </c>
      <c r="I456" s="20">
        <v>0.87747081089130397</v>
      </c>
      <c r="J456" s="21">
        <v>1.61255169505264</v>
      </c>
      <c r="K456" s="21" t="s">
        <v>174</v>
      </c>
      <c r="L456" s="21">
        <v>1.34695470535411</v>
      </c>
      <c r="M456" s="20">
        <v>0.46127912734172899</v>
      </c>
      <c r="N456" s="20"/>
      <c r="O456" s="20"/>
    </row>
    <row r="457" spans="1:15" x14ac:dyDescent="0.35">
      <c r="A457" s="19" t="str">
        <f>B264&amp;C438&amp;D457</f>
        <v>DISTRIBUCION VOLUMEN X CRITERIO (kg ó litros)ChiclesDE 25 A 34 AÑOS</v>
      </c>
      <c r="B457">
        <v>0</v>
      </c>
      <c r="C457" s="19">
        <v>0</v>
      </c>
      <c r="D457" s="19" t="s">
        <v>101</v>
      </c>
      <c r="E457" s="20">
        <v>25.749750313628599</v>
      </c>
      <c r="F457" s="20">
        <v>20.609236463488401</v>
      </c>
      <c r="G457" s="20">
        <v>28.218277605336699</v>
      </c>
      <c r="H457" s="20">
        <v>13.6225530624756</v>
      </c>
      <c r="I457" s="20">
        <v>15.2650352038274</v>
      </c>
      <c r="J457" s="20">
        <v>19.927595813120799</v>
      </c>
      <c r="K457" s="20">
        <v>20.988954323460799</v>
      </c>
      <c r="L457" s="20">
        <v>19.744988236456098</v>
      </c>
      <c r="M457" s="20">
        <v>17.993622877199801</v>
      </c>
      <c r="N457" s="20"/>
      <c r="O457" s="20"/>
    </row>
    <row r="458" spans="1:15" x14ac:dyDescent="0.35">
      <c r="A458" s="19" t="str">
        <f>B264&amp;C438&amp;D458</f>
        <v>DISTRIBUCION VOLUMEN X CRITERIO (kg ó litros)ChiclesDE 35 A 49 AÑOS</v>
      </c>
      <c r="B458">
        <v>0</v>
      </c>
      <c r="C458" s="19">
        <v>0</v>
      </c>
      <c r="D458" s="19" t="s">
        <v>102</v>
      </c>
      <c r="E458" s="20">
        <v>16.940998825320399</v>
      </c>
      <c r="F458" s="20">
        <v>14.920600439257999</v>
      </c>
      <c r="G458" s="20">
        <v>23.9855217783387</v>
      </c>
      <c r="H458" s="20">
        <v>29.486086553625601</v>
      </c>
      <c r="I458" s="20">
        <v>20.6912849988489</v>
      </c>
      <c r="J458" s="20">
        <v>22.935443757295001</v>
      </c>
      <c r="K458" s="20">
        <v>25.387116140284299</v>
      </c>
      <c r="L458" s="20">
        <v>21.7781751902683</v>
      </c>
      <c r="M458" s="20">
        <v>26.188318419551202</v>
      </c>
      <c r="N458" s="20"/>
      <c r="O458" s="20"/>
    </row>
    <row r="459" spans="1:15" x14ac:dyDescent="0.35">
      <c r="A459" s="19" t="str">
        <f>B264&amp;C438&amp;D459</f>
        <v>DISTRIBUCION VOLUMEN X CRITERIO (kg ó litros)ChiclesDE 50 A 59 AÑOS</v>
      </c>
      <c r="B459">
        <v>0</v>
      </c>
      <c r="C459" s="19">
        <v>0</v>
      </c>
      <c r="D459" s="19" t="s">
        <v>103</v>
      </c>
      <c r="E459" s="20">
        <v>19.2702153613888</v>
      </c>
      <c r="F459" s="20">
        <v>16.092977398608799</v>
      </c>
      <c r="G459" s="20">
        <v>17.0535493226437</v>
      </c>
      <c r="H459" s="20">
        <v>18.596065192411299</v>
      </c>
      <c r="I459" s="20">
        <v>18.248766456058199</v>
      </c>
      <c r="J459" s="20">
        <v>12.517155446127401</v>
      </c>
      <c r="K459" s="20">
        <v>19.0633524535919</v>
      </c>
      <c r="L459" s="20">
        <v>24.534289983427499</v>
      </c>
      <c r="M459" s="20">
        <v>25.9979278540082</v>
      </c>
      <c r="N459" s="20"/>
      <c r="O459" s="20"/>
    </row>
    <row r="460" spans="1:15" x14ac:dyDescent="0.35">
      <c r="A460" s="19" t="str">
        <f>B264&amp;C438&amp;D460</f>
        <v>DISTRIBUCION VOLUMEN X CRITERIO (kg ó litros)ChiclesDE 60 A 75 AÑOS</v>
      </c>
      <c r="B460">
        <v>0</v>
      </c>
      <c r="C460" s="19">
        <v>0</v>
      </c>
      <c r="D460" s="19" t="s">
        <v>104</v>
      </c>
      <c r="E460" s="20">
        <v>35.234300981144202</v>
      </c>
      <c r="F460" s="21">
        <v>23.454583748747201</v>
      </c>
      <c r="G460" s="21">
        <v>21.170164289864498</v>
      </c>
      <c r="H460" s="21">
        <v>28.759591035080401</v>
      </c>
      <c r="I460" s="20">
        <v>34.738349520342901</v>
      </c>
      <c r="J460" s="20">
        <v>36.287584759701502</v>
      </c>
      <c r="K460" s="20">
        <v>33.607752881329603</v>
      </c>
      <c r="L460" s="20">
        <v>30.190845811360401</v>
      </c>
      <c r="M460" s="20">
        <v>26.556556276466399</v>
      </c>
      <c r="N460" s="20"/>
      <c r="O460" s="20"/>
    </row>
    <row r="461" spans="1:15" x14ac:dyDescent="0.35">
      <c r="A461" s="19" t="str">
        <f>B264&amp;C438&amp;D461</f>
        <v>DISTRIBUCION VOLUMEN X CRITERIO (kg ó litros)ChiclesNIVEL ALTO</v>
      </c>
      <c r="B461">
        <v>0</v>
      </c>
      <c r="C461" s="19">
        <v>0</v>
      </c>
      <c r="D461" s="19" t="s">
        <v>160</v>
      </c>
      <c r="E461" s="20">
        <v>23.841397538512702</v>
      </c>
      <c r="F461" s="20">
        <v>18.453214398464201</v>
      </c>
      <c r="G461" s="20">
        <v>43.138965565469398</v>
      </c>
      <c r="H461" s="20">
        <v>25.795509492820798</v>
      </c>
      <c r="I461" s="20">
        <v>27.343492436000702</v>
      </c>
      <c r="J461" s="20">
        <v>36.486911750867399</v>
      </c>
      <c r="K461" s="20">
        <v>25.762483310733099</v>
      </c>
      <c r="L461" s="20">
        <v>29.389993579237299</v>
      </c>
      <c r="M461" s="20">
        <v>31.652225129727299</v>
      </c>
      <c r="N461" s="20"/>
      <c r="O461" s="20"/>
    </row>
    <row r="462" spans="1:15" x14ac:dyDescent="0.35">
      <c r="A462" s="19" t="str">
        <f>B264&amp;C438&amp;D462</f>
        <v>DISTRIBUCION VOLUMEN X CRITERIO (kg ó litros)ChiclesNIVEL MEDIO ALTO</v>
      </c>
      <c r="B462">
        <v>0</v>
      </c>
      <c r="C462" s="19">
        <v>0</v>
      </c>
      <c r="D462" s="19" t="s">
        <v>161</v>
      </c>
      <c r="E462" s="20">
        <v>11.490155855332899</v>
      </c>
      <c r="F462" s="20">
        <v>17.218772743025902</v>
      </c>
      <c r="G462" s="20">
        <v>7.8027178370977497</v>
      </c>
      <c r="H462" s="20">
        <v>16.561863051818499</v>
      </c>
      <c r="I462" s="20">
        <v>11.862633478277999</v>
      </c>
      <c r="J462" s="20">
        <v>11.7372690545614</v>
      </c>
      <c r="K462" s="20">
        <v>15.1033082536159</v>
      </c>
      <c r="L462" s="20">
        <v>13.276202804079301</v>
      </c>
      <c r="M462" s="20">
        <v>13.6861878572852</v>
      </c>
      <c r="N462" s="20"/>
      <c r="O462" s="20"/>
    </row>
    <row r="463" spans="1:15" x14ac:dyDescent="0.35">
      <c r="A463" s="19" t="str">
        <f>B264&amp;C438&amp;D463</f>
        <v>DISTRIBUCION VOLUMEN X CRITERIO (kg ó litros)ChiclesNIVEL MEDIO</v>
      </c>
      <c r="B463">
        <v>0</v>
      </c>
      <c r="C463" s="19">
        <v>0</v>
      </c>
      <c r="D463" s="19" t="s">
        <v>162</v>
      </c>
      <c r="E463" s="20">
        <v>13.0854386618529</v>
      </c>
      <c r="F463" s="20">
        <v>11.0428131698771</v>
      </c>
      <c r="G463" s="20">
        <v>19.731745036089499</v>
      </c>
      <c r="H463" s="20">
        <v>22.509507259360401</v>
      </c>
      <c r="I463" s="20">
        <v>32.169461159802701</v>
      </c>
      <c r="J463" s="20">
        <v>24.337644269012699</v>
      </c>
      <c r="K463" s="20">
        <v>22.2496284865001</v>
      </c>
      <c r="L463" s="20">
        <v>31.743767704555001</v>
      </c>
      <c r="M463" s="20">
        <v>24.512418791609001</v>
      </c>
      <c r="N463" s="20"/>
      <c r="O463" s="20"/>
    </row>
    <row r="464" spans="1:15" x14ac:dyDescent="0.35">
      <c r="A464" s="19" t="str">
        <f>B264&amp;C438&amp;D464</f>
        <v>DISTRIBUCION VOLUMEN X CRITERIO (kg ó litros)ChiclesNIVEL MEDIO BAJO</v>
      </c>
      <c r="B464">
        <v>0</v>
      </c>
      <c r="C464" s="19">
        <v>0</v>
      </c>
      <c r="D464" s="19" t="s">
        <v>163</v>
      </c>
      <c r="E464" s="20">
        <v>5.8649546472327501</v>
      </c>
      <c r="F464" s="21">
        <v>6.4357409099159097</v>
      </c>
      <c r="G464" s="21">
        <v>10.591618644655</v>
      </c>
      <c r="H464" s="20">
        <v>7.96598010288161</v>
      </c>
      <c r="I464" s="20">
        <v>9.7809303149814397</v>
      </c>
      <c r="J464" s="20">
        <v>5.9434196052245802</v>
      </c>
      <c r="K464" s="20">
        <v>9.6659512690781106</v>
      </c>
      <c r="L464" s="20">
        <v>6.5946623162772804</v>
      </c>
      <c r="M464" s="20">
        <v>15.974925647419999</v>
      </c>
      <c r="N464" s="20"/>
      <c r="O464" s="20"/>
    </row>
    <row r="465" spans="1:15" x14ac:dyDescent="0.35">
      <c r="A465" s="19" t="str">
        <f>B264&amp;C438&amp;D465</f>
        <v>DISTRIBUCION VOLUMEN X CRITERIO (kg ó litros)ChiclesHOMBRE</v>
      </c>
      <c r="B465">
        <v>0</v>
      </c>
      <c r="C465" s="19">
        <v>0</v>
      </c>
      <c r="D465" s="19" t="s">
        <v>109</v>
      </c>
      <c r="E465" s="20">
        <v>26.252201312760501</v>
      </c>
      <c r="F465" s="20">
        <v>31.520053282593398</v>
      </c>
      <c r="G465" s="20">
        <v>40.901272875340602</v>
      </c>
      <c r="H465" s="20">
        <v>30.380835649716801</v>
      </c>
      <c r="I465" s="20">
        <v>25.6983664390266</v>
      </c>
      <c r="J465" s="20">
        <v>27.999134584533799</v>
      </c>
      <c r="K465" s="20">
        <v>31.977803482938199</v>
      </c>
      <c r="L465" s="20">
        <v>33.043316173700603</v>
      </c>
      <c r="M465" s="20">
        <v>31.707954720464901</v>
      </c>
      <c r="N465" s="20"/>
      <c r="O465" s="20"/>
    </row>
    <row r="466" spans="1:15" x14ac:dyDescent="0.35">
      <c r="A466" s="19" t="str">
        <f>B264&amp;C438&amp;D466</f>
        <v>DISTRIBUCION VOLUMEN X CRITERIO (kg ó litros)ChiclesMUJER</v>
      </c>
      <c r="B466">
        <v>0</v>
      </c>
      <c r="C466" s="19">
        <v>0</v>
      </c>
      <c r="D466" s="19" t="s">
        <v>110</v>
      </c>
      <c r="E466" s="20">
        <v>73.747800382067297</v>
      </c>
      <c r="F466" s="20">
        <v>68.479950026576901</v>
      </c>
      <c r="G466" s="20">
        <v>59.098719321005603</v>
      </c>
      <c r="H466" s="20">
        <v>69.619176597575006</v>
      </c>
      <c r="I466" s="20">
        <v>74.301624643962597</v>
      </c>
      <c r="J466" s="20">
        <v>72.000862512755504</v>
      </c>
      <c r="K466" s="20">
        <v>68.022194502362296</v>
      </c>
      <c r="L466" s="20">
        <v>66.956701282586806</v>
      </c>
      <c r="M466" s="20">
        <v>68.292055404728004</v>
      </c>
      <c r="N466" s="20"/>
      <c r="O466" s="20"/>
    </row>
    <row r="467" spans="1:15" x14ac:dyDescent="0.35">
      <c r="A467" s="19" t="str">
        <f>B264&amp;C467&amp;D467</f>
        <v>DISTRIBUCION VOLUMEN X CRITERIO (kg ó litros)CaramelosT.ESPAÑA</v>
      </c>
      <c r="B467">
        <v>0</v>
      </c>
      <c r="C467" s="19" t="s">
        <v>68</v>
      </c>
      <c r="D467" s="19" t="s">
        <v>81</v>
      </c>
      <c r="E467" s="20">
        <v>100</v>
      </c>
      <c r="F467" s="20">
        <v>100</v>
      </c>
      <c r="G467" s="20">
        <v>100</v>
      </c>
      <c r="H467" s="20">
        <v>100</v>
      </c>
      <c r="I467" s="20">
        <v>100</v>
      </c>
      <c r="J467" s="20">
        <v>100</v>
      </c>
      <c r="K467" s="20">
        <v>100</v>
      </c>
      <c r="L467" s="20">
        <v>100</v>
      </c>
      <c r="M467" s="20">
        <v>100</v>
      </c>
      <c r="N467" s="20"/>
      <c r="O467" s="20"/>
    </row>
    <row r="468" spans="1:15" x14ac:dyDescent="0.35">
      <c r="A468" s="19" t="str">
        <f>B264&amp;C467&amp;D468</f>
        <v>DISTRIBUCION VOLUMEN X CRITERIO (kg ó litros)CaramelosBCN AM</v>
      </c>
      <c r="B468">
        <v>0</v>
      </c>
      <c r="C468" s="19">
        <v>0</v>
      </c>
      <c r="D468" s="19" t="s">
        <v>83</v>
      </c>
      <c r="E468" s="21">
        <v>11.733037006044199</v>
      </c>
      <c r="F468" s="21">
        <v>10.044605833918199</v>
      </c>
      <c r="G468" s="20">
        <v>10.735394609078799</v>
      </c>
      <c r="H468" s="21">
        <v>12.4382011535518</v>
      </c>
      <c r="I468" s="20">
        <v>21.497207093555399</v>
      </c>
      <c r="J468" s="21">
        <v>22.957479533119098</v>
      </c>
      <c r="K468" s="21">
        <v>12.679064303595901</v>
      </c>
      <c r="L468" s="21">
        <v>11.941332751025801</v>
      </c>
      <c r="M468" s="20">
        <v>24.505709448582</v>
      </c>
      <c r="N468" s="20"/>
      <c r="O468" s="20"/>
    </row>
    <row r="469" spans="1:15" x14ac:dyDescent="0.35">
      <c r="A469" s="19" t="str">
        <f>B264&amp;C467&amp;D469</f>
        <v>DISTRIBUCION VOLUMEN X CRITERIO (kg ó litros)CaramelosREST.CAT ARAGON</v>
      </c>
      <c r="B469">
        <v>0</v>
      </c>
      <c r="C469" s="19">
        <v>0</v>
      </c>
      <c r="D469" s="19" t="s">
        <v>84</v>
      </c>
      <c r="E469" s="21">
        <v>13.2374168420123</v>
      </c>
      <c r="F469" s="21">
        <v>11.1989321386058</v>
      </c>
      <c r="G469" s="20">
        <v>21.100825837859599</v>
      </c>
      <c r="H469" s="20">
        <v>21.012053917400799</v>
      </c>
      <c r="I469" s="20">
        <v>22.548180325443901</v>
      </c>
      <c r="J469" s="20">
        <v>13.297614915605701</v>
      </c>
      <c r="K469" s="21">
        <v>25.030004309841701</v>
      </c>
      <c r="L469" s="20">
        <v>26.7397550105763</v>
      </c>
      <c r="M469" s="21">
        <v>26.291841768206101</v>
      </c>
      <c r="N469" s="20"/>
      <c r="O469" s="20"/>
    </row>
    <row r="470" spans="1:15" x14ac:dyDescent="0.35">
      <c r="A470" s="19" t="str">
        <f>B264&amp;C467&amp;D470</f>
        <v>DISTRIBUCION VOLUMEN X CRITERIO (kg ó litros)CaramelosLEVANTE</v>
      </c>
      <c r="B470">
        <v>0</v>
      </c>
      <c r="C470" s="19">
        <v>0</v>
      </c>
      <c r="D470" s="19" t="s">
        <v>85</v>
      </c>
      <c r="E470" s="21">
        <v>6.3542142834119302</v>
      </c>
      <c r="F470" s="20">
        <v>11.6720165034101</v>
      </c>
      <c r="G470" s="20">
        <v>13.681446567125599</v>
      </c>
      <c r="H470" s="20">
        <v>5.0072584806999396</v>
      </c>
      <c r="I470" s="20">
        <v>4.4970869264893203</v>
      </c>
      <c r="J470" s="20">
        <v>8.5787618981996392</v>
      </c>
      <c r="K470" s="20">
        <v>10.3026044926126</v>
      </c>
      <c r="L470" s="21">
        <v>8.2496492050715204</v>
      </c>
      <c r="M470" s="20">
        <v>8.1049810614996094</v>
      </c>
      <c r="N470" s="20"/>
      <c r="O470" s="20"/>
    </row>
    <row r="471" spans="1:15" x14ac:dyDescent="0.35">
      <c r="A471" s="19" t="str">
        <f>B264&amp;C467&amp;D471</f>
        <v>DISTRIBUCION VOLUMEN X CRITERIO (kg ó litros)CaramelosANDALUCIA</v>
      </c>
      <c r="B471">
        <v>0</v>
      </c>
      <c r="C471" s="19">
        <v>0</v>
      </c>
      <c r="D471" s="19" t="s">
        <v>86</v>
      </c>
      <c r="E471" s="20">
        <v>14.737434475772099</v>
      </c>
      <c r="F471" s="20">
        <v>11.335300808816401</v>
      </c>
      <c r="G471" s="20">
        <v>22.331798545163199</v>
      </c>
      <c r="H471" s="20">
        <v>30.6363694399998</v>
      </c>
      <c r="I471" s="20">
        <v>24.083366318532601</v>
      </c>
      <c r="J471" s="20">
        <v>28.0113308611772</v>
      </c>
      <c r="K471" s="20">
        <v>31.8193505564807</v>
      </c>
      <c r="L471" s="20">
        <v>30.491109178951799</v>
      </c>
      <c r="M471" s="20">
        <v>18.1431004661153</v>
      </c>
      <c r="N471" s="20"/>
      <c r="O471" s="20"/>
    </row>
    <row r="472" spans="1:15" x14ac:dyDescent="0.35">
      <c r="A472" s="19" t="str">
        <f>B264&amp;C467&amp;D472</f>
        <v>DISTRIBUCION VOLUMEN X CRITERIO (kg ó litros)CaramelosMDD AM</v>
      </c>
      <c r="B472">
        <v>0</v>
      </c>
      <c r="C472" s="19">
        <v>0</v>
      </c>
      <c r="D472" s="19" t="s">
        <v>87</v>
      </c>
      <c r="E472" s="21">
        <v>10.0929579108215</v>
      </c>
      <c r="F472" s="20">
        <v>10.928741129753901</v>
      </c>
      <c r="G472" s="20">
        <v>9.8884716283855401</v>
      </c>
      <c r="H472" s="20">
        <v>5.6759084933996702</v>
      </c>
      <c r="I472" s="20">
        <v>3.5940499430902801</v>
      </c>
      <c r="J472" s="20">
        <v>10.9329925308715</v>
      </c>
      <c r="K472" s="21">
        <v>6.4325824976770196</v>
      </c>
      <c r="L472" s="20">
        <v>8.7255346074044091</v>
      </c>
      <c r="M472" s="20">
        <v>6.9225100895615803</v>
      </c>
      <c r="N472" s="20"/>
      <c r="O472" s="20"/>
    </row>
    <row r="473" spans="1:15" x14ac:dyDescent="0.35">
      <c r="A473" s="19" t="str">
        <f>B264&amp;C467&amp;D473</f>
        <v>DISTRIBUCION VOLUMEN X CRITERIO (kg ó litros)CaramelosRTO CENTRO</v>
      </c>
      <c r="B473">
        <v>0</v>
      </c>
      <c r="C473" s="19">
        <v>0</v>
      </c>
      <c r="D473" s="19" t="s">
        <v>88</v>
      </c>
      <c r="E473" s="20">
        <v>5.7856367952565604</v>
      </c>
      <c r="F473" s="21">
        <v>16.139320668593001</v>
      </c>
      <c r="G473" s="20">
        <v>7.7699623478858202</v>
      </c>
      <c r="H473" s="20">
        <v>6.3550136717080701</v>
      </c>
      <c r="I473" s="20">
        <v>7.0299952427969599</v>
      </c>
      <c r="J473" s="20">
        <v>5.9038640476706297</v>
      </c>
      <c r="K473" s="20">
        <v>5.3549428909242103</v>
      </c>
      <c r="L473" s="20">
        <v>3.0821239739276298</v>
      </c>
      <c r="M473" s="20">
        <v>5.2119979481515504</v>
      </c>
      <c r="N473" s="20"/>
      <c r="O473" s="20"/>
    </row>
    <row r="474" spans="1:15" x14ac:dyDescent="0.35">
      <c r="A474" s="19" t="str">
        <f>B264&amp;C467&amp;D474</f>
        <v>DISTRIBUCION VOLUMEN X CRITERIO (kg ó litros)CaramelosNORTE-CENTRO</v>
      </c>
      <c r="B474">
        <v>0</v>
      </c>
      <c r="C474" s="19">
        <v>0</v>
      </c>
      <c r="D474" s="19" t="s">
        <v>89</v>
      </c>
      <c r="E474" s="21">
        <v>34.842696996171</v>
      </c>
      <c r="F474" s="21">
        <v>17.392456960622699</v>
      </c>
      <c r="G474" s="20">
        <v>6.6340153474036896</v>
      </c>
      <c r="H474" s="21">
        <v>7.4827299124542996</v>
      </c>
      <c r="I474" s="21">
        <v>6.1280748071677102</v>
      </c>
      <c r="J474" s="21">
        <v>6.4656694363317397</v>
      </c>
      <c r="K474" s="20">
        <v>2.6951304463740602</v>
      </c>
      <c r="L474" s="21">
        <v>2.7787876740554101</v>
      </c>
      <c r="M474" s="21">
        <v>7.6243545780635804</v>
      </c>
      <c r="N474" s="20"/>
      <c r="O474" s="20"/>
    </row>
    <row r="475" spans="1:15" x14ac:dyDescent="0.35">
      <c r="A475" s="19" t="str">
        <f>B264&amp;C467&amp;D475</f>
        <v>DISTRIBUCION VOLUMEN X CRITERIO (kg ó litros)CaramelosNOROESTE</v>
      </c>
      <c r="B475">
        <v>0</v>
      </c>
      <c r="C475" s="19">
        <v>0</v>
      </c>
      <c r="D475" s="19" t="s">
        <v>90</v>
      </c>
      <c r="E475" s="21">
        <v>3.2165958318002601</v>
      </c>
      <c r="F475" s="21">
        <v>11.2886242127967</v>
      </c>
      <c r="G475" s="20">
        <v>7.8580877500863604</v>
      </c>
      <c r="H475" s="20">
        <v>11.392473362788801</v>
      </c>
      <c r="I475" s="20">
        <v>10.6220233768202</v>
      </c>
      <c r="J475" s="20">
        <v>3.8522847090436598</v>
      </c>
      <c r="K475" s="20">
        <v>5.6863224229908003</v>
      </c>
      <c r="L475" s="20">
        <v>7.9917243896629504</v>
      </c>
      <c r="M475" s="21">
        <v>3.19551734423246</v>
      </c>
      <c r="N475" s="20"/>
      <c r="O475" s="20"/>
    </row>
    <row r="476" spans="1:15" x14ac:dyDescent="0.35">
      <c r="A476" s="19" t="str">
        <f>B264&amp;C467&amp;D476</f>
        <v>DISTRIBUCION VOLUMEN X CRITERIO (kg ó litros)Caramelos&lt;2MIL</v>
      </c>
      <c r="B476">
        <v>0</v>
      </c>
      <c r="C476" s="19">
        <v>0</v>
      </c>
      <c r="D476" s="19" t="s">
        <v>91</v>
      </c>
      <c r="E476" s="21">
        <v>1.4956551153158999</v>
      </c>
      <c r="F476" s="21">
        <v>8.1113074832005196</v>
      </c>
      <c r="G476" s="21">
        <v>2.8307189607202399</v>
      </c>
      <c r="H476" s="21">
        <v>1.68074091208257</v>
      </c>
      <c r="I476" s="21">
        <v>6.5744328703870201</v>
      </c>
      <c r="J476" s="21">
        <v>0.82246387768438101</v>
      </c>
      <c r="K476" s="21">
        <v>3.0809629203673001</v>
      </c>
      <c r="L476" s="21">
        <v>3.0789519815600999</v>
      </c>
      <c r="M476" s="21">
        <v>1.77033555829417</v>
      </c>
      <c r="N476" s="20"/>
      <c r="O476" s="20"/>
    </row>
    <row r="477" spans="1:15" x14ac:dyDescent="0.35">
      <c r="A477" s="19" t="str">
        <f>B264&amp;C467&amp;D477</f>
        <v>DISTRIBUCION VOLUMEN X CRITERIO (kg ó litros)Caramelos2-5MIL</v>
      </c>
      <c r="B477">
        <v>0</v>
      </c>
      <c r="C477" s="19">
        <v>0</v>
      </c>
      <c r="D477" s="19" t="s">
        <v>92</v>
      </c>
      <c r="E477" s="21">
        <v>1.10098141515937</v>
      </c>
      <c r="F477" s="21">
        <v>3.8459790282117701</v>
      </c>
      <c r="G477" s="21">
        <v>4.7645708938340601</v>
      </c>
      <c r="H477" s="21">
        <v>1.1304366047040599</v>
      </c>
      <c r="I477" s="21">
        <v>6.9416642225630296</v>
      </c>
      <c r="J477" s="21">
        <v>6.7615954294728002</v>
      </c>
      <c r="K477" s="21">
        <v>1.38086355508235</v>
      </c>
      <c r="L477" s="21">
        <v>3.1691782047394299</v>
      </c>
      <c r="M477" s="21">
        <v>2.6123784636026399</v>
      </c>
      <c r="N477" s="20"/>
      <c r="O477" s="20"/>
    </row>
    <row r="478" spans="1:15" x14ac:dyDescent="0.35">
      <c r="A478" s="19" t="str">
        <f>B264&amp;C467&amp;D478</f>
        <v>DISTRIBUCION VOLUMEN X CRITERIO (kg ó litros)Caramelos5-10MIL</v>
      </c>
      <c r="B478">
        <v>0</v>
      </c>
      <c r="C478" s="19">
        <v>0</v>
      </c>
      <c r="D478" s="19" t="s">
        <v>93</v>
      </c>
      <c r="E478" s="21">
        <v>3.3237265845885098</v>
      </c>
      <c r="F478" s="21">
        <v>4.5489895586296401</v>
      </c>
      <c r="G478" s="21">
        <v>6.3399813100932301</v>
      </c>
      <c r="H478" s="20">
        <v>6.3037581286887097</v>
      </c>
      <c r="I478" s="21">
        <v>5.7302539322299104</v>
      </c>
      <c r="J478" s="21">
        <v>3.8433112217116601</v>
      </c>
      <c r="K478" s="21">
        <v>4.7937587427169701</v>
      </c>
      <c r="L478" s="21">
        <v>1.9578446924877</v>
      </c>
      <c r="M478" s="21">
        <v>3.3001888239143899</v>
      </c>
      <c r="N478" s="20"/>
      <c r="O478" s="20"/>
    </row>
    <row r="479" spans="1:15" x14ac:dyDescent="0.35">
      <c r="A479" s="19" t="str">
        <f>B264&amp;C467&amp;D479</f>
        <v>DISTRIBUCION VOLUMEN X CRITERIO (kg ó litros)Caramelos10-30MIL</v>
      </c>
      <c r="B479">
        <v>0</v>
      </c>
      <c r="C479" s="19">
        <v>0</v>
      </c>
      <c r="D479" s="19" t="s">
        <v>94</v>
      </c>
      <c r="E479" s="20">
        <v>47.051765997710199</v>
      </c>
      <c r="F479" s="20">
        <v>26.7705490014364</v>
      </c>
      <c r="G479" s="20">
        <v>19.092387628867399</v>
      </c>
      <c r="H479" s="20">
        <v>16.320501075714301</v>
      </c>
      <c r="I479" s="20">
        <v>15.6219046477975</v>
      </c>
      <c r="J479" s="20">
        <v>11.242721255092199</v>
      </c>
      <c r="K479" s="20">
        <v>17.1632949877791</v>
      </c>
      <c r="L479" s="20">
        <v>19.6000916757813</v>
      </c>
      <c r="M479" s="20">
        <v>24.452612221649201</v>
      </c>
      <c r="N479" s="20"/>
      <c r="O479" s="20"/>
    </row>
    <row r="480" spans="1:15" x14ac:dyDescent="0.35">
      <c r="A480" s="19" t="str">
        <f>B264&amp;C467&amp;D480</f>
        <v>DISTRIBUCION VOLUMEN X CRITERIO (kg ó litros)Caramelos30-100MIL</v>
      </c>
      <c r="B480">
        <v>0</v>
      </c>
      <c r="C480" s="19">
        <v>0</v>
      </c>
      <c r="D480" s="19" t="s">
        <v>95</v>
      </c>
      <c r="E480" s="20">
        <v>12.529501339818401</v>
      </c>
      <c r="F480" s="20">
        <v>16.941117431886902</v>
      </c>
      <c r="G480" s="20">
        <v>20.556154888457002</v>
      </c>
      <c r="H480" s="20">
        <v>24.197532959408399</v>
      </c>
      <c r="I480" s="20">
        <v>10.2210185005156</v>
      </c>
      <c r="J480" s="20">
        <v>17.366232976623099</v>
      </c>
      <c r="K480" s="20">
        <v>15.374275078325899</v>
      </c>
      <c r="L480" s="20">
        <v>19.664106013812798</v>
      </c>
      <c r="M480" s="20">
        <v>23.989760079259899</v>
      </c>
      <c r="N480" s="20"/>
      <c r="O480" s="20"/>
    </row>
    <row r="481" spans="1:15" x14ac:dyDescent="0.35">
      <c r="A481" s="19" t="str">
        <f>B264&amp;C467&amp;D481</f>
        <v>DISTRIBUCION VOLUMEN X CRITERIO (kg ó litros)Caramelos100-200MIL</v>
      </c>
      <c r="B481">
        <v>0</v>
      </c>
      <c r="C481" s="19">
        <v>0</v>
      </c>
      <c r="D481" s="19" t="s">
        <v>96</v>
      </c>
      <c r="E481" s="21">
        <v>9.3280729153474695</v>
      </c>
      <c r="F481" s="20">
        <v>10.984428080182401</v>
      </c>
      <c r="G481" s="20">
        <v>6.7438517737705999</v>
      </c>
      <c r="H481" s="20">
        <v>4.3238139053352898</v>
      </c>
      <c r="I481" s="20">
        <v>4.4911921083009902</v>
      </c>
      <c r="J481" s="20">
        <v>2.57572486047032</v>
      </c>
      <c r="K481" s="20">
        <v>7.1869971477395298</v>
      </c>
      <c r="L481" s="20">
        <v>6.9419394418653297</v>
      </c>
      <c r="M481" s="20">
        <v>5.0937358026886201</v>
      </c>
      <c r="N481" s="20"/>
      <c r="O481" s="20"/>
    </row>
    <row r="482" spans="1:15" x14ac:dyDescent="0.35">
      <c r="A482" s="19" t="str">
        <f>B264&amp;C467&amp;D482</f>
        <v>DISTRIBUCION VOLUMEN X CRITERIO (kg ó litros)Caramelos200-500MIL</v>
      </c>
      <c r="B482">
        <v>0</v>
      </c>
      <c r="C482" s="19">
        <v>0</v>
      </c>
      <c r="D482" s="19" t="s">
        <v>97</v>
      </c>
      <c r="E482" s="21">
        <v>6.1559368871562601</v>
      </c>
      <c r="F482" s="20">
        <v>11.874340659339399</v>
      </c>
      <c r="G482" s="20">
        <v>24.609310547613401</v>
      </c>
      <c r="H482" s="20">
        <v>20.695467418494999</v>
      </c>
      <c r="I482" s="20">
        <v>23.230780646984901</v>
      </c>
      <c r="J482" s="20">
        <v>25.044482890923799</v>
      </c>
      <c r="K482" s="20">
        <v>27.709492808097</v>
      </c>
      <c r="L482" s="20">
        <v>23.5931665316443</v>
      </c>
      <c r="M482" s="20">
        <v>14.7011755633129</v>
      </c>
      <c r="N482" s="20"/>
      <c r="O482" s="20"/>
    </row>
    <row r="483" spans="1:15" x14ac:dyDescent="0.35">
      <c r="A483" s="19" t="str">
        <f>B264&amp;C467&amp;D483</f>
        <v>DISTRIBUCION VOLUMEN X CRITERIO (kg ó litros)Caramelos&gt;500MIL</v>
      </c>
      <c r="B483">
        <v>0</v>
      </c>
      <c r="C483" s="19">
        <v>0</v>
      </c>
      <c r="D483" s="19" t="s">
        <v>98</v>
      </c>
      <c r="E483" s="20">
        <v>19.014348092771101</v>
      </c>
      <c r="F483" s="20">
        <v>16.923287510502899</v>
      </c>
      <c r="G483" s="20">
        <v>15.063020297210601</v>
      </c>
      <c r="H483" s="20">
        <v>25.347755152071802</v>
      </c>
      <c r="I483" s="20">
        <v>27.188736804613299</v>
      </c>
      <c r="J483" s="20">
        <v>32.343466313369099</v>
      </c>
      <c r="K483" s="20">
        <v>23.3103566500452</v>
      </c>
      <c r="L483" s="20">
        <v>21.994739382168</v>
      </c>
      <c r="M483" s="20">
        <v>24.079825792346998</v>
      </c>
      <c r="N483" s="20"/>
      <c r="O483" s="20"/>
    </row>
    <row r="484" spans="1:15" x14ac:dyDescent="0.35">
      <c r="A484" s="19" t="str">
        <f>B264&amp;C467&amp;D484</f>
        <v>DISTRIBUCION VOLUMEN X CRITERIO (kg ó litros)CaramelosDE 15 A 19 AÑOS</v>
      </c>
      <c r="B484">
        <v>0</v>
      </c>
      <c r="C484" s="19">
        <v>0</v>
      </c>
      <c r="D484" s="19" t="s">
        <v>99</v>
      </c>
      <c r="E484" s="21">
        <v>0.88393819857098399</v>
      </c>
      <c r="F484" s="21">
        <v>1.81775723191107</v>
      </c>
      <c r="G484" s="21">
        <v>1.8333820449220399</v>
      </c>
      <c r="H484" s="21">
        <v>1.9996740614867501</v>
      </c>
      <c r="I484" s="21">
        <v>8.1665007879434004</v>
      </c>
      <c r="J484" s="21">
        <v>3.0699779603184001</v>
      </c>
      <c r="K484" s="21" t="s">
        <v>174</v>
      </c>
      <c r="L484" s="21">
        <v>2.33664694107105</v>
      </c>
      <c r="M484" s="21">
        <v>8.20789906888281</v>
      </c>
      <c r="N484" s="20"/>
      <c r="O484" s="20"/>
    </row>
    <row r="485" spans="1:15" x14ac:dyDescent="0.35">
      <c r="A485" s="19" t="str">
        <f>B264&amp;C467&amp;D485</f>
        <v>DISTRIBUCION VOLUMEN X CRITERIO (kg ó litros)CaramelosDE 20 A 24 AÑOS</v>
      </c>
      <c r="B485">
        <v>0</v>
      </c>
      <c r="C485" s="19">
        <v>0</v>
      </c>
      <c r="D485" s="19" t="s">
        <v>100</v>
      </c>
      <c r="E485" s="21">
        <v>2.5305927193169899</v>
      </c>
      <c r="F485" s="21">
        <v>1.04905747576021</v>
      </c>
      <c r="G485" s="21">
        <v>0.44614983131330299</v>
      </c>
      <c r="H485" s="21">
        <v>1.11995422154996</v>
      </c>
      <c r="I485" s="21">
        <v>1.8237740373648099</v>
      </c>
      <c r="J485" s="21">
        <v>1.0614468076836601</v>
      </c>
      <c r="K485" s="21">
        <v>2.17224054681067</v>
      </c>
      <c r="L485" s="21">
        <v>0.50170235690000797</v>
      </c>
      <c r="M485" s="21">
        <v>1.31556616330694</v>
      </c>
      <c r="N485" s="20"/>
      <c r="O485" s="20"/>
    </row>
    <row r="486" spans="1:15" x14ac:dyDescent="0.35">
      <c r="A486" s="19" t="str">
        <f>B264&amp;C467&amp;D486</f>
        <v>DISTRIBUCION VOLUMEN X CRITERIO (kg ó litros)CaramelosDE 25 A 34 AÑOS</v>
      </c>
      <c r="B486">
        <v>0</v>
      </c>
      <c r="C486" s="19">
        <v>0</v>
      </c>
      <c r="D486" s="19" t="s">
        <v>101</v>
      </c>
      <c r="E486" s="20">
        <v>40.578762627631299</v>
      </c>
      <c r="F486" s="20">
        <v>15.889062591761601</v>
      </c>
      <c r="G486" s="20">
        <v>8.7311903146566507</v>
      </c>
      <c r="H486" s="20">
        <v>6.1527824421096504</v>
      </c>
      <c r="I486" s="20">
        <v>9.5137075958229804</v>
      </c>
      <c r="J486" s="20">
        <v>5.4540069638067203</v>
      </c>
      <c r="K486" s="20">
        <v>8.7138578026618791</v>
      </c>
      <c r="L486" s="20">
        <v>11.027896669199301</v>
      </c>
      <c r="M486" s="20">
        <v>10.138228995963701</v>
      </c>
      <c r="N486" s="20"/>
      <c r="O486" s="20"/>
    </row>
    <row r="487" spans="1:15" x14ac:dyDescent="0.35">
      <c r="A487" s="19" t="str">
        <f>B264&amp;C467&amp;D487</f>
        <v>DISTRIBUCION VOLUMEN X CRITERIO (kg ó litros)CaramelosDE 35 A 49 AÑOS</v>
      </c>
      <c r="B487">
        <v>0</v>
      </c>
      <c r="C487" s="19">
        <v>0</v>
      </c>
      <c r="D487" s="19" t="s">
        <v>102</v>
      </c>
      <c r="E487" s="20">
        <v>13.627488078438301</v>
      </c>
      <c r="F487" s="20">
        <v>20.594299401601202</v>
      </c>
      <c r="G487" s="20">
        <v>26.104513383257199</v>
      </c>
      <c r="H487" s="20">
        <v>25.833413503521498</v>
      </c>
      <c r="I487" s="20">
        <v>27.908604325497599</v>
      </c>
      <c r="J487" s="20">
        <v>34.990347968158702</v>
      </c>
      <c r="K487" s="20">
        <v>8.4761246709551692</v>
      </c>
      <c r="L487" s="20">
        <v>14.2406852313713</v>
      </c>
      <c r="M487" s="20">
        <v>11.8673948602198</v>
      </c>
      <c r="N487" s="20"/>
      <c r="O487" s="20"/>
    </row>
    <row r="488" spans="1:15" x14ac:dyDescent="0.35">
      <c r="A488" s="19" t="str">
        <f>B264&amp;C467&amp;D488</f>
        <v>DISTRIBUCION VOLUMEN X CRITERIO (kg ó litros)CaramelosDE 50 A 59 AÑOS</v>
      </c>
      <c r="B488">
        <v>0</v>
      </c>
      <c r="C488" s="19">
        <v>0</v>
      </c>
      <c r="D488" s="19" t="s">
        <v>103</v>
      </c>
      <c r="E488" s="20">
        <v>14.193977256358099</v>
      </c>
      <c r="F488" s="20">
        <v>27.681006915992299</v>
      </c>
      <c r="G488" s="20">
        <v>23.249009241903099</v>
      </c>
      <c r="H488" s="20">
        <v>16.0741503111628</v>
      </c>
      <c r="I488" s="20">
        <v>16.1172153666345</v>
      </c>
      <c r="J488" s="20">
        <v>18.1996273030541</v>
      </c>
      <c r="K488" s="20">
        <v>35.5968165722972</v>
      </c>
      <c r="L488" s="20">
        <v>26.161062333504798</v>
      </c>
      <c r="M488" s="20">
        <v>17.036334102243401</v>
      </c>
      <c r="N488" s="20"/>
      <c r="O488" s="20"/>
    </row>
    <row r="489" spans="1:15" x14ac:dyDescent="0.35">
      <c r="A489" s="19" t="str">
        <f>B264&amp;C467&amp;D489</f>
        <v>DISTRIBUCION VOLUMEN X CRITERIO (kg ó litros)CaramelosDE 60 A 75 AÑOS</v>
      </c>
      <c r="B489">
        <v>0</v>
      </c>
      <c r="C489" s="19">
        <v>0</v>
      </c>
      <c r="D489" s="19" t="s">
        <v>104</v>
      </c>
      <c r="E489" s="21">
        <v>28.185230314824501</v>
      </c>
      <c r="F489" s="21">
        <v>32.968815526974602</v>
      </c>
      <c r="G489" s="20">
        <v>39.635758639176998</v>
      </c>
      <c r="H489" s="20">
        <v>48.8200356670649</v>
      </c>
      <c r="I489" s="20">
        <v>36.4701828017228</v>
      </c>
      <c r="J489" s="20">
        <v>37.224586946036702</v>
      </c>
      <c r="K489" s="20">
        <v>45.040963480828701</v>
      </c>
      <c r="L489" s="20">
        <v>45.732025457468097</v>
      </c>
      <c r="M489" s="20">
        <v>51.434589942007001</v>
      </c>
      <c r="N489" s="20"/>
      <c r="O489" s="20"/>
    </row>
    <row r="490" spans="1:15" x14ac:dyDescent="0.35">
      <c r="A490" s="19" t="str">
        <f>B264&amp;C467&amp;D490</f>
        <v>DISTRIBUCION VOLUMEN X CRITERIO (kg ó litros)CaramelosNIVEL ALTO</v>
      </c>
      <c r="B490">
        <v>0</v>
      </c>
      <c r="C490" s="19">
        <v>0</v>
      </c>
      <c r="D490" s="19" t="s">
        <v>160</v>
      </c>
      <c r="E490" s="20">
        <v>22.8062040165618</v>
      </c>
      <c r="F490" s="20">
        <v>22.853458662459101</v>
      </c>
      <c r="G490" s="20">
        <v>24.254675808844901</v>
      </c>
      <c r="H490" s="20">
        <v>19.5047255190869</v>
      </c>
      <c r="I490" s="20">
        <v>16.0647107234199</v>
      </c>
      <c r="J490" s="20">
        <v>12.996165927885199</v>
      </c>
      <c r="K490" s="20">
        <v>19.707135361319398</v>
      </c>
      <c r="L490" s="20">
        <v>19.245180576293301</v>
      </c>
      <c r="M490" s="20">
        <v>19.253051155648699</v>
      </c>
      <c r="N490" s="20"/>
      <c r="O490" s="20"/>
    </row>
    <row r="491" spans="1:15" x14ac:dyDescent="0.35">
      <c r="A491" s="19" t="str">
        <f>B264&amp;C467&amp;D491</f>
        <v>DISTRIBUCION VOLUMEN X CRITERIO (kg ó litros)CaramelosNIVEL MEDIO ALTO</v>
      </c>
      <c r="B491">
        <v>0</v>
      </c>
      <c r="C491" s="19">
        <v>0</v>
      </c>
      <c r="D491" s="19" t="s">
        <v>161</v>
      </c>
      <c r="E491" s="20">
        <v>13.3467465193206</v>
      </c>
      <c r="F491" s="20">
        <v>13.8173300706663</v>
      </c>
      <c r="G491" s="20">
        <v>9.8165759447505803</v>
      </c>
      <c r="H491" s="20">
        <v>12.797763157999601</v>
      </c>
      <c r="I491" s="20">
        <v>11.661056829690599</v>
      </c>
      <c r="J491" s="20">
        <v>7.5928978871149999</v>
      </c>
      <c r="K491" s="20">
        <v>5.8411009741982696</v>
      </c>
      <c r="L491" s="20">
        <v>8.5426951742801407</v>
      </c>
      <c r="M491" s="20">
        <v>6.8491225091036698</v>
      </c>
      <c r="N491" s="20"/>
      <c r="O491" s="20"/>
    </row>
    <row r="492" spans="1:15" x14ac:dyDescent="0.35">
      <c r="A492" s="19" t="str">
        <f>B264&amp;C467&amp;D492</f>
        <v>DISTRIBUCION VOLUMEN X CRITERIO (kg ó litros)CaramelosNIVEL MEDIO</v>
      </c>
      <c r="B492">
        <v>0</v>
      </c>
      <c r="C492" s="19">
        <v>0</v>
      </c>
      <c r="D492" s="19" t="s">
        <v>162</v>
      </c>
      <c r="E492" s="20">
        <v>11.127242564079999</v>
      </c>
      <c r="F492" s="20">
        <v>16.3023292891687</v>
      </c>
      <c r="G492" s="20">
        <v>21.797388739561299</v>
      </c>
      <c r="H492" s="20">
        <v>24.8772672258326</v>
      </c>
      <c r="I492" s="20">
        <v>32.599302212186799</v>
      </c>
      <c r="J492" s="20">
        <v>26.8730879789196</v>
      </c>
      <c r="K492" s="20">
        <v>22.414589689617401</v>
      </c>
      <c r="L492" s="20">
        <v>26.071173045902199</v>
      </c>
      <c r="M492" s="20">
        <v>34.719730471525203</v>
      </c>
      <c r="N492" s="20"/>
      <c r="O492" s="20"/>
    </row>
    <row r="493" spans="1:15" x14ac:dyDescent="0.35">
      <c r="A493" s="19" t="str">
        <f>B264&amp;C467&amp;D493</f>
        <v>DISTRIBUCION VOLUMEN X CRITERIO (kg ó litros)CaramelosNIVEL MEDIO BAJO</v>
      </c>
      <c r="B493">
        <v>0</v>
      </c>
      <c r="C493" s="19">
        <v>0</v>
      </c>
      <c r="D493" s="19" t="s">
        <v>163</v>
      </c>
      <c r="E493" s="21">
        <v>4.2914869317729698</v>
      </c>
      <c r="F493" s="21">
        <v>14.6730784893055</v>
      </c>
      <c r="G493" s="20">
        <v>7.6373916013224701</v>
      </c>
      <c r="H493" s="20">
        <v>8.3947194709411992</v>
      </c>
      <c r="I493" s="20">
        <v>4.8912339054449596</v>
      </c>
      <c r="J493" s="20">
        <v>12.323251933380501</v>
      </c>
      <c r="K493" s="20">
        <v>7.0264428834338304</v>
      </c>
      <c r="L493" s="20">
        <v>7.7751667877269997</v>
      </c>
      <c r="M493" s="20">
        <v>15.845068455889299</v>
      </c>
      <c r="N493" s="20"/>
      <c r="O493" s="20"/>
    </row>
    <row r="494" spans="1:15" x14ac:dyDescent="0.35">
      <c r="A494" s="19" t="str">
        <f>B264&amp;C467&amp;D494</f>
        <v>DISTRIBUCION VOLUMEN X CRITERIO (kg ó litros)CaramelosHOMBRE</v>
      </c>
      <c r="B494">
        <v>0</v>
      </c>
      <c r="C494" s="19">
        <v>0</v>
      </c>
      <c r="D494" s="19" t="s">
        <v>109</v>
      </c>
      <c r="E494" s="20">
        <v>29.032391100707901</v>
      </c>
      <c r="F494" s="20">
        <v>35.494319704324802</v>
      </c>
      <c r="G494" s="20">
        <v>39.038124268664497</v>
      </c>
      <c r="H494" s="20">
        <v>41.027181166204102</v>
      </c>
      <c r="I494" s="20">
        <v>42.040742050456103</v>
      </c>
      <c r="J494" s="20">
        <v>37.987596274283</v>
      </c>
      <c r="K494" s="20">
        <v>42.265877455945699</v>
      </c>
      <c r="L494" s="20">
        <v>50.298759834400499</v>
      </c>
      <c r="M494" s="20">
        <v>47.430764719288199</v>
      </c>
      <c r="N494" s="20"/>
      <c r="O494" s="20"/>
    </row>
    <row r="495" spans="1:15" x14ac:dyDescent="0.35">
      <c r="A495" s="19" t="str">
        <f>B264&amp;C467&amp;D495</f>
        <v>DISTRIBUCION VOLUMEN X CRITERIO (kg ó litros)CaramelosMUJER</v>
      </c>
      <c r="B495">
        <v>0</v>
      </c>
      <c r="C495" s="19">
        <v>0</v>
      </c>
      <c r="D495" s="19" t="s">
        <v>110</v>
      </c>
      <c r="E495" s="20">
        <v>70.967599625319593</v>
      </c>
      <c r="F495" s="20">
        <v>64.505695693819405</v>
      </c>
      <c r="G495" s="20">
        <v>60.961880862221101</v>
      </c>
      <c r="H495" s="20">
        <v>58.972830527353501</v>
      </c>
      <c r="I495" s="20">
        <v>57.9592396260878</v>
      </c>
      <c r="J495" s="20">
        <v>62.012394140946398</v>
      </c>
      <c r="K495" s="20">
        <v>57.734135692947</v>
      </c>
      <c r="L495" s="20">
        <v>49.701257273270301</v>
      </c>
      <c r="M495" s="20">
        <v>52.569253563902897</v>
      </c>
      <c r="N495" s="20"/>
      <c r="O495" s="20"/>
    </row>
    <row r="496" spans="1:15" x14ac:dyDescent="0.35">
      <c r="A496" s="19" t="str">
        <f>B264&amp;C496&amp;D496</f>
        <v>DISTRIBUCION VOLUMEN X CRITERIO (kg ó litros)GolosinasT.ESPAÑA</v>
      </c>
      <c r="B496">
        <v>0</v>
      </c>
      <c r="C496" s="19" t="s">
        <v>70</v>
      </c>
      <c r="D496" s="19" t="s">
        <v>81</v>
      </c>
      <c r="E496" s="20">
        <v>100</v>
      </c>
      <c r="F496" s="20">
        <v>100</v>
      </c>
      <c r="G496" s="20">
        <v>100</v>
      </c>
      <c r="H496" s="20">
        <v>100</v>
      </c>
      <c r="I496" s="20">
        <v>100</v>
      </c>
      <c r="J496" s="20">
        <v>100</v>
      </c>
      <c r="K496" s="20">
        <v>100</v>
      </c>
      <c r="L496" s="20">
        <v>100</v>
      </c>
      <c r="M496" s="20">
        <v>100</v>
      </c>
      <c r="N496" s="20"/>
      <c r="O496" s="20"/>
    </row>
    <row r="497" spans="1:15" x14ac:dyDescent="0.35">
      <c r="A497" s="19" t="str">
        <f>B264&amp;C496&amp;D497</f>
        <v>DISTRIBUCION VOLUMEN X CRITERIO (kg ó litros)GolosinasBCN AM</v>
      </c>
      <c r="B497">
        <v>0</v>
      </c>
      <c r="C497" s="19">
        <v>0</v>
      </c>
      <c r="D497" s="19" t="s">
        <v>83</v>
      </c>
      <c r="E497" s="20">
        <v>10.0950175881206</v>
      </c>
      <c r="F497" s="21">
        <v>10.5645492801372</v>
      </c>
      <c r="G497" s="20">
        <v>13.1651795410076</v>
      </c>
      <c r="H497" s="20">
        <v>11.6489013180265</v>
      </c>
      <c r="I497" s="21">
        <v>9.5905288279724701</v>
      </c>
      <c r="J497" s="20">
        <v>15.9859157966119</v>
      </c>
      <c r="K497" s="21">
        <v>7.96902002446667</v>
      </c>
      <c r="L497" s="21">
        <v>28.771873860389299</v>
      </c>
      <c r="M497" s="21">
        <v>9.4528709042875203</v>
      </c>
      <c r="N497" s="20"/>
      <c r="O497" s="20"/>
    </row>
    <row r="498" spans="1:15" x14ac:dyDescent="0.35">
      <c r="A498" s="19" t="str">
        <f>B264&amp;C496&amp;D498</f>
        <v>DISTRIBUCION VOLUMEN X CRITERIO (kg ó litros)GolosinasREST.CAT ARAGON</v>
      </c>
      <c r="B498">
        <v>0</v>
      </c>
      <c r="C498" s="19">
        <v>0</v>
      </c>
      <c r="D498" s="19" t="s">
        <v>84</v>
      </c>
      <c r="E498" s="21">
        <v>11.0776906549453</v>
      </c>
      <c r="F498" s="21">
        <v>15.2161909967821</v>
      </c>
      <c r="G498" s="20">
        <v>23.409128789116298</v>
      </c>
      <c r="H498" s="20">
        <v>28.077345480704199</v>
      </c>
      <c r="I498" s="20">
        <v>18.1927196801451</v>
      </c>
      <c r="J498" s="20">
        <v>17.265260390332799</v>
      </c>
      <c r="K498" s="20">
        <v>18.608250585492499</v>
      </c>
      <c r="L498" s="20">
        <v>12.1605838544183</v>
      </c>
      <c r="M498" s="20">
        <v>16.974015213778301</v>
      </c>
      <c r="N498" s="20"/>
      <c r="O498" s="20"/>
    </row>
    <row r="499" spans="1:15" x14ac:dyDescent="0.35">
      <c r="A499" s="19" t="str">
        <f>B264&amp;C496&amp;D499</f>
        <v>DISTRIBUCION VOLUMEN X CRITERIO (kg ó litros)GolosinasLEVANTE</v>
      </c>
      <c r="B499">
        <v>0</v>
      </c>
      <c r="C499" s="19">
        <v>0</v>
      </c>
      <c r="D499" s="19" t="s">
        <v>85</v>
      </c>
      <c r="E499" s="20">
        <v>8.1758080944099998</v>
      </c>
      <c r="F499" s="21">
        <v>10.9355516230598</v>
      </c>
      <c r="G499" s="20">
        <v>6.8168691104442196</v>
      </c>
      <c r="H499" s="20">
        <v>6.0994515027497904</v>
      </c>
      <c r="I499" s="20">
        <v>9.3744289163232395</v>
      </c>
      <c r="J499" s="20">
        <v>8.1987080715429599</v>
      </c>
      <c r="K499" s="20">
        <v>19.918554859852001</v>
      </c>
      <c r="L499" s="20">
        <v>6.55355728687364</v>
      </c>
      <c r="M499" s="20">
        <v>13.642729307798801</v>
      </c>
      <c r="N499" s="20"/>
      <c r="O499" s="20"/>
    </row>
    <row r="500" spans="1:15" x14ac:dyDescent="0.35">
      <c r="A500" s="19" t="str">
        <f>B264&amp;C496&amp;D500</f>
        <v>DISTRIBUCION VOLUMEN X CRITERIO (kg ó litros)GolosinasANDALUCIA</v>
      </c>
      <c r="B500">
        <v>0</v>
      </c>
      <c r="C500" s="19">
        <v>0</v>
      </c>
      <c r="D500" s="19" t="s">
        <v>86</v>
      </c>
      <c r="E500" s="20">
        <v>16.508296097761999</v>
      </c>
      <c r="F500" s="20">
        <v>16.1135239419268</v>
      </c>
      <c r="G500" s="20">
        <v>11.376631132592999</v>
      </c>
      <c r="H500" s="20">
        <v>14.9827991903284</v>
      </c>
      <c r="I500" s="20">
        <v>14.1358938487183</v>
      </c>
      <c r="J500" s="20">
        <v>15.445753661936999</v>
      </c>
      <c r="K500" s="20">
        <v>7.4035476346265003</v>
      </c>
      <c r="L500" s="20">
        <v>12.264236138763</v>
      </c>
      <c r="M500" s="20">
        <v>14.681995727754</v>
      </c>
      <c r="N500" s="20"/>
      <c r="O500" s="20"/>
    </row>
    <row r="501" spans="1:15" x14ac:dyDescent="0.35">
      <c r="A501" s="19" t="str">
        <f>B264&amp;C496&amp;D501</f>
        <v>DISTRIBUCION VOLUMEN X CRITERIO (kg ó litros)GolosinasMDD AM</v>
      </c>
      <c r="B501">
        <v>0</v>
      </c>
      <c r="C501" s="19">
        <v>0</v>
      </c>
      <c r="D501" s="19" t="s">
        <v>87</v>
      </c>
      <c r="E501" s="20">
        <v>7.01481789900431</v>
      </c>
      <c r="F501" s="20">
        <v>9.4401572296240097</v>
      </c>
      <c r="G501" s="20">
        <v>11.3550412952256</v>
      </c>
      <c r="H501" s="20">
        <v>10.0302149425597</v>
      </c>
      <c r="I501" s="20">
        <v>11.302550938543</v>
      </c>
      <c r="J501" s="20">
        <v>12.429376665988899</v>
      </c>
      <c r="K501" s="20">
        <v>9.7237920847056394</v>
      </c>
      <c r="L501" s="20">
        <v>6.0446488578522501</v>
      </c>
      <c r="M501" s="20">
        <v>13.857009094945401</v>
      </c>
      <c r="N501" s="20"/>
      <c r="O501" s="20"/>
    </row>
    <row r="502" spans="1:15" x14ac:dyDescent="0.35">
      <c r="A502" s="19" t="str">
        <f>B264&amp;C496&amp;D502</f>
        <v>DISTRIBUCION VOLUMEN X CRITERIO (kg ó litros)GolosinasRTO CENTRO</v>
      </c>
      <c r="B502">
        <v>0</v>
      </c>
      <c r="C502" s="19">
        <v>0</v>
      </c>
      <c r="D502" s="19" t="s">
        <v>88</v>
      </c>
      <c r="E502" s="20">
        <v>9.2946536372369799</v>
      </c>
      <c r="F502" s="20">
        <v>14.9350895287713</v>
      </c>
      <c r="G502" s="20">
        <v>9.4760134988317102</v>
      </c>
      <c r="H502" s="20">
        <v>8.5042541715559494</v>
      </c>
      <c r="I502" s="20">
        <v>8.8440176333076899</v>
      </c>
      <c r="J502" s="20">
        <v>12.810635022465201</v>
      </c>
      <c r="K502" s="20">
        <v>8.3944747408738305</v>
      </c>
      <c r="L502" s="20">
        <v>8.7224320221978893</v>
      </c>
      <c r="M502" s="20">
        <v>8.9318690770552696</v>
      </c>
      <c r="N502" s="20"/>
      <c r="O502" s="20"/>
    </row>
    <row r="503" spans="1:15" x14ac:dyDescent="0.35">
      <c r="A503" s="19" t="str">
        <f>B264&amp;C496&amp;D503</f>
        <v>DISTRIBUCION VOLUMEN X CRITERIO (kg ó litros)GolosinasNORTE-CENTRO</v>
      </c>
      <c r="B503">
        <v>0</v>
      </c>
      <c r="C503" s="19">
        <v>0</v>
      </c>
      <c r="D503" s="19" t="s">
        <v>89</v>
      </c>
      <c r="E503" s="20">
        <v>28.953163906745399</v>
      </c>
      <c r="F503" s="21">
        <v>12.120747929555201</v>
      </c>
      <c r="G503" s="20">
        <v>20.194383070531</v>
      </c>
      <c r="H503" s="20">
        <v>10.180216729662201</v>
      </c>
      <c r="I503" s="20">
        <v>21.135606330470601</v>
      </c>
      <c r="J503" s="20">
        <v>13.6723536565556</v>
      </c>
      <c r="K503" s="20">
        <v>12.248787380141</v>
      </c>
      <c r="L503" s="20">
        <v>11.431505176538799</v>
      </c>
      <c r="M503" s="20">
        <v>12.390387944176499</v>
      </c>
      <c r="N503" s="20"/>
      <c r="O503" s="20"/>
    </row>
    <row r="504" spans="1:15" x14ac:dyDescent="0.35">
      <c r="A504" s="19" t="str">
        <f>B264&amp;C496&amp;D504</f>
        <v>DISTRIBUCION VOLUMEN X CRITERIO (kg ó litros)GolosinasNOROESTE</v>
      </c>
      <c r="B504">
        <v>0</v>
      </c>
      <c r="C504" s="19">
        <v>0</v>
      </c>
      <c r="D504" s="19" t="s">
        <v>90</v>
      </c>
      <c r="E504" s="20">
        <v>8.8805411872796292</v>
      </c>
      <c r="F504" s="21">
        <v>10.6741947078553</v>
      </c>
      <c r="G504" s="20">
        <v>4.20675375175664</v>
      </c>
      <c r="H504" s="20">
        <v>10.476815219786801</v>
      </c>
      <c r="I504" s="20">
        <v>7.4242406523406101</v>
      </c>
      <c r="J504" s="20">
        <v>4.1919810514469598</v>
      </c>
      <c r="K504" s="20">
        <v>15.733586488954</v>
      </c>
      <c r="L504" s="20">
        <v>14.0511696019684</v>
      </c>
      <c r="M504" s="20">
        <v>10.0691326567507</v>
      </c>
      <c r="N504" s="20"/>
      <c r="O504" s="20"/>
    </row>
    <row r="505" spans="1:15" x14ac:dyDescent="0.35">
      <c r="A505" s="19" t="str">
        <f>B264&amp;C496&amp;D505</f>
        <v>DISTRIBUCION VOLUMEN X CRITERIO (kg ó litros)Golosinas&lt;2MIL</v>
      </c>
      <c r="B505">
        <v>0</v>
      </c>
      <c r="C505" s="19">
        <v>0</v>
      </c>
      <c r="D505" s="19" t="s">
        <v>91</v>
      </c>
      <c r="E505" s="21">
        <v>7.6839197546445099</v>
      </c>
      <c r="F505" s="21">
        <v>8.1054116082492502</v>
      </c>
      <c r="G505" s="21">
        <v>5.5288228145945899</v>
      </c>
      <c r="H505" s="21">
        <v>5.5173387756450802</v>
      </c>
      <c r="I505" s="21">
        <v>4.4993832205436997</v>
      </c>
      <c r="J505" s="21">
        <v>4.3892589038906902</v>
      </c>
      <c r="K505" s="21">
        <v>4.2436671945549502</v>
      </c>
      <c r="L505" s="21">
        <v>4.7785884224928603</v>
      </c>
      <c r="M505" s="20">
        <v>7.27023239704471</v>
      </c>
      <c r="N505" s="20"/>
      <c r="O505" s="20"/>
    </row>
    <row r="506" spans="1:15" x14ac:dyDescent="0.35">
      <c r="A506" s="19" t="str">
        <f>B264&amp;C496&amp;D506</f>
        <v>DISTRIBUCION VOLUMEN X CRITERIO (kg ó litros)Golosinas2-5MIL</v>
      </c>
      <c r="B506">
        <v>0</v>
      </c>
      <c r="C506" s="19">
        <v>0</v>
      </c>
      <c r="D506" s="19" t="s">
        <v>92</v>
      </c>
      <c r="E506" s="21">
        <v>4.7500933002260304</v>
      </c>
      <c r="F506" s="21">
        <v>3.7587499742071002</v>
      </c>
      <c r="G506" s="20">
        <v>8.9323947150363203</v>
      </c>
      <c r="H506" s="20">
        <v>11.190311488437199</v>
      </c>
      <c r="I506" s="21">
        <v>4.2346127068901502</v>
      </c>
      <c r="J506" s="20">
        <v>2.98378098920589</v>
      </c>
      <c r="K506" s="21">
        <v>5.2497450868779501</v>
      </c>
      <c r="L506" s="21">
        <v>5.0639790696264804</v>
      </c>
      <c r="M506" s="20">
        <v>7.7982597339846498</v>
      </c>
      <c r="N506" s="20"/>
      <c r="O506" s="20"/>
    </row>
    <row r="507" spans="1:15" x14ac:dyDescent="0.35">
      <c r="A507" s="19" t="str">
        <f>B264&amp;C496&amp;D507</f>
        <v>DISTRIBUCION VOLUMEN X CRITERIO (kg ó litros)Golosinas5-10MIL</v>
      </c>
      <c r="B507">
        <v>0</v>
      </c>
      <c r="C507" s="19">
        <v>0</v>
      </c>
      <c r="D507" s="19" t="s">
        <v>93</v>
      </c>
      <c r="E507" s="21">
        <v>5.8539829129794603</v>
      </c>
      <c r="F507" s="21">
        <v>12.1648182920246</v>
      </c>
      <c r="G507" s="20">
        <v>11.814373912194601</v>
      </c>
      <c r="H507" s="20">
        <v>7.4282021711489596</v>
      </c>
      <c r="I507" s="20">
        <v>6.4442232204694196</v>
      </c>
      <c r="J507" s="20">
        <v>5.3110474642828098</v>
      </c>
      <c r="K507" s="20">
        <v>7.7831111413198704</v>
      </c>
      <c r="L507" s="20">
        <v>6.3378244082783404</v>
      </c>
      <c r="M507" s="20">
        <v>3.40240975389578</v>
      </c>
      <c r="N507" s="20"/>
      <c r="O507" s="20"/>
    </row>
    <row r="508" spans="1:15" x14ac:dyDescent="0.35">
      <c r="A508" s="19" t="str">
        <f>B264&amp;C496&amp;D508</f>
        <v>DISTRIBUCION VOLUMEN X CRITERIO (kg ó litros)Golosinas10-30MIL</v>
      </c>
      <c r="B508">
        <v>0</v>
      </c>
      <c r="C508" s="19">
        <v>0</v>
      </c>
      <c r="D508" s="19" t="s">
        <v>94</v>
      </c>
      <c r="E508" s="20">
        <v>31.973450116804699</v>
      </c>
      <c r="F508" s="20">
        <v>20.267143041695501</v>
      </c>
      <c r="G508" s="20">
        <v>19.0756955734111</v>
      </c>
      <c r="H508" s="20">
        <v>26.783652640741799</v>
      </c>
      <c r="I508" s="20">
        <v>25.405771739957402</v>
      </c>
      <c r="J508" s="20">
        <v>28.306616485669501</v>
      </c>
      <c r="K508" s="20">
        <v>22.349525526942902</v>
      </c>
      <c r="L508" s="20">
        <v>20.411409649823</v>
      </c>
      <c r="M508" s="20">
        <v>25.7655175117774</v>
      </c>
      <c r="N508" s="20"/>
      <c r="O508" s="20"/>
    </row>
    <row r="509" spans="1:15" x14ac:dyDescent="0.35">
      <c r="A509" s="19" t="str">
        <f>B264&amp;C496&amp;D509</f>
        <v>DISTRIBUCION VOLUMEN X CRITERIO (kg ó litros)Golosinas30-100MIL</v>
      </c>
      <c r="B509">
        <v>0</v>
      </c>
      <c r="C509" s="19">
        <v>0</v>
      </c>
      <c r="D509" s="19" t="s">
        <v>95</v>
      </c>
      <c r="E509" s="20">
        <v>15.5279091640069</v>
      </c>
      <c r="F509" s="20">
        <v>22.502362660152802</v>
      </c>
      <c r="G509" s="20">
        <v>18.7448362855543</v>
      </c>
      <c r="H509" s="20">
        <v>15.7456939443544</v>
      </c>
      <c r="I509" s="20">
        <v>17.3765127696687</v>
      </c>
      <c r="J509" s="20">
        <v>18.861025165308401</v>
      </c>
      <c r="K509" s="20">
        <v>16.8828233388172</v>
      </c>
      <c r="L509" s="20">
        <v>20.395937908619299</v>
      </c>
      <c r="M509" s="20">
        <v>17.5413182278545</v>
      </c>
      <c r="N509" s="20"/>
      <c r="O509" s="20"/>
    </row>
    <row r="510" spans="1:15" x14ac:dyDescent="0.35">
      <c r="A510" s="19" t="str">
        <f>B264&amp;C496&amp;D510</f>
        <v>DISTRIBUCION VOLUMEN X CRITERIO (kg ó litros)Golosinas100-200MIL</v>
      </c>
      <c r="B510">
        <v>0</v>
      </c>
      <c r="C510" s="19">
        <v>0</v>
      </c>
      <c r="D510" s="19" t="s">
        <v>96</v>
      </c>
      <c r="E510" s="20">
        <v>9.8784626115768095</v>
      </c>
      <c r="F510" s="20">
        <v>8.4258169025312508</v>
      </c>
      <c r="G510" s="20">
        <v>7.4155717910296302</v>
      </c>
      <c r="H510" s="20">
        <v>7.88982392287223</v>
      </c>
      <c r="I510" s="20">
        <v>10.3406732144221</v>
      </c>
      <c r="J510" s="20">
        <v>7.0104842364434301</v>
      </c>
      <c r="K510" s="20">
        <v>5.8224387213295801</v>
      </c>
      <c r="L510" s="20">
        <v>7.1298378774349196</v>
      </c>
      <c r="M510" s="20">
        <v>9.1771092357122495</v>
      </c>
      <c r="N510" s="20"/>
      <c r="O510" s="20"/>
    </row>
    <row r="511" spans="1:15" x14ac:dyDescent="0.35">
      <c r="A511" s="19" t="str">
        <f>B264&amp;C496&amp;D511</f>
        <v>DISTRIBUCION VOLUMEN X CRITERIO (kg ó litros)Golosinas200-500MIL</v>
      </c>
      <c r="B511">
        <v>0</v>
      </c>
      <c r="C511" s="19">
        <v>0</v>
      </c>
      <c r="D511" s="19" t="s">
        <v>97</v>
      </c>
      <c r="E511" s="20">
        <v>14.470810071948501</v>
      </c>
      <c r="F511" s="20">
        <v>13.012195714008399</v>
      </c>
      <c r="G511" s="20">
        <v>16.694751380096001</v>
      </c>
      <c r="H511" s="20">
        <v>17.7331070970884</v>
      </c>
      <c r="I511" s="20">
        <v>16.222617983669</v>
      </c>
      <c r="J511" s="20">
        <v>18.246679168848701</v>
      </c>
      <c r="K511" s="20">
        <v>27.973098836484098</v>
      </c>
      <c r="L511" s="20">
        <v>28.308352296696199</v>
      </c>
      <c r="M511" s="20">
        <v>16.871831743128801</v>
      </c>
      <c r="N511" s="20"/>
      <c r="O511" s="20"/>
    </row>
    <row r="512" spans="1:15" x14ac:dyDescent="0.35">
      <c r="A512" s="19" t="str">
        <f>B264&amp;C496&amp;D512</f>
        <v>DISTRIBUCION VOLUMEN X CRITERIO (kg ó litros)Golosinas&gt;500MIL</v>
      </c>
      <c r="B512">
        <v>0</v>
      </c>
      <c r="C512" s="19">
        <v>0</v>
      </c>
      <c r="D512" s="19" t="s">
        <v>98</v>
      </c>
      <c r="E512" s="20">
        <v>9.8613647712001598</v>
      </c>
      <c r="F512" s="20">
        <v>11.7635007821976</v>
      </c>
      <c r="G512" s="20">
        <v>11.7935511957001</v>
      </c>
      <c r="H512" s="20">
        <v>7.7118680169384897</v>
      </c>
      <c r="I512" s="20">
        <v>15.476190141806899</v>
      </c>
      <c r="J512" s="20">
        <v>14.8910893861883</v>
      </c>
      <c r="K512" s="20">
        <v>9.6956047644980199</v>
      </c>
      <c r="L512" s="20">
        <v>7.5740845501920804</v>
      </c>
      <c r="M512" s="20">
        <v>12.173330803321999</v>
      </c>
      <c r="N512" s="20"/>
      <c r="O512" s="20"/>
    </row>
    <row r="513" spans="1:15" x14ac:dyDescent="0.35">
      <c r="A513" s="19" t="str">
        <f>B264&amp;C496&amp;D513</f>
        <v>DISTRIBUCION VOLUMEN X CRITERIO (kg ó litros)GolosinasDE 15 A 19 AÑOS</v>
      </c>
      <c r="B513">
        <v>0</v>
      </c>
      <c r="C513" s="19">
        <v>0</v>
      </c>
      <c r="D513" s="19" t="s">
        <v>99</v>
      </c>
      <c r="E513" s="21">
        <v>3.1934505748235198</v>
      </c>
      <c r="F513" s="21">
        <v>5.8252723191820204</v>
      </c>
      <c r="G513" s="20">
        <v>1.7794239207961799</v>
      </c>
      <c r="H513" s="20">
        <v>1.7324853265600799</v>
      </c>
      <c r="I513" s="20">
        <v>3.8730930384009499</v>
      </c>
      <c r="J513" s="20">
        <v>8.1831746202050599</v>
      </c>
      <c r="K513" s="21">
        <v>1.3079635200938799</v>
      </c>
      <c r="L513" s="21">
        <v>16.1347640513304</v>
      </c>
      <c r="M513" s="21">
        <v>10.577664690787801</v>
      </c>
      <c r="N513" s="20"/>
      <c r="O513" s="20"/>
    </row>
    <row r="514" spans="1:15" x14ac:dyDescent="0.35">
      <c r="A514" s="19" t="str">
        <f>B264&amp;C496&amp;D514</f>
        <v>DISTRIBUCION VOLUMEN X CRITERIO (kg ó litros)GolosinasDE 20 A 24 AÑOS</v>
      </c>
      <c r="B514">
        <v>0</v>
      </c>
      <c r="C514" s="19">
        <v>0</v>
      </c>
      <c r="D514" s="19" t="s">
        <v>100</v>
      </c>
      <c r="E514" s="20">
        <v>4.20322920361337</v>
      </c>
      <c r="F514" s="21">
        <v>3.1155755573675101</v>
      </c>
      <c r="G514" s="20">
        <v>3.0326816990598502</v>
      </c>
      <c r="H514" s="20">
        <v>4.6159656208803002</v>
      </c>
      <c r="I514" s="20">
        <v>2.5845445719810298</v>
      </c>
      <c r="J514" s="20">
        <v>1.79191315244975</v>
      </c>
      <c r="K514" s="20">
        <v>4.3299536124281097</v>
      </c>
      <c r="L514" s="20">
        <v>3.7371375567876899</v>
      </c>
      <c r="M514" s="20">
        <v>3.1416692145870799</v>
      </c>
      <c r="N514" s="20"/>
      <c r="O514" s="20"/>
    </row>
    <row r="515" spans="1:15" x14ac:dyDescent="0.35">
      <c r="A515" s="19" t="str">
        <f>B264&amp;C496&amp;D515</f>
        <v>DISTRIBUCION VOLUMEN X CRITERIO (kg ó litros)GolosinasDE 25 A 34 AÑOS</v>
      </c>
      <c r="B515">
        <v>0</v>
      </c>
      <c r="C515" s="19">
        <v>0</v>
      </c>
      <c r="D515" s="19" t="s">
        <v>101</v>
      </c>
      <c r="E515" s="20">
        <v>24.281495488353102</v>
      </c>
      <c r="F515" s="20">
        <v>19.385133493143599</v>
      </c>
      <c r="G515" s="20">
        <v>15.853076238957501</v>
      </c>
      <c r="H515" s="20">
        <v>24.8252652705625</v>
      </c>
      <c r="I515" s="20">
        <v>21.379876061577601</v>
      </c>
      <c r="J515" s="20">
        <v>12.5532225750578</v>
      </c>
      <c r="K515" s="20">
        <v>17.688552457977501</v>
      </c>
      <c r="L515" s="20">
        <v>13.1782566702246</v>
      </c>
      <c r="M515" s="20">
        <v>16.260778422542</v>
      </c>
      <c r="N515" s="20"/>
      <c r="O515" s="20"/>
    </row>
    <row r="516" spans="1:15" x14ac:dyDescent="0.35">
      <c r="A516" s="19" t="str">
        <f>B264&amp;C496&amp;D516</f>
        <v>DISTRIBUCION VOLUMEN X CRITERIO (kg ó litros)GolosinasDE 35 A 49 AÑOS</v>
      </c>
      <c r="B516">
        <v>0</v>
      </c>
      <c r="C516" s="19">
        <v>0</v>
      </c>
      <c r="D516" s="19" t="s">
        <v>102</v>
      </c>
      <c r="E516" s="20">
        <v>32.915865789562403</v>
      </c>
      <c r="F516" s="20">
        <v>38.547439658056902</v>
      </c>
      <c r="G516" s="20">
        <v>27.477598522393201</v>
      </c>
      <c r="H516" s="20">
        <v>30.6822398666826</v>
      </c>
      <c r="I516" s="20">
        <v>31.004506036668499</v>
      </c>
      <c r="J516" s="20">
        <v>31.226948707793198</v>
      </c>
      <c r="K516" s="20">
        <v>23.269286518998701</v>
      </c>
      <c r="L516" s="20">
        <v>28.436699985304099</v>
      </c>
      <c r="M516" s="20">
        <v>30.029406005357</v>
      </c>
      <c r="N516" s="20"/>
      <c r="O516" s="20"/>
    </row>
    <row r="517" spans="1:15" x14ac:dyDescent="0.35">
      <c r="A517" s="19" t="str">
        <f>B264&amp;C496&amp;D517</f>
        <v>DISTRIBUCION VOLUMEN X CRITERIO (kg ó litros)GolosinasDE 50 A 59 AÑOS</v>
      </c>
      <c r="B517">
        <v>0</v>
      </c>
      <c r="C517" s="19">
        <v>0</v>
      </c>
      <c r="D517" s="19" t="s">
        <v>103</v>
      </c>
      <c r="E517" s="20">
        <v>18.465627996595099</v>
      </c>
      <c r="F517" s="21">
        <v>16.5568103990719</v>
      </c>
      <c r="G517" s="20">
        <v>21.430662410214801</v>
      </c>
      <c r="H517" s="20">
        <v>19.051986433961702</v>
      </c>
      <c r="I517" s="20">
        <v>24.524478517663798</v>
      </c>
      <c r="J517" s="20">
        <v>23.954415726199599</v>
      </c>
      <c r="K517" s="20">
        <v>34.479311367728201</v>
      </c>
      <c r="L517" s="20">
        <v>28.171516258911399</v>
      </c>
      <c r="M517" s="20">
        <v>21.146414160769702</v>
      </c>
      <c r="N517" s="20"/>
      <c r="O517" s="20"/>
    </row>
    <row r="518" spans="1:15" x14ac:dyDescent="0.35">
      <c r="A518" s="19" t="str">
        <f>B264&amp;C496&amp;D518</f>
        <v>DISTRIBUCION VOLUMEN X CRITERIO (kg ó litros)GolosinasDE 60 A 75 AÑOS</v>
      </c>
      <c r="B518">
        <v>0</v>
      </c>
      <c r="C518" s="19">
        <v>0</v>
      </c>
      <c r="D518" s="19" t="s">
        <v>104</v>
      </c>
      <c r="E518" s="21">
        <v>16.940323702558199</v>
      </c>
      <c r="F518" s="21">
        <v>16.5697660108444</v>
      </c>
      <c r="G518" s="21">
        <v>30.426557937448202</v>
      </c>
      <c r="H518" s="21">
        <v>19.092057863265499</v>
      </c>
      <c r="I518" s="21">
        <v>16.6334891406634</v>
      </c>
      <c r="J518" s="21">
        <v>22.290312149029099</v>
      </c>
      <c r="K518" s="21">
        <v>18.924952124766399</v>
      </c>
      <c r="L518" s="21">
        <v>10.3416360846274</v>
      </c>
      <c r="M518" s="21">
        <v>18.8440822889625</v>
      </c>
      <c r="N518" s="20"/>
      <c r="O518" s="20"/>
    </row>
    <row r="519" spans="1:15" x14ac:dyDescent="0.35">
      <c r="A519" s="19" t="str">
        <f>B264&amp;C496&amp;D519</f>
        <v>DISTRIBUCION VOLUMEN X CRITERIO (kg ó litros)GolosinasNIVEL ALTO</v>
      </c>
      <c r="B519">
        <v>0</v>
      </c>
      <c r="C519" s="19">
        <v>0</v>
      </c>
      <c r="D519" s="19" t="s">
        <v>160</v>
      </c>
      <c r="E519" s="20">
        <v>16.9977344954975</v>
      </c>
      <c r="F519" s="20">
        <v>25.478476418849699</v>
      </c>
      <c r="G519" s="20">
        <v>22.1688464236782</v>
      </c>
      <c r="H519" s="20">
        <v>26.720441600707499</v>
      </c>
      <c r="I519" s="20">
        <v>20.8031432240032</v>
      </c>
      <c r="J519" s="20">
        <v>20.4387434143995</v>
      </c>
      <c r="K519" s="20">
        <v>29.088250765520002</v>
      </c>
      <c r="L519" s="20">
        <v>21.058275747554401</v>
      </c>
      <c r="M519" s="20">
        <v>25.312237917187201</v>
      </c>
      <c r="N519" s="20"/>
      <c r="O519" s="20"/>
    </row>
    <row r="520" spans="1:15" x14ac:dyDescent="0.35">
      <c r="A520" s="19" t="str">
        <f>B264&amp;C496&amp;D520</f>
        <v>DISTRIBUCION VOLUMEN X CRITERIO (kg ó litros)GolosinasNIVEL MEDIO ALTO</v>
      </c>
      <c r="B520">
        <v>0</v>
      </c>
      <c r="C520" s="19">
        <v>0</v>
      </c>
      <c r="D520" s="19" t="s">
        <v>161</v>
      </c>
      <c r="E520" s="20">
        <v>9.8913470228146192</v>
      </c>
      <c r="F520" s="20">
        <v>18.9516509018578</v>
      </c>
      <c r="G520" s="20">
        <v>10.1550490002539</v>
      </c>
      <c r="H520" s="20">
        <v>12.3421911985472</v>
      </c>
      <c r="I520" s="20">
        <v>12.8813270080339</v>
      </c>
      <c r="J520" s="20">
        <v>13.053626087178699</v>
      </c>
      <c r="K520" s="20">
        <v>10.697319615908301</v>
      </c>
      <c r="L520" s="20">
        <v>9.1133829745903299</v>
      </c>
      <c r="M520" s="20">
        <v>14.4151748440462</v>
      </c>
      <c r="N520" s="20"/>
      <c r="O520" s="20"/>
    </row>
    <row r="521" spans="1:15" x14ac:dyDescent="0.35">
      <c r="A521" s="19" t="str">
        <f>B264&amp;C496&amp;D521</f>
        <v>DISTRIBUCION VOLUMEN X CRITERIO (kg ó litros)GolosinasNIVEL MEDIO</v>
      </c>
      <c r="B521">
        <v>0</v>
      </c>
      <c r="C521" s="19">
        <v>0</v>
      </c>
      <c r="D521" s="19" t="s">
        <v>162</v>
      </c>
      <c r="E521" s="20">
        <v>24.399903776438101</v>
      </c>
      <c r="F521" s="20">
        <v>19.955409513918202</v>
      </c>
      <c r="G521" s="20">
        <v>25.596938378380301</v>
      </c>
      <c r="H521" s="20">
        <v>33.049878259090697</v>
      </c>
      <c r="I521" s="20">
        <v>22.4038153552316</v>
      </c>
      <c r="J521" s="20">
        <v>26.181972030923699</v>
      </c>
      <c r="K521" s="20">
        <v>17.534109565799799</v>
      </c>
      <c r="L521" s="20">
        <v>31.3498061810838</v>
      </c>
      <c r="M521" s="20">
        <v>21.725308917295099</v>
      </c>
      <c r="N521" s="20"/>
      <c r="O521" s="20"/>
    </row>
    <row r="522" spans="1:15" x14ac:dyDescent="0.35">
      <c r="A522" s="19" t="str">
        <f>B264&amp;C496&amp;D522</f>
        <v>DISTRIBUCION VOLUMEN X CRITERIO (kg ó litros)GolosinasNIVEL MEDIO BAJO</v>
      </c>
      <c r="B522">
        <v>0</v>
      </c>
      <c r="C522" s="19">
        <v>0</v>
      </c>
      <c r="D522" s="19" t="s">
        <v>163</v>
      </c>
      <c r="E522" s="20">
        <v>12.3206598081076</v>
      </c>
      <c r="F522" s="21">
        <v>16.8800934956408</v>
      </c>
      <c r="G522" s="20">
        <v>14.6525129328177</v>
      </c>
      <c r="H522" s="20">
        <v>13.687499743142901</v>
      </c>
      <c r="I522" s="20">
        <v>14.6435195652018</v>
      </c>
      <c r="J522" s="20">
        <v>11.9402995795904</v>
      </c>
      <c r="K522" s="20">
        <v>15.5890999324824</v>
      </c>
      <c r="L522" s="20">
        <v>10.0668811844559</v>
      </c>
      <c r="M522" s="20">
        <v>13.552404855778899</v>
      </c>
      <c r="N522" s="20"/>
      <c r="O522" s="20"/>
    </row>
    <row r="523" spans="1:15" x14ac:dyDescent="0.35">
      <c r="A523" s="19" t="str">
        <f>B264&amp;C496&amp;D523</f>
        <v>DISTRIBUCION VOLUMEN X CRITERIO (kg ó litros)GolosinasHOMBRE</v>
      </c>
      <c r="B523">
        <v>0</v>
      </c>
      <c r="C523" s="19">
        <v>0</v>
      </c>
      <c r="D523" s="19" t="s">
        <v>109</v>
      </c>
      <c r="E523" s="20">
        <v>28.1604676953772</v>
      </c>
      <c r="F523" s="20">
        <v>22.350826164991101</v>
      </c>
      <c r="G523" s="20">
        <v>35.537216274971897</v>
      </c>
      <c r="H523" s="20">
        <v>42.402402197857903</v>
      </c>
      <c r="I523" s="20">
        <v>27.471036937818099</v>
      </c>
      <c r="J523" s="20">
        <v>32.5647082715628</v>
      </c>
      <c r="K523" s="20">
        <v>39.649295583305602</v>
      </c>
      <c r="L523" s="20">
        <v>29.828016096097599</v>
      </c>
      <c r="M523" s="20">
        <v>36.991138947945203</v>
      </c>
      <c r="N523" s="20"/>
      <c r="O523" s="20"/>
    </row>
    <row r="524" spans="1:15" x14ac:dyDescent="0.35">
      <c r="A524" s="19" t="str">
        <f>B264&amp;C496&amp;D524</f>
        <v>DISTRIBUCION VOLUMEN X CRITERIO (kg ó litros)GolosinasMUJER</v>
      </c>
      <c r="B524">
        <v>0</v>
      </c>
      <c r="C524" s="19">
        <v>0</v>
      </c>
      <c r="D524" s="19" t="s">
        <v>110</v>
      </c>
      <c r="E524" s="20">
        <v>71.839530219876195</v>
      </c>
      <c r="F524" s="20">
        <v>77.649179939392397</v>
      </c>
      <c r="G524" s="20">
        <v>64.462777165199995</v>
      </c>
      <c r="H524" s="20">
        <v>57.597603713486897</v>
      </c>
      <c r="I524" s="20">
        <v>72.528956446140498</v>
      </c>
      <c r="J524" s="20">
        <v>67.435277207031106</v>
      </c>
      <c r="K524" s="20">
        <v>60.350726764693199</v>
      </c>
      <c r="L524" s="20">
        <v>70.171987619203804</v>
      </c>
      <c r="M524" s="20">
        <v>63.008879509449699</v>
      </c>
      <c r="N524" s="20"/>
      <c r="O524" s="20"/>
    </row>
    <row r="525" spans="1:15" x14ac:dyDescent="0.35">
      <c r="A525" s="19" t="str">
        <f>B525&amp;C525&amp;D525</f>
        <v>CONSUMO PER CAPITA (kg ó litros por individuo)Total AperitivosT.ESPAÑA</v>
      </c>
      <c r="B525" t="s">
        <v>53</v>
      </c>
      <c r="C525" s="19" t="s">
        <v>44</v>
      </c>
      <c r="D525" s="19" t="s">
        <v>81</v>
      </c>
      <c r="E525" s="20">
        <v>0.50435258758576096</v>
      </c>
      <c r="F525" s="20">
        <v>0.38630751191124701</v>
      </c>
      <c r="G525" s="20">
        <v>0.37582563116596002</v>
      </c>
      <c r="H525" s="20">
        <v>0.36266769325885501</v>
      </c>
      <c r="I525" s="20">
        <v>0.45869211964310003</v>
      </c>
      <c r="J525" s="20">
        <v>0.33720973267149901</v>
      </c>
      <c r="K525" s="20">
        <v>0.32627272606375302</v>
      </c>
      <c r="L525" s="20">
        <v>0.31785155919538599</v>
      </c>
      <c r="M525" s="20">
        <v>0.435476723675153</v>
      </c>
      <c r="N525" s="20"/>
      <c r="O525" s="20"/>
    </row>
    <row r="526" spans="1:15" x14ac:dyDescent="0.35">
      <c r="A526" s="19" t="str">
        <f>B525&amp;C525&amp;D526</f>
        <v>CONSUMO PER CAPITA (kg ó litros por individuo)Total AperitivosBCN AM</v>
      </c>
      <c r="B526">
        <v>0</v>
      </c>
      <c r="C526" s="19">
        <v>0</v>
      </c>
      <c r="D526" s="19" t="s">
        <v>83</v>
      </c>
      <c r="E526" s="20">
        <v>0.42748887122743101</v>
      </c>
      <c r="F526" s="20">
        <v>0.46766706992946599</v>
      </c>
      <c r="G526" s="20">
        <v>0.44700093548870901</v>
      </c>
      <c r="H526" s="20">
        <v>0.37260199330035998</v>
      </c>
      <c r="I526" s="20">
        <v>0.52861535325958597</v>
      </c>
      <c r="J526" s="20">
        <v>0.38304811990802701</v>
      </c>
      <c r="K526" s="20">
        <v>0.39041034399999702</v>
      </c>
      <c r="L526" s="20">
        <v>0.41595737352226803</v>
      </c>
      <c r="M526" s="20">
        <v>0.40222631272272402</v>
      </c>
      <c r="N526" s="20"/>
      <c r="O526" s="20"/>
    </row>
    <row r="527" spans="1:15" x14ac:dyDescent="0.35">
      <c r="A527" s="19" t="str">
        <f>B525&amp;C525&amp;D527</f>
        <v>CONSUMO PER CAPITA (kg ó litros por individuo)Total AperitivosREST.CAT ARAGON</v>
      </c>
      <c r="B527">
        <v>0</v>
      </c>
      <c r="C527" s="19">
        <v>0</v>
      </c>
      <c r="D527" s="19" t="s">
        <v>84</v>
      </c>
      <c r="E527" s="20">
        <v>0.439427848985049</v>
      </c>
      <c r="F527" s="20">
        <v>0.30082916376309798</v>
      </c>
      <c r="G527" s="20">
        <v>0.37155707081461598</v>
      </c>
      <c r="H527" s="20">
        <v>0.43660393147959298</v>
      </c>
      <c r="I527" s="20">
        <v>0.51442253532514504</v>
      </c>
      <c r="J527" s="20">
        <v>0.37565844535638698</v>
      </c>
      <c r="K527" s="20">
        <v>0.382283741122103</v>
      </c>
      <c r="L527" s="20">
        <v>0.41002226873221498</v>
      </c>
      <c r="M527" s="20">
        <v>0.56088959517234904</v>
      </c>
      <c r="N527" s="20"/>
      <c r="O527" s="20"/>
    </row>
    <row r="528" spans="1:15" x14ac:dyDescent="0.35">
      <c r="A528" s="19" t="str">
        <f>B525&amp;C525&amp;D528</f>
        <v>CONSUMO PER CAPITA (kg ó litros por individuo)Total AperitivosLEVANTE</v>
      </c>
      <c r="B528">
        <v>0</v>
      </c>
      <c r="C528" s="19">
        <v>0</v>
      </c>
      <c r="D528" s="19" t="s">
        <v>85</v>
      </c>
      <c r="E528" s="20">
        <v>0.41540210808465999</v>
      </c>
      <c r="F528" s="20">
        <v>0.32879187803121201</v>
      </c>
      <c r="G528" s="20">
        <v>0.37367271249558198</v>
      </c>
      <c r="H528" s="20">
        <v>0.335402693133529</v>
      </c>
      <c r="I528" s="20">
        <v>0.40514666445987702</v>
      </c>
      <c r="J528" s="20">
        <v>0.26401536459799402</v>
      </c>
      <c r="K528" s="20">
        <v>0.25130094931976799</v>
      </c>
      <c r="L528" s="20">
        <v>0.21871585359936099</v>
      </c>
      <c r="M528" s="20">
        <v>0.38148561790329</v>
      </c>
      <c r="N528" s="20"/>
      <c r="O528" s="20"/>
    </row>
    <row r="529" spans="1:15" x14ac:dyDescent="0.35">
      <c r="A529" s="19" t="str">
        <f>B525&amp;C525&amp;D529</f>
        <v>CONSUMO PER CAPITA (kg ó litros por individuo)Total AperitivosANDALUCIA</v>
      </c>
      <c r="B529">
        <v>0</v>
      </c>
      <c r="C529" s="19">
        <v>0</v>
      </c>
      <c r="D529" s="19" t="s">
        <v>86</v>
      </c>
      <c r="E529" s="20">
        <v>0.49321449180839999</v>
      </c>
      <c r="F529" s="20">
        <v>0.40330817626574</v>
      </c>
      <c r="G529" s="20">
        <v>0.33793282747345699</v>
      </c>
      <c r="H529" s="20">
        <v>0.32878279695705498</v>
      </c>
      <c r="I529" s="20">
        <v>0.45269089626901698</v>
      </c>
      <c r="J529" s="20">
        <v>0.35091001006931899</v>
      </c>
      <c r="K529" s="20">
        <v>0.32892055285388899</v>
      </c>
      <c r="L529" s="20">
        <v>0.30537254206590497</v>
      </c>
      <c r="M529" s="20">
        <v>0.40412102726150001</v>
      </c>
      <c r="N529" s="20"/>
      <c r="O529" s="20"/>
    </row>
    <row r="530" spans="1:15" x14ac:dyDescent="0.35">
      <c r="A530" s="19" t="str">
        <f>B525&amp;C525&amp;D530</f>
        <v>CONSUMO PER CAPITA (kg ó litros por individuo)Total AperitivosMDD AM</v>
      </c>
      <c r="B530">
        <v>0</v>
      </c>
      <c r="C530" s="19">
        <v>0</v>
      </c>
      <c r="D530" s="19" t="s">
        <v>87</v>
      </c>
      <c r="E530" s="20">
        <v>0.39003277450651203</v>
      </c>
      <c r="F530" s="20">
        <v>0.278563134378498</v>
      </c>
      <c r="G530" s="20">
        <v>0.27691354695411002</v>
      </c>
      <c r="H530" s="20">
        <v>0.29174824737877297</v>
      </c>
      <c r="I530" s="20">
        <v>0.39586352359912702</v>
      </c>
      <c r="J530" s="20">
        <v>0.265872867662099</v>
      </c>
      <c r="K530" s="20">
        <v>0.30445645898093499</v>
      </c>
      <c r="L530" s="20">
        <v>0.23514205189843099</v>
      </c>
      <c r="M530" s="20">
        <v>0.44129150278381402</v>
      </c>
      <c r="N530" s="20"/>
      <c r="O530" s="20"/>
    </row>
    <row r="531" spans="1:15" x14ac:dyDescent="0.35">
      <c r="A531" s="19" t="str">
        <f>B525&amp;C525&amp;D531</f>
        <v>CONSUMO PER CAPITA (kg ó litros por individuo)Total AperitivosRTO CENTRO</v>
      </c>
      <c r="B531">
        <v>0</v>
      </c>
      <c r="C531" s="19">
        <v>0</v>
      </c>
      <c r="D531" s="19" t="s">
        <v>88</v>
      </c>
      <c r="E531" s="20">
        <v>0.63400123966045296</v>
      </c>
      <c r="F531" s="20">
        <v>0.513474095788506</v>
      </c>
      <c r="G531" s="20">
        <v>0.44313170120617501</v>
      </c>
      <c r="H531" s="20">
        <v>0.43227080305599203</v>
      </c>
      <c r="I531" s="20">
        <v>0.47423031407116301</v>
      </c>
      <c r="J531" s="20">
        <v>0.439446719200001</v>
      </c>
      <c r="K531" s="20">
        <v>0.34757048363427301</v>
      </c>
      <c r="L531" s="20">
        <v>0.30198122104303898</v>
      </c>
      <c r="M531" s="20">
        <v>0.415248230675896</v>
      </c>
      <c r="N531" s="20"/>
      <c r="O531" s="20"/>
    </row>
    <row r="532" spans="1:15" x14ac:dyDescent="0.35">
      <c r="A532" s="19" t="str">
        <f>B525&amp;C525&amp;D532</f>
        <v>CONSUMO PER CAPITA (kg ó litros por individuo)Total AperitivosNORTE-CENTRO</v>
      </c>
      <c r="B532">
        <v>0</v>
      </c>
      <c r="C532" s="19">
        <v>0</v>
      </c>
      <c r="D532" s="19" t="s">
        <v>89</v>
      </c>
      <c r="E532" s="20">
        <v>0.97085748501448199</v>
      </c>
      <c r="F532" s="20">
        <v>0.54219721403786603</v>
      </c>
      <c r="G532" s="20">
        <v>0.55558930468293</v>
      </c>
      <c r="H532" s="20">
        <v>0.38974415264477003</v>
      </c>
      <c r="I532" s="20">
        <v>0.54102199843483501</v>
      </c>
      <c r="J532" s="20">
        <v>0.37544575191101098</v>
      </c>
      <c r="K532" s="20">
        <v>0.33178262832750899</v>
      </c>
      <c r="L532" s="20">
        <v>0.394019058457313</v>
      </c>
      <c r="M532" s="20">
        <v>0.544840533229631</v>
      </c>
      <c r="N532" s="20"/>
      <c r="O532" s="20"/>
    </row>
    <row r="533" spans="1:15" x14ac:dyDescent="0.35">
      <c r="A533" s="19" t="str">
        <f>B525&amp;C525&amp;D533</f>
        <v>CONSUMO PER CAPITA (kg ó litros por individuo)Total AperitivosNOROESTE</v>
      </c>
      <c r="B533">
        <v>0</v>
      </c>
      <c r="C533" s="19">
        <v>0</v>
      </c>
      <c r="D533" s="19" t="s">
        <v>90</v>
      </c>
      <c r="E533" s="20">
        <v>0.40386391200786897</v>
      </c>
      <c r="F533" s="20">
        <v>0.34752071148142899</v>
      </c>
      <c r="G533" s="20">
        <v>0.28438440888459299</v>
      </c>
      <c r="H533" s="20">
        <v>0.371200711375196</v>
      </c>
      <c r="I533" s="20">
        <v>0.40147984808766701</v>
      </c>
      <c r="J533" s="20">
        <v>0.28582919426190001</v>
      </c>
      <c r="K533" s="20">
        <v>0.30490826885865802</v>
      </c>
      <c r="L533" s="20">
        <v>0.34101572198991098</v>
      </c>
      <c r="M533" s="20">
        <v>0.34984835321681002</v>
      </c>
      <c r="N533" s="20"/>
      <c r="O533" s="20"/>
    </row>
    <row r="534" spans="1:15" x14ac:dyDescent="0.35">
      <c r="A534" s="19" t="str">
        <f>B525&amp;C525&amp;D534</f>
        <v>CONSUMO PER CAPITA (kg ó litros por individuo)Total Aperitivos&lt;2MIL</v>
      </c>
      <c r="B534">
        <v>0</v>
      </c>
      <c r="C534" s="19">
        <v>0</v>
      </c>
      <c r="D534" s="19" t="s">
        <v>91</v>
      </c>
      <c r="E534" s="20">
        <v>0.51045511297151902</v>
      </c>
      <c r="F534" s="20">
        <v>0.35851206505801703</v>
      </c>
      <c r="G534" s="20">
        <v>0.36807800386360801</v>
      </c>
      <c r="H534" s="20">
        <v>0.30980764311407499</v>
      </c>
      <c r="I534" s="20">
        <v>0.51388419203864899</v>
      </c>
      <c r="J534" s="20">
        <v>0.29638716651810798</v>
      </c>
      <c r="K534" s="20">
        <v>0.286889796190541</v>
      </c>
      <c r="L534" s="20">
        <v>0.36937437851767602</v>
      </c>
      <c r="M534" s="20">
        <v>0.45333414184371501</v>
      </c>
      <c r="N534" s="20"/>
      <c r="O534" s="20"/>
    </row>
    <row r="535" spans="1:15" x14ac:dyDescent="0.35">
      <c r="A535" s="19" t="str">
        <f>B525&amp;C525&amp;D535</f>
        <v>CONSUMO PER CAPITA (kg ó litros por individuo)Total Aperitivos2-5MIL</v>
      </c>
      <c r="B535">
        <v>0</v>
      </c>
      <c r="C535" s="19">
        <v>0</v>
      </c>
      <c r="D535" s="19" t="s">
        <v>92</v>
      </c>
      <c r="E535" s="20">
        <v>0.38639374882358901</v>
      </c>
      <c r="F535" s="20">
        <v>0.362291985948544</v>
      </c>
      <c r="G535" s="20">
        <v>0.370732014339692</v>
      </c>
      <c r="H535" s="20">
        <v>0.29792492942794302</v>
      </c>
      <c r="I535" s="20">
        <v>0.302890206919607</v>
      </c>
      <c r="J535" s="20">
        <v>0.20882638601891701</v>
      </c>
      <c r="K535" s="20">
        <v>0.30272507210449501</v>
      </c>
      <c r="L535" s="20">
        <v>0.218034321555998</v>
      </c>
      <c r="M535" s="20">
        <v>0.342904502147722</v>
      </c>
      <c r="N535" s="20"/>
      <c r="O535" s="20"/>
    </row>
    <row r="536" spans="1:15" x14ac:dyDescent="0.35">
      <c r="A536" s="19" t="str">
        <f>B525&amp;C525&amp;D536</f>
        <v>CONSUMO PER CAPITA (kg ó litros por individuo)Total Aperitivos5-10MIL</v>
      </c>
      <c r="B536">
        <v>0</v>
      </c>
      <c r="C536" s="19">
        <v>0</v>
      </c>
      <c r="D536" s="19" t="s">
        <v>93</v>
      </c>
      <c r="E536" s="20">
        <v>0.36241692344491999</v>
      </c>
      <c r="F536" s="20">
        <v>0.27393815650534298</v>
      </c>
      <c r="G536" s="20">
        <v>0.254368536244933</v>
      </c>
      <c r="H536" s="20">
        <v>0.34542268844345803</v>
      </c>
      <c r="I536" s="20">
        <v>0.481018497816943</v>
      </c>
      <c r="J536" s="20">
        <v>0.34713007158112003</v>
      </c>
      <c r="K536" s="20">
        <v>0.187661070960083</v>
      </c>
      <c r="L536" s="20">
        <v>0.18071855927379199</v>
      </c>
      <c r="M536" s="20">
        <v>0.28719889506124002</v>
      </c>
      <c r="N536" s="20"/>
      <c r="O536" s="20"/>
    </row>
    <row r="537" spans="1:15" x14ac:dyDescent="0.35">
      <c r="A537" s="19" t="str">
        <f>B525&amp;C525&amp;D537</f>
        <v>CONSUMO PER CAPITA (kg ó litros por individuo)Total Aperitivos10-30MIL</v>
      </c>
      <c r="B537">
        <v>0</v>
      </c>
      <c r="C537" s="19">
        <v>0</v>
      </c>
      <c r="D537" s="19" t="s">
        <v>94</v>
      </c>
      <c r="E537" s="20">
        <v>0.70723373844218196</v>
      </c>
      <c r="F537" s="20">
        <v>0.42711265303489299</v>
      </c>
      <c r="G537" s="20">
        <v>0.43235103598838098</v>
      </c>
      <c r="H537" s="20">
        <v>0.43381102257860599</v>
      </c>
      <c r="I537" s="20">
        <v>0.52188601617399499</v>
      </c>
      <c r="J537" s="20">
        <v>0.44812758363382299</v>
      </c>
      <c r="K537" s="20">
        <v>0.34689695244990099</v>
      </c>
      <c r="L537" s="20">
        <v>0.39061898865216699</v>
      </c>
      <c r="M537" s="20">
        <v>0.47622567960648898</v>
      </c>
      <c r="N537" s="20"/>
      <c r="O537" s="20"/>
    </row>
    <row r="538" spans="1:15" x14ac:dyDescent="0.35">
      <c r="A538" s="19" t="str">
        <f>B525&amp;C525&amp;D538</f>
        <v>CONSUMO PER CAPITA (kg ó litros por individuo)Total Aperitivos30-100MIL</v>
      </c>
      <c r="B538">
        <v>0</v>
      </c>
      <c r="C538" s="19">
        <v>0</v>
      </c>
      <c r="D538" s="19" t="s">
        <v>95</v>
      </c>
      <c r="E538" s="20">
        <v>0.44625861962885099</v>
      </c>
      <c r="F538" s="20">
        <v>0.42831932295595698</v>
      </c>
      <c r="G538" s="20">
        <v>0.40039801041759399</v>
      </c>
      <c r="H538" s="20">
        <v>0.35817680703194499</v>
      </c>
      <c r="I538" s="20">
        <v>0.42674081196963198</v>
      </c>
      <c r="J538" s="20">
        <v>0.327797257385881</v>
      </c>
      <c r="K538" s="20">
        <v>0.34433646550482599</v>
      </c>
      <c r="L538" s="20">
        <v>0.32358284167691098</v>
      </c>
      <c r="M538" s="20">
        <v>0.50528856660069899</v>
      </c>
      <c r="N538" s="20"/>
      <c r="O538" s="20"/>
    </row>
    <row r="539" spans="1:15" x14ac:dyDescent="0.35">
      <c r="A539" s="19" t="str">
        <f>B525&amp;C525&amp;D539</f>
        <v>CONSUMO PER CAPITA (kg ó litros por individuo)Total Aperitivos100-200MIL</v>
      </c>
      <c r="B539">
        <v>0</v>
      </c>
      <c r="C539" s="19">
        <v>0</v>
      </c>
      <c r="D539" s="19" t="s">
        <v>96</v>
      </c>
      <c r="E539" s="20">
        <v>0.45650252396346802</v>
      </c>
      <c r="F539" s="20">
        <v>0.25372205286628702</v>
      </c>
      <c r="G539" s="20">
        <v>0.26757243728528401</v>
      </c>
      <c r="H539" s="20">
        <v>0.231955101041808</v>
      </c>
      <c r="I539" s="20">
        <v>0.376593150409194</v>
      </c>
      <c r="J539" s="20">
        <v>0.26385122109738901</v>
      </c>
      <c r="K539" s="20">
        <v>0.32645315398283098</v>
      </c>
      <c r="L539" s="20">
        <v>0.28047245486149502</v>
      </c>
      <c r="M539" s="20">
        <v>0.36188369746946403</v>
      </c>
      <c r="N539" s="20"/>
      <c r="O539" s="20"/>
    </row>
    <row r="540" spans="1:15" x14ac:dyDescent="0.35">
      <c r="A540" s="19" t="str">
        <f>B525&amp;C525&amp;D540</f>
        <v>CONSUMO PER CAPITA (kg ó litros por individuo)Total Aperitivos200-500MIL</v>
      </c>
      <c r="B540">
        <v>0</v>
      </c>
      <c r="C540" s="19">
        <v>0</v>
      </c>
      <c r="D540" s="19" t="s">
        <v>97</v>
      </c>
      <c r="E540" s="20">
        <v>0.57824141328171497</v>
      </c>
      <c r="F540" s="20">
        <v>0.53174940832266904</v>
      </c>
      <c r="G540" s="20">
        <v>0.51488412453652499</v>
      </c>
      <c r="H540" s="20">
        <v>0.481406805738127</v>
      </c>
      <c r="I540" s="20">
        <v>0.59063803756909306</v>
      </c>
      <c r="J540" s="20">
        <v>0.38893202831364598</v>
      </c>
      <c r="K540" s="20">
        <v>0.38144831635805398</v>
      </c>
      <c r="L540" s="20">
        <v>0.37296450686773502</v>
      </c>
      <c r="M540" s="20">
        <v>0.485965362503396</v>
      </c>
      <c r="N540" s="20"/>
      <c r="O540" s="20"/>
    </row>
    <row r="541" spans="1:15" x14ac:dyDescent="0.35">
      <c r="A541" s="19" t="str">
        <f>B525&amp;C525&amp;D541</f>
        <v>CONSUMO PER CAPITA (kg ó litros por individuo)Total Aperitivos&gt;500MIL</v>
      </c>
      <c r="B541">
        <v>0</v>
      </c>
      <c r="C541" s="19">
        <v>0</v>
      </c>
      <c r="D541" s="19" t="s">
        <v>98</v>
      </c>
      <c r="E541" s="20">
        <v>0.44151772725849098</v>
      </c>
      <c r="F541" s="20">
        <v>0.33024712565249997</v>
      </c>
      <c r="G541" s="20">
        <v>0.306146697906511</v>
      </c>
      <c r="H541" s="20">
        <v>0.32914308815700499</v>
      </c>
      <c r="I541" s="20">
        <v>0.40679479599456497</v>
      </c>
      <c r="J541" s="20">
        <v>0.291981719736851</v>
      </c>
      <c r="K541" s="20">
        <v>0.33126728810045197</v>
      </c>
      <c r="L541" s="20">
        <v>0.30269124849454898</v>
      </c>
      <c r="M541" s="20">
        <v>0.41582586916468001</v>
      </c>
      <c r="N541" s="20"/>
      <c r="O541" s="20"/>
    </row>
    <row r="542" spans="1:15" x14ac:dyDescent="0.35">
      <c r="A542" s="19" t="str">
        <f>B525&amp;C525&amp;D542</f>
        <v>CONSUMO PER CAPITA (kg ó litros por individuo)Total AperitivosDE 15 A 19 AÑOS</v>
      </c>
      <c r="B542">
        <v>0</v>
      </c>
      <c r="C542" s="19">
        <v>0</v>
      </c>
      <c r="D542" s="19" t="s">
        <v>99</v>
      </c>
      <c r="E542" s="20">
        <v>0.44340599677695902</v>
      </c>
      <c r="F542" s="20">
        <v>0.28537521954759798</v>
      </c>
      <c r="G542" s="20">
        <v>0.39869694093627001</v>
      </c>
      <c r="H542" s="20">
        <v>0.28848767391133301</v>
      </c>
      <c r="I542" s="20">
        <v>0.46485886472149102</v>
      </c>
      <c r="J542" s="20">
        <v>0.371860187936016</v>
      </c>
      <c r="K542" s="20">
        <v>0.28856063221450601</v>
      </c>
      <c r="L542" s="20">
        <v>0.22227957048769401</v>
      </c>
      <c r="M542" s="20">
        <v>0.32568370765138299</v>
      </c>
      <c r="N542" s="20"/>
      <c r="O542" s="20"/>
    </row>
    <row r="543" spans="1:15" x14ac:dyDescent="0.35">
      <c r="A543" s="19" t="str">
        <f>B525&amp;C525&amp;D543</f>
        <v>CONSUMO PER CAPITA (kg ó litros por individuo)Total AperitivosDE 20 A 24 AÑOS</v>
      </c>
      <c r="B543">
        <v>0</v>
      </c>
      <c r="C543" s="19">
        <v>0</v>
      </c>
      <c r="D543" s="19" t="s">
        <v>100</v>
      </c>
      <c r="E543" s="20">
        <v>0.25876838950709102</v>
      </c>
      <c r="F543" s="20">
        <v>0.25650675025165098</v>
      </c>
      <c r="G543" s="20">
        <v>0.22074124034335099</v>
      </c>
      <c r="H543" s="20">
        <v>0.173741029861538</v>
      </c>
      <c r="I543" s="20">
        <v>0.166332602133103</v>
      </c>
      <c r="J543" s="20">
        <v>0.19211339948265699</v>
      </c>
      <c r="K543" s="20">
        <v>0.21591831607706399</v>
      </c>
      <c r="L543" s="20">
        <v>0.229407436593181</v>
      </c>
      <c r="M543" s="20">
        <v>0.23864638575213601</v>
      </c>
      <c r="N543" s="20"/>
      <c r="O543" s="20"/>
    </row>
    <row r="544" spans="1:15" x14ac:dyDescent="0.35">
      <c r="A544" s="19" t="str">
        <f>B525&amp;C525&amp;D544</f>
        <v>CONSUMO PER CAPITA (kg ó litros por individuo)Total AperitivosDE 25 A 34 AÑOS</v>
      </c>
      <c r="B544">
        <v>0</v>
      </c>
      <c r="C544" s="19">
        <v>0</v>
      </c>
      <c r="D544" s="19" t="s">
        <v>101</v>
      </c>
      <c r="E544" s="20">
        <v>0.45773963824631497</v>
      </c>
      <c r="F544" s="20">
        <v>0.29678740265723802</v>
      </c>
      <c r="G544" s="20">
        <v>0.23635183253752101</v>
      </c>
      <c r="H544" s="20">
        <v>0.27801955351851299</v>
      </c>
      <c r="I544" s="20">
        <v>0.34095259332952499</v>
      </c>
      <c r="J544" s="20">
        <v>0.212271556999857</v>
      </c>
      <c r="K544" s="20">
        <v>0.214864058851328</v>
      </c>
      <c r="L544" s="20">
        <v>0.22002015791649901</v>
      </c>
      <c r="M544" s="20">
        <v>0.27822934643728198</v>
      </c>
      <c r="N544" s="20"/>
      <c r="O544" s="20"/>
    </row>
    <row r="545" spans="1:15" x14ac:dyDescent="0.35">
      <c r="A545" s="19" t="str">
        <f>B525&amp;C525&amp;D545</f>
        <v>CONSUMO PER CAPITA (kg ó litros por individuo)Total AperitivosDE 35 A 49 AÑOS</v>
      </c>
      <c r="B545">
        <v>0</v>
      </c>
      <c r="C545" s="19">
        <v>0</v>
      </c>
      <c r="D545" s="19" t="s">
        <v>102</v>
      </c>
      <c r="E545" s="20">
        <v>0.45927225837469099</v>
      </c>
      <c r="F545" s="20">
        <v>0.39959294942081902</v>
      </c>
      <c r="G545" s="20">
        <v>0.380796521540189</v>
      </c>
      <c r="H545" s="20">
        <v>0.341584438392046</v>
      </c>
      <c r="I545" s="20">
        <v>0.43892525081582501</v>
      </c>
      <c r="J545" s="20">
        <v>0.32403840151350799</v>
      </c>
      <c r="K545" s="20">
        <v>0.25916484646638699</v>
      </c>
      <c r="L545" s="20">
        <v>0.26626699813136301</v>
      </c>
      <c r="M545" s="20">
        <v>0.38614600436865398</v>
      </c>
      <c r="N545" s="20"/>
      <c r="O545" s="20"/>
    </row>
    <row r="546" spans="1:15" x14ac:dyDescent="0.35">
      <c r="A546" s="19" t="str">
        <f>B525&amp;C525&amp;D546</f>
        <v>CONSUMO PER CAPITA (kg ó litros por individuo)Total AperitivosDE 50 A 59 AÑOS</v>
      </c>
      <c r="B546">
        <v>0</v>
      </c>
      <c r="C546" s="19">
        <v>0</v>
      </c>
      <c r="D546" s="19" t="s">
        <v>103</v>
      </c>
      <c r="E546" s="20">
        <v>0.53080478145030496</v>
      </c>
      <c r="F546" s="20">
        <v>0.38947433266725701</v>
      </c>
      <c r="G546" s="20">
        <v>0.36569615491006702</v>
      </c>
      <c r="H546" s="20">
        <v>0.381525086454854</v>
      </c>
      <c r="I546" s="20">
        <v>0.51404392634403795</v>
      </c>
      <c r="J546" s="20">
        <v>0.38000132847649498</v>
      </c>
      <c r="K546" s="20">
        <v>0.38932265402701</v>
      </c>
      <c r="L546" s="20">
        <v>0.345050962544457</v>
      </c>
      <c r="M546" s="20">
        <v>0.45821194267404503</v>
      </c>
      <c r="N546" s="20"/>
      <c r="O546" s="20"/>
    </row>
    <row r="547" spans="1:15" x14ac:dyDescent="0.35">
      <c r="A547" s="19" t="str">
        <f>B525&amp;C525&amp;D547</f>
        <v>CONSUMO PER CAPITA (kg ó litros por individuo)Total AperitivosDE 60 A 75 AÑOS</v>
      </c>
      <c r="B547">
        <v>0</v>
      </c>
      <c r="C547" s="19">
        <v>0</v>
      </c>
      <c r="D547" s="19" t="s">
        <v>104</v>
      </c>
      <c r="E547" s="20">
        <v>0.66060760215141001</v>
      </c>
      <c r="F547" s="20">
        <v>0.49038332639325</v>
      </c>
      <c r="G547" s="20">
        <v>0.504437319232796</v>
      </c>
      <c r="H547" s="20">
        <v>0.504342025442579</v>
      </c>
      <c r="I547" s="20">
        <v>0.59395442717491398</v>
      </c>
      <c r="J547" s="20">
        <v>0.42784631315536398</v>
      </c>
      <c r="K547" s="20">
        <v>0.47024830213185997</v>
      </c>
      <c r="L547" s="20">
        <v>0.47579133846183003</v>
      </c>
      <c r="M547" s="20">
        <v>0.66797622910827503</v>
      </c>
      <c r="N547" s="20"/>
      <c r="O547" s="20"/>
    </row>
    <row r="548" spans="1:15" x14ac:dyDescent="0.35">
      <c r="A548" s="19" t="str">
        <f>B525&amp;C525&amp;D548</f>
        <v>CONSUMO PER CAPITA (kg ó litros por individuo)Total AperitivosNIVEL ALTO</v>
      </c>
      <c r="B548">
        <v>0</v>
      </c>
      <c r="C548" s="19">
        <v>0</v>
      </c>
      <c r="D548" s="19" t="s">
        <v>160</v>
      </c>
      <c r="E548" s="20">
        <v>0.414314870011671</v>
      </c>
      <c r="F548" s="20">
        <v>0.31496710583658699</v>
      </c>
      <c r="G548" s="20">
        <v>0.310747328839582</v>
      </c>
      <c r="H548" s="20">
        <v>0.32241117485076598</v>
      </c>
      <c r="I548" s="20">
        <v>0.396929353296187</v>
      </c>
      <c r="J548" s="20">
        <v>0.31553491504532999</v>
      </c>
      <c r="K548" s="20">
        <v>0.32620543805192098</v>
      </c>
      <c r="L548" s="20">
        <v>0.31265221807044402</v>
      </c>
      <c r="M548" s="20">
        <v>0.42663034914828402</v>
      </c>
      <c r="N548" s="20"/>
      <c r="O548" s="20"/>
    </row>
    <row r="549" spans="1:15" x14ac:dyDescent="0.35">
      <c r="A549" s="19" t="str">
        <f>B525&amp;C525&amp;D549</f>
        <v>CONSUMO PER CAPITA (kg ó litros por individuo)Total AperitivosNIVEL MEDIO ALTO</v>
      </c>
      <c r="B549">
        <v>0</v>
      </c>
      <c r="C549" s="19">
        <v>0</v>
      </c>
      <c r="D549" s="19" t="s">
        <v>161</v>
      </c>
      <c r="E549" s="20">
        <v>0.37688153810154701</v>
      </c>
      <c r="F549" s="20">
        <v>0.31251356266851299</v>
      </c>
      <c r="G549" s="20">
        <v>0.28500468775884602</v>
      </c>
      <c r="H549" s="20">
        <v>0.28455430692955302</v>
      </c>
      <c r="I549" s="20">
        <v>0.413746611465797</v>
      </c>
      <c r="J549" s="20">
        <v>0.26183569525341699</v>
      </c>
      <c r="K549" s="20">
        <v>0.237328461540075</v>
      </c>
      <c r="L549" s="20">
        <v>0.22424584875481199</v>
      </c>
      <c r="M549" s="20">
        <v>0.30802525433608702</v>
      </c>
      <c r="N549" s="20"/>
      <c r="O549" s="20"/>
    </row>
    <row r="550" spans="1:15" x14ac:dyDescent="0.35">
      <c r="A550" s="19" t="str">
        <f>B525&amp;C525&amp;D550</f>
        <v>CONSUMO PER CAPITA (kg ó litros por individuo)Total AperitivosNIVEL MEDIO</v>
      </c>
      <c r="B550">
        <v>0</v>
      </c>
      <c r="C550" s="19">
        <v>0</v>
      </c>
      <c r="D550" s="19" t="s">
        <v>162</v>
      </c>
      <c r="E550" s="20">
        <v>0.53406006932622996</v>
      </c>
      <c r="F550" s="20">
        <v>0.44391633433498601</v>
      </c>
      <c r="G550" s="20">
        <v>0.47524492947351599</v>
      </c>
      <c r="H550" s="20">
        <v>0.49003729755803399</v>
      </c>
      <c r="I550" s="20">
        <v>0.56917565869799103</v>
      </c>
      <c r="J550" s="20">
        <v>0.38212328812350399</v>
      </c>
      <c r="K550" s="20">
        <v>0.345774664771064</v>
      </c>
      <c r="L550" s="20">
        <v>0.32232955022298998</v>
      </c>
      <c r="M550" s="20">
        <v>0.473996548881085</v>
      </c>
      <c r="N550" s="20"/>
      <c r="O550" s="20"/>
    </row>
    <row r="551" spans="1:15" x14ac:dyDescent="0.35">
      <c r="A551" s="19" t="str">
        <f>B525&amp;C525&amp;D551</f>
        <v>CONSUMO PER CAPITA (kg ó litros por individuo)Total AperitivosNIVEL MEDIO BAJO</v>
      </c>
      <c r="B551">
        <v>0</v>
      </c>
      <c r="C551" s="19">
        <v>0</v>
      </c>
      <c r="D551" s="19" t="s">
        <v>163</v>
      </c>
      <c r="E551" s="20">
        <v>0.44236922620694302</v>
      </c>
      <c r="F551" s="20">
        <v>0.31099904611900298</v>
      </c>
      <c r="G551" s="20">
        <v>0.28867241957712803</v>
      </c>
      <c r="H551" s="20">
        <v>0.28837032880151298</v>
      </c>
      <c r="I551" s="20">
        <v>0.36052632982653199</v>
      </c>
      <c r="J551" s="20">
        <v>0.313210704691887</v>
      </c>
      <c r="K551" s="20">
        <v>0.27286132846016697</v>
      </c>
      <c r="L551" s="20">
        <v>0.24700028962436801</v>
      </c>
      <c r="M551" s="20">
        <v>0.40115185983684698</v>
      </c>
      <c r="N551" s="20"/>
      <c r="O551" s="20"/>
    </row>
    <row r="552" spans="1:15" x14ac:dyDescent="0.35">
      <c r="A552" s="19" t="str">
        <f>B525&amp;C525&amp;D552</f>
        <v>CONSUMO PER CAPITA (kg ó litros por individuo)Total AperitivosHOMBRE</v>
      </c>
      <c r="B552">
        <v>0</v>
      </c>
      <c r="C552" s="19">
        <v>0</v>
      </c>
      <c r="D552" s="19" t="s">
        <v>109</v>
      </c>
      <c r="E552" s="20">
        <v>0.37309318455866602</v>
      </c>
      <c r="F552" s="20">
        <v>0.26818178981641899</v>
      </c>
      <c r="G552" s="20">
        <v>0.28930829699185401</v>
      </c>
      <c r="H552" s="20">
        <v>0.30221033316632401</v>
      </c>
      <c r="I552" s="20">
        <v>0.35447729557221003</v>
      </c>
      <c r="J552" s="20">
        <v>0.27369988969815301</v>
      </c>
      <c r="K552" s="20">
        <v>0.26931681410165098</v>
      </c>
      <c r="L552" s="20">
        <v>0.26753578809701201</v>
      </c>
      <c r="M552" s="20">
        <v>0.34749331344534601</v>
      </c>
      <c r="N552" s="20"/>
      <c r="O552" s="20"/>
    </row>
    <row r="553" spans="1:15" x14ac:dyDescent="0.35">
      <c r="A553" s="19" t="str">
        <f>B525&amp;C525&amp;D553</f>
        <v>CONSUMO PER CAPITA (kg ó litros por individuo)Total AperitivosMUJER</v>
      </c>
      <c r="B553">
        <v>0</v>
      </c>
      <c r="C553" s="19">
        <v>0</v>
      </c>
      <c r="D553" s="19" t="s">
        <v>110</v>
      </c>
      <c r="E553" s="20">
        <v>0.63425739625362998</v>
      </c>
      <c r="F553" s="20">
        <v>0.50321397545509505</v>
      </c>
      <c r="G553" s="20">
        <v>0.46131074155739998</v>
      </c>
      <c r="H553" s="20">
        <v>0.422404698183732</v>
      </c>
      <c r="I553" s="20">
        <v>0.56166514021981595</v>
      </c>
      <c r="J553" s="20">
        <v>0.39996328696378702</v>
      </c>
      <c r="K553" s="20">
        <v>0.38250440147973902</v>
      </c>
      <c r="L553" s="20">
        <v>0.367528180044355</v>
      </c>
      <c r="M553" s="20">
        <v>0.52236213037048795</v>
      </c>
      <c r="N553" s="20"/>
      <c r="O553" s="20"/>
    </row>
    <row r="554" spans="1:15" x14ac:dyDescent="0.35">
      <c r="A554" s="19" t="str">
        <f>B525&amp;C554&amp;D554</f>
        <v>CONSUMO PER CAPITA (kg ó litros por individuo)Patatas Fritas + Otros Aperitivos SaladosT.ESPAÑA</v>
      </c>
      <c r="B554">
        <v>0</v>
      </c>
      <c r="C554" s="19" t="s">
        <v>48</v>
      </c>
      <c r="D554" s="19" t="s">
        <v>81</v>
      </c>
      <c r="E554" s="20">
        <v>0.30660528079584998</v>
      </c>
      <c r="F554" s="20">
        <v>0.18199428218331601</v>
      </c>
      <c r="G554" s="20">
        <v>0.20295445117451699</v>
      </c>
      <c r="H554" s="20">
        <v>0.20599457438639601</v>
      </c>
      <c r="I554" s="20">
        <v>0.28662996966591098</v>
      </c>
      <c r="J554" s="20">
        <v>0.18284585187490399</v>
      </c>
      <c r="K554" s="20">
        <v>0.184892441812222</v>
      </c>
      <c r="L554" s="20">
        <v>0.18285778653913101</v>
      </c>
      <c r="M554" s="20">
        <v>0.268446292157552</v>
      </c>
      <c r="N554" s="20"/>
      <c r="O554" s="20"/>
    </row>
    <row r="555" spans="1:15" x14ac:dyDescent="0.35">
      <c r="A555" s="19" t="str">
        <f>B525&amp;C554&amp;D555</f>
        <v>CONSUMO PER CAPITA (kg ó litros por individuo)Patatas Fritas + Otros Aperitivos SaladosBCN AM</v>
      </c>
      <c r="B555">
        <v>0</v>
      </c>
      <c r="C555" s="19">
        <v>0</v>
      </c>
      <c r="D555" s="19" t="s">
        <v>83</v>
      </c>
      <c r="E555" s="20">
        <v>0.298070176272065</v>
      </c>
      <c r="F555" s="20">
        <v>0.17447654694636999</v>
      </c>
      <c r="G555" s="20">
        <v>0.149961092486596</v>
      </c>
      <c r="H555" s="20">
        <v>0.14344008984255999</v>
      </c>
      <c r="I555" s="20">
        <v>0.25483091441366401</v>
      </c>
      <c r="J555" s="20">
        <v>0.177256302437899</v>
      </c>
      <c r="K555" s="20">
        <v>0.18124748803221</v>
      </c>
      <c r="L555" s="20">
        <v>0.22491947702495299</v>
      </c>
      <c r="M555" s="20">
        <v>0.217826935137094</v>
      </c>
      <c r="N555" s="20"/>
      <c r="O555" s="20"/>
    </row>
    <row r="556" spans="1:15" x14ac:dyDescent="0.35">
      <c r="A556" s="19" t="str">
        <f>B525&amp;C554&amp;D556</f>
        <v>CONSUMO PER CAPITA (kg ó litros por individuo)Patatas Fritas + Otros Aperitivos SaladosREST.CAT ARAGON</v>
      </c>
      <c r="B556">
        <v>0</v>
      </c>
      <c r="C556" s="19">
        <v>0</v>
      </c>
      <c r="D556" s="19" t="s">
        <v>84</v>
      </c>
      <c r="E556" s="20">
        <v>0.26751360777379601</v>
      </c>
      <c r="F556" s="20">
        <v>0.117703739654598</v>
      </c>
      <c r="G556" s="20">
        <v>0.20104135778721599</v>
      </c>
      <c r="H556" s="20">
        <v>0.23736869558248</v>
      </c>
      <c r="I556" s="20">
        <v>0.31667785853247798</v>
      </c>
      <c r="J556" s="20">
        <v>0.205694714534888</v>
      </c>
      <c r="K556" s="20">
        <v>0.209157630262712</v>
      </c>
      <c r="L556" s="20">
        <v>0.20456788667130199</v>
      </c>
      <c r="M556" s="20">
        <v>0.28375607325892099</v>
      </c>
      <c r="N556" s="20"/>
      <c r="O556" s="20"/>
    </row>
    <row r="557" spans="1:15" x14ac:dyDescent="0.35">
      <c r="A557" s="19" t="str">
        <f>B525&amp;C554&amp;D557</f>
        <v>CONSUMO PER CAPITA (kg ó litros por individuo)Patatas Fritas + Otros Aperitivos SaladosLEVANTE</v>
      </c>
      <c r="B557">
        <v>0</v>
      </c>
      <c r="C557" s="19">
        <v>0</v>
      </c>
      <c r="D557" s="19" t="s">
        <v>85</v>
      </c>
      <c r="E557" s="20">
        <v>0.28622218653641701</v>
      </c>
      <c r="F557" s="20">
        <v>0.210980688600649</v>
      </c>
      <c r="G557" s="20">
        <v>0.24490063750852101</v>
      </c>
      <c r="H557" s="20">
        <v>0.21969724848812699</v>
      </c>
      <c r="I557" s="20">
        <v>0.27328736379553198</v>
      </c>
      <c r="J557" s="20">
        <v>0.170765158540895</v>
      </c>
      <c r="K557" s="20">
        <v>0.141998097082735</v>
      </c>
      <c r="L557" s="20">
        <v>0.15472759066057201</v>
      </c>
      <c r="M557" s="20">
        <v>0.262336970605624</v>
      </c>
      <c r="N557" s="20"/>
      <c r="O557" s="20"/>
    </row>
    <row r="558" spans="1:15" x14ac:dyDescent="0.35">
      <c r="A558" s="19" t="str">
        <f>B525&amp;C554&amp;D558</f>
        <v>CONSUMO PER CAPITA (kg ó litros por individuo)Patatas Fritas + Otros Aperitivos SaladosANDALUCIA</v>
      </c>
      <c r="B558">
        <v>0</v>
      </c>
      <c r="C558" s="19">
        <v>0</v>
      </c>
      <c r="D558" s="19" t="s">
        <v>86</v>
      </c>
      <c r="E558" s="20">
        <v>0.31917551465289001</v>
      </c>
      <c r="F558" s="20">
        <v>0.19946215342165399</v>
      </c>
      <c r="G558" s="20">
        <v>0.195456095504425</v>
      </c>
      <c r="H558" s="20">
        <v>0.18978031747387999</v>
      </c>
      <c r="I558" s="20">
        <v>0.312354043643502</v>
      </c>
      <c r="J558" s="20">
        <v>0.184656556121679</v>
      </c>
      <c r="K558" s="20">
        <v>0.19319901513076701</v>
      </c>
      <c r="L558" s="20">
        <v>0.18758815087542599</v>
      </c>
      <c r="M558" s="20">
        <v>0.27208178913214098</v>
      </c>
      <c r="N558" s="20"/>
      <c r="O558" s="20"/>
    </row>
    <row r="559" spans="1:15" x14ac:dyDescent="0.35">
      <c r="A559" s="19" t="str">
        <f>B525&amp;C554&amp;D559</f>
        <v>CONSUMO PER CAPITA (kg ó litros por individuo)Patatas Fritas + Otros Aperitivos SaladosMDD AM</v>
      </c>
      <c r="B559">
        <v>0</v>
      </c>
      <c r="C559" s="19">
        <v>0</v>
      </c>
      <c r="D559" s="19" t="s">
        <v>87</v>
      </c>
      <c r="E559" s="20">
        <v>0.24287766783904399</v>
      </c>
      <c r="F559" s="20">
        <v>0.14896120598322701</v>
      </c>
      <c r="G559" s="20">
        <v>0.16194194655686001</v>
      </c>
      <c r="H559" s="20">
        <v>0.16586332578996299</v>
      </c>
      <c r="I559" s="20">
        <v>0.26911598944058501</v>
      </c>
      <c r="J559" s="20">
        <v>0.14120590130032301</v>
      </c>
      <c r="K559" s="20">
        <v>0.190117469205932</v>
      </c>
      <c r="L559" s="20">
        <v>0.14630822755615699</v>
      </c>
      <c r="M559" s="20">
        <v>0.31573319691614299</v>
      </c>
      <c r="N559" s="20"/>
      <c r="O559" s="20"/>
    </row>
    <row r="560" spans="1:15" x14ac:dyDescent="0.35">
      <c r="A560" s="19" t="str">
        <f>B525&amp;C554&amp;D560</f>
        <v>CONSUMO PER CAPITA (kg ó litros por individuo)Patatas Fritas + Otros Aperitivos SaladosRTO CENTRO</v>
      </c>
      <c r="B560">
        <v>0</v>
      </c>
      <c r="C560" s="19">
        <v>0</v>
      </c>
      <c r="D560" s="19" t="s">
        <v>88</v>
      </c>
      <c r="E560" s="20">
        <v>0.36063165326803598</v>
      </c>
      <c r="F560" s="20">
        <v>0.22751815697372901</v>
      </c>
      <c r="G560" s="20">
        <v>0.294843434702384</v>
      </c>
      <c r="H560" s="20">
        <v>0.26421649029074001</v>
      </c>
      <c r="I560" s="20">
        <v>0.28466570147159198</v>
      </c>
      <c r="J560" s="20">
        <v>0.24326183738242699</v>
      </c>
      <c r="K560" s="20">
        <v>0.20394749455561001</v>
      </c>
      <c r="L560" s="20">
        <v>0.17855249655724501</v>
      </c>
      <c r="M560" s="20">
        <v>0.272695822139355</v>
      </c>
      <c r="N560" s="20"/>
      <c r="O560" s="20"/>
    </row>
    <row r="561" spans="1:15" x14ac:dyDescent="0.35">
      <c r="A561" s="19" t="str">
        <f>B525&amp;C554&amp;D561</f>
        <v>CONSUMO PER CAPITA (kg ó litros por individuo)Patatas Fritas + Otros Aperitivos SaladosNORTE-CENTRO</v>
      </c>
      <c r="B561">
        <v>0</v>
      </c>
      <c r="C561" s="19">
        <v>0</v>
      </c>
      <c r="D561" s="19" t="s">
        <v>89</v>
      </c>
      <c r="E561" s="20">
        <v>0.46845945616718498</v>
      </c>
      <c r="F561" s="20">
        <v>0.20451352430306499</v>
      </c>
      <c r="G561" s="20">
        <v>0.22177466231822501</v>
      </c>
      <c r="H561" s="20">
        <v>0.222382987144563</v>
      </c>
      <c r="I561" s="20">
        <v>0.29369700957253497</v>
      </c>
      <c r="J561" s="20">
        <v>0.15843524557191699</v>
      </c>
      <c r="K561" s="20">
        <v>0.18108662584011301</v>
      </c>
      <c r="L561" s="20">
        <v>0.211236489398059</v>
      </c>
      <c r="M561" s="20">
        <v>0.32151674847807499</v>
      </c>
      <c r="N561" s="20"/>
      <c r="O561" s="20"/>
    </row>
    <row r="562" spans="1:15" x14ac:dyDescent="0.35">
      <c r="A562" s="19" t="str">
        <f>B525&amp;C554&amp;D562</f>
        <v>CONSUMO PER CAPITA (kg ó litros por individuo)Patatas Fritas + Otros Aperitivos SaladosNOROESTE</v>
      </c>
      <c r="B562">
        <v>0</v>
      </c>
      <c r="C562" s="19">
        <v>0</v>
      </c>
      <c r="D562" s="19" t="s">
        <v>90</v>
      </c>
      <c r="E562" s="20">
        <v>0.24761111385608001</v>
      </c>
      <c r="F562" s="20">
        <v>0.170574512444712</v>
      </c>
      <c r="G562" s="20">
        <v>0.14855426047339601</v>
      </c>
      <c r="H562" s="20">
        <v>0.219080614742241</v>
      </c>
      <c r="I562" s="20">
        <v>0.26182679218047999</v>
      </c>
      <c r="J562" s="20">
        <v>0.19480056661755901</v>
      </c>
      <c r="K562" s="20">
        <v>0.18495135341236699</v>
      </c>
      <c r="L562" s="20">
        <v>0.174327775800587</v>
      </c>
      <c r="M562" s="20">
        <v>0.17137154122168499</v>
      </c>
      <c r="N562" s="20"/>
      <c r="O562" s="20"/>
    </row>
    <row r="563" spans="1:15" x14ac:dyDescent="0.35">
      <c r="A563" s="19" t="str">
        <f>B525&amp;C554&amp;D563</f>
        <v>CONSUMO PER CAPITA (kg ó litros por individuo)Patatas Fritas + Otros Aperitivos Salados&lt;2MIL</v>
      </c>
      <c r="B563">
        <v>0</v>
      </c>
      <c r="C563" s="19">
        <v>0</v>
      </c>
      <c r="D563" s="19" t="s">
        <v>91</v>
      </c>
      <c r="E563" s="20">
        <v>0.34052999288900598</v>
      </c>
      <c r="F563" s="20">
        <v>0.19648458933851901</v>
      </c>
      <c r="G563" s="20">
        <v>0.214148131128401</v>
      </c>
      <c r="H563" s="20">
        <v>0.18277439766239101</v>
      </c>
      <c r="I563" s="20">
        <v>0.34109711922005298</v>
      </c>
      <c r="J563" s="20">
        <v>0.18336852968883799</v>
      </c>
      <c r="K563" s="20">
        <v>0.14721701329976999</v>
      </c>
      <c r="L563" s="20">
        <v>0.213662013378323</v>
      </c>
      <c r="M563" s="20">
        <v>0.29889681406139701</v>
      </c>
      <c r="N563" s="20"/>
      <c r="O563" s="20"/>
    </row>
    <row r="564" spans="1:15" x14ac:dyDescent="0.35">
      <c r="A564" s="19" t="str">
        <f>B525&amp;C554&amp;D564</f>
        <v>CONSUMO PER CAPITA (kg ó litros por individuo)Patatas Fritas + Otros Aperitivos Salados2-5MIL</v>
      </c>
      <c r="B564">
        <v>0</v>
      </c>
      <c r="C564" s="19">
        <v>0</v>
      </c>
      <c r="D564" s="19" t="s">
        <v>92</v>
      </c>
      <c r="E564" s="20">
        <v>0.28537946828733202</v>
      </c>
      <c r="F564" s="20">
        <v>0.19616566852364101</v>
      </c>
      <c r="G564" s="20">
        <v>0.21283172179596599</v>
      </c>
      <c r="H564" s="20">
        <v>0.14339931966689501</v>
      </c>
      <c r="I564" s="20">
        <v>0.210535210765392</v>
      </c>
      <c r="J564" s="20">
        <v>0.119504538192143</v>
      </c>
      <c r="K564" s="20">
        <v>0.18229116659650499</v>
      </c>
      <c r="L564" s="20">
        <v>0.123279313051759</v>
      </c>
      <c r="M564" s="20">
        <v>0.20830187572758299</v>
      </c>
      <c r="N564" s="20"/>
      <c r="O564" s="20"/>
    </row>
    <row r="565" spans="1:15" x14ac:dyDescent="0.35">
      <c r="A565" s="19" t="str">
        <f>B525&amp;C554&amp;D565</f>
        <v>CONSUMO PER CAPITA (kg ó litros por individuo)Patatas Fritas + Otros Aperitivos Salados5-10MIL</v>
      </c>
      <c r="B565">
        <v>0</v>
      </c>
      <c r="C565" s="19">
        <v>0</v>
      </c>
      <c r="D565" s="19" t="s">
        <v>93</v>
      </c>
      <c r="E565" s="20">
        <v>0.24027854934620799</v>
      </c>
      <c r="F565" s="20">
        <v>0.13926169499939001</v>
      </c>
      <c r="G565" s="20">
        <v>0.14672580700362001</v>
      </c>
      <c r="H565" s="20">
        <v>0.234765143776724</v>
      </c>
      <c r="I565" s="20">
        <v>0.34799512264584598</v>
      </c>
      <c r="J565" s="20">
        <v>0.20577902922699401</v>
      </c>
      <c r="K565" s="20">
        <v>0.10258483120432201</v>
      </c>
      <c r="L565" s="20">
        <v>0.108994221410421</v>
      </c>
      <c r="M565" s="20">
        <v>0.19473891612333999</v>
      </c>
      <c r="N565" s="20"/>
      <c r="O565" s="20"/>
    </row>
    <row r="566" spans="1:15" x14ac:dyDescent="0.35">
      <c r="A566" s="19" t="str">
        <f>B525&amp;C554&amp;D566</f>
        <v>CONSUMO PER CAPITA (kg ó litros por individuo)Patatas Fritas + Otros Aperitivos Salados10-30MIL</v>
      </c>
      <c r="B566">
        <v>0</v>
      </c>
      <c r="C566" s="19">
        <v>0</v>
      </c>
      <c r="D566" s="19" t="s">
        <v>94</v>
      </c>
      <c r="E566" s="20">
        <v>0.35050551180126999</v>
      </c>
      <c r="F566" s="20">
        <v>0.19168201175844399</v>
      </c>
      <c r="G566" s="20">
        <v>0.28096649983889299</v>
      </c>
      <c r="H566" s="20">
        <v>0.28926289635277103</v>
      </c>
      <c r="I566" s="20">
        <v>0.33445921055807898</v>
      </c>
      <c r="J566" s="20">
        <v>0.27139808207594202</v>
      </c>
      <c r="K566" s="20">
        <v>0.210025746569489</v>
      </c>
      <c r="L566" s="20">
        <v>0.22867046997484899</v>
      </c>
      <c r="M566" s="20">
        <v>0.29977137497905099</v>
      </c>
      <c r="N566" s="20"/>
      <c r="O566" s="20"/>
    </row>
    <row r="567" spans="1:15" x14ac:dyDescent="0.35">
      <c r="A567" s="19" t="str">
        <f>B525&amp;C554&amp;D567</f>
        <v>CONSUMO PER CAPITA (kg ó litros por individuo)Patatas Fritas + Otros Aperitivos Salados30-100MIL</v>
      </c>
      <c r="B567">
        <v>0</v>
      </c>
      <c r="C567" s="19">
        <v>0</v>
      </c>
      <c r="D567" s="19" t="s">
        <v>95</v>
      </c>
      <c r="E567" s="20">
        <v>0.28806131268478102</v>
      </c>
      <c r="F567" s="20">
        <v>0.20850732143087</v>
      </c>
      <c r="G567" s="20">
        <v>0.22485754495695101</v>
      </c>
      <c r="H567" s="20">
        <v>0.201461519810087</v>
      </c>
      <c r="I567" s="20">
        <v>0.28551260360782499</v>
      </c>
      <c r="J567" s="20">
        <v>0.177128789845829</v>
      </c>
      <c r="K567" s="20">
        <v>0.22751247123155599</v>
      </c>
      <c r="L567" s="20">
        <v>0.185613546329081</v>
      </c>
      <c r="M567" s="20">
        <v>0.31313278295765801</v>
      </c>
      <c r="N567" s="20"/>
      <c r="O567" s="20"/>
    </row>
    <row r="568" spans="1:15" x14ac:dyDescent="0.35">
      <c r="A568" s="19" t="str">
        <f>B525&amp;C554&amp;D568</f>
        <v>CONSUMO PER CAPITA (kg ó litros por individuo)Patatas Fritas + Otros Aperitivos Salados100-200MIL</v>
      </c>
      <c r="B568">
        <v>0</v>
      </c>
      <c r="C568" s="19">
        <v>0</v>
      </c>
      <c r="D568" s="19" t="s">
        <v>96</v>
      </c>
      <c r="E568" s="20">
        <v>0.27048669965338701</v>
      </c>
      <c r="F568" s="20">
        <v>0.14221808127018601</v>
      </c>
      <c r="G568" s="20">
        <v>0.14393625132549401</v>
      </c>
      <c r="H568" s="20">
        <v>0.126439056291655</v>
      </c>
      <c r="I568" s="20">
        <v>0.23698976181158601</v>
      </c>
      <c r="J568" s="20">
        <v>0.14134299392848401</v>
      </c>
      <c r="K568" s="20">
        <v>0.176107361751766</v>
      </c>
      <c r="L568" s="20">
        <v>0.16125811653922201</v>
      </c>
      <c r="M568" s="20">
        <v>0.21721747723816701</v>
      </c>
      <c r="N568" s="20"/>
      <c r="O568" s="20"/>
    </row>
    <row r="569" spans="1:15" x14ac:dyDescent="0.35">
      <c r="A569" s="19" t="str">
        <f>B525&amp;C554&amp;D569</f>
        <v>CONSUMO PER CAPITA (kg ó litros por individuo)Patatas Fritas + Otros Aperitivos Salados200-500MIL</v>
      </c>
      <c r="B569">
        <v>0</v>
      </c>
      <c r="C569" s="19">
        <v>0</v>
      </c>
      <c r="D569" s="19" t="s">
        <v>97</v>
      </c>
      <c r="E569" s="20">
        <v>0.38317337337493501</v>
      </c>
      <c r="F569" s="20">
        <v>0.21967093443750499</v>
      </c>
      <c r="G569" s="20">
        <v>0.17611844884757499</v>
      </c>
      <c r="H569" s="20">
        <v>0.222130171467255</v>
      </c>
      <c r="I569" s="20">
        <v>0.26581732085083798</v>
      </c>
      <c r="J569" s="20">
        <v>0.15918182907605999</v>
      </c>
      <c r="K569" s="20">
        <v>0.146249552600483</v>
      </c>
      <c r="L569" s="20">
        <v>0.18318845642770601</v>
      </c>
      <c r="M569" s="20">
        <v>0.253116540221479</v>
      </c>
      <c r="N569" s="20"/>
      <c r="O569" s="20"/>
    </row>
    <row r="570" spans="1:15" x14ac:dyDescent="0.35">
      <c r="A570" s="19" t="str">
        <f>B525&amp;C554&amp;D570</f>
        <v>CONSUMO PER CAPITA (kg ó litros por individuo)Patatas Fritas + Otros Aperitivos Salados&gt;500MIL</v>
      </c>
      <c r="B570">
        <v>0</v>
      </c>
      <c r="C570" s="19">
        <v>0</v>
      </c>
      <c r="D570" s="19" t="s">
        <v>98</v>
      </c>
      <c r="E570" s="20">
        <v>0.27294076935876899</v>
      </c>
      <c r="F570" s="20">
        <v>0.14389207942767501</v>
      </c>
      <c r="G570" s="20">
        <v>0.167882499547818</v>
      </c>
      <c r="H570" s="20">
        <v>0.17515361748761901</v>
      </c>
      <c r="I570" s="20">
        <v>0.26215180068432897</v>
      </c>
      <c r="J570" s="20">
        <v>0.15060147307873101</v>
      </c>
      <c r="K570" s="20">
        <v>0.193979076329578</v>
      </c>
      <c r="L570" s="20">
        <v>0.19173938447472899</v>
      </c>
      <c r="M570" s="20">
        <v>0.271455775391031</v>
      </c>
      <c r="N570" s="20"/>
      <c r="O570" s="20"/>
    </row>
    <row r="571" spans="1:15" x14ac:dyDescent="0.35">
      <c r="A571" s="19" t="str">
        <f>B525&amp;C554&amp;D571</f>
        <v>CONSUMO PER CAPITA (kg ó litros por individuo)Patatas Fritas + Otros Aperitivos SaladosDE 15 A 19 AÑOS</v>
      </c>
      <c r="B571">
        <v>0</v>
      </c>
      <c r="C571" s="19">
        <v>0</v>
      </c>
      <c r="D571" s="19" t="s">
        <v>99</v>
      </c>
      <c r="E571" s="20">
        <v>0.331329943058284</v>
      </c>
      <c r="F571" s="20">
        <v>0.165409461696198</v>
      </c>
      <c r="G571" s="20">
        <v>0.32961125267365099</v>
      </c>
      <c r="H571" s="20">
        <v>0.20565844603299399</v>
      </c>
      <c r="I571" s="20">
        <v>0.36579116476215801</v>
      </c>
      <c r="J571" s="20">
        <v>0.23737183938273501</v>
      </c>
      <c r="K571" s="20">
        <v>0.21712563149411901</v>
      </c>
      <c r="L571" s="20">
        <v>0.115128699521652</v>
      </c>
      <c r="M571" s="20">
        <v>0.17558780869127399</v>
      </c>
      <c r="N571" s="20"/>
      <c r="O571" s="20"/>
    </row>
    <row r="572" spans="1:15" x14ac:dyDescent="0.35">
      <c r="A572" s="19" t="str">
        <f>B525&amp;C554&amp;D572</f>
        <v>CONSUMO PER CAPITA (kg ó litros por individuo)Patatas Fritas + Otros Aperitivos SaladosDE 20 A 24 AÑOS</v>
      </c>
      <c r="B572">
        <v>0</v>
      </c>
      <c r="C572" s="19">
        <v>0</v>
      </c>
      <c r="D572" s="19" t="s">
        <v>100</v>
      </c>
      <c r="E572" s="20">
        <v>0.16705624372549499</v>
      </c>
      <c r="F572" s="20">
        <v>0.129999846819671</v>
      </c>
      <c r="G572" s="20">
        <v>0.15841714803059001</v>
      </c>
      <c r="H572" s="20">
        <v>0.112077886655124</v>
      </c>
      <c r="I572" s="20">
        <v>0.12447712461346901</v>
      </c>
      <c r="J572" s="20">
        <v>0.14290593563772799</v>
      </c>
      <c r="K572" s="20">
        <v>0.14049185303109499</v>
      </c>
      <c r="L572" s="20">
        <v>0.183365289758495</v>
      </c>
      <c r="M572" s="20">
        <v>0.18411267997248601</v>
      </c>
      <c r="N572" s="20"/>
      <c r="O572" s="20"/>
    </row>
    <row r="573" spans="1:15" x14ac:dyDescent="0.35">
      <c r="A573" s="19" t="str">
        <f>B525&amp;C554&amp;D573</f>
        <v>CONSUMO PER CAPITA (kg ó litros por individuo)Patatas Fritas + Otros Aperitivos SaladosDE 25 A 34 AÑOS</v>
      </c>
      <c r="B573">
        <v>0</v>
      </c>
      <c r="C573" s="19">
        <v>0</v>
      </c>
      <c r="D573" s="19" t="s">
        <v>101</v>
      </c>
      <c r="E573" s="20">
        <v>0.180551994224009</v>
      </c>
      <c r="F573" s="20">
        <v>0.132842271683489</v>
      </c>
      <c r="G573" s="20">
        <v>0.11839031445242899</v>
      </c>
      <c r="H573" s="20">
        <v>0.18325322316498599</v>
      </c>
      <c r="I573" s="20">
        <v>0.22608214958518899</v>
      </c>
      <c r="J573" s="20">
        <v>0.13013272877430099</v>
      </c>
      <c r="K573" s="20">
        <v>0.13079855076990099</v>
      </c>
      <c r="L573" s="20">
        <v>0.12770951036928599</v>
      </c>
      <c r="M573" s="20">
        <v>0.17281985041531001</v>
      </c>
      <c r="N573" s="20"/>
      <c r="O573" s="20"/>
    </row>
    <row r="574" spans="1:15" x14ac:dyDescent="0.35">
      <c r="A574" s="19" t="str">
        <f>B525&amp;C554&amp;D574</f>
        <v>CONSUMO PER CAPITA (kg ó litros por individuo)Patatas Fritas + Otros Aperitivos SaladosDE 35 A 49 AÑOS</v>
      </c>
      <c r="B574">
        <v>0</v>
      </c>
      <c r="C574" s="19">
        <v>0</v>
      </c>
      <c r="D574" s="19" t="s">
        <v>102</v>
      </c>
      <c r="E574" s="20">
        <v>0.31642245212673697</v>
      </c>
      <c r="F574" s="20">
        <v>0.21909232242163099</v>
      </c>
      <c r="G574" s="20">
        <v>0.19738862704582999</v>
      </c>
      <c r="H574" s="20">
        <v>0.19509725493751701</v>
      </c>
      <c r="I574" s="20">
        <v>0.26795486525995399</v>
      </c>
      <c r="J574" s="20">
        <v>0.18936384640923001</v>
      </c>
      <c r="K574" s="20">
        <v>0.170751590630943</v>
      </c>
      <c r="L574" s="20">
        <v>0.174676032565313</v>
      </c>
      <c r="M574" s="20">
        <v>0.26281448271750502</v>
      </c>
      <c r="N574" s="20"/>
      <c r="O574" s="20"/>
    </row>
    <row r="575" spans="1:15" x14ac:dyDescent="0.35">
      <c r="A575" s="19" t="str">
        <f>B525&amp;C554&amp;D575</f>
        <v>CONSUMO PER CAPITA (kg ó litros por individuo)Patatas Fritas + Otros Aperitivos SaladosDE 50 A 59 AÑOS</v>
      </c>
      <c r="B575">
        <v>0</v>
      </c>
      <c r="C575" s="19">
        <v>0</v>
      </c>
      <c r="D575" s="19" t="s">
        <v>103</v>
      </c>
      <c r="E575" s="20">
        <v>0.34243294953472703</v>
      </c>
      <c r="F575" s="20">
        <v>0.17438924177672899</v>
      </c>
      <c r="G575" s="20">
        <v>0.21005230317575399</v>
      </c>
      <c r="H575" s="20">
        <v>0.21244204810641201</v>
      </c>
      <c r="I575" s="20">
        <v>0.31949486794746601</v>
      </c>
      <c r="J575" s="20">
        <v>0.20688492095364699</v>
      </c>
      <c r="K575" s="20">
        <v>0.19131678435294699</v>
      </c>
      <c r="L575" s="20">
        <v>0.20000368748508801</v>
      </c>
      <c r="M575" s="20">
        <v>0.29854903196541299</v>
      </c>
      <c r="N575" s="20"/>
      <c r="O575" s="20"/>
    </row>
    <row r="576" spans="1:15" x14ac:dyDescent="0.35">
      <c r="A576" s="19" t="str">
        <f>B525&amp;C554&amp;D576</f>
        <v>CONSUMO PER CAPITA (kg ó litros por individuo)Patatas Fritas + Otros Aperitivos SaladosDE 60 A 75 AÑOS</v>
      </c>
      <c r="B576">
        <v>0</v>
      </c>
      <c r="C576" s="19">
        <v>0</v>
      </c>
      <c r="D576" s="19" t="s">
        <v>104</v>
      </c>
      <c r="E576" s="20">
        <v>0.37578806454574798</v>
      </c>
      <c r="F576" s="20">
        <v>0.19022497006140701</v>
      </c>
      <c r="G576" s="20">
        <v>0.232605069448765</v>
      </c>
      <c r="H576" s="20">
        <v>0.25633304276196101</v>
      </c>
      <c r="I576" s="20">
        <v>0.34407076926269903</v>
      </c>
      <c r="J576" s="20">
        <v>0.18201564591819799</v>
      </c>
      <c r="K576" s="20">
        <v>0.234519166489111</v>
      </c>
      <c r="L576" s="20">
        <v>0.23329313070447999</v>
      </c>
      <c r="M576" s="20">
        <v>0.36253084772357702</v>
      </c>
      <c r="N576" s="20"/>
      <c r="O576" s="20"/>
    </row>
    <row r="577" spans="1:15" x14ac:dyDescent="0.35">
      <c r="A577" s="19" t="str">
        <f>B525&amp;C554&amp;D577</f>
        <v>CONSUMO PER CAPITA (kg ó litros por individuo)Patatas Fritas + Otros Aperitivos SaladosNIVEL ALTO</v>
      </c>
      <c r="B577">
        <v>0</v>
      </c>
      <c r="C577" s="19">
        <v>0</v>
      </c>
      <c r="D577" s="19" t="s">
        <v>160</v>
      </c>
      <c r="E577" s="20">
        <v>0.25411750675573902</v>
      </c>
      <c r="F577" s="20">
        <v>0.17544926144044801</v>
      </c>
      <c r="G577" s="20">
        <v>0.17872138016230499</v>
      </c>
      <c r="H577" s="20">
        <v>0.18406576275199199</v>
      </c>
      <c r="I577" s="20">
        <v>0.27441244709558399</v>
      </c>
      <c r="J577" s="20">
        <v>0.18996562243375001</v>
      </c>
      <c r="K577" s="20">
        <v>0.205410653009717</v>
      </c>
      <c r="L577" s="20">
        <v>0.207328026173594</v>
      </c>
      <c r="M577" s="20">
        <v>0.29159816214873502</v>
      </c>
      <c r="N577" s="20"/>
      <c r="O577" s="20"/>
    </row>
    <row r="578" spans="1:15" x14ac:dyDescent="0.35">
      <c r="A578" s="19" t="str">
        <f>B525&amp;C554&amp;D578</f>
        <v>CONSUMO PER CAPITA (kg ó litros por individuo)Patatas Fritas + Otros Aperitivos SaladosNIVEL MEDIO ALTO</v>
      </c>
      <c r="B578">
        <v>0</v>
      </c>
      <c r="C578" s="19">
        <v>0</v>
      </c>
      <c r="D578" s="19" t="s">
        <v>161</v>
      </c>
      <c r="E578" s="20">
        <v>0.24237462900953899</v>
      </c>
      <c r="F578" s="20">
        <v>0.15928796250072699</v>
      </c>
      <c r="G578" s="20">
        <v>0.18051523948225701</v>
      </c>
      <c r="H578" s="20">
        <v>0.174011106617383</v>
      </c>
      <c r="I578" s="20">
        <v>0.27686335945815199</v>
      </c>
      <c r="J578" s="20">
        <v>0.16614380280792501</v>
      </c>
      <c r="K578" s="20">
        <v>0.144665860675085</v>
      </c>
      <c r="L578" s="20">
        <v>0.139482203111438</v>
      </c>
      <c r="M578" s="20">
        <v>0.20858076365174999</v>
      </c>
      <c r="N578" s="20"/>
      <c r="O578" s="20"/>
    </row>
    <row r="579" spans="1:15" x14ac:dyDescent="0.35">
      <c r="A579" s="19" t="str">
        <f>B525&amp;C554&amp;D579</f>
        <v>CONSUMO PER CAPITA (kg ó litros por individuo)Patatas Fritas + Otros Aperitivos SaladosNIVEL MEDIO</v>
      </c>
      <c r="B579">
        <v>0</v>
      </c>
      <c r="C579" s="19">
        <v>0</v>
      </c>
      <c r="D579" s="19" t="s">
        <v>162</v>
      </c>
      <c r="E579" s="20">
        <v>0.329618680915435</v>
      </c>
      <c r="F579" s="20">
        <v>0.19763708821182199</v>
      </c>
      <c r="G579" s="20">
        <v>0.246785874171907</v>
      </c>
      <c r="H579" s="20">
        <v>0.280152657058653</v>
      </c>
      <c r="I579" s="20">
        <v>0.32157283124710101</v>
      </c>
      <c r="J579" s="20">
        <v>0.193588616244532</v>
      </c>
      <c r="K579" s="20">
        <v>0.198218040053909</v>
      </c>
      <c r="L579" s="20">
        <v>0.160229862514983</v>
      </c>
      <c r="M579" s="20">
        <v>0.28467819088011997</v>
      </c>
      <c r="N579" s="20"/>
      <c r="O579" s="20"/>
    </row>
    <row r="580" spans="1:15" x14ac:dyDescent="0.35">
      <c r="A580" s="19" t="str">
        <f>B525&amp;C554&amp;D580</f>
        <v>CONSUMO PER CAPITA (kg ó litros por individuo)Patatas Fritas + Otros Aperitivos SaladosNIVEL MEDIO BAJO</v>
      </c>
      <c r="B580">
        <v>0</v>
      </c>
      <c r="C580" s="19">
        <v>0</v>
      </c>
      <c r="D580" s="19" t="s">
        <v>163</v>
      </c>
      <c r="E580" s="20">
        <v>0.308859170138513</v>
      </c>
      <c r="F580" s="20">
        <v>0.16495942130511901</v>
      </c>
      <c r="G580" s="20">
        <v>0.19024643926596799</v>
      </c>
      <c r="H580" s="20">
        <v>0.17536064767492501</v>
      </c>
      <c r="I580" s="20">
        <v>0.24550874645951601</v>
      </c>
      <c r="J580" s="20">
        <v>0.161246541557547</v>
      </c>
      <c r="K580" s="20">
        <v>0.15438131634787</v>
      </c>
      <c r="L580" s="20">
        <v>0.13676431279464901</v>
      </c>
      <c r="M580" s="20">
        <v>0.22738372765022599</v>
      </c>
      <c r="N580" s="20"/>
      <c r="O580" s="20"/>
    </row>
    <row r="581" spans="1:15" x14ac:dyDescent="0.35">
      <c r="A581" s="19" t="str">
        <f>B525&amp;C554&amp;D581</f>
        <v>CONSUMO PER CAPITA (kg ó litros por individuo)Patatas Fritas + Otros Aperitivos SaladosHOMBRE</v>
      </c>
      <c r="B581">
        <v>0</v>
      </c>
      <c r="C581" s="19">
        <v>0</v>
      </c>
      <c r="D581" s="19" t="s">
        <v>109</v>
      </c>
      <c r="E581" s="20">
        <v>0.22409608879015799</v>
      </c>
      <c r="F581" s="20">
        <v>0.14086936032081401</v>
      </c>
      <c r="G581" s="20">
        <v>0.17183356102726</v>
      </c>
      <c r="H581" s="20">
        <v>0.183749558465086</v>
      </c>
      <c r="I581" s="20">
        <v>0.22877207446848699</v>
      </c>
      <c r="J581" s="20">
        <v>0.161486923339314</v>
      </c>
      <c r="K581" s="20">
        <v>0.157059233024927</v>
      </c>
      <c r="L581" s="20">
        <v>0.14251287681048899</v>
      </c>
      <c r="M581" s="20">
        <v>0.21224819457732</v>
      </c>
      <c r="N581" s="20"/>
      <c r="O581" s="20"/>
    </row>
    <row r="582" spans="1:15" x14ac:dyDescent="0.35">
      <c r="A582" s="19" t="str">
        <f>B525&amp;C554&amp;D582</f>
        <v>CONSUMO PER CAPITA (kg ó litros por individuo)Patatas Fritas + Otros Aperitivos SaladosMUJER</v>
      </c>
      <c r="B582">
        <v>0</v>
      </c>
      <c r="C582" s="19">
        <v>0</v>
      </c>
      <c r="D582" s="19" t="s">
        <v>110</v>
      </c>
      <c r="E582" s="20">
        <v>0.38826306801233801</v>
      </c>
      <c r="F582" s="20">
        <v>0.22269469702167199</v>
      </c>
      <c r="G582" s="20">
        <v>0.23370393427571401</v>
      </c>
      <c r="H582" s="20">
        <v>0.22797456435232699</v>
      </c>
      <c r="I582" s="20">
        <v>0.34379864007302702</v>
      </c>
      <c r="J582" s="20">
        <v>0.203950375205106</v>
      </c>
      <c r="K582" s="20">
        <v>0.212371652237407</v>
      </c>
      <c r="L582" s="20">
        <v>0.22269026508279</v>
      </c>
      <c r="M582" s="20">
        <v>0.32394288707754099</v>
      </c>
      <c r="N582" s="20"/>
      <c r="O582" s="20"/>
    </row>
    <row r="583" spans="1:15" x14ac:dyDescent="0.35">
      <c r="A583" s="19" t="str">
        <f>B525&amp;C583&amp;D583</f>
        <v>CONSUMO PER CAPITA (kg ó litros por individuo)Patatas FritasT.ESPAÑA</v>
      </c>
      <c r="B583">
        <v>0</v>
      </c>
      <c r="C583" s="19" t="s">
        <v>52</v>
      </c>
      <c r="D583" s="19" t="s">
        <v>81</v>
      </c>
      <c r="E583" s="20">
        <v>0.17746175531837299</v>
      </c>
      <c r="F583" s="20">
        <v>0.112669348303331</v>
      </c>
      <c r="G583" s="20">
        <v>0.113466806564539</v>
      </c>
      <c r="H583" s="20">
        <v>0.12157347855423201</v>
      </c>
      <c r="I583" s="20">
        <v>0.186093717253874</v>
      </c>
      <c r="J583" s="20">
        <v>0.113445452606125</v>
      </c>
      <c r="K583" s="20">
        <v>0.108382081760888</v>
      </c>
      <c r="L583" s="20">
        <v>0.10749550639027</v>
      </c>
      <c r="M583" s="20">
        <v>0.16577136807946</v>
      </c>
      <c r="N583" s="20"/>
      <c r="O583" s="20"/>
    </row>
    <row r="584" spans="1:15" x14ac:dyDescent="0.35">
      <c r="A584" s="19" t="str">
        <f>B525&amp;C583&amp;D584</f>
        <v>CONSUMO PER CAPITA (kg ó litros por individuo)Patatas FritasBCN AM</v>
      </c>
      <c r="B584">
        <v>0</v>
      </c>
      <c r="C584" s="19">
        <v>0</v>
      </c>
      <c r="D584" s="19" t="s">
        <v>83</v>
      </c>
      <c r="E584" s="20">
        <v>0.204612234020941</v>
      </c>
      <c r="F584" s="20">
        <v>0.13015193907127601</v>
      </c>
      <c r="G584" s="20">
        <v>8.9281884743673601E-2</v>
      </c>
      <c r="H584" s="20">
        <v>7.9418244720351597E-2</v>
      </c>
      <c r="I584" s="20">
        <v>0.18865540013385099</v>
      </c>
      <c r="J584" s="20">
        <v>0.102716173808318</v>
      </c>
      <c r="K584" s="20">
        <v>0.115850827107428</v>
      </c>
      <c r="L584" s="20">
        <v>0.13135362883736701</v>
      </c>
      <c r="M584" s="20">
        <v>0.13744432450164201</v>
      </c>
      <c r="N584" s="20"/>
      <c r="O584" s="20"/>
    </row>
    <row r="585" spans="1:15" x14ac:dyDescent="0.35">
      <c r="A585" s="19" t="str">
        <f>B525&amp;C583&amp;D585</f>
        <v>CONSUMO PER CAPITA (kg ó litros por individuo)Patatas FritasREST.CAT ARAGON</v>
      </c>
      <c r="B585">
        <v>0</v>
      </c>
      <c r="C585" s="19">
        <v>0</v>
      </c>
      <c r="D585" s="19" t="s">
        <v>84</v>
      </c>
      <c r="E585" s="20">
        <v>0.18687026699576501</v>
      </c>
      <c r="F585" s="20">
        <v>7.4496408630659802E-2</v>
      </c>
      <c r="G585" s="20">
        <v>0.122869835526018</v>
      </c>
      <c r="H585" s="20">
        <v>0.165034315540246</v>
      </c>
      <c r="I585" s="20">
        <v>0.19871844307915801</v>
      </c>
      <c r="J585" s="20">
        <v>0.16038019988403199</v>
      </c>
      <c r="K585" s="20">
        <v>0.12263468941847</v>
      </c>
      <c r="L585" s="20">
        <v>0.122742821009515</v>
      </c>
      <c r="M585" s="20">
        <v>0.151771002971123</v>
      </c>
      <c r="N585" s="20"/>
      <c r="O585" s="20"/>
    </row>
    <row r="586" spans="1:15" x14ac:dyDescent="0.35">
      <c r="A586" s="19" t="str">
        <f>B525&amp;C583&amp;D586</f>
        <v>CONSUMO PER CAPITA (kg ó litros por individuo)Patatas FritasLEVANTE</v>
      </c>
      <c r="B586">
        <v>0</v>
      </c>
      <c r="C586" s="19">
        <v>0</v>
      </c>
      <c r="D586" s="19" t="s">
        <v>85</v>
      </c>
      <c r="E586" s="20">
        <v>0.15324382468408601</v>
      </c>
      <c r="F586" s="20">
        <v>0.12985961862356701</v>
      </c>
      <c r="G586" s="20">
        <v>0.15585486097006701</v>
      </c>
      <c r="H586" s="20">
        <v>0.127748177945708</v>
      </c>
      <c r="I586" s="20">
        <v>0.191042400294135</v>
      </c>
      <c r="J586" s="20">
        <v>0.11201430547784801</v>
      </c>
      <c r="K586" s="20">
        <v>8.3143880375064594E-2</v>
      </c>
      <c r="L586" s="20">
        <v>9.5688600763150403E-2</v>
      </c>
      <c r="M586" s="20">
        <v>0.15660243345629499</v>
      </c>
      <c r="N586" s="20"/>
      <c r="O586" s="20"/>
    </row>
    <row r="587" spans="1:15" x14ac:dyDescent="0.35">
      <c r="A587" s="19" t="str">
        <f>B525&amp;C583&amp;D587</f>
        <v>CONSUMO PER CAPITA (kg ó litros por individuo)Patatas FritasANDALUCIA</v>
      </c>
      <c r="B587">
        <v>0</v>
      </c>
      <c r="C587" s="19">
        <v>0</v>
      </c>
      <c r="D587" s="19" t="s">
        <v>86</v>
      </c>
      <c r="E587" s="20">
        <v>0.21009011608219999</v>
      </c>
      <c r="F587" s="20">
        <v>0.13529620449586899</v>
      </c>
      <c r="G587" s="20">
        <v>0.111270980264942</v>
      </c>
      <c r="H587" s="20">
        <v>0.117590813692007</v>
      </c>
      <c r="I587" s="20">
        <v>0.22408187042187799</v>
      </c>
      <c r="J587" s="20">
        <v>0.11307022069330699</v>
      </c>
      <c r="K587" s="20">
        <v>0.12112578249995699</v>
      </c>
      <c r="L587" s="20">
        <v>0.129053270199675</v>
      </c>
      <c r="M587" s="20">
        <v>0.20069398357724999</v>
      </c>
      <c r="N587" s="20"/>
      <c r="O587" s="20"/>
    </row>
    <row r="588" spans="1:15" x14ac:dyDescent="0.35">
      <c r="A588" s="19" t="str">
        <f>B525&amp;C583&amp;D588</f>
        <v>CONSUMO PER CAPITA (kg ó litros por individuo)Patatas FritasMDD AM</v>
      </c>
      <c r="B588">
        <v>0</v>
      </c>
      <c r="C588" s="19">
        <v>0</v>
      </c>
      <c r="D588" s="19" t="s">
        <v>87</v>
      </c>
      <c r="E588" s="20">
        <v>0.123092786276272</v>
      </c>
      <c r="F588" s="20">
        <v>8.1964678212309502E-2</v>
      </c>
      <c r="G588" s="20">
        <v>7.84508524513092E-2</v>
      </c>
      <c r="H588" s="20">
        <v>9.3997158114064797E-2</v>
      </c>
      <c r="I588" s="20">
        <v>0.165327595345655</v>
      </c>
      <c r="J588" s="20">
        <v>8.5074633264308502E-2</v>
      </c>
      <c r="K588" s="20">
        <v>9.0698996837233495E-2</v>
      </c>
      <c r="L588" s="20">
        <v>7.4335931909288E-2</v>
      </c>
      <c r="M588" s="20">
        <v>0.18940219792371801</v>
      </c>
      <c r="N588" s="20"/>
      <c r="O588" s="20"/>
    </row>
    <row r="589" spans="1:15" x14ac:dyDescent="0.35">
      <c r="A589" s="19" t="str">
        <f>B525&amp;C583&amp;D589</f>
        <v>CONSUMO PER CAPITA (kg ó litros por individuo)Patatas FritasRTO CENTRO</v>
      </c>
      <c r="B589">
        <v>0</v>
      </c>
      <c r="C589" s="19">
        <v>0</v>
      </c>
      <c r="D589" s="19" t="s">
        <v>88</v>
      </c>
      <c r="E589" s="20">
        <v>0.16223608518646901</v>
      </c>
      <c r="F589" s="20">
        <v>0.117045904283124</v>
      </c>
      <c r="G589" s="20">
        <v>0.135290692892689</v>
      </c>
      <c r="H589" s="20">
        <v>0.138179472221726</v>
      </c>
      <c r="I589" s="20">
        <v>0.14109006088703799</v>
      </c>
      <c r="J589" s="20">
        <v>0.114081250690708</v>
      </c>
      <c r="K589" s="20">
        <v>9.3882399985941695E-2</v>
      </c>
      <c r="L589" s="20">
        <v>8.2573491205605101E-2</v>
      </c>
      <c r="M589" s="20">
        <v>0.134521684360149</v>
      </c>
      <c r="N589" s="20"/>
      <c r="O589" s="20"/>
    </row>
    <row r="590" spans="1:15" x14ac:dyDescent="0.35">
      <c r="A590" s="19" t="str">
        <f>B525&amp;C583&amp;D590</f>
        <v>CONSUMO PER CAPITA (kg ó litros por individuo)Patatas FritasNORTE-CENTRO</v>
      </c>
      <c r="B590">
        <v>0</v>
      </c>
      <c r="C590" s="19">
        <v>0</v>
      </c>
      <c r="D590" s="19" t="s">
        <v>89</v>
      </c>
      <c r="E590" s="20">
        <v>0.21539174411822701</v>
      </c>
      <c r="F590" s="20">
        <v>0.107880519732258</v>
      </c>
      <c r="G590" s="20">
        <v>9.8238069194753697E-2</v>
      </c>
      <c r="H590" s="20">
        <v>0.11795020467319001</v>
      </c>
      <c r="I590" s="20">
        <v>0.163968905246032</v>
      </c>
      <c r="J590" s="20">
        <v>8.1014615119952102E-2</v>
      </c>
      <c r="K590" s="20">
        <v>0.106208646550976</v>
      </c>
      <c r="L590" s="20">
        <v>0.11292750326305501</v>
      </c>
      <c r="M590" s="20">
        <v>0.19427559542536599</v>
      </c>
      <c r="N590" s="20"/>
      <c r="O590" s="20"/>
    </row>
    <row r="591" spans="1:15" x14ac:dyDescent="0.35">
      <c r="A591" s="19" t="str">
        <f>B525&amp;C583&amp;D591</f>
        <v>CONSUMO PER CAPITA (kg ó litros por individuo)Patatas FritasNOROESTE</v>
      </c>
      <c r="B591">
        <v>0</v>
      </c>
      <c r="C591" s="19">
        <v>0</v>
      </c>
      <c r="D591" s="19" t="s">
        <v>90</v>
      </c>
      <c r="E591" s="20">
        <v>0.160225026971756</v>
      </c>
      <c r="F591" s="20">
        <v>0.114166460779708</v>
      </c>
      <c r="G591" s="20">
        <v>0.10080308130393199</v>
      </c>
      <c r="H591" s="20">
        <v>0.12767950193404201</v>
      </c>
      <c r="I591" s="20">
        <v>0.17211330225270499</v>
      </c>
      <c r="J591" s="20">
        <v>0.134716442761836</v>
      </c>
      <c r="K591" s="20">
        <v>0.13920563501445599</v>
      </c>
      <c r="L591" s="20">
        <v>0.10212027826765201</v>
      </c>
      <c r="M591" s="20">
        <v>0.122457539971667</v>
      </c>
      <c r="N591" s="20"/>
      <c r="O591" s="20"/>
    </row>
    <row r="592" spans="1:15" x14ac:dyDescent="0.35">
      <c r="A592" s="19" t="str">
        <f>B525&amp;C583&amp;D592</f>
        <v>CONSUMO PER CAPITA (kg ó litros por individuo)Patatas Fritas&lt;2MIL</v>
      </c>
      <c r="B592">
        <v>0</v>
      </c>
      <c r="C592" s="19">
        <v>0</v>
      </c>
      <c r="D592" s="19" t="s">
        <v>91</v>
      </c>
      <c r="E592" s="20">
        <v>0.229163112537139</v>
      </c>
      <c r="F592" s="21">
        <v>0.12265900519517101</v>
      </c>
      <c r="G592" s="20">
        <v>0.117381931738906</v>
      </c>
      <c r="H592" s="21">
        <v>9.0623459304367798E-2</v>
      </c>
      <c r="I592" s="20">
        <v>0.20448130391435301</v>
      </c>
      <c r="J592" s="20">
        <v>0.111040728263276</v>
      </c>
      <c r="K592" s="20">
        <v>8.9961071596523001E-2</v>
      </c>
      <c r="L592" s="20">
        <v>0.14687035446348601</v>
      </c>
      <c r="M592" s="20">
        <v>0.17737558445996199</v>
      </c>
      <c r="N592" s="20"/>
      <c r="O592" s="20"/>
    </row>
    <row r="593" spans="1:15" x14ac:dyDescent="0.35">
      <c r="A593" s="19" t="str">
        <f>B525&amp;C583&amp;D593</f>
        <v>CONSUMO PER CAPITA (kg ó litros por individuo)Patatas Fritas2-5MIL</v>
      </c>
      <c r="B593">
        <v>0</v>
      </c>
      <c r="C593" s="19">
        <v>0</v>
      </c>
      <c r="D593" s="19" t="s">
        <v>92</v>
      </c>
      <c r="E593" s="20">
        <v>0.17595579032087899</v>
      </c>
      <c r="F593" s="20">
        <v>0.112523100535617</v>
      </c>
      <c r="G593" s="20">
        <v>0.11400692757816699</v>
      </c>
      <c r="H593" s="20">
        <v>7.5450400194383496E-2</v>
      </c>
      <c r="I593" s="20">
        <v>0.15468253034131799</v>
      </c>
      <c r="J593" s="20">
        <v>5.0256606768751599E-2</v>
      </c>
      <c r="K593" s="20">
        <v>0.12057867699806001</v>
      </c>
      <c r="L593" s="20">
        <v>3.98159938696502E-2</v>
      </c>
      <c r="M593" s="20">
        <v>0.10717569033506</v>
      </c>
      <c r="N593" s="20"/>
      <c r="O593" s="20"/>
    </row>
    <row r="594" spans="1:15" x14ac:dyDescent="0.35">
      <c r="A594" s="19" t="str">
        <f>B525&amp;C583&amp;D594</f>
        <v>CONSUMO PER CAPITA (kg ó litros por individuo)Patatas Fritas5-10MIL</v>
      </c>
      <c r="B594">
        <v>0</v>
      </c>
      <c r="C594" s="19">
        <v>0</v>
      </c>
      <c r="D594" s="19" t="s">
        <v>93</v>
      </c>
      <c r="E594" s="20">
        <v>0.14036167232406099</v>
      </c>
      <c r="F594" s="20">
        <v>8.1143635477765902E-2</v>
      </c>
      <c r="G594" s="20">
        <v>8.8078679754643605E-2</v>
      </c>
      <c r="H594" s="20">
        <v>0.133323696157713</v>
      </c>
      <c r="I594" s="20">
        <v>0.24159496382683601</v>
      </c>
      <c r="J594" s="20">
        <v>0.12003221070985701</v>
      </c>
      <c r="K594" s="20">
        <v>3.98852611179299E-2</v>
      </c>
      <c r="L594" s="20">
        <v>6.7879051360683104E-2</v>
      </c>
      <c r="M594" s="20">
        <v>0.14629645329548999</v>
      </c>
      <c r="N594" s="20"/>
      <c r="O594" s="20"/>
    </row>
    <row r="595" spans="1:15" x14ac:dyDescent="0.35">
      <c r="A595" s="19" t="str">
        <f>B525&amp;C583&amp;D595</f>
        <v>CONSUMO PER CAPITA (kg ó litros por individuo)Patatas Fritas10-30MIL</v>
      </c>
      <c r="B595">
        <v>0</v>
      </c>
      <c r="C595" s="19">
        <v>0</v>
      </c>
      <c r="D595" s="19" t="s">
        <v>94</v>
      </c>
      <c r="E595" s="20">
        <v>0.19608178103264201</v>
      </c>
      <c r="F595" s="20">
        <v>0.104190928090797</v>
      </c>
      <c r="G595" s="20">
        <v>0.16328333080091001</v>
      </c>
      <c r="H595" s="20">
        <v>0.17200647975891001</v>
      </c>
      <c r="I595" s="20">
        <v>0.20590497455679399</v>
      </c>
      <c r="J595" s="20">
        <v>0.17599632066828499</v>
      </c>
      <c r="K595" s="20">
        <v>0.12651965014778399</v>
      </c>
      <c r="L595" s="20">
        <v>0.118866039544573</v>
      </c>
      <c r="M595" s="20">
        <v>0.16607946814150201</v>
      </c>
      <c r="N595" s="20"/>
      <c r="O595" s="20"/>
    </row>
    <row r="596" spans="1:15" x14ac:dyDescent="0.35">
      <c r="A596" s="19" t="str">
        <f>B525&amp;C583&amp;D596</f>
        <v>CONSUMO PER CAPITA (kg ó litros por individuo)Patatas Fritas30-100MIL</v>
      </c>
      <c r="B596">
        <v>0</v>
      </c>
      <c r="C596" s="19">
        <v>0</v>
      </c>
      <c r="D596" s="19" t="s">
        <v>95</v>
      </c>
      <c r="E596" s="20">
        <v>0.185935532722007</v>
      </c>
      <c r="F596" s="20">
        <v>0.15004165141915601</v>
      </c>
      <c r="G596" s="20">
        <v>0.128435097274057</v>
      </c>
      <c r="H596" s="20">
        <v>0.13303865405340201</v>
      </c>
      <c r="I596" s="20">
        <v>0.20422929580973301</v>
      </c>
      <c r="J596" s="20">
        <v>0.12452130770962599</v>
      </c>
      <c r="K596" s="20">
        <v>0.152797151852787</v>
      </c>
      <c r="L596" s="20">
        <v>0.124935616517464</v>
      </c>
      <c r="M596" s="20">
        <v>0.20575337227500701</v>
      </c>
      <c r="N596" s="20"/>
      <c r="O596" s="20"/>
    </row>
    <row r="597" spans="1:15" x14ac:dyDescent="0.35">
      <c r="A597" s="19" t="str">
        <f>B525&amp;C583&amp;D597</f>
        <v>CONSUMO PER CAPITA (kg ó litros por individuo)Patatas Fritas100-200MIL</v>
      </c>
      <c r="B597">
        <v>0</v>
      </c>
      <c r="C597" s="19">
        <v>0</v>
      </c>
      <c r="D597" s="19" t="s">
        <v>96</v>
      </c>
      <c r="E597" s="20">
        <v>0.13012575201174501</v>
      </c>
      <c r="F597" s="20">
        <v>7.5257179132789703E-2</v>
      </c>
      <c r="G597" s="20">
        <v>5.70438795411242E-2</v>
      </c>
      <c r="H597" s="20">
        <v>6.4732347906832494E-2</v>
      </c>
      <c r="I597" s="20">
        <v>0.123355424825838</v>
      </c>
      <c r="J597" s="20">
        <v>5.8794414304606003E-2</v>
      </c>
      <c r="K597" s="20">
        <v>7.7758612352061204E-2</v>
      </c>
      <c r="L597" s="20">
        <v>0.104519499722512</v>
      </c>
      <c r="M597" s="20">
        <v>0.12600084161311001</v>
      </c>
      <c r="N597" s="20"/>
      <c r="O597" s="20"/>
    </row>
    <row r="598" spans="1:15" x14ac:dyDescent="0.35">
      <c r="A598" s="19" t="str">
        <f>B525&amp;C583&amp;D598</f>
        <v>CONSUMO PER CAPITA (kg ó litros por individuo)Patatas Fritas200-500MIL</v>
      </c>
      <c r="B598">
        <v>0</v>
      </c>
      <c r="C598" s="19">
        <v>0</v>
      </c>
      <c r="D598" s="19" t="s">
        <v>97</v>
      </c>
      <c r="E598" s="20">
        <v>0.19761234251281301</v>
      </c>
      <c r="F598" s="20">
        <v>0.13879762213102301</v>
      </c>
      <c r="G598" s="20">
        <v>0.106813764087036</v>
      </c>
      <c r="H598" s="20">
        <v>0.120792146018739</v>
      </c>
      <c r="I598" s="20">
        <v>0.16459045604466199</v>
      </c>
      <c r="J598" s="20">
        <v>9.8935434380224493E-2</v>
      </c>
      <c r="K598" s="20">
        <v>6.8859526698852994E-2</v>
      </c>
      <c r="L598" s="20">
        <v>0.101399918223022</v>
      </c>
      <c r="M598" s="20">
        <v>0.14927359808350199</v>
      </c>
      <c r="N598" s="20"/>
      <c r="O598" s="20"/>
    </row>
    <row r="599" spans="1:15" x14ac:dyDescent="0.35">
      <c r="A599" s="19" t="str">
        <f>B525&amp;C583&amp;D599</f>
        <v>CONSUMO PER CAPITA (kg ó litros por individuo)Patatas Fritas&gt;500MIL</v>
      </c>
      <c r="B599">
        <v>0</v>
      </c>
      <c r="C599" s="19">
        <v>0</v>
      </c>
      <c r="D599" s="19" t="s">
        <v>98</v>
      </c>
      <c r="E599" s="20">
        <v>0.15989078784735999</v>
      </c>
      <c r="F599" s="20">
        <v>8.9774080292350497E-2</v>
      </c>
      <c r="G599" s="20">
        <v>9.0963375325946103E-2</v>
      </c>
      <c r="H599" s="20">
        <v>0.110359132784123</v>
      </c>
      <c r="I599" s="20">
        <v>0.17410370102558201</v>
      </c>
      <c r="J599" s="20">
        <v>9.7865861725084796E-2</v>
      </c>
      <c r="K599" s="20">
        <v>0.11796525380610499</v>
      </c>
      <c r="L599" s="20">
        <v>0.112232827651534</v>
      </c>
      <c r="M599" s="20">
        <v>0.181376102175138</v>
      </c>
      <c r="N599" s="20"/>
      <c r="O599" s="20"/>
    </row>
    <row r="600" spans="1:15" x14ac:dyDescent="0.35">
      <c r="A600" s="19" t="str">
        <f>B525&amp;C583&amp;D600</f>
        <v>CONSUMO PER CAPITA (kg ó litros por individuo)Patatas FritasDE 15 A 19 AÑOS</v>
      </c>
      <c r="B600">
        <v>0</v>
      </c>
      <c r="C600" s="19">
        <v>0</v>
      </c>
      <c r="D600" s="19" t="s">
        <v>99</v>
      </c>
      <c r="E600" s="20">
        <v>0.21066027645253901</v>
      </c>
      <c r="F600" s="20">
        <v>0.11413575819541399</v>
      </c>
      <c r="G600" s="20">
        <v>0.162545789389033</v>
      </c>
      <c r="H600" s="20">
        <v>8.7961846920139503E-2</v>
      </c>
      <c r="I600" s="20">
        <v>0.24692350583331599</v>
      </c>
      <c r="J600" s="20">
        <v>0.116749074501643</v>
      </c>
      <c r="K600" s="20">
        <v>0.114483012380901</v>
      </c>
      <c r="L600" s="20">
        <v>5.0149103334707498E-2</v>
      </c>
      <c r="M600" s="20">
        <v>9.9217173582686197E-2</v>
      </c>
      <c r="N600" s="20"/>
      <c r="O600" s="20"/>
    </row>
    <row r="601" spans="1:15" x14ac:dyDescent="0.35">
      <c r="A601" s="19" t="str">
        <f>B525&amp;C583&amp;D601</f>
        <v>CONSUMO PER CAPITA (kg ó litros por individuo)Patatas FritasDE 20 A 24 AÑOS</v>
      </c>
      <c r="B601">
        <v>0</v>
      </c>
      <c r="C601" s="19">
        <v>0</v>
      </c>
      <c r="D601" s="19" t="s">
        <v>100</v>
      </c>
      <c r="E601" s="20">
        <v>0.11079756261753</v>
      </c>
      <c r="F601" s="20">
        <v>8.2850651253408403E-2</v>
      </c>
      <c r="G601" s="20">
        <v>7.3715364786278395E-2</v>
      </c>
      <c r="H601" s="20">
        <v>7.5164513185831797E-2</v>
      </c>
      <c r="I601" s="20">
        <v>7.8858035974635296E-2</v>
      </c>
      <c r="J601" s="20">
        <v>6.7082729664401999E-2</v>
      </c>
      <c r="K601" s="20">
        <v>6.4812854227462205E-2</v>
      </c>
      <c r="L601" s="20">
        <v>0.12395658762310401</v>
      </c>
      <c r="M601" s="20">
        <v>0.131979229508492</v>
      </c>
      <c r="N601" s="20"/>
      <c r="O601" s="20"/>
    </row>
    <row r="602" spans="1:15" x14ac:dyDescent="0.35">
      <c r="A602" s="19" t="str">
        <f>B525&amp;C583&amp;D602</f>
        <v>CONSUMO PER CAPITA (kg ó litros por individuo)Patatas FritasDE 25 A 34 AÑOS</v>
      </c>
      <c r="B602">
        <v>0</v>
      </c>
      <c r="C602" s="19">
        <v>0</v>
      </c>
      <c r="D602" s="19" t="s">
        <v>101</v>
      </c>
      <c r="E602" s="20">
        <v>9.05240336735645E-2</v>
      </c>
      <c r="F602" s="20">
        <v>6.9435510753691101E-2</v>
      </c>
      <c r="G602" s="20">
        <v>5.8067341537460203E-2</v>
      </c>
      <c r="H602" s="20">
        <v>8.3552588165808905E-2</v>
      </c>
      <c r="I602" s="20">
        <v>0.11893992431853199</v>
      </c>
      <c r="J602" s="20">
        <v>7.3397700123911502E-2</v>
      </c>
      <c r="K602" s="20">
        <v>6.9562704688972798E-2</v>
      </c>
      <c r="L602" s="20">
        <v>4.9454677828431798E-2</v>
      </c>
      <c r="M602" s="20">
        <v>8.9244030633527802E-2</v>
      </c>
      <c r="N602" s="20"/>
      <c r="O602" s="20"/>
    </row>
    <row r="603" spans="1:15" x14ac:dyDescent="0.35">
      <c r="A603" s="19" t="str">
        <f>B525&amp;C583&amp;D603</f>
        <v>CONSUMO PER CAPITA (kg ó litros por individuo)Patatas FritasDE 35 A 49 AÑOS</v>
      </c>
      <c r="B603">
        <v>0</v>
      </c>
      <c r="C603" s="19">
        <v>0</v>
      </c>
      <c r="D603" s="19" t="s">
        <v>102</v>
      </c>
      <c r="E603" s="20">
        <v>0.169974408475801</v>
      </c>
      <c r="F603" s="20">
        <v>0.120705537710182</v>
      </c>
      <c r="G603" s="20">
        <v>9.7468769532726193E-2</v>
      </c>
      <c r="H603" s="20">
        <v>9.8801476906035607E-2</v>
      </c>
      <c r="I603" s="20">
        <v>0.165263742989295</v>
      </c>
      <c r="J603" s="20">
        <v>0.114293905391036</v>
      </c>
      <c r="K603" s="20">
        <v>9.1423702114962896E-2</v>
      </c>
      <c r="L603" s="20">
        <v>8.1393386420317099E-2</v>
      </c>
      <c r="M603" s="20">
        <v>0.14131395376943301</v>
      </c>
      <c r="N603" s="20"/>
      <c r="O603" s="20"/>
    </row>
    <row r="604" spans="1:15" x14ac:dyDescent="0.35">
      <c r="A604" s="19" t="str">
        <f>B525&amp;C583&amp;D604</f>
        <v>CONSUMO PER CAPITA (kg ó litros por individuo)Patatas FritasDE 50 A 59 AÑOS</v>
      </c>
      <c r="B604">
        <v>0</v>
      </c>
      <c r="C604" s="19">
        <v>0</v>
      </c>
      <c r="D604" s="19" t="s">
        <v>103</v>
      </c>
      <c r="E604" s="20">
        <v>0.188555327010967</v>
      </c>
      <c r="F604" s="20">
        <v>9.9737851949500606E-2</v>
      </c>
      <c r="G604" s="20">
        <v>0.127985537256388</v>
      </c>
      <c r="H604" s="20">
        <v>0.12843947549809701</v>
      </c>
      <c r="I604" s="20">
        <v>0.200135809741841</v>
      </c>
      <c r="J604" s="20">
        <v>0.123273767548504</v>
      </c>
      <c r="K604" s="20">
        <v>0.10602202707012701</v>
      </c>
      <c r="L604" s="20">
        <v>0.124531063007065</v>
      </c>
      <c r="M604" s="20">
        <v>0.17662963321713801</v>
      </c>
      <c r="N604" s="20"/>
      <c r="O604" s="20"/>
    </row>
    <row r="605" spans="1:15" x14ac:dyDescent="0.35">
      <c r="A605" s="19" t="str">
        <f>B525&amp;C583&amp;D605</f>
        <v>CONSUMO PER CAPITA (kg ó litros por individuo)Patatas FritasDE 60 A 75 AÑOS</v>
      </c>
      <c r="B605">
        <v>0</v>
      </c>
      <c r="C605" s="19">
        <v>0</v>
      </c>
      <c r="D605" s="19" t="s">
        <v>104</v>
      </c>
      <c r="E605" s="20">
        <v>0.24281582369933399</v>
      </c>
      <c r="F605" s="20">
        <v>0.148975710502666</v>
      </c>
      <c r="G605" s="20">
        <v>0.153575920186414</v>
      </c>
      <c r="H605" s="20">
        <v>0.19280123344586</v>
      </c>
      <c r="I605" s="20">
        <v>0.25632280286092402</v>
      </c>
      <c r="J605" s="20">
        <v>0.141578277250172</v>
      </c>
      <c r="K605" s="20">
        <v>0.16716950202032901</v>
      </c>
      <c r="L605" s="20">
        <v>0.17456351917646501</v>
      </c>
      <c r="M605" s="20">
        <v>0.26530727985786501</v>
      </c>
      <c r="N605" s="20"/>
      <c r="O605" s="20"/>
    </row>
    <row r="606" spans="1:15" x14ac:dyDescent="0.35">
      <c r="A606" s="19" t="str">
        <f>B525&amp;C583&amp;D606</f>
        <v>CONSUMO PER CAPITA (kg ó litros por individuo)Patatas FritasNIVEL ALTO</v>
      </c>
      <c r="B606">
        <v>0</v>
      </c>
      <c r="C606" s="19">
        <v>0</v>
      </c>
      <c r="D606" s="19" t="s">
        <v>160</v>
      </c>
      <c r="E606" s="20">
        <v>0.134906181281712</v>
      </c>
      <c r="F606" s="20">
        <v>9.3300530298017395E-2</v>
      </c>
      <c r="G606" s="20">
        <v>0.112635948349219</v>
      </c>
      <c r="H606" s="20">
        <v>0.102227867190882</v>
      </c>
      <c r="I606" s="20">
        <v>0.17435693157891299</v>
      </c>
      <c r="J606" s="20">
        <v>0.105737655798764</v>
      </c>
      <c r="K606" s="20">
        <v>0.109929216209562</v>
      </c>
      <c r="L606" s="20">
        <v>0.124150242291081</v>
      </c>
      <c r="M606" s="20">
        <v>0.17849332880492</v>
      </c>
      <c r="N606" s="20"/>
      <c r="O606" s="20"/>
    </row>
    <row r="607" spans="1:15" x14ac:dyDescent="0.35">
      <c r="A607" s="19" t="str">
        <f>B525&amp;C583&amp;D607</f>
        <v>CONSUMO PER CAPITA (kg ó litros por individuo)Patatas FritasNIVEL MEDIO ALTO</v>
      </c>
      <c r="B607">
        <v>0</v>
      </c>
      <c r="C607" s="19">
        <v>0</v>
      </c>
      <c r="D607" s="19" t="s">
        <v>161</v>
      </c>
      <c r="E607" s="20">
        <v>0.16241020900113201</v>
      </c>
      <c r="F607" s="20">
        <v>0.115640719459303</v>
      </c>
      <c r="G607" s="20">
        <v>0.109958213164629</v>
      </c>
      <c r="H607" s="20">
        <v>9.97497484910288E-2</v>
      </c>
      <c r="I607" s="20">
        <v>0.17578355068346399</v>
      </c>
      <c r="J607" s="20">
        <v>0.114781977088409</v>
      </c>
      <c r="K607" s="20">
        <v>8.1170142369833095E-2</v>
      </c>
      <c r="L607" s="20">
        <v>7.7843580449274696E-2</v>
      </c>
      <c r="M607" s="20">
        <v>0.14161637285607201</v>
      </c>
      <c r="N607" s="20"/>
      <c r="O607" s="20"/>
    </row>
    <row r="608" spans="1:15" x14ac:dyDescent="0.35">
      <c r="A608" s="19" t="str">
        <f>B525&amp;C583&amp;D608</f>
        <v>CONSUMO PER CAPITA (kg ó litros por individuo)Patatas FritasNIVEL MEDIO</v>
      </c>
      <c r="B608">
        <v>0</v>
      </c>
      <c r="C608" s="19">
        <v>0</v>
      </c>
      <c r="D608" s="19" t="s">
        <v>162</v>
      </c>
      <c r="E608" s="20">
        <v>0.21624409591125601</v>
      </c>
      <c r="F608" s="20">
        <v>0.12861819961981899</v>
      </c>
      <c r="G608" s="20">
        <v>0.13879570546675199</v>
      </c>
      <c r="H608" s="20">
        <v>0.17401622110908199</v>
      </c>
      <c r="I608" s="20">
        <v>0.21768420896544199</v>
      </c>
      <c r="J608" s="20">
        <v>0.12378097713042301</v>
      </c>
      <c r="K608" s="20">
        <v>0.12699007544596999</v>
      </c>
      <c r="L608" s="20">
        <v>9.5617701339200403E-2</v>
      </c>
      <c r="M608" s="20">
        <v>0.17246531464769799</v>
      </c>
      <c r="N608" s="20"/>
      <c r="O608" s="20"/>
    </row>
    <row r="609" spans="1:15" x14ac:dyDescent="0.35">
      <c r="A609" s="19" t="str">
        <f>B525&amp;C583&amp;D609</f>
        <v>CONSUMO PER CAPITA (kg ó litros por individuo)Patatas FritasNIVEL MEDIO BAJO</v>
      </c>
      <c r="B609">
        <v>0</v>
      </c>
      <c r="C609" s="19">
        <v>0</v>
      </c>
      <c r="D609" s="19" t="s">
        <v>163</v>
      </c>
      <c r="E609" s="20">
        <v>0.17129352327921199</v>
      </c>
      <c r="F609" s="20">
        <v>0.104854769693773</v>
      </c>
      <c r="G609" s="20">
        <v>0.109911063475021</v>
      </c>
      <c r="H609" s="20">
        <v>0.11081296064094601</v>
      </c>
      <c r="I609" s="20">
        <v>0.149314249465616</v>
      </c>
      <c r="J609" s="20">
        <v>8.7154160641766898E-2</v>
      </c>
      <c r="K609" s="20">
        <v>8.9415349576553907E-2</v>
      </c>
      <c r="L609" s="20">
        <v>7.7730434063038506E-2</v>
      </c>
      <c r="M609" s="20">
        <v>0.13679561721974701</v>
      </c>
      <c r="N609" s="20"/>
      <c r="O609" s="20"/>
    </row>
    <row r="610" spans="1:15" x14ac:dyDescent="0.35">
      <c r="A610" s="19" t="str">
        <f>B525&amp;C583&amp;D610</f>
        <v>CONSUMO PER CAPITA (kg ó litros por individuo)Patatas FritasHOMBRE</v>
      </c>
      <c r="B610">
        <v>0</v>
      </c>
      <c r="C610" s="19">
        <v>0</v>
      </c>
      <c r="D610" s="19" t="s">
        <v>109</v>
      </c>
      <c r="E610" s="20">
        <v>0.137356495987904</v>
      </c>
      <c r="F610" s="20">
        <v>9.2526031456098806E-2</v>
      </c>
      <c r="G610" s="20">
        <v>0.100915277903324</v>
      </c>
      <c r="H610" s="20">
        <v>0.117665746268901</v>
      </c>
      <c r="I610" s="20">
        <v>0.160938433983219</v>
      </c>
      <c r="J610" s="20">
        <v>0.10991849286390699</v>
      </c>
      <c r="K610" s="20">
        <v>9.9082345164667102E-2</v>
      </c>
      <c r="L610" s="20">
        <v>9.1482974642870904E-2</v>
      </c>
      <c r="M610" s="20">
        <v>0.126635521832313</v>
      </c>
      <c r="N610" s="20"/>
      <c r="O610" s="20"/>
    </row>
    <row r="611" spans="1:15" x14ac:dyDescent="0.35">
      <c r="A611" s="19" t="str">
        <f>B525&amp;C583&amp;D611</f>
        <v>CONSUMO PER CAPITA (kg ó litros por individuo)Patatas FritasMUJER</v>
      </c>
      <c r="B611">
        <v>0</v>
      </c>
      <c r="C611" s="19">
        <v>0</v>
      </c>
      <c r="D611" s="19" t="s">
        <v>110</v>
      </c>
      <c r="E611" s="20">
        <v>0.2171531088308</v>
      </c>
      <c r="F611" s="20">
        <v>0.132604822977124</v>
      </c>
      <c r="G611" s="20">
        <v>0.12586855534114499</v>
      </c>
      <c r="H611" s="20">
        <v>0.125434589405471</v>
      </c>
      <c r="I611" s="20">
        <v>0.21094929739717</v>
      </c>
      <c r="J611" s="20">
        <v>0.11693039836415001</v>
      </c>
      <c r="K611" s="20">
        <v>0.117563612808506</v>
      </c>
      <c r="L611" s="20">
        <v>0.123304735042297</v>
      </c>
      <c r="M611" s="20">
        <v>0.20441871121278701</v>
      </c>
      <c r="N611" s="20"/>
      <c r="O611" s="20"/>
    </row>
    <row r="612" spans="1:15" x14ac:dyDescent="0.35">
      <c r="A612" s="19" t="str">
        <f>B525&amp;C612&amp;D612</f>
        <v>CONSUMO PER CAPITA (kg ó litros por individuo)Otros Snacks SaladosT.ESPAÑA</v>
      </c>
      <c r="B612">
        <v>0</v>
      </c>
      <c r="C612" s="19" t="s">
        <v>56</v>
      </c>
      <c r="D612" s="19" t="s">
        <v>81</v>
      </c>
      <c r="E612" s="20">
        <v>0.129143584137283</v>
      </c>
      <c r="F612" s="20">
        <v>6.9324896200309599E-2</v>
      </c>
      <c r="G612" s="20">
        <v>8.9487642622088401E-2</v>
      </c>
      <c r="H612" s="20">
        <v>8.4421092691214394E-2</v>
      </c>
      <c r="I612" s="20">
        <v>0.10053633891061201</v>
      </c>
      <c r="J612" s="20">
        <v>6.9400342811493404E-2</v>
      </c>
      <c r="K612" s="20">
        <v>7.6510341330842405E-2</v>
      </c>
      <c r="L612" s="20">
        <v>7.5362258588174497E-2</v>
      </c>
      <c r="M612" s="20">
        <v>0.10267492458555599</v>
      </c>
      <c r="N612" s="20"/>
      <c r="O612" s="20"/>
    </row>
    <row r="613" spans="1:15" x14ac:dyDescent="0.35">
      <c r="A613" s="19" t="str">
        <f>B525&amp;C612&amp;D613</f>
        <v>CONSUMO PER CAPITA (kg ó litros por individuo)Otros Snacks SaladosBCN AM</v>
      </c>
      <c r="B613">
        <v>0</v>
      </c>
      <c r="C613" s="19">
        <v>0</v>
      </c>
      <c r="D613" s="19" t="s">
        <v>83</v>
      </c>
      <c r="E613" s="20">
        <v>9.3457824626237501E-2</v>
      </c>
      <c r="F613" s="20">
        <v>4.4324640112204702E-2</v>
      </c>
      <c r="G613" s="20">
        <v>6.0679240100458498E-2</v>
      </c>
      <c r="H613" s="20">
        <v>6.4021832907402002E-2</v>
      </c>
      <c r="I613" s="20">
        <v>6.6175506164860995E-2</v>
      </c>
      <c r="J613" s="20">
        <v>7.45401266890445E-2</v>
      </c>
      <c r="K613" s="20">
        <v>6.53965994057185E-2</v>
      </c>
      <c r="L613" s="20">
        <v>9.3565849770218104E-2</v>
      </c>
      <c r="M613" s="20">
        <v>8.0382519513225295E-2</v>
      </c>
      <c r="N613" s="20"/>
      <c r="O613" s="20"/>
    </row>
    <row r="614" spans="1:15" x14ac:dyDescent="0.35">
      <c r="A614" s="19" t="str">
        <f>B525&amp;C612&amp;D614</f>
        <v>CONSUMO PER CAPITA (kg ó litros por individuo)Otros Snacks SaladosREST.CAT ARAGON</v>
      </c>
      <c r="B614">
        <v>0</v>
      </c>
      <c r="C614" s="19">
        <v>0</v>
      </c>
      <c r="D614" s="19" t="s">
        <v>84</v>
      </c>
      <c r="E614" s="20">
        <v>8.0643230459082602E-2</v>
      </c>
      <c r="F614" s="20">
        <v>4.3207272631156202E-2</v>
      </c>
      <c r="G614" s="20">
        <v>7.8171671938267906E-2</v>
      </c>
      <c r="H614" s="20">
        <v>7.2334421415960498E-2</v>
      </c>
      <c r="I614" s="20">
        <v>0.117959507092746</v>
      </c>
      <c r="J614" s="20">
        <v>4.5314419433722199E-2</v>
      </c>
      <c r="K614" s="20">
        <v>8.6522954098357197E-2</v>
      </c>
      <c r="L614" s="20">
        <v>8.1825024251446901E-2</v>
      </c>
      <c r="M614" s="20">
        <v>0.13198503439701201</v>
      </c>
      <c r="N614" s="20"/>
      <c r="O614" s="20"/>
    </row>
    <row r="615" spans="1:15" x14ac:dyDescent="0.35">
      <c r="A615" s="19" t="str">
        <f>B525&amp;C612&amp;D615</f>
        <v>CONSUMO PER CAPITA (kg ó litros por individuo)Otros Snacks SaladosLEVANTE</v>
      </c>
      <c r="B615">
        <v>0</v>
      </c>
      <c r="C615" s="19">
        <v>0</v>
      </c>
      <c r="D615" s="19" t="s">
        <v>85</v>
      </c>
      <c r="E615" s="20">
        <v>0.132978272389528</v>
      </c>
      <c r="F615" s="20">
        <v>8.1121088648552706E-2</v>
      </c>
      <c r="G615" s="20">
        <v>8.90456995480578E-2</v>
      </c>
      <c r="H615" s="20">
        <v>9.1949079577473503E-2</v>
      </c>
      <c r="I615" s="20">
        <v>8.2245054252635799E-2</v>
      </c>
      <c r="J615" s="20">
        <v>5.8751000363340598E-2</v>
      </c>
      <c r="K615" s="20">
        <v>5.8854225300694202E-2</v>
      </c>
      <c r="L615" s="20">
        <v>5.9039046886932497E-2</v>
      </c>
      <c r="M615" s="20">
        <v>0.105734513770463</v>
      </c>
      <c r="N615" s="20"/>
      <c r="O615" s="20"/>
    </row>
    <row r="616" spans="1:15" x14ac:dyDescent="0.35">
      <c r="A616" s="19" t="str">
        <f>B525&amp;C612&amp;D616</f>
        <v>CONSUMO PER CAPITA (kg ó litros por individuo)Otros Snacks SaladosANDALUCIA</v>
      </c>
      <c r="B616">
        <v>0</v>
      </c>
      <c r="C616" s="19">
        <v>0</v>
      </c>
      <c r="D616" s="19" t="s">
        <v>86</v>
      </c>
      <c r="E616" s="20">
        <v>0.109085360988947</v>
      </c>
      <c r="F616" s="20">
        <v>6.4165985091564404E-2</v>
      </c>
      <c r="G616" s="20">
        <v>8.4185093316732296E-2</v>
      </c>
      <c r="H616" s="20">
        <v>7.2189490209050106E-2</v>
      </c>
      <c r="I616" s="20">
        <v>8.8272090598284003E-2</v>
      </c>
      <c r="J616" s="20">
        <v>7.1586363163748404E-2</v>
      </c>
      <c r="K616" s="20">
        <v>7.2073136308303198E-2</v>
      </c>
      <c r="L616" s="20">
        <v>5.85348504723767E-2</v>
      </c>
      <c r="M616" s="20">
        <v>7.1387789161038301E-2</v>
      </c>
      <c r="N616" s="20"/>
      <c r="O616" s="20"/>
    </row>
    <row r="617" spans="1:15" x14ac:dyDescent="0.35">
      <c r="A617" s="19" t="str">
        <f>B525&amp;C612&amp;D617</f>
        <v>CONSUMO PER CAPITA (kg ó litros por individuo)Otros Snacks SaladosMDD AM</v>
      </c>
      <c r="B617">
        <v>0</v>
      </c>
      <c r="C617" s="19">
        <v>0</v>
      </c>
      <c r="D617" s="19" t="s">
        <v>87</v>
      </c>
      <c r="E617" s="20">
        <v>0.119784942100455</v>
      </c>
      <c r="F617" s="20">
        <v>6.6996605672464599E-2</v>
      </c>
      <c r="G617" s="20">
        <v>8.3491031844942901E-2</v>
      </c>
      <c r="H617" s="20">
        <v>7.1866259637405394E-2</v>
      </c>
      <c r="I617" s="20">
        <v>0.103788355369867</v>
      </c>
      <c r="J617" s="20">
        <v>5.61312575544839E-2</v>
      </c>
      <c r="K617" s="20">
        <v>9.9418506888738004E-2</v>
      </c>
      <c r="L617" s="20">
        <v>7.1972358114554699E-2</v>
      </c>
      <c r="M617" s="20">
        <v>0.12633096765236099</v>
      </c>
      <c r="N617" s="20"/>
      <c r="O617" s="20"/>
    </row>
    <row r="618" spans="1:15" x14ac:dyDescent="0.35">
      <c r="A618" s="19" t="str">
        <f>B525&amp;C612&amp;D618</f>
        <v>CONSUMO PER CAPITA (kg ó litros por individuo)Otros Snacks SaladosRTO CENTRO</v>
      </c>
      <c r="B618">
        <v>0</v>
      </c>
      <c r="C618" s="19">
        <v>0</v>
      </c>
      <c r="D618" s="19" t="s">
        <v>88</v>
      </c>
      <c r="E618" s="20">
        <v>0.19839562432531599</v>
      </c>
      <c r="F618" s="20">
        <v>0.110472279108375</v>
      </c>
      <c r="G618" s="20">
        <v>0.15955272808740301</v>
      </c>
      <c r="H618" s="20">
        <v>0.126037069292709</v>
      </c>
      <c r="I618" s="20">
        <v>0.14357551401090099</v>
      </c>
      <c r="J618" s="20">
        <v>0.12918058019772699</v>
      </c>
      <c r="K618" s="20">
        <v>0.110065090427181</v>
      </c>
      <c r="L618" s="20">
        <v>9.5979016186329397E-2</v>
      </c>
      <c r="M618" s="20">
        <v>0.13817420634594499</v>
      </c>
      <c r="N618" s="20"/>
      <c r="O618" s="20"/>
    </row>
    <row r="619" spans="1:15" x14ac:dyDescent="0.35">
      <c r="A619" s="19" t="str">
        <f>B525&amp;C612&amp;D619</f>
        <v>CONSUMO PER CAPITA (kg ó litros por individuo)Otros Snacks SaladosNORTE-CENTRO</v>
      </c>
      <c r="B619">
        <v>0</v>
      </c>
      <c r="C619" s="19">
        <v>0</v>
      </c>
      <c r="D619" s="19" t="s">
        <v>89</v>
      </c>
      <c r="E619" s="20">
        <v>0.25306770169694898</v>
      </c>
      <c r="F619" s="20">
        <v>9.6633073301418501E-2</v>
      </c>
      <c r="G619" s="20">
        <v>0.123536650112625</v>
      </c>
      <c r="H619" s="20">
        <v>0.104432800678065</v>
      </c>
      <c r="I619" s="20">
        <v>0.12972811342749599</v>
      </c>
      <c r="J619" s="20">
        <v>7.7420607156192006E-2</v>
      </c>
      <c r="K619" s="20">
        <v>7.4877982011105695E-2</v>
      </c>
      <c r="L619" s="20">
        <v>9.8309011993021805E-2</v>
      </c>
      <c r="M619" s="20">
        <v>0.127241283319912</v>
      </c>
      <c r="N619" s="20"/>
      <c r="O619" s="20"/>
    </row>
    <row r="620" spans="1:15" x14ac:dyDescent="0.35">
      <c r="A620" s="19" t="str">
        <f>B525&amp;C612&amp;D620</f>
        <v>CONSUMO PER CAPITA (kg ó litros por individuo)Otros Snacks SaladosNOROESTE</v>
      </c>
      <c r="B620">
        <v>0</v>
      </c>
      <c r="C620" s="19">
        <v>0</v>
      </c>
      <c r="D620" s="19" t="s">
        <v>90</v>
      </c>
      <c r="E620" s="20">
        <v>8.7386075483623399E-2</v>
      </c>
      <c r="F620" s="20">
        <v>5.6408059456250402E-2</v>
      </c>
      <c r="G620" s="20">
        <v>4.7751163416609899E-2</v>
      </c>
      <c r="H620" s="20">
        <v>9.1401175698978696E-2</v>
      </c>
      <c r="I620" s="20">
        <v>8.9713481973103498E-2</v>
      </c>
      <c r="J620" s="20">
        <v>6.0084140147489203E-2</v>
      </c>
      <c r="K620" s="20">
        <v>4.57457227508496E-2</v>
      </c>
      <c r="L620" s="20">
        <v>7.2207451594446595E-2</v>
      </c>
      <c r="M620" s="20">
        <v>4.8914004565022498E-2</v>
      </c>
      <c r="N620" s="20"/>
      <c r="O620" s="20"/>
    </row>
    <row r="621" spans="1:15" x14ac:dyDescent="0.35">
      <c r="A621" s="19" t="str">
        <f>B525&amp;C612&amp;D621</f>
        <v>CONSUMO PER CAPITA (kg ó litros por individuo)Otros Snacks Salados&lt;2MIL</v>
      </c>
      <c r="B621">
        <v>0</v>
      </c>
      <c r="C621" s="19">
        <v>0</v>
      </c>
      <c r="D621" s="19" t="s">
        <v>91</v>
      </c>
      <c r="E621" s="20">
        <v>0.11136678598996499</v>
      </c>
      <c r="F621" s="21">
        <v>7.3825547854080506E-2</v>
      </c>
      <c r="G621" s="20">
        <v>9.6766142764830906E-2</v>
      </c>
      <c r="H621" s="20">
        <v>9.2150945739198797E-2</v>
      </c>
      <c r="I621" s="20">
        <v>0.136615781331721</v>
      </c>
      <c r="J621" s="20">
        <v>7.2327845449705802E-2</v>
      </c>
      <c r="K621" s="20">
        <v>5.7255978651007997E-2</v>
      </c>
      <c r="L621" s="20">
        <v>6.6791674713202298E-2</v>
      </c>
      <c r="M621" s="20">
        <v>0.121521232102687</v>
      </c>
      <c r="N621" s="20"/>
      <c r="O621" s="20"/>
    </row>
    <row r="622" spans="1:15" x14ac:dyDescent="0.35">
      <c r="A622" s="19" t="str">
        <f>B525&amp;C612&amp;D622</f>
        <v>CONSUMO PER CAPITA (kg ó litros por individuo)Otros Snacks Salados2-5MIL</v>
      </c>
      <c r="B622">
        <v>0</v>
      </c>
      <c r="C622" s="19">
        <v>0</v>
      </c>
      <c r="D622" s="19" t="s">
        <v>92</v>
      </c>
      <c r="E622" s="20">
        <v>0.109423712623394</v>
      </c>
      <c r="F622" s="20">
        <v>8.3642541368011497E-2</v>
      </c>
      <c r="G622" s="20">
        <v>9.8824792351893204E-2</v>
      </c>
      <c r="H622" s="20">
        <v>6.7948954831350203E-2</v>
      </c>
      <c r="I622" s="20">
        <v>5.5852651071105403E-2</v>
      </c>
      <c r="J622" s="20">
        <v>6.9247953942753807E-2</v>
      </c>
      <c r="K622" s="20">
        <v>6.1712446681271703E-2</v>
      </c>
      <c r="L622" s="20">
        <v>8.3463298083544302E-2</v>
      </c>
      <c r="M622" s="20">
        <v>0.10112617601790599</v>
      </c>
      <c r="N622" s="20"/>
      <c r="O622" s="20"/>
    </row>
    <row r="623" spans="1:15" x14ac:dyDescent="0.35">
      <c r="A623" s="19" t="str">
        <f>B525&amp;C612&amp;D623</f>
        <v>CONSUMO PER CAPITA (kg ó litros por individuo)Otros Snacks Salados5-10MIL</v>
      </c>
      <c r="B623">
        <v>0</v>
      </c>
      <c r="C623" s="19">
        <v>0</v>
      </c>
      <c r="D623" s="19" t="s">
        <v>93</v>
      </c>
      <c r="E623" s="20">
        <v>9.9916883009610297E-2</v>
      </c>
      <c r="F623" s="20">
        <v>5.8118048012999801E-2</v>
      </c>
      <c r="G623" s="20">
        <v>5.86471560606368E-2</v>
      </c>
      <c r="H623" s="20">
        <v>0.10144139529579101</v>
      </c>
      <c r="I623" s="20">
        <v>0.106400210007897</v>
      </c>
      <c r="J623" s="20">
        <v>8.5746768673921003E-2</v>
      </c>
      <c r="K623" s="20">
        <v>6.2699567026261505E-2</v>
      </c>
      <c r="L623" s="20">
        <v>4.1115197045264701E-2</v>
      </c>
      <c r="M623" s="20">
        <v>4.8442438634774598E-2</v>
      </c>
      <c r="N623" s="20"/>
      <c r="O623" s="20"/>
    </row>
    <row r="624" spans="1:15" x14ac:dyDescent="0.35">
      <c r="A624" s="19" t="str">
        <f>B525&amp;C612&amp;D624</f>
        <v>CONSUMO PER CAPITA (kg ó litros por individuo)Otros Snacks Salados10-30MIL</v>
      </c>
      <c r="B624">
        <v>0</v>
      </c>
      <c r="C624" s="19">
        <v>0</v>
      </c>
      <c r="D624" s="19" t="s">
        <v>94</v>
      </c>
      <c r="E624" s="20">
        <v>0.15442379097481301</v>
      </c>
      <c r="F624" s="20">
        <v>8.7491088607280595E-2</v>
      </c>
      <c r="G624" s="20">
        <v>0.11768320074059201</v>
      </c>
      <c r="H624" s="20">
        <v>0.117256425355567</v>
      </c>
      <c r="I624" s="20">
        <v>0.12855427449672099</v>
      </c>
      <c r="J624" s="20">
        <v>9.5401693669084395E-2</v>
      </c>
      <c r="K624" s="20">
        <v>8.3506053971868804E-2</v>
      </c>
      <c r="L624" s="20">
        <v>0.109804399166423</v>
      </c>
      <c r="M624" s="20">
        <v>0.13369182583981301</v>
      </c>
      <c r="N624" s="20"/>
      <c r="O624" s="20"/>
    </row>
    <row r="625" spans="1:15" x14ac:dyDescent="0.35">
      <c r="A625" s="19" t="str">
        <f>B525&amp;C612&amp;D625</f>
        <v>CONSUMO PER CAPITA (kg ó litros por individuo)Otros Snacks Salados30-100MIL</v>
      </c>
      <c r="B625">
        <v>0</v>
      </c>
      <c r="C625" s="19">
        <v>0</v>
      </c>
      <c r="D625" s="19" t="s">
        <v>95</v>
      </c>
      <c r="E625" s="20">
        <v>0.102125856487598</v>
      </c>
      <c r="F625" s="20">
        <v>5.8465638715233199E-2</v>
      </c>
      <c r="G625" s="20">
        <v>9.6422399323480096E-2</v>
      </c>
      <c r="H625" s="20">
        <v>6.84228980364055E-2</v>
      </c>
      <c r="I625" s="20">
        <v>8.1283324910849594E-2</v>
      </c>
      <c r="J625" s="20">
        <v>5.2607538243566801E-2</v>
      </c>
      <c r="K625" s="20">
        <v>7.4715268411599103E-2</v>
      </c>
      <c r="L625" s="20">
        <v>6.0677955590150802E-2</v>
      </c>
      <c r="M625" s="20">
        <v>0.10737939740093</v>
      </c>
      <c r="N625" s="20"/>
      <c r="O625" s="20"/>
    </row>
    <row r="626" spans="1:15" x14ac:dyDescent="0.35">
      <c r="A626" s="19" t="str">
        <f>B525&amp;C612&amp;D626</f>
        <v>CONSUMO PER CAPITA (kg ó litros por individuo)Otros Snacks Salados100-200MIL</v>
      </c>
      <c r="B626">
        <v>0</v>
      </c>
      <c r="C626" s="19">
        <v>0</v>
      </c>
      <c r="D626" s="19" t="s">
        <v>96</v>
      </c>
      <c r="E626" s="20">
        <v>0.140360991014991</v>
      </c>
      <c r="F626" s="20">
        <v>6.6960919198371605E-2</v>
      </c>
      <c r="G626" s="20">
        <v>8.6892383011877294E-2</v>
      </c>
      <c r="H626" s="20">
        <v>6.1706718457694799E-2</v>
      </c>
      <c r="I626" s="20">
        <v>0.113634302603523</v>
      </c>
      <c r="J626" s="20">
        <v>8.2548648913642997E-2</v>
      </c>
      <c r="K626" s="20">
        <v>9.8348788533081696E-2</v>
      </c>
      <c r="L626" s="20">
        <v>5.6738601856447697E-2</v>
      </c>
      <c r="M626" s="20">
        <v>9.1216602458078902E-2</v>
      </c>
      <c r="N626" s="20"/>
      <c r="O626" s="20"/>
    </row>
    <row r="627" spans="1:15" x14ac:dyDescent="0.35">
      <c r="A627" s="19" t="str">
        <f>B525&amp;C612&amp;D627</f>
        <v>CONSUMO PER CAPITA (kg ó litros por individuo)Otros Snacks Salados200-500MIL</v>
      </c>
      <c r="B627">
        <v>0</v>
      </c>
      <c r="C627" s="19">
        <v>0</v>
      </c>
      <c r="D627" s="19" t="s">
        <v>97</v>
      </c>
      <c r="E627" s="20">
        <v>0.18556098998700499</v>
      </c>
      <c r="F627" s="20">
        <v>8.0873230414200997E-2</v>
      </c>
      <c r="G627" s="20">
        <v>6.9304687648492694E-2</v>
      </c>
      <c r="H627" s="20">
        <v>0.10133802053301701</v>
      </c>
      <c r="I627" s="20">
        <v>0.101226890042707</v>
      </c>
      <c r="J627" s="20">
        <v>6.0246388132166803E-2</v>
      </c>
      <c r="K627" s="20">
        <v>7.7390021874248302E-2</v>
      </c>
      <c r="L627" s="20">
        <v>8.1788451129149606E-2</v>
      </c>
      <c r="M627" s="20">
        <v>0.103842875836632</v>
      </c>
      <c r="N627" s="20"/>
      <c r="O627" s="20"/>
    </row>
    <row r="628" spans="1:15" x14ac:dyDescent="0.35">
      <c r="A628" s="19" t="str">
        <f>B525&amp;C612&amp;D628</f>
        <v>CONSUMO PER CAPITA (kg ó litros por individuo)Otros Snacks Salados&gt;500MIL</v>
      </c>
      <c r="B628">
        <v>0</v>
      </c>
      <c r="C628" s="19">
        <v>0</v>
      </c>
      <c r="D628" s="19" t="s">
        <v>98</v>
      </c>
      <c r="E628" s="20">
        <v>0.11304998291263101</v>
      </c>
      <c r="F628" s="20">
        <v>5.41179897176279E-2</v>
      </c>
      <c r="G628" s="20">
        <v>7.69191123159189E-2</v>
      </c>
      <c r="H628" s="20">
        <v>6.4794544144954197E-2</v>
      </c>
      <c r="I628" s="20">
        <v>8.8048126405565794E-2</v>
      </c>
      <c r="J628" s="20">
        <v>5.2735583907807297E-2</v>
      </c>
      <c r="K628" s="20">
        <v>7.6013859544850695E-2</v>
      </c>
      <c r="L628" s="20">
        <v>7.9506561485161401E-2</v>
      </c>
      <c r="M628" s="20">
        <v>9.0079729752807897E-2</v>
      </c>
      <c r="N628" s="20"/>
      <c r="O628" s="20"/>
    </row>
    <row r="629" spans="1:15" x14ac:dyDescent="0.35">
      <c r="A629" s="19" t="str">
        <f>B525&amp;C612&amp;D629</f>
        <v>CONSUMO PER CAPITA (kg ó litros por individuo)Otros Snacks SaladosDE 15 A 19 AÑOS</v>
      </c>
      <c r="B629">
        <v>0</v>
      </c>
      <c r="C629" s="19">
        <v>0</v>
      </c>
      <c r="D629" s="19" t="s">
        <v>99</v>
      </c>
      <c r="E629" s="20">
        <v>0.12066973778194</v>
      </c>
      <c r="F629" s="20">
        <v>5.1273711185875703E-2</v>
      </c>
      <c r="G629" s="20">
        <v>0.16706535863171401</v>
      </c>
      <c r="H629" s="20">
        <v>0.117696661903213</v>
      </c>
      <c r="I629" s="20">
        <v>0.11886776514311399</v>
      </c>
      <c r="J629" s="20">
        <v>0.12062281426318</v>
      </c>
      <c r="K629" s="20">
        <v>0.102642642286013</v>
      </c>
      <c r="L629" s="20">
        <v>6.4979587323387794E-2</v>
      </c>
      <c r="M629" s="20">
        <v>7.6370658931223703E-2</v>
      </c>
      <c r="N629" s="20"/>
      <c r="O629" s="20"/>
    </row>
    <row r="630" spans="1:15" x14ac:dyDescent="0.35">
      <c r="A630" s="19" t="str">
        <f>B525&amp;C612&amp;D630</f>
        <v>CONSUMO PER CAPITA (kg ó litros por individuo)Otros Snacks SaladosDE 20 A 24 AÑOS</v>
      </c>
      <c r="B630">
        <v>0</v>
      </c>
      <c r="C630" s="19">
        <v>0</v>
      </c>
      <c r="D630" s="19" t="s">
        <v>100</v>
      </c>
      <c r="E630" s="20">
        <v>5.6258705868284201E-2</v>
      </c>
      <c r="F630" s="20">
        <v>4.7149193338071903E-2</v>
      </c>
      <c r="G630" s="20">
        <v>8.4701753533753907E-2</v>
      </c>
      <c r="H630" s="20">
        <v>3.6913398150279303E-2</v>
      </c>
      <c r="I630" s="20">
        <v>4.5619069882526703E-2</v>
      </c>
      <c r="J630" s="20">
        <v>7.5823222629851902E-2</v>
      </c>
      <c r="K630" s="20">
        <v>7.5679005326624402E-2</v>
      </c>
      <c r="L630" s="20">
        <v>5.9408683389052502E-2</v>
      </c>
      <c r="M630" s="20">
        <v>5.2133428336902703E-2</v>
      </c>
      <c r="N630" s="20"/>
      <c r="O630" s="20"/>
    </row>
    <row r="631" spans="1:15" x14ac:dyDescent="0.35">
      <c r="A631" s="19" t="str">
        <f>B525&amp;C612&amp;D631</f>
        <v>CONSUMO PER CAPITA (kg ó litros por individuo)Otros Snacks SaladosDE 25 A 34 AÑOS</v>
      </c>
      <c r="B631">
        <v>0</v>
      </c>
      <c r="C631" s="19">
        <v>0</v>
      </c>
      <c r="D631" s="19" t="s">
        <v>101</v>
      </c>
      <c r="E631" s="20">
        <v>9.0028012290432599E-2</v>
      </c>
      <c r="F631" s="20">
        <v>6.34066980435634E-2</v>
      </c>
      <c r="G631" s="20">
        <v>6.0323024542600301E-2</v>
      </c>
      <c r="H631" s="20">
        <v>9.9700589523665104E-2</v>
      </c>
      <c r="I631" s="20">
        <v>0.107142188849115</v>
      </c>
      <c r="J631" s="20">
        <v>5.6734998237107301E-2</v>
      </c>
      <c r="K631" s="20">
        <v>6.1235871956081503E-2</v>
      </c>
      <c r="L631" s="20">
        <v>7.8254805746559505E-2</v>
      </c>
      <c r="M631" s="20">
        <v>8.3575793534189105E-2</v>
      </c>
      <c r="N631" s="20"/>
      <c r="O631" s="20"/>
    </row>
    <row r="632" spans="1:15" x14ac:dyDescent="0.35">
      <c r="A632" s="19" t="str">
        <f>B525&amp;C612&amp;D632</f>
        <v>CONSUMO PER CAPITA (kg ó litros por individuo)Otros Snacks SaladosDE 35 A 49 AÑOS</v>
      </c>
      <c r="B632">
        <v>0</v>
      </c>
      <c r="C632" s="19">
        <v>0</v>
      </c>
      <c r="D632" s="19" t="s">
        <v>102</v>
      </c>
      <c r="E632" s="20">
        <v>0.146448067039676</v>
      </c>
      <c r="F632" s="20">
        <v>9.8386851038982107E-2</v>
      </c>
      <c r="G632" s="20">
        <v>9.9919819628996806E-2</v>
      </c>
      <c r="H632" s="20">
        <v>9.6295721022523303E-2</v>
      </c>
      <c r="I632" s="20">
        <v>0.10269107645474999</v>
      </c>
      <c r="J632" s="20">
        <v>7.5069923674158795E-2</v>
      </c>
      <c r="K632" s="20">
        <v>7.9327897903410105E-2</v>
      </c>
      <c r="L632" s="20">
        <v>9.3282620922820997E-2</v>
      </c>
      <c r="M632" s="20">
        <v>0.121500507332017</v>
      </c>
      <c r="N632" s="20"/>
      <c r="O632" s="20"/>
    </row>
    <row r="633" spans="1:15" x14ac:dyDescent="0.35">
      <c r="A633" s="19" t="str">
        <f>B525&amp;C612&amp;D633</f>
        <v>CONSUMO PER CAPITA (kg ó litros por individuo)Otros Snacks SaladosDE 50 A 59 AÑOS</v>
      </c>
      <c r="B633">
        <v>0</v>
      </c>
      <c r="C633" s="19">
        <v>0</v>
      </c>
      <c r="D633" s="19" t="s">
        <v>103</v>
      </c>
      <c r="E633" s="20">
        <v>0.153877512456434</v>
      </c>
      <c r="F633" s="20">
        <v>7.46513936731866E-2</v>
      </c>
      <c r="G633" s="20">
        <v>8.2066717352827404E-2</v>
      </c>
      <c r="H633" s="20">
        <v>8.4002602731800505E-2</v>
      </c>
      <c r="I633" s="20">
        <v>0.11935902476507899</v>
      </c>
      <c r="J633" s="20">
        <v>8.3611103605001902E-2</v>
      </c>
      <c r="K633" s="20">
        <v>8.5294695096378007E-2</v>
      </c>
      <c r="L633" s="20">
        <v>7.5472659918990506E-2</v>
      </c>
      <c r="M633" s="20">
        <v>0.12191945877266901</v>
      </c>
      <c r="N633" s="20"/>
      <c r="O633" s="20"/>
    </row>
    <row r="634" spans="1:15" x14ac:dyDescent="0.35">
      <c r="A634" s="19" t="str">
        <f>B525&amp;C612&amp;D634</f>
        <v>CONSUMO PER CAPITA (kg ó litros por individuo)Otros Snacks SaladosDE 60 A 75 AÑOS</v>
      </c>
      <c r="B634">
        <v>0</v>
      </c>
      <c r="C634" s="19">
        <v>0</v>
      </c>
      <c r="D634" s="19" t="s">
        <v>104</v>
      </c>
      <c r="E634" s="20">
        <v>0.132972338531505</v>
      </c>
      <c r="F634" s="21">
        <v>4.1249306439771302E-2</v>
      </c>
      <c r="G634" s="20">
        <v>7.9029113091964004E-2</v>
      </c>
      <c r="H634" s="20">
        <v>6.3531791618805303E-2</v>
      </c>
      <c r="I634" s="20">
        <v>8.7748046049439907E-2</v>
      </c>
      <c r="J634" s="21">
        <v>4.0437303724278902E-2</v>
      </c>
      <c r="K634" s="20">
        <v>6.7349569996060898E-2</v>
      </c>
      <c r="L634" s="20">
        <v>5.87297271646341E-2</v>
      </c>
      <c r="M634" s="20">
        <v>9.7223645144975196E-2</v>
      </c>
      <c r="N634" s="20"/>
      <c r="O634" s="20"/>
    </row>
    <row r="635" spans="1:15" x14ac:dyDescent="0.35">
      <c r="A635" s="19" t="str">
        <f>B525&amp;C612&amp;D635</f>
        <v>CONSUMO PER CAPITA (kg ó litros por individuo)Otros Snacks SaladosNIVEL ALTO</v>
      </c>
      <c r="B635">
        <v>0</v>
      </c>
      <c r="C635" s="19">
        <v>0</v>
      </c>
      <c r="D635" s="19" t="s">
        <v>160</v>
      </c>
      <c r="E635" s="20">
        <v>0.119211304659773</v>
      </c>
      <c r="F635" s="20">
        <v>8.2148725039417003E-2</v>
      </c>
      <c r="G635" s="20">
        <v>6.60854671170545E-2</v>
      </c>
      <c r="H635" s="20">
        <v>8.18378779481473E-2</v>
      </c>
      <c r="I635" s="20">
        <v>0.10005551950896401</v>
      </c>
      <c r="J635" s="20">
        <v>8.4228016961978597E-2</v>
      </c>
      <c r="K635" s="20">
        <v>9.5481462157838703E-2</v>
      </c>
      <c r="L635" s="20">
        <v>8.3177728702516898E-2</v>
      </c>
      <c r="M635" s="20">
        <v>0.113104784428071</v>
      </c>
      <c r="N635" s="20"/>
      <c r="O635" s="20"/>
    </row>
    <row r="636" spans="1:15" x14ac:dyDescent="0.35">
      <c r="A636" s="19" t="str">
        <f>B525&amp;C612&amp;D636</f>
        <v>CONSUMO PER CAPITA (kg ó litros por individuo)Otros Snacks SaladosNIVEL MEDIO ALTO</v>
      </c>
      <c r="B636">
        <v>0</v>
      </c>
      <c r="C636" s="19">
        <v>0</v>
      </c>
      <c r="D636" s="19" t="s">
        <v>161</v>
      </c>
      <c r="E636" s="20">
        <v>7.9964406006201597E-2</v>
      </c>
      <c r="F636" s="20">
        <v>4.3647241729589698E-2</v>
      </c>
      <c r="G636" s="20">
        <v>7.0557034777847596E-2</v>
      </c>
      <c r="H636" s="20">
        <v>7.4261395916936507E-2</v>
      </c>
      <c r="I636" s="20">
        <v>0.101079882476497</v>
      </c>
      <c r="J636" s="20">
        <v>5.13618470467994E-2</v>
      </c>
      <c r="K636" s="20">
        <v>6.3495701175329697E-2</v>
      </c>
      <c r="L636" s="20">
        <v>6.16385610397409E-2</v>
      </c>
      <c r="M636" s="20">
        <v>6.6964402060557801E-2</v>
      </c>
      <c r="N636" s="20"/>
      <c r="O636" s="20"/>
    </row>
    <row r="637" spans="1:15" x14ac:dyDescent="0.35">
      <c r="A637" s="19" t="str">
        <f>B525&amp;C612&amp;D637</f>
        <v>CONSUMO PER CAPITA (kg ó litros por individuo)Otros Snacks SaladosNIVEL MEDIO</v>
      </c>
      <c r="B637">
        <v>0</v>
      </c>
      <c r="C637" s="19">
        <v>0</v>
      </c>
      <c r="D637" s="19" t="s">
        <v>162</v>
      </c>
      <c r="E637" s="20">
        <v>0.113374560826867</v>
      </c>
      <c r="F637" s="20">
        <v>6.9018891608526006E-2</v>
      </c>
      <c r="G637" s="20">
        <v>0.107990214700634</v>
      </c>
      <c r="H637" s="20">
        <v>0.106136344292504</v>
      </c>
      <c r="I637" s="20">
        <v>0.10388860604569</v>
      </c>
      <c r="J637" s="20">
        <v>6.9807702809699695E-2</v>
      </c>
      <c r="K637" s="20">
        <v>7.1228003840960105E-2</v>
      </c>
      <c r="L637" s="20">
        <v>6.4612136876997905E-2</v>
      </c>
      <c r="M637" s="20">
        <v>0.112212946936439</v>
      </c>
      <c r="N637" s="20"/>
      <c r="O637" s="20"/>
    </row>
    <row r="638" spans="1:15" x14ac:dyDescent="0.35">
      <c r="A638" s="19" t="str">
        <f>B525&amp;C612&amp;D638</f>
        <v>CONSUMO PER CAPITA (kg ó litros por individuo)Otros Snacks SaladosNIVEL MEDIO BAJO</v>
      </c>
      <c r="B638">
        <v>0</v>
      </c>
      <c r="C638" s="19">
        <v>0</v>
      </c>
      <c r="D638" s="19" t="s">
        <v>163</v>
      </c>
      <c r="E638" s="20">
        <v>0.137565647194621</v>
      </c>
      <c r="F638" s="20">
        <v>6.0104678363089602E-2</v>
      </c>
      <c r="G638" s="20">
        <v>8.0335306656634506E-2</v>
      </c>
      <c r="H638" s="20">
        <v>6.4547759210872996E-2</v>
      </c>
      <c r="I638" s="20">
        <v>9.6194597141974397E-2</v>
      </c>
      <c r="J638" s="20">
        <v>7.4092367264138106E-2</v>
      </c>
      <c r="K638" s="20">
        <v>6.4966045420447302E-2</v>
      </c>
      <c r="L638" s="20">
        <v>5.9033804248001101E-2</v>
      </c>
      <c r="M638" s="20">
        <v>9.0588040946020201E-2</v>
      </c>
      <c r="N638" s="20"/>
      <c r="O638" s="20"/>
    </row>
    <row r="639" spans="1:15" x14ac:dyDescent="0.35">
      <c r="A639" s="19" t="str">
        <f>B525&amp;C612&amp;D639</f>
        <v>CONSUMO PER CAPITA (kg ó litros por individuo)Otros Snacks SaladosHOMBRE</v>
      </c>
      <c r="B639">
        <v>0</v>
      </c>
      <c r="C639" s="19">
        <v>0</v>
      </c>
      <c r="D639" s="19" t="s">
        <v>109</v>
      </c>
      <c r="E639" s="20">
        <v>8.6739573550088503E-2</v>
      </c>
      <c r="F639" s="20">
        <v>4.8343306100728699E-2</v>
      </c>
      <c r="G639" s="20">
        <v>7.0918276087272594E-2</v>
      </c>
      <c r="H639" s="20">
        <v>6.6083792627108298E-2</v>
      </c>
      <c r="I639" s="20">
        <v>6.7833627656782497E-2</v>
      </c>
      <c r="J639" s="20">
        <v>5.1568462584376799E-2</v>
      </c>
      <c r="K639" s="20">
        <v>5.79768763695378E-2</v>
      </c>
      <c r="L639" s="20">
        <v>5.1029851712176499E-2</v>
      </c>
      <c r="M639" s="20">
        <v>8.5612685269787894E-2</v>
      </c>
      <c r="N639" s="20"/>
      <c r="O639" s="20"/>
    </row>
    <row r="640" spans="1:15" x14ac:dyDescent="0.35">
      <c r="A640" s="19" t="str">
        <f>B525&amp;C612&amp;D640</f>
        <v>CONSUMO PER CAPITA (kg ó litros por individuo)Otros Snacks SaladosMUJER</v>
      </c>
      <c r="B640">
        <v>0</v>
      </c>
      <c r="C640" s="19">
        <v>0</v>
      </c>
      <c r="D640" s="19" t="s">
        <v>110</v>
      </c>
      <c r="E640" s="20">
        <v>0.17110999594552301</v>
      </c>
      <c r="F640" s="20">
        <v>9.0089913065193705E-2</v>
      </c>
      <c r="G640" s="20">
        <v>0.107835433611788</v>
      </c>
      <c r="H640" s="20">
        <v>0.10253993658430501</v>
      </c>
      <c r="I640" s="20">
        <v>0.13284931192786301</v>
      </c>
      <c r="J640" s="20">
        <v>8.7019968171834994E-2</v>
      </c>
      <c r="K640" s="20">
        <v>9.4808120736294896E-2</v>
      </c>
      <c r="L640" s="20">
        <v>9.9385607613708807E-2</v>
      </c>
      <c r="M640" s="20">
        <v>0.119524199376496</v>
      </c>
      <c r="N640" s="20"/>
      <c r="O640" s="20"/>
    </row>
    <row r="641" spans="1:15" x14ac:dyDescent="0.35">
      <c r="A641" s="19" t="str">
        <f>B525&amp;C641&amp;D641</f>
        <v>CONSUMO PER CAPITA (kg ó litros por individuo)Frutos SecosT.ESPAÑA</v>
      </c>
      <c r="B641">
        <v>0</v>
      </c>
      <c r="C641" s="19" t="s">
        <v>59</v>
      </c>
      <c r="D641" s="19" t="s">
        <v>81</v>
      </c>
      <c r="E641" s="20">
        <v>9.0777414271609402E-2</v>
      </c>
      <c r="F641" s="20">
        <v>8.2370411982017E-2</v>
      </c>
      <c r="G641" s="20">
        <v>9.1548092149853294E-2</v>
      </c>
      <c r="H641" s="20">
        <v>7.6322788347185602E-2</v>
      </c>
      <c r="I641" s="20">
        <v>9.9205729978094195E-2</v>
      </c>
      <c r="J641" s="20">
        <v>6.9230328875566002E-2</v>
      </c>
      <c r="K641" s="20">
        <v>7.1146172740510702E-2</v>
      </c>
      <c r="L641" s="20">
        <v>6.4548107469830807E-2</v>
      </c>
      <c r="M641" s="20">
        <v>9.0608518212046602E-2</v>
      </c>
      <c r="N641" s="20"/>
      <c r="O641" s="20"/>
    </row>
    <row r="642" spans="1:15" x14ac:dyDescent="0.35">
      <c r="A642" s="19" t="str">
        <f>B525&amp;C641&amp;D642</f>
        <v>CONSUMO PER CAPITA (kg ó litros por individuo)Frutos SecosBCN AM</v>
      </c>
      <c r="B642">
        <v>0</v>
      </c>
      <c r="C642" s="19">
        <v>0</v>
      </c>
      <c r="D642" s="19" t="s">
        <v>83</v>
      </c>
      <c r="E642" s="20">
        <v>4.1800111067184897E-2</v>
      </c>
      <c r="F642" s="20">
        <v>0.17046988274925101</v>
      </c>
      <c r="G642" s="21">
        <v>0.19606948544768299</v>
      </c>
      <c r="H642" s="20">
        <v>0.13014179058695199</v>
      </c>
      <c r="I642" s="20">
        <v>0.182138264515634</v>
      </c>
      <c r="J642" s="20">
        <v>9.3118909553394705E-2</v>
      </c>
      <c r="K642" s="20">
        <v>0.133627683720031</v>
      </c>
      <c r="L642" s="21">
        <v>8.37320428076304E-2</v>
      </c>
      <c r="M642" s="20">
        <v>8.7281353580233201E-2</v>
      </c>
      <c r="N642" s="20"/>
      <c r="O642" s="20"/>
    </row>
    <row r="643" spans="1:15" x14ac:dyDescent="0.35">
      <c r="A643" s="19" t="str">
        <f>B525&amp;C641&amp;D643</f>
        <v>CONSUMO PER CAPITA (kg ó litros por individuo)Frutos SecosREST.CAT ARAGON</v>
      </c>
      <c r="B643">
        <v>0</v>
      </c>
      <c r="C643" s="19">
        <v>0</v>
      </c>
      <c r="D643" s="19" t="s">
        <v>84</v>
      </c>
      <c r="E643" s="20">
        <v>7.7797340968065107E-2</v>
      </c>
      <c r="F643" s="20">
        <v>6.1262599878364001E-2</v>
      </c>
      <c r="G643" s="20">
        <v>3.9774365028115703E-2</v>
      </c>
      <c r="H643" s="20">
        <v>8.2313432004419498E-2</v>
      </c>
      <c r="I643" s="20">
        <v>0.100565632680138</v>
      </c>
      <c r="J643" s="20">
        <v>6.6485046822274907E-2</v>
      </c>
      <c r="K643" s="20">
        <v>7.2223608288477598E-2</v>
      </c>
      <c r="L643" s="20">
        <v>9.7264356822870102E-2</v>
      </c>
      <c r="M643" s="20">
        <v>0.165469778059321</v>
      </c>
      <c r="N643" s="20"/>
      <c r="O643" s="20"/>
    </row>
    <row r="644" spans="1:15" x14ac:dyDescent="0.35">
      <c r="A644" s="19" t="str">
        <f>B525&amp;C641&amp;D644</f>
        <v>CONSUMO PER CAPITA (kg ó litros por individuo)Frutos SecosLEVANTE</v>
      </c>
      <c r="B644">
        <v>0</v>
      </c>
      <c r="C644" s="19">
        <v>0</v>
      </c>
      <c r="D644" s="19" t="s">
        <v>85</v>
      </c>
      <c r="E644" s="20">
        <v>7.3147740115851595E-2</v>
      </c>
      <c r="F644" s="20">
        <v>4.0620589163122001E-2</v>
      </c>
      <c r="G644" s="20">
        <v>5.8982704793138399E-2</v>
      </c>
      <c r="H644" s="20">
        <v>5.7182528696514898E-2</v>
      </c>
      <c r="I644" s="20">
        <v>8.0397143425289599E-2</v>
      </c>
      <c r="J644" s="20">
        <v>3.8126606768795597E-2</v>
      </c>
      <c r="K644" s="20">
        <v>3.5917066703668198E-2</v>
      </c>
      <c r="L644" s="20">
        <v>2.5130532085999201E-2</v>
      </c>
      <c r="M644" s="20">
        <v>4.6960347535320801E-2</v>
      </c>
      <c r="N644" s="20"/>
      <c r="O644" s="20"/>
    </row>
    <row r="645" spans="1:15" x14ac:dyDescent="0.35">
      <c r="A645" s="19" t="str">
        <f>B525&amp;C641&amp;D645</f>
        <v>CONSUMO PER CAPITA (kg ó litros por individuo)Frutos SecosANDALUCIA</v>
      </c>
      <c r="B645">
        <v>0</v>
      </c>
      <c r="C645" s="19">
        <v>0</v>
      </c>
      <c r="D645" s="19" t="s">
        <v>86</v>
      </c>
      <c r="E645" s="20">
        <v>9.7102573574993495E-2</v>
      </c>
      <c r="F645" s="20">
        <v>8.1865885760367699E-2</v>
      </c>
      <c r="G645" s="20">
        <v>8.0016569916138106E-2</v>
      </c>
      <c r="H645" s="20">
        <v>7.1790285268764298E-2</v>
      </c>
      <c r="I645" s="20">
        <v>8.7367999359476006E-2</v>
      </c>
      <c r="J645" s="20">
        <v>8.0705335931828895E-2</v>
      </c>
      <c r="K645" s="20">
        <v>7.2575017791317406E-2</v>
      </c>
      <c r="L645" s="20">
        <v>6.6347041647107405E-2</v>
      </c>
      <c r="M645" s="20">
        <v>8.2803561903289094E-2</v>
      </c>
      <c r="N645" s="20"/>
      <c r="O645" s="20"/>
    </row>
    <row r="646" spans="1:15" x14ac:dyDescent="0.35">
      <c r="A646" s="19" t="str">
        <f>B525&amp;C641&amp;D646</f>
        <v>CONSUMO PER CAPITA (kg ó litros por individuo)Frutos SecosMDD AM</v>
      </c>
      <c r="B646">
        <v>0</v>
      </c>
      <c r="C646" s="19">
        <v>0</v>
      </c>
      <c r="D646" s="19" t="s">
        <v>87</v>
      </c>
      <c r="E646" s="20">
        <v>7.0451456621371603E-2</v>
      </c>
      <c r="F646" s="20">
        <v>4.5816776665891699E-2</v>
      </c>
      <c r="G646" s="20">
        <v>5.3018742785575099E-2</v>
      </c>
      <c r="H646" s="20">
        <v>5.4257224047485501E-2</v>
      </c>
      <c r="I646" s="20">
        <v>6.62186319217858E-2</v>
      </c>
      <c r="J646" s="20">
        <v>5.4282960929211602E-2</v>
      </c>
      <c r="K646" s="20">
        <v>5.2848230868684898E-2</v>
      </c>
      <c r="L646" s="20">
        <v>4.2976077662260401E-2</v>
      </c>
      <c r="M646" s="20">
        <v>6.0960089712234503E-2</v>
      </c>
      <c r="N646" s="20"/>
      <c r="O646" s="20"/>
    </row>
    <row r="647" spans="1:15" x14ac:dyDescent="0.35">
      <c r="A647" s="19" t="str">
        <f>B525&amp;C641&amp;D647</f>
        <v>CONSUMO PER CAPITA (kg ó litros por individuo)Frutos SecosRTO CENTRO</v>
      </c>
      <c r="B647">
        <v>0</v>
      </c>
      <c r="C647" s="19">
        <v>0</v>
      </c>
      <c r="D647" s="19" t="s">
        <v>88</v>
      </c>
      <c r="E647" s="20">
        <v>0.180158614645135</v>
      </c>
      <c r="F647" s="20">
        <v>0.132082053579308</v>
      </c>
      <c r="G647" s="20">
        <v>8.4006279044544996E-2</v>
      </c>
      <c r="H647" s="20">
        <v>9.1892138649418004E-2</v>
      </c>
      <c r="I647" s="20">
        <v>0.113920902769657</v>
      </c>
      <c r="J647" s="20">
        <v>0.105580126387071</v>
      </c>
      <c r="K647" s="20">
        <v>9.2973442656439004E-2</v>
      </c>
      <c r="L647" s="20">
        <v>7.59009099232308E-2</v>
      </c>
      <c r="M647" s="20">
        <v>8.3947416115911902E-2</v>
      </c>
      <c r="N647" s="20"/>
      <c r="O647" s="20"/>
    </row>
    <row r="648" spans="1:15" x14ac:dyDescent="0.35">
      <c r="A648" s="19" t="str">
        <f>B525&amp;C641&amp;D648</f>
        <v>CONSUMO PER CAPITA (kg ó litros por individuo)Frutos SecosNORTE-CENTRO</v>
      </c>
      <c r="B648">
        <v>0</v>
      </c>
      <c r="C648" s="19">
        <v>0</v>
      </c>
      <c r="D648" s="19" t="s">
        <v>89</v>
      </c>
      <c r="E648" s="20">
        <v>0.133820419425592</v>
      </c>
      <c r="F648" s="20">
        <v>0.10483693113716799</v>
      </c>
      <c r="G648" s="20">
        <v>0.20323090032188301</v>
      </c>
      <c r="H648" s="20">
        <v>7.5787844177660393E-2</v>
      </c>
      <c r="I648" s="20">
        <v>0.130653020330218</v>
      </c>
      <c r="J648" s="20">
        <v>9.0630817474981598E-2</v>
      </c>
      <c r="K648" s="20">
        <v>9.2194357853279493E-2</v>
      </c>
      <c r="L648" s="20">
        <v>6.8700790883484797E-2</v>
      </c>
      <c r="M648" s="20">
        <v>0.112721523905031</v>
      </c>
      <c r="N648" s="20"/>
      <c r="O648" s="20"/>
    </row>
    <row r="649" spans="1:15" x14ac:dyDescent="0.35">
      <c r="A649" s="19" t="str">
        <f>B525&amp;C641&amp;D649</f>
        <v>CONSUMO PER CAPITA (kg ó litros por individuo)Frutos SecosNOROESTE</v>
      </c>
      <c r="B649">
        <v>0</v>
      </c>
      <c r="C649" s="19">
        <v>0</v>
      </c>
      <c r="D649" s="19" t="s">
        <v>90</v>
      </c>
      <c r="E649" s="20">
        <v>6.8489761160794999E-2</v>
      </c>
      <c r="F649" s="20">
        <v>7.1464755428639296E-2</v>
      </c>
      <c r="G649" s="20">
        <v>8.8716477710181402E-2</v>
      </c>
      <c r="H649" s="20">
        <v>7.1217062211439905E-2</v>
      </c>
      <c r="I649" s="20">
        <v>7.0033734766035999E-2</v>
      </c>
      <c r="J649" s="20">
        <v>3.72406047570197E-2</v>
      </c>
      <c r="K649" s="20">
        <v>4.3833427020567403E-2</v>
      </c>
      <c r="L649" s="20">
        <v>7.6441960554080604E-2</v>
      </c>
      <c r="M649" s="20">
        <v>0.105792050344804</v>
      </c>
      <c r="N649" s="20"/>
      <c r="O649" s="20"/>
    </row>
    <row r="650" spans="1:15" x14ac:dyDescent="0.35">
      <c r="A650" s="19" t="str">
        <f>B525&amp;C641&amp;D650</f>
        <v>CONSUMO PER CAPITA (kg ó litros por individuo)Frutos Secos&lt;2MIL</v>
      </c>
      <c r="B650">
        <v>0</v>
      </c>
      <c r="C650" s="19">
        <v>0</v>
      </c>
      <c r="D650" s="19" t="s">
        <v>91</v>
      </c>
      <c r="E650" s="21">
        <v>8.6970743996059002E-2</v>
      </c>
      <c r="F650" s="21">
        <v>6.02724302742558E-2</v>
      </c>
      <c r="G650" s="21">
        <v>6.4983831135840997E-2</v>
      </c>
      <c r="H650" s="21">
        <v>7.5865055481715599E-2</v>
      </c>
      <c r="I650" s="20">
        <v>9.7786774511558205E-2</v>
      </c>
      <c r="J650" s="21">
        <v>5.20090302000017E-2</v>
      </c>
      <c r="K650" s="21">
        <v>8.04443995275924E-2</v>
      </c>
      <c r="L650" s="20">
        <v>8.9091511041414301E-2</v>
      </c>
      <c r="M650" s="20">
        <v>9.7783013643166397E-2</v>
      </c>
      <c r="N650" s="20"/>
      <c r="O650" s="20"/>
    </row>
    <row r="651" spans="1:15" x14ac:dyDescent="0.35">
      <c r="A651" s="19" t="str">
        <f>B525&amp;C641&amp;D651</f>
        <v>CONSUMO PER CAPITA (kg ó litros por individuo)Frutos Secos2-5MIL</v>
      </c>
      <c r="B651">
        <v>0</v>
      </c>
      <c r="C651" s="19">
        <v>0</v>
      </c>
      <c r="D651" s="19" t="s">
        <v>92</v>
      </c>
      <c r="E651" s="20">
        <v>4.5482154970240198E-2</v>
      </c>
      <c r="F651" s="20">
        <v>5.8377314328710198E-2</v>
      </c>
      <c r="G651" s="20">
        <v>8.8846321905780304E-2</v>
      </c>
      <c r="H651" s="20">
        <v>5.8992445979467401E-2</v>
      </c>
      <c r="I651" s="20">
        <v>4.13082956145608E-2</v>
      </c>
      <c r="J651" s="20">
        <v>3.79498595098356E-2</v>
      </c>
      <c r="K651" s="20">
        <v>5.9708685403255003E-2</v>
      </c>
      <c r="L651" s="20">
        <v>3.4023457407948203E-2</v>
      </c>
      <c r="M651" s="20">
        <v>8.1154431540893093E-2</v>
      </c>
      <c r="N651" s="20"/>
      <c r="O651" s="20"/>
    </row>
    <row r="652" spans="1:15" x14ac:dyDescent="0.35">
      <c r="A652" s="19" t="str">
        <f>B525&amp;C641&amp;D652</f>
        <v>CONSUMO PER CAPITA (kg ó litros por individuo)Frutos Secos5-10MIL</v>
      </c>
      <c r="B652">
        <v>0</v>
      </c>
      <c r="C652" s="19">
        <v>0</v>
      </c>
      <c r="D652" s="19" t="s">
        <v>93</v>
      </c>
      <c r="E652" s="20">
        <v>6.3463818194907401E-2</v>
      </c>
      <c r="F652" s="20">
        <v>4.7838468097806897E-2</v>
      </c>
      <c r="G652" s="20">
        <v>3.3435474080358303E-2</v>
      </c>
      <c r="H652" s="20">
        <v>4.6227449417279298E-2</v>
      </c>
      <c r="I652" s="20">
        <v>7.1682542715420003E-2</v>
      </c>
      <c r="J652" s="20">
        <v>7.8099813345801905E-2</v>
      </c>
      <c r="K652" s="20">
        <v>4.0318953086259497E-2</v>
      </c>
      <c r="L652" s="20">
        <v>2.5910225202706701E-2</v>
      </c>
      <c r="M652" s="20">
        <v>6.2002657832407999E-2</v>
      </c>
      <c r="N652" s="20"/>
      <c r="O652" s="20"/>
    </row>
    <row r="653" spans="1:15" x14ac:dyDescent="0.35">
      <c r="A653" s="19" t="str">
        <f>B525&amp;C641&amp;D653</f>
        <v>CONSUMO PER CAPITA (kg ó litros por individuo)Frutos Secos10-30MIL</v>
      </c>
      <c r="B653">
        <v>0</v>
      </c>
      <c r="C653" s="19">
        <v>0</v>
      </c>
      <c r="D653" s="19" t="s">
        <v>94</v>
      </c>
      <c r="E653" s="20">
        <v>0.13524644862436699</v>
      </c>
      <c r="F653" s="20">
        <v>9.2481461372860604E-2</v>
      </c>
      <c r="G653" s="20">
        <v>7.2782742120553107E-2</v>
      </c>
      <c r="H653" s="20">
        <v>6.6210727788122606E-2</v>
      </c>
      <c r="I653" s="20">
        <v>0.10411122562800899</v>
      </c>
      <c r="J653" s="20">
        <v>8.0089025908551603E-2</v>
      </c>
      <c r="K653" s="20">
        <v>5.6272010817463497E-2</v>
      </c>
      <c r="L653" s="20">
        <v>7.8765177616625701E-2</v>
      </c>
      <c r="M653" s="20">
        <v>8.6011881156826203E-2</v>
      </c>
      <c r="N653" s="20"/>
      <c r="O653" s="20"/>
    </row>
    <row r="654" spans="1:15" x14ac:dyDescent="0.35">
      <c r="A654" s="19" t="str">
        <f>B525&amp;C641&amp;D654</f>
        <v>CONSUMO PER CAPITA (kg ó litros por individuo)Frutos Secos30-100MIL</v>
      </c>
      <c r="B654">
        <v>0</v>
      </c>
      <c r="C654" s="19">
        <v>0</v>
      </c>
      <c r="D654" s="19" t="s">
        <v>95</v>
      </c>
      <c r="E654" s="20">
        <v>7.4823681535753195E-2</v>
      </c>
      <c r="F654" s="20">
        <v>7.0383153917995198E-2</v>
      </c>
      <c r="G654" s="20">
        <v>9.2420452057470501E-2</v>
      </c>
      <c r="H654" s="20">
        <v>8.0976412111733898E-2</v>
      </c>
      <c r="I654" s="20">
        <v>8.8044522485808699E-2</v>
      </c>
      <c r="J654" s="20">
        <v>7.3669293228796298E-2</v>
      </c>
      <c r="K654" s="20">
        <v>5.96609821101131E-2</v>
      </c>
      <c r="L654" s="20">
        <v>6.9977657924843395E-2</v>
      </c>
      <c r="M654" s="20">
        <v>0.102141284502885</v>
      </c>
      <c r="N654" s="20"/>
      <c r="O654" s="20"/>
    </row>
    <row r="655" spans="1:15" x14ac:dyDescent="0.35">
      <c r="A655" s="19" t="str">
        <f>B525&amp;C641&amp;D655</f>
        <v>CONSUMO PER CAPITA (kg ó litros por individuo)Frutos Secos100-200MIL</v>
      </c>
      <c r="B655">
        <v>0</v>
      </c>
      <c r="C655" s="19">
        <v>0</v>
      </c>
      <c r="D655" s="19" t="s">
        <v>96</v>
      </c>
      <c r="E655" s="20">
        <v>9.6317834579217596E-2</v>
      </c>
      <c r="F655" s="20">
        <v>4.0592137115545497E-2</v>
      </c>
      <c r="G655" s="20">
        <v>7.15377170788353E-2</v>
      </c>
      <c r="H655" s="20">
        <v>5.8746051279930302E-2</v>
      </c>
      <c r="I655" s="20">
        <v>7.3473673727474598E-2</v>
      </c>
      <c r="J655" s="20">
        <v>6.5737269190884795E-2</v>
      </c>
      <c r="K655" s="20">
        <v>0.11201343495435601</v>
      </c>
      <c r="L655" s="20">
        <v>8.1006549422869098E-2</v>
      </c>
      <c r="M655" s="20">
        <v>9.0267238075625506E-2</v>
      </c>
      <c r="N655" s="20"/>
      <c r="O655" s="20"/>
    </row>
    <row r="656" spans="1:15" x14ac:dyDescent="0.35">
      <c r="A656" s="19" t="str">
        <f>B525&amp;C641&amp;D656</f>
        <v>CONSUMO PER CAPITA (kg ó litros por individuo)Frutos Secos200-500MIL</v>
      </c>
      <c r="B656">
        <v>0</v>
      </c>
      <c r="C656" s="19">
        <v>0</v>
      </c>
      <c r="D656" s="19" t="s">
        <v>97</v>
      </c>
      <c r="E656" s="20">
        <v>0.10362949654042899</v>
      </c>
      <c r="F656" s="20">
        <v>0.17235614917220099</v>
      </c>
      <c r="G656" s="20">
        <v>0.22395223523083899</v>
      </c>
      <c r="H656" s="20">
        <v>0.141414627016752</v>
      </c>
      <c r="I656" s="20">
        <v>0.21405044701453299</v>
      </c>
      <c r="J656" s="20">
        <v>9.6413338414781904E-2</v>
      </c>
      <c r="K656" s="20">
        <v>0.109171406895494</v>
      </c>
      <c r="L656" s="20">
        <v>8.1847412324710295E-2</v>
      </c>
      <c r="M656" s="20">
        <v>0.13387754691124301</v>
      </c>
      <c r="N656" s="20"/>
      <c r="O656" s="20"/>
    </row>
    <row r="657" spans="1:15" x14ac:dyDescent="0.35">
      <c r="A657" s="19" t="str">
        <f>B525&amp;C641&amp;D657</f>
        <v>CONSUMO PER CAPITA (kg ó litros por individuo)Frutos Secos&gt;500MIL</v>
      </c>
      <c r="B657">
        <v>0</v>
      </c>
      <c r="C657" s="19">
        <v>0</v>
      </c>
      <c r="D657" s="19" t="s">
        <v>98</v>
      </c>
      <c r="E657" s="20">
        <v>8.1548056136024005E-2</v>
      </c>
      <c r="F657" s="20">
        <v>7.4798336337118895E-2</v>
      </c>
      <c r="G657" s="20">
        <v>5.9197995710259903E-2</v>
      </c>
      <c r="H657" s="20">
        <v>6.3044676995939006E-2</v>
      </c>
      <c r="I657" s="20">
        <v>7.0608498114294094E-2</v>
      </c>
      <c r="J657" s="20">
        <v>4.6925674628857501E-2</v>
      </c>
      <c r="K657" s="20">
        <v>6.3911339101371797E-2</v>
      </c>
      <c r="L657" s="20">
        <v>4.1745467560298802E-2</v>
      </c>
      <c r="M657" s="20">
        <v>6.4661244450388095E-2</v>
      </c>
      <c r="N657" s="20"/>
      <c r="O657" s="20"/>
    </row>
    <row r="658" spans="1:15" x14ac:dyDescent="0.35">
      <c r="A658" s="19" t="str">
        <f>B525&amp;C641&amp;D658</f>
        <v>CONSUMO PER CAPITA (kg ó litros por individuo)Frutos SecosDE 15 A 19 AÑOS</v>
      </c>
      <c r="B658">
        <v>0</v>
      </c>
      <c r="C658" s="19">
        <v>0</v>
      </c>
      <c r="D658" s="19" t="s">
        <v>99</v>
      </c>
      <c r="E658" s="20">
        <v>6.82230055381811E-2</v>
      </c>
      <c r="F658" s="21">
        <v>2.3498759225580999E-2</v>
      </c>
      <c r="G658" s="21">
        <v>1.5163016621047701E-2</v>
      </c>
      <c r="H658" s="20">
        <v>4.82979265716574E-2</v>
      </c>
      <c r="I658" s="20">
        <v>3.0826611885451102E-2</v>
      </c>
      <c r="J658" s="21">
        <v>6.9767421861152604E-2</v>
      </c>
      <c r="K658" s="21">
        <v>1.50785465963819E-2</v>
      </c>
      <c r="L658" s="21">
        <v>3.9897868212517E-2</v>
      </c>
      <c r="M658" s="21">
        <v>9.2688488079472706E-2</v>
      </c>
      <c r="N658" s="20"/>
      <c r="O658" s="20"/>
    </row>
    <row r="659" spans="1:15" x14ac:dyDescent="0.35">
      <c r="A659" s="19" t="str">
        <f>B525&amp;C641&amp;D659</f>
        <v>CONSUMO PER CAPITA (kg ó litros por individuo)Frutos SecosDE 20 A 24 AÑOS</v>
      </c>
      <c r="B659">
        <v>0</v>
      </c>
      <c r="C659" s="19">
        <v>0</v>
      </c>
      <c r="D659" s="19" t="s">
        <v>100</v>
      </c>
      <c r="E659" s="20">
        <v>2.58004075323102E-2</v>
      </c>
      <c r="F659" s="20">
        <v>1.38034190898477E-2</v>
      </c>
      <c r="G659" s="20">
        <v>1.1708622191856701E-2</v>
      </c>
      <c r="H659" s="20">
        <v>7.69011511144443E-3</v>
      </c>
      <c r="I659" s="20">
        <v>1.6038702348185399E-2</v>
      </c>
      <c r="J659" s="20">
        <v>1.8227406247701101E-2</v>
      </c>
      <c r="K659" s="20">
        <v>1.9592762543920301E-2</v>
      </c>
      <c r="L659" s="20">
        <v>1.6103276807332301E-2</v>
      </c>
      <c r="M659" s="20">
        <v>2.46785902684875E-2</v>
      </c>
      <c r="N659" s="20"/>
      <c r="O659" s="20"/>
    </row>
    <row r="660" spans="1:15" x14ac:dyDescent="0.35">
      <c r="A660" s="19" t="str">
        <f>B525&amp;C641&amp;D660</f>
        <v>CONSUMO PER CAPITA (kg ó litros por individuo)Frutos SecosDE 25 A 34 AÑOS</v>
      </c>
      <c r="B660">
        <v>0</v>
      </c>
      <c r="C660" s="19">
        <v>0</v>
      </c>
      <c r="D660" s="19" t="s">
        <v>101</v>
      </c>
      <c r="E660" s="20">
        <v>4.69669999904909E-2</v>
      </c>
      <c r="F660" s="20">
        <v>3.6615003235356901E-2</v>
      </c>
      <c r="G660" s="20">
        <v>3.7158332508167198E-2</v>
      </c>
      <c r="H660" s="20">
        <v>3.0381139226614302E-2</v>
      </c>
      <c r="I660" s="20">
        <v>3.6543576520706299E-2</v>
      </c>
      <c r="J660" s="20">
        <v>3.08529210581855E-2</v>
      </c>
      <c r="K660" s="20">
        <v>2.3269123965497501E-2</v>
      </c>
      <c r="L660" s="20">
        <v>2.6051943718300299E-2</v>
      </c>
      <c r="M660" s="20">
        <v>4.0886533819114702E-2</v>
      </c>
      <c r="N660" s="20"/>
      <c r="O660" s="20"/>
    </row>
    <row r="661" spans="1:15" x14ac:dyDescent="0.35">
      <c r="A661" s="19" t="str">
        <f>B525&amp;C641&amp;D661</f>
        <v>CONSUMO PER CAPITA (kg ó litros por individuo)Frutos SecosDE 35 A 49 AÑOS</v>
      </c>
      <c r="B661">
        <v>0</v>
      </c>
      <c r="C661" s="19">
        <v>0</v>
      </c>
      <c r="D661" s="19" t="s">
        <v>102</v>
      </c>
      <c r="E661" s="20">
        <v>6.4811213948759702E-2</v>
      </c>
      <c r="F661" s="20">
        <v>8.9661635680873E-2</v>
      </c>
      <c r="G661" s="20">
        <v>0.105338522210601</v>
      </c>
      <c r="H661" s="20">
        <v>5.9912717375691302E-2</v>
      </c>
      <c r="I661" s="20">
        <v>9.5956610704301601E-2</v>
      </c>
      <c r="J661" s="20">
        <v>4.9876764672006101E-2</v>
      </c>
      <c r="K661" s="20">
        <v>3.4754974741606999E-2</v>
      </c>
      <c r="L661" s="20">
        <v>3.2125180347374598E-2</v>
      </c>
      <c r="M661" s="20">
        <v>6.3530407308607095E-2</v>
      </c>
      <c r="N661" s="20"/>
      <c r="O661" s="20"/>
    </row>
    <row r="662" spans="1:15" x14ac:dyDescent="0.35">
      <c r="A662" s="19" t="str">
        <f>B525&amp;C641&amp;D662</f>
        <v>CONSUMO PER CAPITA (kg ó litros por individuo)Frutos SecosDE 50 A 59 AÑOS</v>
      </c>
      <c r="B662">
        <v>0</v>
      </c>
      <c r="C662" s="19">
        <v>0</v>
      </c>
      <c r="D662" s="19" t="s">
        <v>103</v>
      </c>
      <c r="E662" s="20">
        <v>0.10216563499111</v>
      </c>
      <c r="F662" s="20">
        <v>9.9369534668616394E-2</v>
      </c>
      <c r="G662" s="20">
        <v>7.7067935041039495E-2</v>
      </c>
      <c r="H662" s="20">
        <v>8.8995728305444402E-2</v>
      </c>
      <c r="I662" s="20">
        <v>0.12087949458858201</v>
      </c>
      <c r="J662" s="20">
        <v>8.0653381251639594E-2</v>
      </c>
      <c r="K662" s="20">
        <v>0.105003732758947</v>
      </c>
      <c r="L662" s="20">
        <v>6.4712984702355994E-2</v>
      </c>
      <c r="M662" s="20">
        <v>8.2184827466081994E-2</v>
      </c>
      <c r="N662" s="20"/>
      <c r="O662" s="20"/>
    </row>
    <row r="663" spans="1:15" x14ac:dyDescent="0.35">
      <c r="A663" s="19" t="str">
        <f>B525&amp;C641&amp;D663</f>
        <v>CONSUMO PER CAPITA (kg ó litros por individuo)Frutos SecosDE 60 A 75 AÑOS</v>
      </c>
      <c r="B663">
        <v>0</v>
      </c>
      <c r="C663" s="19">
        <v>0</v>
      </c>
      <c r="D663" s="19" t="s">
        <v>104</v>
      </c>
      <c r="E663" s="20">
        <v>0.169128981575627</v>
      </c>
      <c r="F663" s="20">
        <v>0.124290573379398</v>
      </c>
      <c r="G663" s="20">
        <v>0.16647563528465001</v>
      </c>
      <c r="H663" s="20">
        <v>0.144025466943416</v>
      </c>
      <c r="I663" s="20">
        <v>0.16889053192626</v>
      </c>
      <c r="J663" s="20">
        <v>0.12337560488706401</v>
      </c>
      <c r="K663" s="20">
        <v>0.14990366141565001</v>
      </c>
      <c r="L663" s="20">
        <v>0.151182266605495</v>
      </c>
      <c r="M663" s="20">
        <v>0.182016966008127</v>
      </c>
      <c r="N663" s="20"/>
      <c r="O663" s="20"/>
    </row>
    <row r="664" spans="1:15" x14ac:dyDescent="0.35">
      <c r="A664" s="19" t="str">
        <f>B525&amp;C641&amp;D664</f>
        <v>CONSUMO PER CAPITA (kg ó litros por individuo)Frutos SecosNIVEL ALTO</v>
      </c>
      <c r="B664">
        <v>0</v>
      </c>
      <c r="C664" s="19">
        <v>0</v>
      </c>
      <c r="D664" s="19" t="s">
        <v>160</v>
      </c>
      <c r="E664" s="20">
        <v>7.1293391931288197E-2</v>
      </c>
      <c r="F664" s="20">
        <v>3.6184710234552699E-2</v>
      </c>
      <c r="G664" s="20">
        <v>4.5703969181593203E-2</v>
      </c>
      <c r="H664" s="20">
        <v>3.9312713776887102E-2</v>
      </c>
      <c r="I664" s="20">
        <v>5.2636872810919201E-2</v>
      </c>
      <c r="J664" s="20">
        <v>4.57104448107227E-2</v>
      </c>
      <c r="K664" s="20">
        <v>4.36387191379876E-2</v>
      </c>
      <c r="L664" s="20">
        <v>4.1179193507077098E-2</v>
      </c>
      <c r="M664" s="20">
        <v>5.65012628247323E-2</v>
      </c>
      <c r="N664" s="20"/>
      <c r="O664" s="20"/>
    </row>
    <row r="665" spans="1:15" x14ac:dyDescent="0.35">
      <c r="A665" s="19" t="str">
        <f>B525&amp;C641&amp;D665</f>
        <v>CONSUMO PER CAPITA (kg ó litros por individuo)Frutos SecosNIVEL MEDIO ALTO</v>
      </c>
      <c r="B665">
        <v>0</v>
      </c>
      <c r="C665" s="19">
        <v>0</v>
      </c>
      <c r="D665" s="19" t="s">
        <v>161</v>
      </c>
      <c r="E665" s="20">
        <v>7.2739099031963406E-2</v>
      </c>
      <c r="F665" s="20">
        <v>6.3468158629982105E-2</v>
      </c>
      <c r="G665" s="20">
        <v>5.4241609097882101E-2</v>
      </c>
      <c r="H665" s="20">
        <v>4.8927333766985097E-2</v>
      </c>
      <c r="I665" s="20">
        <v>7.3368369325205393E-2</v>
      </c>
      <c r="J665" s="20">
        <v>3.8824475169015799E-2</v>
      </c>
      <c r="K665" s="20">
        <v>3.3489545351091499E-2</v>
      </c>
      <c r="L665" s="20">
        <v>3.6894408313862898E-2</v>
      </c>
      <c r="M665" s="20">
        <v>5.00023135318498E-2</v>
      </c>
      <c r="N665" s="20"/>
      <c r="O665" s="20"/>
    </row>
    <row r="666" spans="1:15" x14ac:dyDescent="0.35">
      <c r="A666" s="19" t="str">
        <f>B525&amp;C641&amp;D666</f>
        <v>CONSUMO PER CAPITA (kg ó litros por individuo)Frutos SecosNIVEL MEDIO</v>
      </c>
      <c r="B666">
        <v>0</v>
      </c>
      <c r="C666" s="19">
        <v>0</v>
      </c>
      <c r="D666" s="19" t="s">
        <v>162</v>
      </c>
      <c r="E666" s="20">
        <v>0.121839244019431</v>
      </c>
      <c r="F666" s="20">
        <v>0.14506468595067301</v>
      </c>
      <c r="G666" s="20">
        <v>0.13948738225281701</v>
      </c>
      <c r="H666" s="20">
        <v>0.124298192376101</v>
      </c>
      <c r="I666" s="20">
        <v>0.16171426519818499</v>
      </c>
      <c r="J666" s="20">
        <v>0.10005873639127399</v>
      </c>
      <c r="K666" s="20">
        <v>8.0922392797403001E-2</v>
      </c>
      <c r="L666" s="20">
        <v>8.2666277228088905E-2</v>
      </c>
      <c r="M666" s="20">
        <v>9.8976458233092507E-2</v>
      </c>
      <c r="N666" s="20"/>
      <c r="O666" s="20"/>
    </row>
    <row r="667" spans="1:15" x14ac:dyDescent="0.35">
      <c r="A667" s="19" t="str">
        <f>B525&amp;C641&amp;D667</f>
        <v>CONSUMO PER CAPITA (kg ó litros por individuo)Frutos SecosNIVEL MEDIO BAJO</v>
      </c>
      <c r="B667">
        <v>0</v>
      </c>
      <c r="C667" s="19">
        <v>0</v>
      </c>
      <c r="D667" s="19" t="s">
        <v>163</v>
      </c>
      <c r="E667" s="20">
        <v>7.2622040503825494E-2</v>
      </c>
      <c r="F667" s="20">
        <v>4.7582841727233503E-2</v>
      </c>
      <c r="G667" s="20">
        <v>4.4596140729989998E-2</v>
      </c>
      <c r="H667" s="20">
        <v>5.76125571320803E-2</v>
      </c>
      <c r="I667" s="20">
        <v>6.6938601725408997E-2</v>
      </c>
      <c r="J667" s="20">
        <v>8.8307797429416093E-2</v>
      </c>
      <c r="K667" s="20">
        <v>6.5116042819095304E-2</v>
      </c>
      <c r="L667" s="20">
        <v>6.3877398874497393E-2</v>
      </c>
      <c r="M667" s="20">
        <v>0.10882535988945</v>
      </c>
      <c r="N667" s="20"/>
      <c r="O667" s="20"/>
    </row>
    <row r="668" spans="1:15" x14ac:dyDescent="0.35">
      <c r="A668" s="19" t="str">
        <f>B525&amp;C641&amp;D668</f>
        <v>CONSUMO PER CAPITA (kg ó litros por individuo)Frutos SecosHOMBRE</v>
      </c>
      <c r="B668">
        <v>0</v>
      </c>
      <c r="C668" s="19">
        <v>0</v>
      </c>
      <c r="D668" s="19" t="s">
        <v>109</v>
      </c>
      <c r="E668" s="20">
        <v>8.9039638369771995E-2</v>
      </c>
      <c r="F668" s="20">
        <v>6.7274354416789403E-2</v>
      </c>
      <c r="G668" s="20">
        <v>5.9860980503593501E-2</v>
      </c>
      <c r="H668" s="20">
        <v>6.1436908773323702E-2</v>
      </c>
      <c r="I668" s="20">
        <v>7.82536242718707E-2</v>
      </c>
      <c r="J668" s="20">
        <v>5.9328369368758703E-2</v>
      </c>
      <c r="K668" s="20">
        <v>5.7222719659323698E-2</v>
      </c>
      <c r="L668" s="20">
        <v>6.9348831254733206E-2</v>
      </c>
      <c r="M668" s="20">
        <v>8.0863611731310403E-2</v>
      </c>
      <c r="N668" s="20"/>
      <c r="O668" s="20"/>
    </row>
    <row r="669" spans="1:15" x14ac:dyDescent="0.35">
      <c r="A669" s="19" t="str">
        <f>B525&amp;C641&amp;D669</f>
        <v>CONSUMO PER CAPITA (kg ó litros por individuo)Frutos SecosMUJER</v>
      </c>
      <c r="B669">
        <v>0</v>
      </c>
      <c r="C669" s="19">
        <v>0</v>
      </c>
      <c r="D669" s="19" t="s">
        <v>110</v>
      </c>
      <c r="E669" s="20">
        <v>9.2497252881524702E-2</v>
      </c>
      <c r="F669" s="20">
        <v>9.7310732086729301E-2</v>
      </c>
      <c r="G669" s="20">
        <v>0.12285706952964601</v>
      </c>
      <c r="H669" s="20">
        <v>9.10313044052736E-2</v>
      </c>
      <c r="I669" s="20">
        <v>0.11990810366440301</v>
      </c>
      <c r="J669" s="20">
        <v>7.9014356268409497E-2</v>
      </c>
      <c r="K669" s="20">
        <v>8.4892586986569998E-2</v>
      </c>
      <c r="L669" s="20">
        <v>5.9808397756600802E-2</v>
      </c>
      <c r="M669" s="20">
        <v>0.10023172666871299</v>
      </c>
      <c r="N669" s="20"/>
      <c r="O669" s="20"/>
    </row>
    <row r="670" spans="1:15" x14ac:dyDescent="0.35">
      <c r="A670" s="19" t="str">
        <f>B525&amp;C670&amp;D670</f>
        <v>CONSUMO PER CAPITA (kg ó litros por individuo)Chocolatinas/Chocolate/BombonesT.ESPAÑA</v>
      </c>
      <c r="B670">
        <v>0</v>
      </c>
      <c r="C670" s="19" t="s">
        <v>62</v>
      </c>
      <c r="D670" s="19" t="s">
        <v>81</v>
      </c>
      <c r="E670" s="20">
        <v>4.86428876431289E-2</v>
      </c>
      <c r="F670" s="20">
        <v>7.5674951486070494E-2</v>
      </c>
      <c r="G670" s="20">
        <v>4.3139774104718497E-2</v>
      </c>
      <c r="H670" s="20">
        <v>4.3347359208739999E-2</v>
      </c>
      <c r="I670" s="20">
        <v>3.1485535917169398E-2</v>
      </c>
      <c r="J670" s="20">
        <v>4.7031816116533197E-2</v>
      </c>
      <c r="K670" s="20">
        <v>3.6015644721214803E-2</v>
      </c>
      <c r="L670" s="20">
        <v>3.60029057684444E-2</v>
      </c>
      <c r="M670" s="20">
        <v>3.6419408622739603E-2</v>
      </c>
      <c r="N670" s="20"/>
      <c r="O670" s="20"/>
    </row>
    <row r="671" spans="1:15" x14ac:dyDescent="0.35">
      <c r="A671" s="19" t="str">
        <f>B525&amp;C670&amp;D671</f>
        <v>CONSUMO PER CAPITA (kg ó litros por individuo)Chocolatinas/Chocolate/BombonesBCN AM</v>
      </c>
      <c r="B671">
        <v>0</v>
      </c>
      <c r="C671" s="19">
        <v>0</v>
      </c>
      <c r="D671" s="19" t="s">
        <v>83</v>
      </c>
      <c r="E671" s="20">
        <v>2.9617541643759401E-2</v>
      </c>
      <c r="F671" s="20">
        <v>8.1980985309568696E-2</v>
      </c>
      <c r="G671" s="20">
        <v>5.8066116502782102E-2</v>
      </c>
      <c r="H671" s="20">
        <v>5.5540204672972597E-2</v>
      </c>
      <c r="I671" s="20">
        <v>4.1426496937690703E-2</v>
      </c>
      <c r="J671" s="20">
        <v>4.8811568588894703E-2</v>
      </c>
      <c r="K671" s="20">
        <v>4.6347011157113899E-2</v>
      </c>
      <c r="L671" s="20">
        <v>3.76506458282415E-2</v>
      </c>
      <c r="M671" s="20">
        <v>3.8484066700150997E-2</v>
      </c>
      <c r="N671" s="20"/>
      <c r="O671" s="20"/>
    </row>
    <row r="672" spans="1:15" x14ac:dyDescent="0.35">
      <c r="A672" s="19" t="str">
        <f>B525&amp;C670&amp;D672</f>
        <v>CONSUMO PER CAPITA (kg ó litros por individuo)Chocolatinas/Chocolate/BombonesREST.CAT ARAGON</v>
      </c>
      <c r="B672">
        <v>0</v>
      </c>
      <c r="C672" s="19">
        <v>0</v>
      </c>
      <c r="D672" s="19" t="s">
        <v>84</v>
      </c>
      <c r="E672" s="20">
        <v>2.2169887703009102E-2</v>
      </c>
      <c r="F672" s="20">
        <v>6.3119088932103107E-2</v>
      </c>
      <c r="G672" s="20">
        <v>6.1703067017350802E-2</v>
      </c>
      <c r="H672" s="20">
        <v>4.8158748321376101E-2</v>
      </c>
      <c r="I672" s="20">
        <v>3.4902904628887198E-2</v>
      </c>
      <c r="J672" s="20">
        <v>4.7818269489960499E-2</v>
      </c>
      <c r="K672" s="20">
        <v>3.9460317515796102E-2</v>
      </c>
      <c r="L672" s="20">
        <v>5.14510789620835E-2</v>
      </c>
      <c r="M672" s="20">
        <v>4.4370232530890598E-2</v>
      </c>
      <c r="N672" s="20"/>
      <c r="O672" s="20"/>
    </row>
    <row r="673" spans="1:15" x14ac:dyDescent="0.35">
      <c r="A673" s="19" t="str">
        <f>B525&amp;C670&amp;D673</f>
        <v>CONSUMO PER CAPITA (kg ó litros por individuo)Chocolatinas/Chocolate/BombonesLEVANTE</v>
      </c>
      <c r="B673">
        <v>0</v>
      </c>
      <c r="C673" s="19">
        <v>0</v>
      </c>
      <c r="D673" s="19" t="s">
        <v>85</v>
      </c>
      <c r="E673" s="20">
        <v>2.8952492680309899E-2</v>
      </c>
      <c r="F673" s="20">
        <v>4.5528438741939098E-2</v>
      </c>
      <c r="G673" s="20">
        <v>4.7124095480754698E-2</v>
      </c>
      <c r="H673" s="20">
        <v>4.1462493160000502E-2</v>
      </c>
      <c r="I673" s="20">
        <v>2.8795446399381201E-2</v>
      </c>
      <c r="J673" s="20">
        <v>2.87588638789858E-2</v>
      </c>
      <c r="K673" s="20">
        <v>4.1146300643727901E-2</v>
      </c>
      <c r="L673" s="20">
        <v>2.2939647819973201E-2</v>
      </c>
      <c r="M673" s="20">
        <v>4.43792320853377E-2</v>
      </c>
      <c r="N673" s="20"/>
      <c r="O673" s="20"/>
    </row>
    <row r="674" spans="1:15" x14ac:dyDescent="0.35">
      <c r="A674" s="19" t="str">
        <f>B525&amp;C670&amp;D674</f>
        <v>CONSUMO PER CAPITA (kg ó litros por individuo)Chocolatinas/Chocolate/BombonesANDALUCIA</v>
      </c>
      <c r="B674">
        <v>0</v>
      </c>
      <c r="C674" s="19">
        <v>0</v>
      </c>
      <c r="D674" s="19" t="s">
        <v>86</v>
      </c>
      <c r="E674" s="20">
        <v>3.50797870589716E-2</v>
      </c>
      <c r="F674" s="20">
        <v>8.7170356586090306E-2</v>
      </c>
      <c r="G674" s="20">
        <v>3.1852061521059301E-2</v>
      </c>
      <c r="H674" s="20">
        <v>2.9847609079145201E-2</v>
      </c>
      <c r="I674" s="20">
        <v>1.5986150119158E-2</v>
      </c>
      <c r="J674" s="20">
        <v>4.6863711678089399E-2</v>
      </c>
      <c r="K674" s="20">
        <v>3.3476920535822498E-2</v>
      </c>
      <c r="L674" s="20">
        <v>2.0560040045788399E-2</v>
      </c>
      <c r="M674" s="20">
        <v>1.9012145021025599E-2</v>
      </c>
      <c r="N674" s="20"/>
      <c r="O674" s="20"/>
    </row>
    <row r="675" spans="1:15" x14ac:dyDescent="0.35">
      <c r="A675" s="19" t="str">
        <f>B525&amp;C670&amp;D675</f>
        <v>CONSUMO PER CAPITA (kg ó litros por individuo)Chocolatinas/Chocolate/BombonesMDD AM</v>
      </c>
      <c r="B675">
        <v>0</v>
      </c>
      <c r="C675" s="19">
        <v>0</v>
      </c>
      <c r="D675" s="19" t="s">
        <v>87</v>
      </c>
      <c r="E675" s="20">
        <v>3.8756828221713099E-2</v>
      </c>
      <c r="F675" s="20">
        <v>5.3114555787362003E-2</v>
      </c>
      <c r="G675" s="20">
        <v>2.8318391418453999E-2</v>
      </c>
      <c r="H675" s="20">
        <v>4.4838743479279498E-2</v>
      </c>
      <c r="I675" s="20">
        <v>3.00739325526319E-2</v>
      </c>
      <c r="J675" s="20">
        <v>3.81557034959598E-2</v>
      </c>
      <c r="K675" s="20">
        <v>3.24591851405499E-2</v>
      </c>
      <c r="L675" s="20">
        <v>2.0331983425684701E-2</v>
      </c>
      <c r="M675" s="20">
        <v>2.71162385549669E-2</v>
      </c>
      <c r="N675" s="20"/>
      <c r="O675" s="20"/>
    </row>
    <row r="676" spans="1:15" x14ac:dyDescent="0.35">
      <c r="A676" s="19" t="str">
        <f>B525&amp;C670&amp;D676</f>
        <v>CONSUMO PER CAPITA (kg ó litros por individuo)Chocolatinas/Chocolate/BombonesRTO CENTRO</v>
      </c>
      <c r="B676">
        <v>0</v>
      </c>
      <c r="C676" s="19">
        <v>0</v>
      </c>
      <c r="D676" s="19" t="s">
        <v>88</v>
      </c>
      <c r="E676" s="20">
        <v>4.2794018987998901E-2</v>
      </c>
      <c r="F676" s="20">
        <v>7.01595233527436E-2</v>
      </c>
      <c r="G676" s="20">
        <v>3.0981432592272699E-2</v>
      </c>
      <c r="H676" s="20">
        <v>4.4797422059953698E-2</v>
      </c>
      <c r="I676" s="20">
        <v>3.4673005639997097E-2</v>
      </c>
      <c r="J676" s="20">
        <v>5.32990020749134E-2</v>
      </c>
      <c r="K676" s="20">
        <v>2.67067662217986E-2</v>
      </c>
      <c r="L676" s="20">
        <v>2.43289928516995E-2</v>
      </c>
      <c r="M676" s="20">
        <v>2.8156624071913001E-2</v>
      </c>
      <c r="N676" s="20"/>
      <c r="O676" s="20"/>
    </row>
    <row r="677" spans="1:15" x14ac:dyDescent="0.35">
      <c r="A677" s="19" t="str">
        <f>B525&amp;C670&amp;D677</f>
        <v>CONSUMO PER CAPITA (kg ó litros por individuo)Chocolatinas/Chocolate/BombonesNORTE-CENTRO</v>
      </c>
      <c r="B677">
        <v>0</v>
      </c>
      <c r="C677" s="19">
        <v>0</v>
      </c>
      <c r="D677" s="19" t="s">
        <v>89</v>
      </c>
      <c r="E677" s="20">
        <v>0.19727867717137801</v>
      </c>
      <c r="F677" s="20">
        <v>0.17017561474582801</v>
      </c>
      <c r="G677" s="20">
        <v>7.5014715573606505E-2</v>
      </c>
      <c r="H677" s="20">
        <v>5.5621671462031598E-2</v>
      </c>
      <c r="I677" s="20">
        <v>5.5012036211841399E-2</v>
      </c>
      <c r="J677" s="20">
        <v>9.1661985181326899E-2</v>
      </c>
      <c r="K677" s="20">
        <v>2.9808687097432202E-2</v>
      </c>
      <c r="L677" s="20">
        <v>8.8688603077067302E-2</v>
      </c>
      <c r="M677" s="20">
        <v>6.78033195365393E-2</v>
      </c>
      <c r="N677" s="20"/>
      <c r="O677" s="20"/>
    </row>
    <row r="678" spans="1:15" x14ac:dyDescent="0.35">
      <c r="A678" s="19" t="str">
        <f>B525&amp;C670&amp;D678</f>
        <v>CONSUMO PER CAPITA (kg ó litros por individuo)Chocolatinas/Chocolate/BombonesNOROESTE</v>
      </c>
      <c r="B678">
        <v>0</v>
      </c>
      <c r="C678" s="19">
        <v>0</v>
      </c>
      <c r="D678" s="19" t="s">
        <v>90</v>
      </c>
      <c r="E678" s="20">
        <v>3.7028181858918402E-2</v>
      </c>
      <c r="F678" s="20">
        <v>5.3716127566342503E-2</v>
      </c>
      <c r="G678" s="20">
        <v>2.0813099673758401E-2</v>
      </c>
      <c r="H678" s="20">
        <v>4.0884465937091101E-2</v>
      </c>
      <c r="I678" s="20">
        <v>3.0072059110270499E-2</v>
      </c>
      <c r="J678" s="20">
        <v>3.6147198269112599E-2</v>
      </c>
      <c r="K678" s="20">
        <v>3.8582039817921299E-2</v>
      </c>
      <c r="L678" s="20">
        <v>5.04508153661445E-2</v>
      </c>
      <c r="M678" s="20">
        <v>3.7993113564852903E-2</v>
      </c>
      <c r="N678" s="20"/>
      <c r="O678" s="20"/>
    </row>
    <row r="679" spans="1:15" x14ac:dyDescent="0.35">
      <c r="A679" s="19" t="str">
        <f>B525&amp;C670&amp;D679</f>
        <v>CONSUMO PER CAPITA (kg ó litros por individuo)Chocolatinas/Chocolate/Bombones&lt;2MIL</v>
      </c>
      <c r="B679">
        <v>0</v>
      </c>
      <c r="C679" s="19">
        <v>0</v>
      </c>
      <c r="D679" s="19" t="s">
        <v>91</v>
      </c>
      <c r="E679" s="21">
        <v>3.5056922704441197E-2</v>
      </c>
      <c r="F679" s="21">
        <v>5.1777760075677602E-2</v>
      </c>
      <c r="G679" s="20">
        <v>6.1308962780396797E-2</v>
      </c>
      <c r="H679" s="21">
        <v>2.1962855279012799E-2</v>
      </c>
      <c r="I679" s="21">
        <v>3.3712071127424401E-2</v>
      </c>
      <c r="J679" s="21">
        <v>3.5444991859749898E-2</v>
      </c>
      <c r="K679" s="21">
        <v>2.9847394005968898E-2</v>
      </c>
      <c r="L679" s="21">
        <v>4.1166574690294097E-2</v>
      </c>
      <c r="M679" s="21">
        <v>2.5604534707471101E-2</v>
      </c>
      <c r="N679" s="20"/>
      <c r="O679" s="20"/>
    </row>
    <row r="680" spans="1:15" x14ac:dyDescent="0.35">
      <c r="A680" s="19" t="str">
        <f>B525&amp;C670&amp;D680</f>
        <v>CONSUMO PER CAPITA (kg ó litros por individuo)Chocolatinas/Chocolate/Bombones2-5MIL</v>
      </c>
      <c r="B680">
        <v>0</v>
      </c>
      <c r="C680" s="19">
        <v>0</v>
      </c>
      <c r="D680" s="19" t="s">
        <v>92</v>
      </c>
      <c r="E680" s="21">
        <v>2.3709499033031E-2</v>
      </c>
      <c r="F680" s="21">
        <v>7.5383934754395004E-2</v>
      </c>
      <c r="G680" s="20">
        <v>3.03614111446113E-2</v>
      </c>
      <c r="H680" s="20">
        <v>5.4552052451613597E-2</v>
      </c>
      <c r="I680" s="20">
        <v>1.45367706507344E-2</v>
      </c>
      <c r="J680" s="20">
        <v>2.52917152898278E-2</v>
      </c>
      <c r="K680" s="20">
        <v>3.9903390090050402E-2</v>
      </c>
      <c r="L680" s="20">
        <v>3.85093797231712E-2</v>
      </c>
      <c r="M680" s="21">
        <v>1.7888597463320801E-2</v>
      </c>
      <c r="N680" s="20"/>
      <c r="O680" s="20"/>
    </row>
    <row r="681" spans="1:15" x14ac:dyDescent="0.35">
      <c r="A681" s="19" t="str">
        <f>B525&amp;C670&amp;D681</f>
        <v>CONSUMO PER CAPITA (kg ó litros por individuo)Chocolatinas/Chocolate/Bombones5-10MIL</v>
      </c>
      <c r="B681">
        <v>0</v>
      </c>
      <c r="C681" s="19">
        <v>0</v>
      </c>
      <c r="D681" s="19" t="s">
        <v>93</v>
      </c>
      <c r="E681" s="20">
        <v>2.7254070742952E-2</v>
      </c>
      <c r="F681" s="20">
        <v>4.2860800411837402E-2</v>
      </c>
      <c r="G681" s="20">
        <v>3.4543252499382497E-2</v>
      </c>
      <c r="H681" s="20">
        <v>3.7270425481173097E-2</v>
      </c>
      <c r="I681" s="20">
        <v>2.5583790727294001E-2</v>
      </c>
      <c r="J681" s="20">
        <v>3.5268707873373002E-2</v>
      </c>
      <c r="K681" s="20">
        <v>1.7769551653093199E-2</v>
      </c>
      <c r="L681" s="20">
        <v>2.9043539618804199E-2</v>
      </c>
      <c r="M681" s="20">
        <v>1.37498819702674E-2</v>
      </c>
      <c r="N681" s="20"/>
      <c r="O681" s="20"/>
    </row>
    <row r="682" spans="1:15" x14ac:dyDescent="0.35">
      <c r="A682" s="19" t="str">
        <f>B525&amp;C670&amp;D682</f>
        <v>CONSUMO PER CAPITA (kg ó litros por individuo)Chocolatinas/Chocolate/Bombones10-30MIL</v>
      </c>
      <c r="B682">
        <v>0</v>
      </c>
      <c r="C682" s="19">
        <v>0</v>
      </c>
      <c r="D682" s="19" t="s">
        <v>94</v>
      </c>
      <c r="E682" s="20">
        <v>9.7978615226013505E-2</v>
      </c>
      <c r="F682" s="20">
        <v>8.0366079245229996E-2</v>
      </c>
      <c r="G682" s="20">
        <v>3.0001126630084501E-2</v>
      </c>
      <c r="H682" s="20">
        <v>3.11095111868511E-2</v>
      </c>
      <c r="I682" s="20">
        <v>3.04943248403911E-2</v>
      </c>
      <c r="J682" s="20">
        <v>4.7378060483817E-2</v>
      </c>
      <c r="K682" s="20">
        <v>3.8759082810361001E-2</v>
      </c>
      <c r="L682" s="20">
        <v>4.1840826183552497E-2</v>
      </c>
      <c r="M682" s="20">
        <v>3.36365417620988E-2</v>
      </c>
      <c r="N682" s="20"/>
      <c r="O682" s="20"/>
    </row>
    <row r="683" spans="1:15" x14ac:dyDescent="0.35">
      <c r="A683" s="19" t="str">
        <f>B525&amp;C670&amp;D683</f>
        <v>CONSUMO PER CAPITA (kg ó litros por individuo)Chocolatinas/Chocolate/Bombones30-100MIL</v>
      </c>
      <c r="B683">
        <v>0</v>
      </c>
      <c r="C683" s="19">
        <v>0</v>
      </c>
      <c r="D683" s="19" t="s">
        <v>95</v>
      </c>
      <c r="E683" s="20">
        <v>4.2404207101722699E-2</v>
      </c>
      <c r="F683" s="20">
        <v>9.9166624515096599E-2</v>
      </c>
      <c r="G683" s="20">
        <v>4.8712479621113303E-2</v>
      </c>
      <c r="H683" s="20">
        <v>4.2777844786755302E-2</v>
      </c>
      <c r="I683" s="20">
        <v>2.3675736172168699E-2</v>
      </c>
      <c r="J683" s="20">
        <v>4.4512010877304498E-2</v>
      </c>
      <c r="K683" s="20">
        <v>3.1894748944702699E-2</v>
      </c>
      <c r="L683" s="20">
        <v>3.8364042730053997E-2</v>
      </c>
      <c r="M683" s="20">
        <v>5.35445545337613E-2</v>
      </c>
      <c r="N683" s="20"/>
      <c r="O683" s="20"/>
    </row>
    <row r="684" spans="1:15" x14ac:dyDescent="0.35">
      <c r="A684" s="19" t="str">
        <f>B525&amp;C670&amp;D684</f>
        <v>CONSUMO PER CAPITA (kg ó litros por individuo)Chocolatinas/Chocolate/Bombones100-200MIL</v>
      </c>
      <c r="B684">
        <v>0</v>
      </c>
      <c r="C684" s="19">
        <v>0</v>
      </c>
      <c r="D684" s="19" t="s">
        <v>96</v>
      </c>
      <c r="E684" s="20">
        <v>3.8297198960405697E-2</v>
      </c>
      <c r="F684" s="20">
        <v>3.1384757298342399E-2</v>
      </c>
      <c r="G684" s="20">
        <v>2.72382051259525E-2</v>
      </c>
      <c r="H684" s="20">
        <v>2.2133600814001599E-2</v>
      </c>
      <c r="I684" s="20">
        <v>2.8143273602337301E-2</v>
      </c>
      <c r="J684" s="20">
        <v>3.9705764291595898E-2</v>
      </c>
      <c r="K684" s="20">
        <v>1.99421519986633E-2</v>
      </c>
      <c r="L684" s="20">
        <v>1.63463340598228E-2</v>
      </c>
      <c r="M684" s="20">
        <v>2.5053079175737101E-2</v>
      </c>
      <c r="N684" s="20"/>
      <c r="O684" s="20"/>
    </row>
    <row r="685" spans="1:15" x14ac:dyDescent="0.35">
      <c r="A685" s="19" t="str">
        <f>B525&amp;C670&amp;D685</f>
        <v>CONSUMO PER CAPITA (kg ó litros por individuo)Chocolatinas/Chocolate/Bombones200-500MIL</v>
      </c>
      <c r="B685">
        <v>0</v>
      </c>
      <c r="C685" s="19">
        <v>0</v>
      </c>
      <c r="D685" s="19" t="s">
        <v>97</v>
      </c>
      <c r="E685" s="20">
        <v>4.3012691561465498E-2</v>
      </c>
      <c r="F685" s="20">
        <v>9.9930407281081199E-2</v>
      </c>
      <c r="G685" s="20">
        <v>6.2003182877115003E-2</v>
      </c>
      <c r="H685" s="20">
        <v>6.7215250214682706E-2</v>
      </c>
      <c r="I685" s="20">
        <v>6.0913152537025901E-2</v>
      </c>
      <c r="J685" s="20">
        <v>7.9213503287629106E-2</v>
      </c>
      <c r="K685" s="20">
        <v>6.1134939057656698E-2</v>
      </c>
      <c r="L685" s="20">
        <v>4.5980091277838898E-2</v>
      </c>
      <c r="M685" s="20">
        <v>4.8446986562412801E-2</v>
      </c>
      <c r="N685" s="20"/>
      <c r="O685" s="20"/>
    </row>
    <row r="686" spans="1:15" x14ac:dyDescent="0.35">
      <c r="A686" s="19" t="str">
        <f>B525&amp;C670&amp;D686</f>
        <v>CONSUMO PER CAPITA (kg ó litros por individuo)Chocolatinas/Chocolate/Bombones&gt;500MIL</v>
      </c>
      <c r="B686">
        <v>0</v>
      </c>
      <c r="C686" s="19">
        <v>0</v>
      </c>
      <c r="D686" s="19" t="s">
        <v>98</v>
      </c>
      <c r="E686" s="20">
        <v>3.8610208311858303E-2</v>
      </c>
      <c r="F686" s="20">
        <v>7.3435153740928502E-2</v>
      </c>
      <c r="G686" s="20">
        <v>4.8068825353291801E-2</v>
      </c>
      <c r="H686" s="20">
        <v>5.7127863004696099E-2</v>
      </c>
      <c r="I686" s="20">
        <v>3.0129211763478499E-2</v>
      </c>
      <c r="J686" s="20">
        <v>4.7439614353437E-2</v>
      </c>
      <c r="K686" s="20">
        <v>3.9005938420564899E-2</v>
      </c>
      <c r="L686" s="20">
        <v>3.2319904533610097E-2</v>
      </c>
      <c r="M686" s="20">
        <v>3.8531671535895297E-2</v>
      </c>
      <c r="N686" s="20"/>
      <c r="O686" s="20"/>
    </row>
    <row r="687" spans="1:15" x14ac:dyDescent="0.35">
      <c r="A687" s="19" t="str">
        <f>B525&amp;C670&amp;D687</f>
        <v>CONSUMO PER CAPITA (kg ó litros por individuo)Chocolatinas/Chocolate/BombonesDE 15 A 19 AÑOS</v>
      </c>
      <c r="B687">
        <v>0</v>
      </c>
      <c r="C687" s="19">
        <v>0</v>
      </c>
      <c r="D687" s="19" t="s">
        <v>99</v>
      </c>
      <c r="E687" s="21">
        <v>2.60150450650465E-2</v>
      </c>
      <c r="F687" s="21">
        <v>3.4626096020227502E-2</v>
      </c>
      <c r="G687" s="20">
        <v>3.7359669330651601E-2</v>
      </c>
      <c r="H687" s="20">
        <v>1.9614446411286901E-2</v>
      </c>
      <c r="I687" s="20">
        <v>2.9337116275581401E-2</v>
      </c>
      <c r="J687" s="20">
        <v>3.1849755106724401E-2</v>
      </c>
      <c r="K687" s="21">
        <v>5.2339883629906499E-2</v>
      </c>
      <c r="L687" s="21">
        <v>2.55396690297739E-2</v>
      </c>
      <c r="M687" s="21">
        <v>1.01001641594895E-2</v>
      </c>
      <c r="N687" s="20"/>
      <c r="O687" s="20"/>
    </row>
    <row r="688" spans="1:15" x14ac:dyDescent="0.35">
      <c r="A688" s="19" t="str">
        <f>B525&amp;C670&amp;D688</f>
        <v>CONSUMO PER CAPITA (kg ó litros por individuo)Chocolatinas/Chocolate/BombonesDE 20 A 24 AÑOS</v>
      </c>
      <c r="B688">
        <v>0</v>
      </c>
      <c r="C688" s="19">
        <v>0</v>
      </c>
      <c r="D688" s="19" t="s">
        <v>100</v>
      </c>
      <c r="E688" s="20">
        <v>3.7977365426381401E-2</v>
      </c>
      <c r="F688" s="20">
        <v>9.5877783262885499E-2</v>
      </c>
      <c r="G688" s="20">
        <v>3.86263555331052E-2</v>
      </c>
      <c r="H688" s="20">
        <v>3.5338621859927602E-2</v>
      </c>
      <c r="I688" s="20">
        <v>1.34331265159254E-2</v>
      </c>
      <c r="J688" s="20">
        <v>2.2528715744888801E-2</v>
      </c>
      <c r="K688" s="20">
        <v>4.1895175408674497E-2</v>
      </c>
      <c r="L688" s="20">
        <v>1.9177293777516299E-2</v>
      </c>
      <c r="M688" s="20">
        <v>1.7873341906249399E-2</v>
      </c>
      <c r="N688" s="20"/>
      <c r="O688" s="20"/>
    </row>
    <row r="689" spans="1:15" x14ac:dyDescent="0.35">
      <c r="A689" s="19" t="str">
        <f>B525&amp;C670&amp;D689</f>
        <v>CONSUMO PER CAPITA (kg ó litros por individuo)Chocolatinas/Chocolate/BombonesDE 25 A 34 AÑOS</v>
      </c>
      <c r="B689">
        <v>0</v>
      </c>
      <c r="C689" s="19">
        <v>0</v>
      </c>
      <c r="D689" s="19" t="s">
        <v>101</v>
      </c>
      <c r="E689" s="20">
        <v>0.111285594809432</v>
      </c>
      <c r="F689" s="20">
        <v>6.7551298345742694E-2</v>
      </c>
      <c r="G689" s="20">
        <v>3.7667501587232102E-2</v>
      </c>
      <c r="H689" s="20">
        <v>2.1777182900282799E-2</v>
      </c>
      <c r="I689" s="20">
        <v>2.9129188240456801E-2</v>
      </c>
      <c r="J689" s="20">
        <v>2.0582287587988898E-2</v>
      </c>
      <c r="K689" s="20">
        <v>2.4222403212194599E-2</v>
      </c>
      <c r="L689" s="20">
        <v>3.2769786775844099E-2</v>
      </c>
      <c r="M689" s="20">
        <v>2.33534292740862E-2</v>
      </c>
      <c r="N689" s="20"/>
      <c r="O689" s="20"/>
    </row>
    <row r="690" spans="1:15" x14ac:dyDescent="0.35">
      <c r="A690" s="19" t="str">
        <f>B525&amp;C670&amp;D690</f>
        <v>CONSUMO PER CAPITA (kg ó litros por individuo)Chocolatinas/Chocolate/BombonesDE 35 A 49 AÑOS</v>
      </c>
      <c r="B690">
        <v>0</v>
      </c>
      <c r="C690" s="19">
        <v>0</v>
      </c>
      <c r="D690" s="19" t="s">
        <v>102</v>
      </c>
      <c r="E690" s="20">
        <v>3.25424094749951E-2</v>
      </c>
      <c r="F690" s="20">
        <v>5.0252806512636798E-2</v>
      </c>
      <c r="G690" s="20">
        <v>4.4075338200967797E-2</v>
      </c>
      <c r="H690" s="20">
        <v>5.0438185903885401E-2</v>
      </c>
      <c r="I690" s="20">
        <v>3.6251307408313102E-2</v>
      </c>
      <c r="J690" s="20">
        <v>4.52704765598827E-2</v>
      </c>
      <c r="K690" s="20">
        <v>3.13853154156346E-2</v>
      </c>
      <c r="L690" s="20">
        <v>3.3010288102311998E-2</v>
      </c>
      <c r="M690" s="20">
        <v>2.6816629924906799E-2</v>
      </c>
      <c r="N690" s="20"/>
      <c r="O690" s="20"/>
    </row>
    <row r="691" spans="1:15" x14ac:dyDescent="0.35">
      <c r="A691" s="19" t="str">
        <f>B525&amp;C670&amp;D691</f>
        <v>CONSUMO PER CAPITA (kg ó litros por individuo)Chocolatinas/Chocolate/BombonesDE 50 A 59 AÑOS</v>
      </c>
      <c r="B691">
        <v>0</v>
      </c>
      <c r="C691" s="19">
        <v>0</v>
      </c>
      <c r="D691" s="19" t="s">
        <v>103</v>
      </c>
      <c r="E691" s="20">
        <v>3.4497244873619E-2</v>
      </c>
      <c r="F691" s="20">
        <v>6.8687698223461296E-2</v>
      </c>
      <c r="G691" s="20">
        <v>3.7835304347555797E-2</v>
      </c>
      <c r="H691" s="20">
        <v>4.6310677580830101E-2</v>
      </c>
      <c r="I691" s="20">
        <v>2.9702413841225701E-2</v>
      </c>
      <c r="J691" s="20">
        <v>5.5621326580979097E-2</v>
      </c>
      <c r="K691" s="20">
        <v>3.8191280636389303E-2</v>
      </c>
      <c r="L691" s="20">
        <v>3.4056823334201E-2</v>
      </c>
      <c r="M691" s="20">
        <v>3.5193197129620199E-2</v>
      </c>
      <c r="N691" s="20"/>
      <c r="O691" s="20"/>
    </row>
    <row r="692" spans="1:15" x14ac:dyDescent="0.35">
      <c r="A692" s="19" t="str">
        <f>B525&amp;C670&amp;D692</f>
        <v>CONSUMO PER CAPITA (kg ó litros por individuo)Chocolatinas/Chocolate/BombonesDE 60 A 75 AÑOS</v>
      </c>
      <c r="B692">
        <v>0</v>
      </c>
      <c r="C692" s="19">
        <v>0</v>
      </c>
      <c r="D692" s="19" t="s">
        <v>104</v>
      </c>
      <c r="E692" s="21">
        <v>5.2325914803179802E-2</v>
      </c>
      <c r="F692" s="21">
        <v>0.12737163606082999</v>
      </c>
      <c r="G692" s="20">
        <v>5.3011865028335499E-2</v>
      </c>
      <c r="H692" s="20">
        <v>5.4620344907197201E-2</v>
      </c>
      <c r="I692" s="20">
        <v>3.4227406690541598E-2</v>
      </c>
      <c r="J692" s="20">
        <v>7.0240143676776501E-2</v>
      </c>
      <c r="K692" s="20">
        <v>4.0721543229860602E-2</v>
      </c>
      <c r="L692" s="20">
        <v>5.16212940022635E-2</v>
      </c>
      <c r="M692" s="20">
        <v>7.1210212853827795E-2</v>
      </c>
      <c r="N692" s="20"/>
      <c r="O692" s="20"/>
    </row>
    <row r="693" spans="1:15" x14ac:dyDescent="0.35">
      <c r="A693" s="19" t="str">
        <f>B525&amp;C670&amp;D693</f>
        <v>CONSUMO PER CAPITA (kg ó litros por individuo)Chocolatinas/Chocolate/BombonesNIVEL ALTO</v>
      </c>
      <c r="B693">
        <v>0</v>
      </c>
      <c r="C693" s="19">
        <v>0</v>
      </c>
      <c r="D693" s="19" t="s">
        <v>160</v>
      </c>
      <c r="E693" s="20">
        <v>3.6118050114854902E-2</v>
      </c>
      <c r="F693" s="20">
        <v>5.6496181348593903E-2</v>
      </c>
      <c r="G693" s="20">
        <v>3.96182649314821E-2</v>
      </c>
      <c r="H693" s="20">
        <v>5.87782135824403E-2</v>
      </c>
      <c r="I693" s="20">
        <v>3.06819263442084E-2</v>
      </c>
      <c r="J693" s="20">
        <v>4.3706731849332901E-2</v>
      </c>
      <c r="K693" s="20">
        <v>3.8399584362420601E-2</v>
      </c>
      <c r="L693" s="20">
        <v>2.9582742680621901E-2</v>
      </c>
      <c r="M693" s="20">
        <v>3.4454775402727199E-2</v>
      </c>
      <c r="N693" s="20"/>
      <c r="O693" s="20"/>
    </row>
    <row r="694" spans="1:15" x14ac:dyDescent="0.35">
      <c r="A694" s="19" t="str">
        <f>B525&amp;C670&amp;D694</f>
        <v>CONSUMO PER CAPITA (kg ó litros por individuo)Chocolatinas/Chocolate/BombonesNIVEL MEDIO ALTO</v>
      </c>
      <c r="B694">
        <v>0</v>
      </c>
      <c r="C694" s="19">
        <v>0</v>
      </c>
      <c r="D694" s="19" t="s">
        <v>161</v>
      </c>
      <c r="E694" s="20">
        <v>1.8165097516811501E-2</v>
      </c>
      <c r="F694" s="20">
        <v>3.7895946064054699E-2</v>
      </c>
      <c r="G694" s="20">
        <v>2.59728639265095E-2</v>
      </c>
      <c r="H694" s="20">
        <v>2.8345660917822601E-2</v>
      </c>
      <c r="I694" s="20">
        <v>2.9577692241784401E-2</v>
      </c>
      <c r="J694" s="20">
        <v>2.9764955278816702E-2</v>
      </c>
      <c r="K694" s="20">
        <v>3.6452637818952999E-2</v>
      </c>
      <c r="L694" s="20">
        <v>2.5427336011534699E-2</v>
      </c>
      <c r="M694" s="20">
        <v>1.74770406537023E-2</v>
      </c>
      <c r="N694" s="20"/>
      <c r="O694" s="20"/>
    </row>
    <row r="695" spans="1:15" x14ac:dyDescent="0.35">
      <c r="A695" s="19" t="str">
        <f>B525&amp;C670&amp;D695</f>
        <v>CONSUMO PER CAPITA (kg ó litros por individuo)Chocolatinas/Chocolate/BombonesNIVEL MEDIO</v>
      </c>
      <c r="B695">
        <v>0</v>
      </c>
      <c r="C695" s="19">
        <v>0</v>
      </c>
      <c r="D695" s="19" t="s">
        <v>162</v>
      </c>
      <c r="E695" s="20">
        <v>4.0691413522724498E-2</v>
      </c>
      <c r="F695" s="20">
        <v>7.0805668565046595E-2</v>
      </c>
      <c r="G695" s="20">
        <v>5.3279361311150797E-2</v>
      </c>
      <c r="H695" s="20">
        <v>4.3869446137609902E-2</v>
      </c>
      <c r="I695" s="20">
        <v>4.0936829963480102E-2</v>
      </c>
      <c r="J695" s="20">
        <v>4.8834146261830899E-2</v>
      </c>
      <c r="K695" s="20">
        <v>3.9031940479330403E-2</v>
      </c>
      <c r="L695" s="20">
        <v>3.8686234873983302E-2</v>
      </c>
      <c r="M695" s="20">
        <v>4.8291074952219702E-2</v>
      </c>
      <c r="N695" s="20"/>
      <c r="O695" s="20"/>
    </row>
    <row r="696" spans="1:15" x14ac:dyDescent="0.35">
      <c r="A696" s="19" t="str">
        <f>B525&amp;C670&amp;D696</f>
        <v>CONSUMO PER CAPITA (kg ó litros por individuo)Chocolatinas/Chocolate/BombonesNIVEL MEDIO BAJO</v>
      </c>
      <c r="B696">
        <v>0</v>
      </c>
      <c r="C696" s="19">
        <v>0</v>
      </c>
      <c r="D696" s="19" t="s">
        <v>163</v>
      </c>
      <c r="E696" s="20">
        <v>2.77764603574687E-2</v>
      </c>
      <c r="F696" s="20">
        <v>5.7114934390985E-2</v>
      </c>
      <c r="G696" s="20">
        <v>2.3804445969924499E-2</v>
      </c>
      <c r="H696" s="20">
        <v>2.88309846542587E-2</v>
      </c>
      <c r="I696" s="20">
        <v>1.72092158388517E-2</v>
      </c>
      <c r="J696" s="20">
        <v>3.6494101443138298E-2</v>
      </c>
      <c r="K696" s="20">
        <v>2.71070827098608E-2</v>
      </c>
      <c r="L696" s="20">
        <v>2.68773392033105E-2</v>
      </c>
      <c r="M696" s="20">
        <v>2.6037251879505698E-2</v>
      </c>
      <c r="N696" s="20"/>
      <c r="O696" s="20"/>
    </row>
    <row r="697" spans="1:15" x14ac:dyDescent="0.35">
      <c r="A697" s="19" t="str">
        <f>B525&amp;C670&amp;D697</f>
        <v>CONSUMO PER CAPITA (kg ó litros por individuo)Chocolatinas/Chocolate/BombonesHOMBRE</v>
      </c>
      <c r="B697">
        <v>0</v>
      </c>
      <c r="C697" s="19">
        <v>0</v>
      </c>
      <c r="D697" s="19" t="s">
        <v>109</v>
      </c>
      <c r="E697" s="20">
        <v>2.7162203771286999E-2</v>
      </c>
      <c r="F697" s="20">
        <v>3.3080219187259598E-2</v>
      </c>
      <c r="G697" s="20">
        <v>2.8718743836620299E-2</v>
      </c>
      <c r="H697" s="20">
        <v>2.7819537471434001E-2</v>
      </c>
      <c r="I697" s="20">
        <v>2.2073047074796001E-2</v>
      </c>
      <c r="J697" s="20">
        <v>2.7154040722918001E-2</v>
      </c>
      <c r="K697" s="20">
        <v>2.8183655796513E-2</v>
      </c>
      <c r="L697" s="20">
        <v>2.9858074342472101E-2</v>
      </c>
      <c r="M697" s="20">
        <v>2.30445555788127E-2</v>
      </c>
      <c r="N697" s="20"/>
      <c r="O697" s="20"/>
    </row>
    <row r="698" spans="1:15" x14ac:dyDescent="0.35">
      <c r="A698" s="19" t="str">
        <f>B525&amp;C670&amp;D698</f>
        <v>CONSUMO PER CAPITA (kg ó litros por individuo)Chocolatinas/Chocolate/BombonesMUJER</v>
      </c>
      <c r="B698">
        <v>0</v>
      </c>
      <c r="C698" s="19">
        <v>0</v>
      </c>
      <c r="D698" s="19" t="s">
        <v>110</v>
      </c>
      <c r="E698" s="20">
        <v>6.9901917014907597E-2</v>
      </c>
      <c r="F698" s="20">
        <v>0.11783015911424299</v>
      </c>
      <c r="G698" s="20">
        <v>5.7388700041025802E-2</v>
      </c>
      <c r="H698" s="20">
        <v>5.8690131045508402E-2</v>
      </c>
      <c r="I698" s="20">
        <v>4.0785872381035898E-2</v>
      </c>
      <c r="J698" s="20">
        <v>6.6672902919522603E-2</v>
      </c>
      <c r="K698" s="20">
        <v>4.3748039633813997E-2</v>
      </c>
      <c r="L698" s="20">
        <v>4.20697064596742E-2</v>
      </c>
      <c r="M698" s="20">
        <v>4.9627326837131502E-2</v>
      </c>
      <c r="N698" s="20"/>
      <c r="O698" s="20"/>
    </row>
    <row r="699" spans="1:15" x14ac:dyDescent="0.35">
      <c r="A699" s="19" t="str">
        <f>B525&amp;C699&amp;D699</f>
        <v>CONSUMO PER CAPITA (kg ó litros por individuo)ChiclesT.ESPAÑA</v>
      </c>
      <c r="B699">
        <v>0</v>
      </c>
      <c r="C699" s="19" t="s">
        <v>65</v>
      </c>
      <c r="D699" s="19" t="s">
        <v>81</v>
      </c>
      <c r="E699" s="20">
        <v>1.3643327956755699E-2</v>
      </c>
      <c r="F699" s="20">
        <v>1.2402980194518701E-2</v>
      </c>
      <c r="G699" s="20">
        <v>7.5743653563640498E-3</v>
      </c>
      <c r="H699" s="20">
        <v>8.4854548234972998E-3</v>
      </c>
      <c r="I699" s="20">
        <v>1.01032196985947E-2</v>
      </c>
      <c r="J699" s="20">
        <v>8.8619971783744592E-3</v>
      </c>
      <c r="K699" s="20">
        <v>6.7673217469170497E-3</v>
      </c>
      <c r="L699" s="20">
        <v>8.0815530338325999E-3</v>
      </c>
      <c r="M699" s="20">
        <v>8.5133580785897792E-3</v>
      </c>
      <c r="N699" s="20"/>
      <c r="O699" s="20"/>
    </row>
    <row r="700" spans="1:15" x14ac:dyDescent="0.35">
      <c r="A700" s="19" t="str">
        <f>B525&amp;C699&amp;D700</f>
        <v>CONSUMO PER CAPITA (kg ó litros por individuo)ChiclesBCN AM</v>
      </c>
      <c r="B700">
        <v>0</v>
      </c>
      <c r="C700" s="19">
        <v>0</v>
      </c>
      <c r="D700" s="19" t="s">
        <v>83</v>
      </c>
      <c r="E700" s="20">
        <v>7.6991690717980203E-3</v>
      </c>
      <c r="F700" s="21">
        <v>3.9610841379461104E-3</v>
      </c>
      <c r="G700" s="21">
        <v>3.1322650564865502E-3</v>
      </c>
      <c r="H700" s="21">
        <v>7.4232572447912098E-3</v>
      </c>
      <c r="I700" s="21">
        <v>6.1953198602444004E-3</v>
      </c>
      <c r="J700" s="21">
        <v>3.7858278104773101E-3</v>
      </c>
      <c r="K700" s="21">
        <v>4.5627269746002298E-4</v>
      </c>
      <c r="L700" s="21">
        <v>9.2651534973230594E-3</v>
      </c>
      <c r="M700" s="21">
        <v>8.4322163766211902E-3</v>
      </c>
      <c r="N700" s="20"/>
      <c r="O700" s="20"/>
    </row>
    <row r="701" spans="1:15" x14ac:dyDescent="0.35">
      <c r="A701" s="19" t="str">
        <f>B525&amp;C699&amp;D701</f>
        <v>CONSUMO PER CAPITA (kg ó litros por individuo)ChiclesREST.CAT ARAGON</v>
      </c>
      <c r="B701">
        <v>0</v>
      </c>
      <c r="C701" s="19">
        <v>0</v>
      </c>
      <c r="D701" s="19" t="s">
        <v>84</v>
      </c>
      <c r="E701" s="20">
        <v>3.1051150839888901E-2</v>
      </c>
      <c r="F701" s="20">
        <v>2.3640446307986899E-2</v>
      </c>
      <c r="G701" s="20">
        <v>1.6359561234268901E-2</v>
      </c>
      <c r="H701" s="20">
        <v>1.38175877962988E-2</v>
      </c>
      <c r="I701" s="20">
        <v>1.5661237882931899E-2</v>
      </c>
      <c r="J701" s="21">
        <v>2.1558772373570401E-2</v>
      </c>
      <c r="K701" s="21">
        <v>1.75901523790735E-2</v>
      </c>
      <c r="L701" s="20">
        <v>2.0308512772617901E-2</v>
      </c>
      <c r="M701" s="20">
        <v>1.8826633123131799E-2</v>
      </c>
      <c r="N701" s="20"/>
      <c r="O701" s="20"/>
    </row>
    <row r="702" spans="1:15" x14ac:dyDescent="0.35">
      <c r="A702" s="19" t="str">
        <f>B525&amp;C699&amp;D702</f>
        <v>CONSUMO PER CAPITA (kg ó litros por individuo)ChiclesLEVANTE</v>
      </c>
      <c r="B702">
        <v>0</v>
      </c>
      <c r="C702" s="19">
        <v>0</v>
      </c>
      <c r="D702" s="19" t="s">
        <v>85</v>
      </c>
      <c r="E702" s="20">
        <v>5.58638870525042E-3</v>
      </c>
      <c r="F702" s="20">
        <v>7.16809956890867E-3</v>
      </c>
      <c r="G702" s="20">
        <v>4.5289832409116399E-3</v>
      </c>
      <c r="H702" s="20">
        <v>6.7429912126274602E-3</v>
      </c>
      <c r="I702" s="20">
        <v>7.00018079386847E-3</v>
      </c>
      <c r="J702" s="20">
        <v>1.07043000735764E-2</v>
      </c>
      <c r="K702" s="20">
        <v>4.3420797267280202E-3</v>
      </c>
      <c r="L702" s="20">
        <v>3.7516790525854199E-3</v>
      </c>
      <c r="M702" s="20">
        <v>4.6648992843394297E-3</v>
      </c>
      <c r="N702" s="20"/>
      <c r="O702" s="20"/>
    </row>
    <row r="703" spans="1:15" x14ac:dyDescent="0.35">
      <c r="A703" s="19" t="str">
        <f>B525&amp;C699&amp;D703</f>
        <v>CONSUMO PER CAPITA (kg ó litros por individuo)ChiclesANDALUCIA</v>
      </c>
      <c r="B703">
        <v>0</v>
      </c>
      <c r="C703" s="19">
        <v>0</v>
      </c>
      <c r="D703" s="19" t="s">
        <v>86</v>
      </c>
      <c r="E703" s="20">
        <v>7.2725439740090004E-3</v>
      </c>
      <c r="F703" s="20">
        <v>1.15709857872759E-2</v>
      </c>
      <c r="G703" s="20">
        <v>7.6521913905946704E-3</v>
      </c>
      <c r="H703" s="20">
        <v>7.7755253223712696E-3</v>
      </c>
      <c r="I703" s="20">
        <v>1.0566019917377999E-2</v>
      </c>
      <c r="J703" s="20">
        <v>7.6617247416554098E-3</v>
      </c>
      <c r="K703" s="20">
        <v>6.2593655680689801E-3</v>
      </c>
      <c r="L703" s="20">
        <v>4.8982506577280099E-3</v>
      </c>
      <c r="M703" s="20">
        <v>5.4532183092954297E-3</v>
      </c>
      <c r="N703" s="20"/>
      <c r="O703" s="20"/>
    </row>
    <row r="704" spans="1:15" x14ac:dyDescent="0.35">
      <c r="A704" s="19" t="str">
        <f>B525&amp;C699&amp;D704</f>
        <v>CONSUMO PER CAPITA (kg ó litros por individuo)ChiclesMDD AM</v>
      </c>
      <c r="B704">
        <v>0</v>
      </c>
      <c r="C704" s="19">
        <v>0</v>
      </c>
      <c r="D704" s="19" t="s">
        <v>87</v>
      </c>
      <c r="E704" s="20">
        <v>1.0617003395171199E-2</v>
      </c>
      <c r="F704" s="20">
        <v>5.1406499546214901E-3</v>
      </c>
      <c r="G704" s="20">
        <v>8.7585658023917705E-3</v>
      </c>
      <c r="H704" s="20">
        <v>9.0168117953037495E-3</v>
      </c>
      <c r="I704" s="20">
        <v>9.6001943015634993E-3</v>
      </c>
      <c r="J704" s="20">
        <v>6.5748973266492698E-3</v>
      </c>
      <c r="K704" s="20">
        <v>1.16661622252245E-2</v>
      </c>
      <c r="L704" s="20">
        <v>1.12426109981477E-2</v>
      </c>
      <c r="M704" s="20">
        <v>1.0698272881591701E-2</v>
      </c>
      <c r="N704" s="20"/>
      <c r="O704" s="20"/>
    </row>
    <row r="705" spans="1:15" x14ac:dyDescent="0.35">
      <c r="A705" s="19" t="str">
        <f>B525&amp;C699&amp;D705</f>
        <v>CONSUMO PER CAPITA (kg ó litros por individuo)ChiclesRTO CENTRO</v>
      </c>
      <c r="B705">
        <v>0</v>
      </c>
      <c r="C705" s="19">
        <v>0</v>
      </c>
      <c r="D705" s="19" t="s">
        <v>88</v>
      </c>
      <c r="E705" s="20">
        <v>1.2965063993905099E-2</v>
      </c>
      <c r="F705" s="20">
        <v>2.8618259560015201E-2</v>
      </c>
      <c r="G705" s="20">
        <v>5.0649767919621301E-3</v>
      </c>
      <c r="H705" s="20">
        <v>8.6649022767616296E-3</v>
      </c>
      <c r="I705" s="20">
        <v>1.4063553080926199E-2</v>
      </c>
      <c r="J705" s="20">
        <v>8.7612642403197705E-3</v>
      </c>
      <c r="K705" s="20">
        <v>3.71855175439262E-3</v>
      </c>
      <c r="L705" s="20">
        <v>6.0435640274257799E-3</v>
      </c>
      <c r="M705" s="20">
        <v>5.9944742318727602E-3</v>
      </c>
      <c r="N705" s="20"/>
      <c r="O705" s="20"/>
    </row>
    <row r="706" spans="1:15" x14ac:dyDescent="0.35">
      <c r="A706" s="19" t="str">
        <f>B525&amp;C699&amp;D706</f>
        <v>CONSUMO PER CAPITA (kg ó litros por individuo)ChiclesNORTE-CENTRO</v>
      </c>
      <c r="B706">
        <v>0</v>
      </c>
      <c r="C706" s="19">
        <v>0</v>
      </c>
      <c r="D706" s="19" t="s">
        <v>89</v>
      </c>
      <c r="E706" s="20">
        <v>2.3674672925855698E-2</v>
      </c>
      <c r="F706" s="20">
        <v>1.0982444842477099E-2</v>
      </c>
      <c r="G706" s="20">
        <v>5.5752136189855198E-3</v>
      </c>
      <c r="H706" s="20">
        <v>8.2505087968026102E-3</v>
      </c>
      <c r="I706" s="20">
        <v>6.8753004183091998E-3</v>
      </c>
      <c r="J706" s="21">
        <v>3.21446996185409E-3</v>
      </c>
      <c r="K706" s="21">
        <v>4.0347078855123199E-3</v>
      </c>
      <c r="L706" s="20">
        <v>3.4556895198409399E-3</v>
      </c>
      <c r="M706" s="20">
        <v>6.9230697494564401E-3</v>
      </c>
      <c r="N706" s="20"/>
      <c r="O706" s="20"/>
    </row>
    <row r="707" spans="1:15" x14ac:dyDescent="0.35">
      <c r="A707" s="19" t="str">
        <f>B525&amp;C699&amp;D707</f>
        <v>CONSUMO PER CAPITA (kg ó litros por individuo)ChiclesNOROESTE</v>
      </c>
      <c r="B707">
        <v>0</v>
      </c>
      <c r="C707" s="19">
        <v>0</v>
      </c>
      <c r="D707" s="19" t="s">
        <v>90</v>
      </c>
      <c r="E707" s="20">
        <v>1.7828590877977401E-2</v>
      </c>
      <c r="F707" s="20">
        <v>1.12313040614035E-2</v>
      </c>
      <c r="G707" s="20">
        <v>7.5716117426652199E-3</v>
      </c>
      <c r="H707" s="20">
        <v>5.7450830825773796E-3</v>
      </c>
      <c r="I707" s="20">
        <v>1.03355188443155E-2</v>
      </c>
      <c r="J707" s="20">
        <v>4.5949502393716497E-3</v>
      </c>
      <c r="K707" s="20">
        <v>1.6691792024035299E-3</v>
      </c>
      <c r="L707" s="20">
        <v>5.8768429603048896E-3</v>
      </c>
      <c r="M707" s="20">
        <v>8.1682567746482505E-3</v>
      </c>
      <c r="N707" s="20"/>
      <c r="O707" s="20"/>
    </row>
    <row r="708" spans="1:15" x14ac:dyDescent="0.35">
      <c r="A708" s="19" t="str">
        <f>B525&amp;C699&amp;D708</f>
        <v>CONSUMO PER CAPITA (kg ó litros por individuo)Chicles&lt;2MIL</v>
      </c>
      <c r="B708">
        <v>0</v>
      </c>
      <c r="C708" s="19">
        <v>0</v>
      </c>
      <c r="D708" s="19" t="s">
        <v>91</v>
      </c>
      <c r="E708" s="21">
        <v>7.7105337344000697E-3</v>
      </c>
      <c r="F708" s="21">
        <v>3.5959107406910401E-3</v>
      </c>
      <c r="G708" s="21">
        <v>3.8010427165680498E-3</v>
      </c>
      <c r="H708" s="21">
        <v>9.88604290995229E-3</v>
      </c>
      <c r="I708" s="21">
        <v>1.4041633855799301E-2</v>
      </c>
      <c r="J708" s="21">
        <v>1.2659761724198399E-2</v>
      </c>
      <c r="K708" s="21">
        <v>1.17462621637571E-2</v>
      </c>
      <c r="L708" s="21">
        <v>7.1942791131283804E-3</v>
      </c>
      <c r="M708" s="21">
        <v>3.0748039041179598E-3</v>
      </c>
      <c r="N708" s="20"/>
      <c r="O708" s="20"/>
    </row>
    <row r="709" spans="1:15" x14ac:dyDescent="0.35">
      <c r="A709" s="19" t="str">
        <f>B525&amp;C699&amp;D709</f>
        <v>CONSUMO PER CAPITA (kg ó litros por individuo)Chicles2-5MIL</v>
      </c>
      <c r="B709">
        <v>0</v>
      </c>
      <c r="C709" s="19">
        <v>0</v>
      </c>
      <c r="D709" s="19" t="s">
        <v>92</v>
      </c>
      <c r="E709" s="21">
        <v>8.81563363176582E-3</v>
      </c>
      <c r="F709" s="21">
        <v>1.27135096041149E-2</v>
      </c>
      <c r="G709" s="21">
        <v>4.26123343047825E-3</v>
      </c>
      <c r="H709" s="21">
        <v>9.8285545995829005E-3</v>
      </c>
      <c r="I709" s="20">
        <v>1.2225781596383101E-2</v>
      </c>
      <c r="J709" s="21">
        <v>4.3114886273766398E-3</v>
      </c>
      <c r="K709" s="21">
        <v>5.4246504202797498E-3</v>
      </c>
      <c r="L709" s="21">
        <v>5.1215557338768099E-3</v>
      </c>
      <c r="M709" s="21">
        <v>7.2872916644329397E-3</v>
      </c>
      <c r="N709" s="20"/>
      <c r="O709" s="20"/>
    </row>
    <row r="710" spans="1:15" x14ac:dyDescent="0.35">
      <c r="A710" s="19" t="str">
        <f>B525&amp;C699&amp;D710</f>
        <v>CONSUMO PER CAPITA (kg ó litros por individuo)Chicles5-10MIL</v>
      </c>
      <c r="B710">
        <v>0</v>
      </c>
      <c r="C710" s="19">
        <v>0</v>
      </c>
      <c r="D710" s="19" t="s">
        <v>93</v>
      </c>
      <c r="E710" s="20">
        <v>4.8248225889993704E-3</v>
      </c>
      <c r="F710" s="21">
        <v>7.5364359727599197E-3</v>
      </c>
      <c r="G710" s="20">
        <v>3.7404272699374901E-3</v>
      </c>
      <c r="H710" s="21">
        <v>3.3411080002945701E-3</v>
      </c>
      <c r="I710" s="20">
        <v>1.2460020220480201E-2</v>
      </c>
      <c r="J710" s="21">
        <v>1.1947413530785499E-2</v>
      </c>
      <c r="K710" s="21">
        <v>5.2764548761553096E-3</v>
      </c>
      <c r="L710" s="21">
        <v>2.61181707627242E-3</v>
      </c>
      <c r="M710" s="21">
        <v>3.9351427939447797E-3</v>
      </c>
      <c r="N710" s="20"/>
      <c r="O710" s="20"/>
    </row>
    <row r="711" spans="1:15" x14ac:dyDescent="0.35">
      <c r="A711" s="19" t="str">
        <f>B525&amp;C699&amp;D711</f>
        <v>CONSUMO PER CAPITA (kg ó litros por individuo)Chicles10-30MIL</v>
      </c>
      <c r="B711">
        <v>0</v>
      </c>
      <c r="C711" s="19">
        <v>0</v>
      </c>
      <c r="D711" s="19" t="s">
        <v>94</v>
      </c>
      <c r="E711" s="20">
        <v>3.1026903751680199E-2</v>
      </c>
      <c r="F711" s="20">
        <v>1.9624443319930199E-2</v>
      </c>
      <c r="G711" s="20">
        <v>1.6388521569354799E-2</v>
      </c>
      <c r="H711" s="20">
        <v>1.15499689561985E-2</v>
      </c>
      <c r="I711" s="20">
        <v>1.43423245080204E-2</v>
      </c>
      <c r="J711" s="20">
        <v>1.72940267499248E-2</v>
      </c>
      <c r="K711" s="20">
        <v>1.1643180699613899E-2</v>
      </c>
      <c r="L711" s="20">
        <v>1.2591581749647701E-2</v>
      </c>
      <c r="M711" s="20">
        <v>1.35265670877789E-2</v>
      </c>
      <c r="N711" s="20"/>
      <c r="O711" s="20"/>
    </row>
    <row r="712" spans="1:15" x14ac:dyDescent="0.35">
      <c r="A712" s="19" t="str">
        <f>B525&amp;C699&amp;D712</f>
        <v>CONSUMO PER CAPITA (kg ó litros por individuo)Chicles30-100MIL</v>
      </c>
      <c r="B712">
        <v>0</v>
      </c>
      <c r="C712" s="19">
        <v>0</v>
      </c>
      <c r="D712" s="19" t="s">
        <v>95</v>
      </c>
      <c r="E712" s="20">
        <v>1.00979511938662E-2</v>
      </c>
      <c r="F712" s="20">
        <v>1.7573285617827498E-2</v>
      </c>
      <c r="G712" s="20">
        <v>6.1662890289005904E-3</v>
      </c>
      <c r="H712" s="20">
        <v>7.0598387186095301E-3</v>
      </c>
      <c r="I712" s="20">
        <v>7.0001057132846904E-3</v>
      </c>
      <c r="J712" s="20">
        <v>7.2418943976980104E-3</v>
      </c>
      <c r="K712" s="20">
        <v>3.7836310682262701E-3</v>
      </c>
      <c r="L712" s="20">
        <v>4.1474273798569701E-3</v>
      </c>
      <c r="M712" s="20">
        <v>6.3610554378609897E-3</v>
      </c>
      <c r="N712" s="20"/>
      <c r="O712" s="20"/>
    </row>
    <row r="713" spans="1:15" x14ac:dyDescent="0.35">
      <c r="A713" s="19" t="str">
        <f>B525&amp;C699&amp;D713</f>
        <v>CONSUMO PER CAPITA (kg ó litros por individuo)Chicles100-200MIL</v>
      </c>
      <c r="B713">
        <v>0</v>
      </c>
      <c r="C713" s="19">
        <v>0</v>
      </c>
      <c r="D713" s="19" t="s">
        <v>96</v>
      </c>
      <c r="E713" s="20">
        <v>7.9466690142276798E-3</v>
      </c>
      <c r="F713" s="20">
        <v>7.1250026523746804E-3</v>
      </c>
      <c r="G713" s="20">
        <v>2.86475621685194E-3</v>
      </c>
      <c r="H713" s="20">
        <v>6.0353621139414204E-3</v>
      </c>
      <c r="I713" s="20">
        <v>1.114540427569E-2</v>
      </c>
      <c r="J713" s="20">
        <v>2.8783545174793498E-3</v>
      </c>
      <c r="K713" s="20">
        <v>1.82231991067208E-3</v>
      </c>
      <c r="L713" s="20">
        <v>4.2835491451053498E-3</v>
      </c>
      <c r="M713" s="20">
        <v>6.5011673586787399E-3</v>
      </c>
      <c r="N713" s="20"/>
      <c r="O713" s="20"/>
    </row>
    <row r="714" spans="1:15" x14ac:dyDescent="0.35">
      <c r="A714" s="19" t="str">
        <f>B525&amp;C699&amp;D714</f>
        <v>CONSUMO PER CAPITA (kg ó litros por individuo)Chicles200-500MIL</v>
      </c>
      <c r="B714">
        <v>0</v>
      </c>
      <c r="C714" s="19">
        <v>0</v>
      </c>
      <c r="D714" s="19" t="s">
        <v>97</v>
      </c>
      <c r="E714" s="20">
        <v>9.9712922421118302E-3</v>
      </c>
      <c r="F714" s="20">
        <v>7.5711878338272001E-3</v>
      </c>
      <c r="G714" s="20">
        <v>7.0517906707287196E-3</v>
      </c>
      <c r="H714" s="20">
        <v>9.5361672493692404E-3</v>
      </c>
      <c r="I714" s="20">
        <v>5.8865122091815098E-3</v>
      </c>
      <c r="J714" s="20">
        <v>5.8524466036819003E-3</v>
      </c>
      <c r="K714" s="20">
        <v>4.22994521061842E-3</v>
      </c>
      <c r="L714" s="20">
        <v>6.6442149366972396E-3</v>
      </c>
      <c r="M714" s="20">
        <v>1.0258762768783901E-2</v>
      </c>
      <c r="N714" s="20"/>
      <c r="O714" s="20"/>
    </row>
    <row r="715" spans="1:15" x14ac:dyDescent="0.35">
      <c r="A715" s="19" t="str">
        <f>B525&amp;C699&amp;D715</f>
        <v>CONSUMO PER CAPITA (kg ó litros por individuo)Chicles&gt;500MIL</v>
      </c>
      <c r="B715">
        <v>0</v>
      </c>
      <c r="C715" s="19">
        <v>0</v>
      </c>
      <c r="D715" s="19" t="s">
        <v>98</v>
      </c>
      <c r="E715" s="20">
        <v>1.37256381933236E-2</v>
      </c>
      <c r="F715" s="20">
        <v>1.0498796490616301E-2</v>
      </c>
      <c r="G715" s="20">
        <v>7.5616475909717996E-3</v>
      </c>
      <c r="H715" s="20">
        <v>9.1308549738127603E-3</v>
      </c>
      <c r="I715" s="20">
        <v>8.7125831700380803E-3</v>
      </c>
      <c r="J715" s="20">
        <v>6.5657669003117702E-3</v>
      </c>
      <c r="K715" s="20">
        <v>9.6377722174398103E-3</v>
      </c>
      <c r="L715" s="20">
        <v>1.5583545216035E-2</v>
      </c>
      <c r="M715" s="20">
        <v>1.0284738526945499E-2</v>
      </c>
      <c r="N715" s="20"/>
      <c r="O715" s="20"/>
    </row>
    <row r="716" spans="1:15" x14ac:dyDescent="0.35">
      <c r="A716" s="19" t="str">
        <f>B525&amp;C699&amp;D716</f>
        <v>CONSUMO PER CAPITA (kg ó litros por individuo)ChiclesDE 15 A 19 AÑOS</v>
      </c>
      <c r="B716">
        <v>0</v>
      </c>
      <c r="C716" s="19">
        <v>0</v>
      </c>
      <c r="D716" s="19" t="s">
        <v>99</v>
      </c>
      <c r="E716" s="21">
        <v>2.3352291235851602E-3</v>
      </c>
      <c r="F716" s="21">
        <v>4.1115449292119001E-2</v>
      </c>
      <c r="G716" s="21">
        <v>8.4596316408119595E-3</v>
      </c>
      <c r="H716" s="21">
        <v>7.2498421594754297E-3</v>
      </c>
      <c r="I716" s="21">
        <v>1.5040759151614E-2</v>
      </c>
      <c r="J716" s="21">
        <v>8.7076910626512696E-3</v>
      </c>
      <c r="K716" s="21">
        <v>9.3222669218434497E-4</v>
      </c>
      <c r="L716" s="21">
        <v>2.7928175288060601E-3</v>
      </c>
      <c r="M716" s="21">
        <v>3.4284512736634E-3</v>
      </c>
      <c r="N716" s="20"/>
      <c r="O716" s="20"/>
    </row>
    <row r="717" spans="1:15" x14ac:dyDescent="0.35">
      <c r="A717" s="19" t="str">
        <f>B525&amp;C699&amp;D717</f>
        <v>CONSUMO PER CAPITA (kg ó litros por individuo)ChiclesDE 20 A 24 AÑOS</v>
      </c>
      <c r="B717">
        <v>0</v>
      </c>
      <c r="C717" s="19">
        <v>0</v>
      </c>
      <c r="D717" s="19" t="s">
        <v>100</v>
      </c>
      <c r="E717" s="20">
        <v>3.4770896465129699E-3</v>
      </c>
      <c r="F717" s="20">
        <v>5.2978177574175096E-3</v>
      </c>
      <c r="G717" s="20">
        <v>2.2689983223172501E-3</v>
      </c>
      <c r="H717" s="20">
        <v>4.7305040819758098E-3</v>
      </c>
      <c r="I717" s="20">
        <v>1.3351705770585499E-3</v>
      </c>
      <c r="J717" s="21">
        <v>2.1524194161814999E-3</v>
      </c>
      <c r="K717" s="21" t="s">
        <v>174</v>
      </c>
      <c r="L717" s="21">
        <v>1.6009162479879799E-3</v>
      </c>
      <c r="M717" s="20">
        <v>5.7752763848184995E-4</v>
      </c>
      <c r="N717" s="20"/>
      <c r="O717" s="20"/>
    </row>
    <row r="718" spans="1:15" x14ac:dyDescent="0.35">
      <c r="A718" s="19" t="str">
        <f>B525&amp;C699&amp;D718</f>
        <v>CONSUMO PER CAPITA (kg ó litros por individuo)ChiclesDE 25 A 34 AÑOS</v>
      </c>
      <c r="B718">
        <v>0</v>
      </c>
      <c r="C718" s="19">
        <v>0</v>
      </c>
      <c r="D718" s="19" t="s">
        <v>101</v>
      </c>
      <c r="E718" s="20">
        <v>2.4397437772337799E-2</v>
      </c>
      <c r="F718" s="20">
        <v>1.7752685702175398E-2</v>
      </c>
      <c r="G718" s="20">
        <v>1.4855325016541601E-2</v>
      </c>
      <c r="H718" s="20">
        <v>8.0416475228252699E-3</v>
      </c>
      <c r="I718" s="20">
        <v>1.07400360214534E-2</v>
      </c>
      <c r="J718" s="20">
        <v>1.2298836993052601E-2</v>
      </c>
      <c r="K718" s="20">
        <v>9.8457966006909505E-3</v>
      </c>
      <c r="L718" s="20">
        <v>1.10664531595234E-2</v>
      </c>
      <c r="M718" s="20">
        <v>1.0625567060899401E-2</v>
      </c>
      <c r="N718" s="20"/>
      <c r="O718" s="20"/>
    </row>
    <row r="719" spans="1:15" x14ac:dyDescent="0.35">
      <c r="A719" s="19" t="str">
        <f>B525&amp;C699&amp;D719</f>
        <v>CONSUMO PER CAPITA (kg ó litros por individuo)ChiclesDE 35 A 49 AÑOS</v>
      </c>
      <c r="B719">
        <v>0</v>
      </c>
      <c r="C719" s="19">
        <v>0</v>
      </c>
      <c r="D719" s="19" t="s">
        <v>102</v>
      </c>
      <c r="E719" s="20">
        <v>7.6482667193873899E-3</v>
      </c>
      <c r="F719" s="20">
        <v>6.1225003469902502E-3</v>
      </c>
      <c r="G719" s="20">
        <v>6.1291095282732201E-3</v>
      </c>
      <c r="H719" s="20">
        <v>8.4469752040568294E-3</v>
      </c>
      <c r="I719" s="20">
        <v>7.0576024738661699E-3</v>
      </c>
      <c r="J719" s="20">
        <v>6.8620011693546704E-3</v>
      </c>
      <c r="K719" s="20">
        <v>5.9255516244914302E-3</v>
      </c>
      <c r="L719" s="20">
        <v>6.0732572283055302E-3</v>
      </c>
      <c r="M719" s="20">
        <v>7.6933053315903603E-3</v>
      </c>
      <c r="N719" s="20"/>
      <c r="O719" s="20"/>
    </row>
    <row r="720" spans="1:15" x14ac:dyDescent="0.35">
      <c r="A720" s="19" t="str">
        <f>B525&amp;C699&amp;D720</f>
        <v>CONSUMO PER CAPITA (kg ó litros por individuo)ChiclesDE 50 A 59 AÑOS</v>
      </c>
      <c r="B720">
        <v>0</v>
      </c>
      <c r="C720" s="19">
        <v>0</v>
      </c>
      <c r="D720" s="19" t="s">
        <v>103</v>
      </c>
      <c r="E720" s="20">
        <v>1.3386068079139E-2</v>
      </c>
      <c r="F720" s="20">
        <v>1.0162284797685101E-2</v>
      </c>
      <c r="G720" s="20">
        <v>6.5360284468082902E-3</v>
      </c>
      <c r="H720" s="20">
        <v>7.9853512154111905E-3</v>
      </c>
      <c r="I720" s="20">
        <v>9.33011757065191E-3</v>
      </c>
      <c r="J720" s="20">
        <v>5.6134219586565998E-3</v>
      </c>
      <c r="K720" s="20">
        <v>6.4993862039376101E-3</v>
      </c>
      <c r="L720" s="20">
        <v>9.9909407376936495E-3</v>
      </c>
      <c r="M720" s="20">
        <v>1.11536720700129E-2</v>
      </c>
      <c r="N720" s="20"/>
      <c r="O720" s="20"/>
    </row>
    <row r="721" spans="1:15" x14ac:dyDescent="0.35">
      <c r="A721" s="19" t="str">
        <f>B525&amp;C699&amp;D721</f>
        <v>CONSUMO PER CAPITA (kg ó litros por individuo)ChiclesDE 60 A 75 AÑOS</v>
      </c>
      <c r="B721">
        <v>0</v>
      </c>
      <c r="C721" s="19">
        <v>0</v>
      </c>
      <c r="D721" s="19" t="s">
        <v>104</v>
      </c>
      <c r="E721" s="20">
        <v>2.1325862219380001E-2</v>
      </c>
      <c r="F721" s="21">
        <v>1.29084370953931E-2</v>
      </c>
      <c r="G721" s="21">
        <v>7.03564992133886E-3</v>
      </c>
      <c r="H721" s="21">
        <v>1.07121680872557E-2</v>
      </c>
      <c r="I721" s="20">
        <v>1.54058477258542E-2</v>
      </c>
      <c r="J721" s="20">
        <v>1.41156303631862E-2</v>
      </c>
      <c r="K721" s="20">
        <v>9.8837419605473705E-3</v>
      </c>
      <c r="L721" s="20">
        <v>1.0609437014857601E-2</v>
      </c>
      <c r="M721" s="20">
        <v>9.8291623594470301E-3</v>
      </c>
      <c r="N721" s="20"/>
      <c r="O721" s="20"/>
    </row>
    <row r="722" spans="1:15" x14ac:dyDescent="0.35">
      <c r="A722" s="19" t="str">
        <f>B525&amp;C699&amp;D722</f>
        <v>CONSUMO PER CAPITA (kg ó litros por individuo)ChiclesNIVEL ALTO</v>
      </c>
      <c r="B722">
        <v>0</v>
      </c>
      <c r="C722" s="19">
        <v>0</v>
      </c>
      <c r="D722" s="19" t="s">
        <v>160</v>
      </c>
      <c r="E722" s="20">
        <v>1.45105728494521E-2</v>
      </c>
      <c r="F722" s="20">
        <v>1.01788543691667E-2</v>
      </c>
      <c r="G722" s="20">
        <v>1.4840951405661201E-2</v>
      </c>
      <c r="H722" s="20">
        <v>9.7976092430551893E-3</v>
      </c>
      <c r="I722" s="20">
        <v>1.23011856810277E-2</v>
      </c>
      <c r="J722" s="20">
        <v>1.4374572661262901E-2</v>
      </c>
      <c r="K722" s="20">
        <v>7.7814252780467304E-3</v>
      </c>
      <c r="L722" s="20">
        <v>1.0628984402226999E-2</v>
      </c>
      <c r="M722" s="20">
        <v>1.19298158760885E-2</v>
      </c>
      <c r="N722" s="20"/>
      <c r="O722" s="20"/>
    </row>
    <row r="723" spans="1:15" x14ac:dyDescent="0.35">
      <c r="A723" s="19" t="str">
        <f>B525&amp;C699&amp;D723</f>
        <v>CONSUMO PER CAPITA (kg ó litros por individuo)ChiclesNIVEL MEDIO ALTO</v>
      </c>
      <c r="B723">
        <v>0</v>
      </c>
      <c r="C723" s="19">
        <v>0</v>
      </c>
      <c r="D723" s="19" t="s">
        <v>161</v>
      </c>
      <c r="E723" s="20">
        <v>1.0398628645815601E-2</v>
      </c>
      <c r="F723" s="20">
        <v>1.42006960551788E-2</v>
      </c>
      <c r="G723" s="20">
        <v>3.9175715939361701E-3</v>
      </c>
      <c r="H723" s="20">
        <v>9.3953659864576301E-3</v>
      </c>
      <c r="I723" s="20">
        <v>7.9649054998008999E-3</v>
      </c>
      <c r="J723" s="20">
        <v>6.9325957872547099E-3</v>
      </c>
      <c r="K723" s="20">
        <v>6.7948293340917903E-3</v>
      </c>
      <c r="L723" s="20">
        <v>7.0582427206714203E-3</v>
      </c>
      <c r="M723" s="20">
        <v>7.7295403342045E-3</v>
      </c>
      <c r="N723" s="20"/>
      <c r="O723" s="20"/>
    </row>
    <row r="724" spans="1:15" x14ac:dyDescent="0.35">
      <c r="A724" s="19" t="str">
        <f>B525&amp;C699&amp;D724</f>
        <v>CONSUMO PER CAPITA (kg ó litros por individuo)ChiclesNIVEL MEDIO</v>
      </c>
      <c r="B724">
        <v>0</v>
      </c>
      <c r="C724" s="19">
        <v>0</v>
      </c>
      <c r="D724" s="19" t="s">
        <v>162</v>
      </c>
      <c r="E724" s="20">
        <v>7.16851420364795E-3</v>
      </c>
      <c r="F724" s="20">
        <v>5.4866872031003704E-3</v>
      </c>
      <c r="G724" s="20">
        <v>5.9859857103295401E-3</v>
      </c>
      <c r="H724" s="20">
        <v>7.6533970489574103E-3</v>
      </c>
      <c r="I724" s="20">
        <v>1.2981904730430399E-2</v>
      </c>
      <c r="J724" s="20">
        <v>8.6254808636633297E-3</v>
      </c>
      <c r="K724" s="20">
        <v>6.0560576450730697E-3</v>
      </c>
      <c r="L724" s="20">
        <v>1.02097409976352E-2</v>
      </c>
      <c r="M724" s="20">
        <v>8.3977483858369804E-3</v>
      </c>
      <c r="N724" s="20"/>
      <c r="O724" s="20"/>
    </row>
    <row r="725" spans="1:15" x14ac:dyDescent="0.35">
      <c r="A725" s="19" t="str">
        <f>B525&amp;C699&amp;D725</f>
        <v>CONSUMO PER CAPITA (kg ó litros por individuo)ChiclesNIVEL MEDIO BAJO</v>
      </c>
      <c r="B725">
        <v>0</v>
      </c>
      <c r="C725" s="19">
        <v>0</v>
      </c>
      <c r="D725" s="19" t="s">
        <v>163</v>
      </c>
      <c r="E725" s="20">
        <v>5.3588360341146604E-3</v>
      </c>
      <c r="F725" s="21">
        <v>5.3307817905633896E-3</v>
      </c>
      <c r="G725" s="21">
        <v>5.3345480603103198E-3</v>
      </c>
      <c r="H725" s="20">
        <v>4.5108096368427697E-3</v>
      </c>
      <c r="I725" s="20">
        <v>6.6150172630789804E-3</v>
      </c>
      <c r="J725" s="20">
        <v>3.5121092398202199E-3</v>
      </c>
      <c r="K725" s="20">
        <v>4.3158265089813996E-3</v>
      </c>
      <c r="L725" s="20">
        <v>3.5434421989640999E-3</v>
      </c>
      <c r="M725" s="20">
        <v>8.9741511487154996E-3</v>
      </c>
      <c r="N725" s="20"/>
      <c r="O725" s="20"/>
    </row>
    <row r="726" spans="1:15" x14ac:dyDescent="0.35">
      <c r="A726" s="19" t="str">
        <f>B525&amp;C699&amp;D726</f>
        <v>CONSUMO PER CAPITA (kg ó litros por individuo)ChiclesHOMBRE</v>
      </c>
      <c r="B726">
        <v>0</v>
      </c>
      <c r="C726" s="19">
        <v>0</v>
      </c>
      <c r="D726" s="19" t="s">
        <v>109</v>
      </c>
      <c r="E726" s="20">
        <v>7.2006974229803702E-3</v>
      </c>
      <c r="F726" s="20">
        <v>7.8596191279837694E-3</v>
      </c>
      <c r="G726" s="20">
        <v>6.2334407892315402E-3</v>
      </c>
      <c r="H726" s="20">
        <v>5.1869988451827796E-3</v>
      </c>
      <c r="I726" s="20">
        <v>5.2240346193331098E-3</v>
      </c>
      <c r="J726" s="20">
        <v>4.9924634172051003E-3</v>
      </c>
      <c r="K726" s="20">
        <v>4.3559512175036898E-3</v>
      </c>
      <c r="L726" s="20">
        <v>5.3751766955148104E-3</v>
      </c>
      <c r="M726" s="20">
        <v>5.4329410061723796E-3</v>
      </c>
      <c r="N726" s="20"/>
      <c r="O726" s="20"/>
    </row>
    <row r="727" spans="1:15" x14ac:dyDescent="0.35">
      <c r="A727" s="19" t="str">
        <f>B525&amp;C699&amp;D727</f>
        <v>CONSUMO PER CAPITA (kg ó litros por individuo)ChiclesMUJER</v>
      </c>
      <c r="B727">
        <v>0</v>
      </c>
      <c r="C727" s="19">
        <v>0</v>
      </c>
      <c r="D727" s="19" t="s">
        <v>110</v>
      </c>
      <c r="E727" s="20">
        <v>2.0019471024157201E-2</v>
      </c>
      <c r="F727" s="20">
        <v>1.6899445387429098E-2</v>
      </c>
      <c r="G727" s="20">
        <v>8.8992856214684703E-3</v>
      </c>
      <c r="H727" s="20">
        <v>1.1744593450970399E-2</v>
      </c>
      <c r="I727" s="20">
        <v>1.49242563382236E-2</v>
      </c>
      <c r="J727" s="20">
        <v>1.2685447423324E-2</v>
      </c>
      <c r="K727" s="20">
        <v>9.1480319185611603E-3</v>
      </c>
      <c r="L727" s="20">
        <v>1.0753555100965199E-2</v>
      </c>
      <c r="M727" s="20">
        <v>1.15553277821604E-2</v>
      </c>
      <c r="N727" s="20"/>
      <c r="O727" s="20"/>
    </row>
    <row r="728" spans="1:15" x14ac:dyDescent="0.35">
      <c r="A728" s="19" t="str">
        <f>B525&amp;C728&amp;D728</f>
        <v>CONSUMO PER CAPITA (kg ó litros por individuo)CaramelosT.ESPAÑA</v>
      </c>
      <c r="B728">
        <v>0</v>
      </c>
      <c r="C728" s="19" t="s">
        <v>68</v>
      </c>
      <c r="D728" s="19" t="s">
        <v>81</v>
      </c>
      <c r="E728" s="20">
        <v>1.69546590936356E-2</v>
      </c>
      <c r="F728" s="20">
        <v>1.4688337092982199E-2</v>
      </c>
      <c r="G728" s="20">
        <v>1.1001919053285601E-2</v>
      </c>
      <c r="H728" s="20">
        <v>1.13046279570586E-2</v>
      </c>
      <c r="I728" s="20">
        <v>9.7966907335018706E-3</v>
      </c>
      <c r="J728" s="20">
        <v>1.44777219639609E-2</v>
      </c>
      <c r="K728" s="20">
        <v>1.11402762927338E-2</v>
      </c>
      <c r="L728" s="20">
        <v>1.1196963304703799E-2</v>
      </c>
      <c r="M728" s="20">
        <v>1.1709665999222E-2</v>
      </c>
      <c r="N728" s="20"/>
      <c r="O728" s="20"/>
    </row>
    <row r="729" spans="1:15" x14ac:dyDescent="0.35">
      <c r="A729" s="19" t="str">
        <f>B525&amp;C728&amp;D729</f>
        <v>CONSUMO PER CAPITA (kg ó litros por individuo)CaramelosBCN AM</v>
      </c>
      <c r="B729">
        <v>0</v>
      </c>
      <c r="C729" s="19">
        <v>0</v>
      </c>
      <c r="D729" s="19" t="s">
        <v>83</v>
      </c>
      <c r="E729" s="21">
        <v>2.0896899256585701E-2</v>
      </c>
      <c r="F729" s="21">
        <v>1.54978008283025E-2</v>
      </c>
      <c r="G729" s="20">
        <v>1.2485243219177799E-2</v>
      </c>
      <c r="H729" s="21">
        <v>1.4862507236652301E-2</v>
      </c>
      <c r="I729" s="20">
        <v>2.2259819470040802E-2</v>
      </c>
      <c r="J729" s="21">
        <v>3.5131924862681199E-2</v>
      </c>
      <c r="K729" s="21">
        <v>1.49626900262574E-2</v>
      </c>
      <c r="L729" s="21">
        <v>1.41656516519327E-2</v>
      </c>
      <c r="M729" s="20">
        <v>3.0396283731133799E-2</v>
      </c>
      <c r="N729" s="20"/>
      <c r="O729" s="20"/>
    </row>
    <row r="730" spans="1:15" x14ac:dyDescent="0.35">
      <c r="A730" s="19" t="str">
        <f>B525&amp;C728&amp;D730</f>
        <v>CONSUMO PER CAPITA (kg ó litros por individuo)CaramelosREST.CAT ARAGON</v>
      </c>
      <c r="B730">
        <v>0</v>
      </c>
      <c r="C730" s="19">
        <v>0</v>
      </c>
      <c r="D730" s="19" t="s">
        <v>84</v>
      </c>
      <c r="E730" s="21">
        <v>1.7265559871805902E-2</v>
      </c>
      <c r="F730" s="21">
        <v>1.2654961629593399E-2</v>
      </c>
      <c r="G730" s="20">
        <v>1.7694547648934002E-2</v>
      </c>
      <c r="H730" s="20">
        <v>1.8106099632671999E-2</v>
      </c>
      <c r="I730" s="20">
        <v>1.6838776031339601E-2</v>
      </c>
      <c r="J730" s="20">
        <v>1.46746388994366E-2</v>
      </c>
      <c r="K730" s="21">
        <v>2.0996964350426001E-2</v>
      </c>
      <c r="L730" s="20">
        <v>2.25449965202788E-2</v>
      </c>
      <c r="M730" s="21">
        <v>2.3184056169362199E-2</v>
      </c>
      <c r="N730" s="20"/>
      <c r="O730" s="20"/>
    </row>
    <row r="731" spans="1:15" x14ac:dyDescent="0.35">
      <c r="A731" s="19" t="str">
        <f>B525&amp;C728&amp;D731</f>
        <v>CONSUMO PER CAPITA (kg ó litros por individuo)CaramelosLEVANTE</v>
      </c>
      <c r="B731">
        <v>0</v>
      </c>
      <c r="C731" s="19">
        <v>0</v>
      </c>
      <c r="D731" s="19" t="s">
        <v>85</v>
      </c>
      <c r="E731" s="21">
        <v>6.9236722361868197E-3</v>
      </c>
      <c r="F731" s="20">
        <v>1.1017536414460001E-2</v>
      </c>
      <c r="G731" s="20">
        <v>9.6062968143609505E-3</v>
      </c>
      <c r="H731" s="20">
        <v>3.6140819665391299E-3</v>
      </c>
      <c r="I731" s="20">
        <v>2.8133543878396698E-3</v>
      </c>
      <c r="J731" s="20">
        <v>7.9314625672145499E-3</v>
      </c>
      <c r="K731" s="20">
        <v>7.28261058886255E-3</v>
      </c>
      <c r="L731" s="21">
        <v>5.8608603566895996E-3</v>
      </c>
      <c r="M731" s="20">
        <v>6.02194082776932E-3</v>
      </c>
      <c r="N731" s="20"/>
      <c r="O731" s="20"/>
    </row>
    <row r="732" spans="1:15" x14ac:dyDescent="0.35">
      <c r="A732" s="19" t="str">
        <f>B525&amp;C728&amp;D732</f>
        <v>CONSUMO PER CAPITA (kg ó litros por individuo)CaramelosANDALUCIA</v>
      </c>
      <c r="B732">
        <v>0</v>
      </c>
      <c r="C732" s="19">
        <v>0</v>
      </c>
      <c r="D732" s="19" t="s">
        <v>86</v>
      </c>
      <c r="E732" s="20">
        <v>1.2211956746403499E-2</v>
      </c>
      <c r="F732" s="20">
        <v>8.1370865831264707E-3</v>
      </c>
      <c r="G732" s="20">
        <v>1.20320170984911E-2</v>
      </c>
      <c r="H732" s="20">
        <v>1.6959819206682599E-2</v>
      </c>
      <c r="I732" s="20">
        <v>1.15537877344014E-2</v>
      </c>
      <c r="J732" s="20">
        <v>1.9857881102830099E-2</v>
      </c>
      <c r="K732" s="20">
        <v>1.7461745342682002E-2</v>
      </c>
      <c r="L732" s="20">
        <v>1.68177776026548E-2</v>
      </c>
      <c r="M732" s="20">
        <v>1.0465220178238701E-2</v>
      </c>
      <c r="N732" s="20"/>
      <c r="O732" s="20"/>
    </row>
    <row r="733" spans="1:15" x14ac:dyDescent="0.35">
      <c r="A733" s="19" t="str">
        <f>B525&amp;C728&amp;D733</f>
        <v>CONSUMO PER CAPITA (kg ó litros por individuo)CaramelosMDD AM</v>
      </c>
      <c r="B733">
        <v>0</v>
      </c>
      <c r="C733" s="19">
        <v>0</v>
      </c>
      <c r="D733" s="19" t="s">
        <v>87</v>
      </c>
      <c r="E733" s="21">
        <v>1.2790751500947E-2</v>
      </c>
      <c r="F733" s="20">
        <v>1.19986390921108E-2</v>
      </c>
      <c r="G733" s="20">
        <v>8.1655216362748993E-3</v>
      </c>
      <c r="H733" s="20">
        <v>4.8153167965777101E-3</v>
      </c>
      <c r="I733" s="20">
        <v>2.6424135328187701E-3</v>
      </c>
      <c r="J733" s="20">
        <v>1.1881007603286199E-2</v>
      </c>
      <c r="K733" s="21">
        <v>5.4042868427532599E-3</v>
      </c>
      <c r="L733" s="20">
        <v>7.3692987050175103E-3</v>
      </c>
      <c r="M733" s="20">
        <v>6.1132805828050399E-3</v>
      </c>
      <c r="N733" s="20"/>
      <c r="O733" s="20"/>
    </row>
    <row r="734" spans="1:15" x14ac:dyDescent="0.35">
      <c r="A734" s="19" t="str">
        <f>B525&amp;C728&amp;D734</f>
        <v>CONSUMO PER CAPITA (kg ó litros por individuo)CaramelosRTO CENTRO</v>
      </c>
      <c r="B734">
        <v>0</v>
      </c>
      <c r="C734" s="19">
        <v>0</v>
      </c>
      <c r="D734" s="19" t="s">
        <v>88</v>
      </c>
      <c r="E734" s="20">
        <v>1.0324671322635801E-2</v>
      </c>
      <c r="F734" s="21">
        <v>2.4951355360144398E-2</v>
      </c>
      <c r="G734" s="20">
        <v>8.8973986252710094E-3</v>
      </c>
      <c r="H734" s="20">
        <v>7.4729986779752001E-3</v>
      </c>
      <c r="I734" s="20">
        <v>7.1615610846222002E-3</v>
      </c>
      <c r="J734" s="20">
        <v>8.8854574885905407E-3</v>
      </c>
      <c r="K734" s="20">
        <v>6.13745162268323E-3</v>
      </c>
      <c r="L734" s="20">
        <v>3.5498212915017501E-3</v>
      </c>
      <c r="M734" s="20">
        <v>6.2786865998578001E-3</v>
      </c>
      <c r="N734" s="20"/>
      <c r="O734" s="20"/>
    </row>
    <row r="735" spans="1:15" x14ac:dyDescent="0.35">
      <c r="A735" s="19" t="str">
        <f>B525&amp;C728&amp;D735</f>
        <v>CONSUMO PER CAPITA (kg ó litros por individuo)CaramelosNORTE-CENTRO</v>
      </c>
      <c r="B735">
        <v>0</v>
      </c>
      <c r="C735" s="19">
        <v>0</v>
      </c>
      <c r="D735" s="19" t="s">
        <v>89</v>
      </c>
      <c r="E735" s="21">
        <v>6.2578437017956207E-2</v>
      </c>
      <c r="F735" s="21">
        <v>2.7064363463645099E-2</v>
      </c>
      <c r="G735" s="20">
        <v>7.7811394162527097E-3</v>
      </c>
      <c r="H735" s="21">
        <v>9.0186571405226294E-3</v>
      </c>
      <c r="I735" s="21">
        <v>6.4008791307217502E-3</v>
      </c>
      <c r="J735" s="21">
        <v>9.9815551886982806E-3</v>
      </c>
      <c r="K735" s="20">
        <v>3.2215313756047701E-3</v>
      </c>
      <c r="L735" s="21">
        <v>3.33830683833347E-3</v>
      </c>
      <c r="M735" s="21">
        <v>9.5794063933886502E-3</v>
      </c>
      <c r="N735" s="20"/>
      <c r="O735" s="20"/>
    </row>
    <row r="736" spans="1:15" x14ac:dyDescent="0.35">
      <c r="A736" s="19" t="str">
        <f>B525&amp;C728&amp;D736</f>
        <v>CONSUMO PER CAPITA (kg ó litros por individuo)CaramelosNOROESTE</v>
      </c>
      <c r="B736">
        <v>0</v>
      </c>
      <c r="C736" s="19">
        <v>0</v>
      </c>
      <c r="D736" s="19" t="s">
        <v>90</v>
      </c>
      <c r="E736" s="21">
        <v>5.9663438094499097E-3</v>
      </c>
      <c r="F736" s="21">
        <v>1.8140029963877601E-2</v>
      </c>
      <c r="G736" s="20">
        <v>9.5846741501073602E-3</v>
      </c>
      <c r="H736" s="20">
        <v>1.4279006211378001E-2</v>
      </c>
      <c r="I736" s="20">
        <v>1.15376938537055E-2</v>
      </c>
      <c r="J736" s="20">
        <v>6.1842094184245003E-3</v>
      </c>
      <c r="K736" s="20">
        <v>7.1017907317918504E-3</v>
      </c>
      <c r="L736" s="20">
        <v>1.00315465505618E-2</v>
      </c>
      <c r="M736" s="21">
        <v>4.1950200645806696E-3</v>
      </c>
      <c r="N736" s="20"/>
      <c r="O736" s="20"/>
    </row>
    <row r="737" spans="1:15" x14ac:dyDescent="0.35">
      <c r="A737" s="19" t="str">
        <f>B525&amp;C728&amp;D737</f>
        <v>CONSUMO PER CAPITA (kg ó litros por individuo)Caramelos&lt;2MIL</v>
      </c>
      <c r="B737">
        <v>0</v>
      </c>
      <c r="C737" s="19">
        <v>0</v>
      </c>
      <c r="D737" s="19" t="s">
        <v>91</v>
      </c>
      <c r="E737" s="21">
        <v>4.2741894847557003E-3</v>
      </c>
      <c r="F737" s="21">
        <v>2.01254213818511E-2</v>
      </c>
      <c r="G737" s="21">
        <v>5.3195953430800798E-3</v>
      </c>
      <c r="H737" s="21">
        <v>3.2207699914895598E-3</v>
      </c>
      <c r="I737" s="21">
        <v>1.0899000794804501E-2</v>
      </c>
      <c r="J737" s="21">
        <v>2.00339070782786E-3</v>
      </c>
      <c r="K737" s="21">
        <v>5.8457175224122197E-3</v>
      </c>
      <c r="L737" s="21">
        <v>5.8866895660361299E-3</v>
      </c>
      <c r="M737" s="21">
        <v>3.5246748915572102E-3</v>
      </c>
      <c r="N737" s="20"/>
      <c r="O737" s="20"/>
    </row>
    <row r="738" spans="1:15" x14ac:dyDescent="0.35">
      <c r="A738" s="19" t="str">
        <f>B525&amp;C728&amp;D738</f>
        <v>CONSUMO PER CAPITA (kg ó litros por individuo)Caramelos2-5MIL</v>
      </c>
      <c r="B738">
        <v>0</v>
      </c>
      <c r="C738" s="19">
        <v>0</v>
      </c>
      <c r="D738" s="19" t="s">
        <v>92</v>
      </c>
      <c r="E738" s="21">
        <v>2.8558465584446399E-3</v>
      </c>
      <c r="F738" s="21">
        <v>8.6344792528485394E-3</v>
      </c>
      <c r="G738" s="21">
        <v>7.9314603440765706E-3</v>
      </c>
      <c r="H738" s="21">
        <v>1.9382158975584901E-3</v>
      </c>
      <c r="I738" s="21">
        <v>1.039129347983E-2</v>
      </c>
      <c r="J738" s="21">
        <v>1.50134760783394E-2</v>
      </c>
      <c r="K738" s="21">
        <v>2.34486113442601E-3</v>
      </c>
      <c r="L738" s="21">
        <v>5.4047141075352504E-3</v>
      </c>
      <c r="M738" s="21">
        <v>4.6790178878255298E-3</v>
      </c>
      <c r="N738" s="20"/>
      <c r="O738" s="20"/>
    </row>
    <row r="739" spans="1:15" x14ac:dyDescent="0.35">
      <c r="A739" s="19" t="str">
        <f>B525&amp;C728&amp;D739</f>
        <v>CONSUMO PER CAPITA (kg ó litros por individuo)Caramelos5-10MIL</v>
      </c>
      <c r="B739">
        <v>0</v>
      </c>
      <c r="C739" s="19">
        <v>0</v>
      </c>
      <c r="D739" s="19" t="s">
        <v>93</v>
      </c>
      <c r="E739" s="21">
        <v>6.8536711662995197E-3</v>
      </c>
      <c r="F739" s="21">
        <v>8.1136247657367308E-3</v>
      </c>
      <c r="G739" s="21">
        <v>8.3137099112251499E-3</v>
      </c>
      <c r="H739" s="20">
        <v>8.5241240415629693E-3</v>
      </c>
      <c r="I739" s="21">
        <v>6.7240988275039399E-3</v>
      </c>
      <c r="J739" s="21">
        <v>6.6563043003105404E-3</v>
      </c>
      <c r="K739" s="21">
        <v>6.4288629659285798E-3</v>
      </c>
      <c r="L739" s="21">
        <v>2.6297330277767301E-3</v>
      </c>
      <c r="M739" s="21">
        <v>4.6588982977594298E-3</v>
      </c>
      <c r="N739" s="20"/>
      <c r="O739" s="20"/>
    </row>
    <row r="740" spans="1:15" x14ac:dyDescent="0.35">
      <c r="A740" s="19" t="str">
        <f>B525&amp;C728&amp;D740</f>
        <v>CONSUMO PER CAPITA (kg ó litros por individuo)Caramelos10-30MIL</v>
      </c>
      <c r="B740">
        <v>0</v>
      </c>
      <c r="C740" s="19">
        <v>0</v>
      </c>
      <c r="D740" s="19" t="s">
        <v>94</v>
      </c>
      <c r="E740" s="20">
        <v>4.3799169214052497E-2</v>
      </c>
      <c r="F740" s="20">
        <v>2.1604692616320101E-2</v>
      </c>
      <c r="G740" s="20">
        <v>1.15845668868802E-2</v>
      </c>
      <c r="H740" s="20">
        <v>1.01971539877044E-2</v>
      </c>
      <c r="I740" s="20">
        <v>8.4304666015551592E-3</v>
      </c>
      <c r="J740" s="20">
        <v>8.9617779329930203E-3</v>
      </c>
      <c r="K740" s="20">
        <v>1.0389269655236099E-2</v>
      </c>
      <c r="L740" s="20">
        <v>1.1928007425388401E-2</v>
      </c>
      <c r="M740" s="20">
        <v>1.55688599622874E-2</v>
      </c>
      <c r="N740" s="20"/>
      <c r="O740" s="20"/>
    </row>
    <row r="741" spans="1:15" x14ac:dyDescent="0.35">
      <c r="A741" s="19" t="str">
        <f>B525&amp;C728&amp;D741</f>
        <v>CONSUMO PER CAPITA (kg ó litros por individuo)Caramelos30-100MIL</v>
      </c>
      <c r="B741">
        <v>0</v>
      </c>
      <c r="C741" s="19">
        <v>0</v>
      </c>
      <c r="D741" s="19" t="s">
        <v>95</v>
      </c>
      <c r="E741" s="20">
        <v>1.0199171018165599E-2</v>
      </c>
      <c r="F741" s="20">
        <v>1.1955858905156901E-2</v>
      </c>
      <c r="G741" s="20">
        <v>1.0758053102779301E-2</v>
      </c>
      <c r="H741" s="20">
        <v>1.30103565599067E-2</v>
      </c>
      <c r="I741" s="20">
        <v>4.7625797859633303E-3</v>
      </c>
      <c r="J741" s="20">
        <v>1.19792809149743E-2</v>
      </c>
      <c r="K741" s="20">
        <v>8.2386016077361408E-3</v>
      </c>
      <c r="L741" s="20">
        <v>1.0595927704809299E-2</v>
      </c>
      <c r="M741" s="20">
        <v>1.3470824573357E-2</v>
      </c>
      <c r="N741" s="20"/>
      <c r="O741" s="20"/>
    </row>
    <row r="742" spans="1:15" x14ac:dyDescent="0.35">
      <c r="A742" s="19" t="str">
        <f>B525&amp;C728&amp;D742</f>
        <v>CONSUMO PER CAPITA (kg ó litros por individuo)Caramelos100-200MIL</v>
      </c>
      <c r="B742">
        <v>0</v>
      </c>
      <c r="C742" s="19">
        <v>0</v>
      </c>
      <c r="D742" s="19" t="s">
        <v>96</v>
      </c>
      <c r="E742" s="21">
        <v>1.5905741510560199E-2</v>
      </c>
      <c r="F742" s="20">
        <v>1.6189260786931201E-2</v>
      </c>
      <c r="G742" s="20">
        <v>7.43173677044923E-3</v>
      </c>
      <c r="H742" s="20">
        <v>4.9229427706172302E-3</v>
      </c>
      <c r="I742" s="20">
        <v>4.4393870727932596E-3</v>
      </c>
      <c r="J742" s="20">
        <v>3.7579014649204798E-3</v>
      </c>
      <c r="K742" s="20">
        <v>7.5785354974322299E-3</v>
      </c>
      <c r="L742" s="20">
        <v>7.3518316690784303E-3</v>
      </c>
      <c r="M742" s="20">
        <v>5.6500300582262098E-3</v>
      </c>
      <c r="N742" s="20"/>
      <c r="O742" s="20"/>
    </row>
    <row r="743" spans="1:15" x14ac:dyDescent="0.35">
      <c r="A743" s="19" t="str">
        <f>B525&amp;C728&amp;D743</f>
        <v>CONSUMO PER CAPITA (kg ó litros por individuo)Caramelos200-500MIL</v>
      </c>
      <c r="B743">
        <v>0</v>
      </c>
      <c r="C743" s="19">
        <v>0</v>
      </c>
      <c r="D743" s="19" t="s">
        <v>97</v>
      </c>
      <c r="E743" s="21">
        <v>7.9377191099265897E-3</v>
      </c>
      <c r="F743" s="20">
        <v>1.32559835332804E-2</v>
      </c>
      <c r="G743" s="20">
        <v>2.07146070591437E-2</v>
      </c>
      <c r="H743" s="20">
        <v>1.7837858528533899E-2</v>
      </c>
      <c r="I743" s="20">
        <v>1.7376316592831498E-2</v>
      </c>
      <c r="J743" s="20">
        <v>2.7696055346046699E-2</v>
      </c>
      <c r="K743" s="20">
        <v>2.44798151174795E-2</v>
      </c>
      <c r="L743" s="20">
        <v>2.1068569387059699E-2</v>
      </c>
      <c r="M743" s="20">
        <v>1.3702375932570499E-2</v>
      </c>
      <c r="N743" s="20"/>
      <c r="O743" s="20"/>
    </row>
    <row r="744" spans="1:15" x14ac:dyDescent="0.35">
      <c r="A744" s="19" t="str">
        <f>B525&amp;C728&amp;D744</f>
        <v>CONSUMO PER CAPITA (kg ó litros por individuo)Caramelos&gt;500MIL</v>
      </c>
      <c r="B744">
        <v>0</v>
      </c>
      <c r="C744" s="19">
        <v>0</v>
      </c>
      <c r="D744" s="19" t="s">
        <v>98</v>
      </c>
      <c r="E744" s="20">
        <v>1.8771264977778701E-2</v>
      </c>
      <c r="F744" s="20">
        <v>1.44810801896654E-2</v>
      </c>
      <c r="G744" s="20">
        <v>9.7839351183887195E-3</v>
      </c>
      <c r="H744" s="20">
        <v>1.6870676987113999E-2</v>
      </c>
      <c r="I744" s="20">
        <v>1.5658527679906699E-2</v>
      </c>
      <c r="J744" s="20">
        <v>2.7526843791120598E-2</v>
      </c>
      <c r="K744" s="20">
        <v>1.5371912787778001E-2</v>
      </c>
      <c r="L744" s="20">
        <v>1.45276811238361E-2</v>
      </c>
      <c r="M744" s="20">
        <v>1.66631487569796E-2</v>
      </c>
      <c r="N744" s="20"/>
      <c r="O744" s="20"/>
    </row>
    <row r="745" spans="1:15" x14ac:dyDescent="0.35">
      <c r="A745" s="19" t="str">
        <f>B525&amp;C728&amp;D745</f>
        <v>CONSUMO PER CAPITA (kg ó litros por individuo)CaramelosDE 15 A 19 AÑOS</v>
      </c>
      <c r="B745">
        <v>0</v>
      </c>
      <c r="C745" s="19">
        <v>0</v>
      </c>
      <c r="D745" s="19" t="s">
        <v>99</v>
      </c>
      <c r="E745" s="21">
        <v>2.2440017583762102E-3</v>
      </c>
      <c r="F745" s="21">
        <v>3.9980806781704801E-3</v>
      </c>
      <c r="G745" s="21">
        <v>2.9686700158330702E-3</v>
      </c>
      <c r="H745" s="21">
        <v>3.30586010625323E-3</v>
      </c>
      <c r="I745" s="21">
        <v>1.1700834145716E-2</v>
      </c>
      <c r="J745" s="21">
        <v>6.4991919982876102E-3</v>
      </c>
      <c r="K745" s="21" t="s">
        <v>174</v>
      </c>
      <c r="L745" s="21">
        <v>3.7598479569598202E-3</v>
      </c>
      <c r="M745" s="21">
        <v>1.38120486042188E-2</v>
      </c>
      <c r="N745" s="20"/>
      <c r="O745" s="20"/>
    </row>
    <row r="746" spans="1:15" x14ac:dyDescent="0.35">
      <c r="A746" s="19" t="str">
        <f>B525&amp;C728&amp;D746</f>
        <v>CONSUMO PER CAPITA (kg ó litros por individuo)CaramelosDE 20 A 24 AÑOS</v>
      </c>
      <c r="B746">
        <v>0</v>
      </c>
      <c r="C746" s="19">
        <v>0</v>
      </c>
      <c r="D746" s="19" t="s">
        <v>100</v>
      </c>
      <c r="E746" s="21">
        <v>6.58078347460383E-3</v>
      </c>
      <c r="F746" s="21">
        <v>2.3635420547960099E-3</v>
      </c>
      <c r="G746" s="21">
        <v>7.4119527890724197E-4</v>
      </c>
      <c r="H746" s="21">
        <v>1.9110094102169899E-3</v>
      </c>
      <c r="I746" s="21">
        <v>2.6908857532184599E-3</v>
      </c>
      <c r="J746" s="21">
        <v>2.3146231499196301E-3</v>
      </c>
      <c r="K746" s="21">
        <v>3.5571269534509999E-3</v>
      </c>
      <c r="L746" s="21">
        <v>8.2616604233493702E-4</v>
      </c>
      <c r="M746" s="21">
        <v>2.2655051094328102E-3</v>
      </c>
      <c r="N746" s="20"/>
      <c r="O746" s="20"/>
    </row>
    <row r="747" spans="1:15" x14ac:dyDescent="0.35">
      <c r="A747" s="19" t="str">
        <f>B525&amp;C728&amp;D747</f>
        <v>CONSUMO PER CAPITA (kg ó litros por individuo)CaramelosDE 25 A 34 AÑOS</v>
      </c>
      <c r="B747">
        <v>0</v>
      </c>
      <c r="C747" s="19">
        <v>0</v>
      </c>
      <c r="D747" s="19" t="s">
        <v>101</v>
      </c>
      <c r="E747" s="20">
        <v>4.7779175303141803E-2</v>
      </c>
      <c r="F747" s="20">
        <v>1.62086713260753E-2</v>
      </c>
      <c r="G747" s="20">
        <v>6.6764822786390702E-3</v>
      </c>
      <c r="H747" s="20">
        <v>4.8388170622267598E-3</v>
      </c>
      <c r="I747" s="20">
        <v>6.4904937250969902E-3</v>
      </c>
      <c r="J747" s="20">
        <v>5.4991252378512904E-3</v>
      </c>
      <c r="K747" s="20">
        <v>6.7289874530500797E-3</v>
      </c>
      <c r="L747" s="20">
        <v>8.5634762488083702E-3</v>
      </c>
      <c r="M747" s="20">
        <v>8.2345330104868792E-3</v>
      </c>
      <c r="N747" s="20"/>
      <c r="O747" s="20"/>
    </row>
    <row r="748" spans="1:15" x14ac:dyDescent="0.35">
      <c r="A748" s="19" t="str">
        <f>B525&amp;C728&amp;D748</f>
        <v>CONSUMO PER CAPITA (kg ó litros por individuo)CaramelosDE 35 A 49 AÑOS</v>
      </c>
      <c r="B748">
        <v>0</v>
      </c>
      <c r="C748" s="19">
        <v>0</v>
      </c>
      <c r="D748" s="19" t="s">
        <v>102</v>
      </c>
      <c r="E748" s="20">
        <v>7.6455464585750204E-3</v>
      </c>
      <c r="F748" s="20">
        <v>1.00077447007612E-2</v>
      </c>
      <c r="G748" s="20">
        <v>9.6891555612414401E-3</v>
      </c>
      <c r="H748" s="20">
        <v>9.8593250796663E-3</v>
      </c>
      <c r="I748" s="20">
        <v>9.2305534867334095E-3</v>
      </c>
      <c r="J748" s="20">
        <v>1.71025414679799E-2</v>
      </c>
      <c r="K748" s="20">
        <v>3.2568053113217598E-3</v>
      </c>
      <c r="L748" s="20">
        <v>5.50220408574046E-3</v>
      </c>
      <c r="M748" s="20">
        <v>4.7951724766702201E-3</v>
      </c>
      <c r="N748" s="20"/>
      <c r="O748" s="20"/>
    </row>
    <row r="749" spans="1:15" x14ac:dyDescent="0.35">
      <c r="A749" s="19" t="str">
        <f>B525&amp;C728&amp;D749</f>
        <v>CONSUMO PER CAPITA (kg ó litros por individuo)CaramelosDE 50 A 59 AÑOS</v>
      </c>
      <c r="B749">
        <v>0</v>
      </c>
      <c r="C749" s="19">
        <v>0</v>
      </c>
      <c r="D749" s="19" t="s">
        <v>103</v>
      </c>
      <c r="E749" s="20">
        <v>1.22529094607245E-2</v>
      </c>
      <c r="F749" s="20">
        <v>2.0700629724918099E-2</v>
      </c>
      <c r="G749" s="20">
        <v>1.29427275873227E-2</v>
      </c>
      <c r="H749" s="20">
        <v>9.1956459275453692E-3</v>
      </c>
      <c r="I749" s="20">
        <v>7.9903090042432005E-3</v>
      </c>
      <c r="J749" s="20">
        <v>1.3333785419602701E-2</v>
      </c>
      <c r="K749" s="20">
        <v>1.9978516729897301E-2</v>
      </c>
      <c r="L749" s="20">
        <v>1.4760252711700001E-2</v>
      </c>
      <c r="M749" s="20">
        <v>1.0053071658868E-2</v>
      </c>
      <c r="N749" s="20"/>
      <c r="O749" s="20"/>
    </row>
    <row r="750" spans="1:15" x14ac:dyDescent="0.35">
      <c r="A750" s="19" t="str">
        <f>B525&amp;C728&amp;D750</f>
        <v>CONSUMO PER CAPITA (kg ó litros por individuo)CaramelosDE 60 A 75 AÑOS</v>
      </c>
      <c r="B750">
        <v>0</v>
      </c>
      <c r="C750" s="19">
        <v>0</v>
      </c>
      <c r="D750" s="19" t="s">
        <v>104</v>
      </c>
      <c r="E750" s="21">
        <v>2.1199775804677402E-2</v>
      </c>
      <c r="F750" s="21">
        <v>2.14880024239903E-2</v>
      </c>
      <c r="G750" s="20">
        <v>1.91332797606413E-2</v>
      </c>
      <c r="H750" s="20">
        <v>2.4225568727967099E-2</v>
      </c>
      <c r="I750" s="20">
        <v>1.56831840686118E-2</v>
      </c>
      <c r="J750" s="20">
        <v>2.36559738367269E-2</v>
      </c>
      <c r="K750" s="20">
        <v>2.1805636523864799E-2</v>
      </c>
      <c r="L750" s="20">
        <v>2.22660483745904E-2</v>
      </c>
      <c r="M750" s="20">
        <v>2.6184447501414899E-2</v>
      </c>
      <c r="N750" s="20"/>
      <c r="O750" s="20"/>
    </row>
    <row r="751" spans="1:15" x14ac:dyDescent="0.35">
      <c r="A751" s="19" t="str">
        <f>B525&amp;C728&amp;D751</f>
        <v>CONSUMO PER CAPITA (kg ó litros por individuo)CaramelosNIVEL ALTO</v>
      </c>
      <c r="B751">
        <v>0</v>
      </c>
      <c r="C751" s="19">
        <v>0</v>
      </c>
      <c r="D751" s="19" t="s">
        <v>160</v>
      </c>
      <c r="E751" s="20">
        <v>1.7249421671515899E-2</v>
      </c>
      <c r="F751" s="20">
        <v>1.4928823810197001E-2</v>
      </c>
      <c r="G751" s="20">
        <v>1.21201966103916E-2</v>
      </c>
      <c r="H751" s="20">
        <v>9.8695452943043903E-3</v>
      </c>
      <c r="I751" s="20">
        <v>7.0078673776679604E-3</v>
      </c>
      <c r="J751" s="20">
        <v>8.3645348506792404E-3</v>
      </c>
      <c r="K751" s="20">
        <v>9.7988247097262008E-3</v>
      </c>
      <c r="L751" s="20">
        <v>9.64316888626272E-3</v>
      </c>
      <c r="M751" s="20">
        <v>9.9809634208328796E-3</v>
      </c>
      <c r="N751" s="20"/>
      <c r="O751" s="20"/>
    </row>
    <row r="752" spans="1:15" x14ac:dyDescent="0.35">
      <c r="A752" s="19" t="str">
        <f>B525&amp;C728&amp;D752</f>
        <v>CONSUMO PER CAPITA (kg ó litros por individuo)CaramelosNIVEL MEDIO ALTO</v>
      </c>
      <c r="B752">
        <v>0</v>
      </c>
      <c r="C752" s="19">
        <v>0</v>
      </c>
      <c r="D752" s="19" t="s">
        <v>161</v>
      </c>
      <c r="E752" s="20">
        <v>1.50104700844237E-2</v>
      </c>
      <c r="F752" s="20">
        <v>1.34951739509969E-2</v>
      </c>
      <c r="G752" s="20">
        <v>7.1590157305181298E-3</v>
      </c>
      <c r="H752" s="20">
        <v>9.6720782875605593E-3</v>
      </c>
      <c r="I752" s="20">
        <v>7.5920196940216997E-3</v>
      </c>
      <c r="J752" s="20">
        <v>7.3266433605854303E-3</v>
      </c>
      <c r="K752" s="20">
        <v>4.3259390440096301E-3</v>
      </c>
      <c r="L752" s="20">
        <v>6.2924982251366503E-3</v>
      </c>
      <c r="M752" s="20">
        <v>5.3204668180876604E-3</v>
      </c>
      <c r="N752" s="20"/>
      <c r="O752" s="20"/>
    </row>
    <row r="753" spans="1:15" x14ac:dyDescent="0.35">
      <c r="A753" s="19" t="str">
        <f>B525&amp;C728&amp;D753</f>
        <v>CONSUMO PER CAPITA (kg ó litros por individuo)CaramelosNIVEL MEDIO</v>
      </c>
      <c r="B753">
        <v>0</v>
      </c>
      <c r="C753" s="19">
        <v>0</v>
      </c>
      <c r="D753" s="19" t="s">
        <v>162</v>
      </c>
      <c r="E753" s="20">
        <v>7.5752538333334297E-3</v>
      </c>
      <c r="F753" s="20">
        <v>9.5923909729287299E-3</v>
      </c>
      <c r="G753" s="20">
        <v>9.6049887106602096E-3</v>
      </c>
      <c r="H753" s="20">
        <v>1.1268658812762801E-2</v>
      </c>
      <c r="I753" s="20">
        <v>1.2756243117853E-2</v>
      </c>
      <c r="J753" s="20">
        <v>1.5559340103352699E-2</v>
      </c>
      <c r="K753" s="20">
        <v>1.0043318185323001E-2</v>
      </c>
      <c r="L753" s="20">
        <v>1.16177622484299E-2</v>
      </c>
      <c r="M753" s="20">
        <v>1.6360501561988799E-2</v>
      </c>
      <c r="N753" s="20"/>
      <c r="O753" s="20"/>
    </row>
    <row r="754" spans="1:15" x14ac:dyDescent="0.35">
      <c r="A754" s="19" t="str">
        <f>B525&amp;C728&amp;D754</f>
        <v>CONSUMO PER CAPITA (kg ó litros por individuo)CaramelosNIVEL MEDIO BAJO</v>
      </c>
      <c r="B754">
        <v>0</v>
      </c>
      <c r="C754" s="19">
        <v>0</v>
      </c>
      <c r="D754" s="19" t="s">
        <v>163</v>
      </c>
      <c r="E754" s="21">
        <v>4.8728412438159901E-3</v>
      </c>
      <c r="F754" s="21">
        <v>1.43933014755917E-2</v>
      </c>
      <c r="G754" s="20">
        <v>5.5873069532972799E-3</v>
      </c>
      <c r="H754" s="20">
        <v>6.3329041559067496E-3</v>
      </c>
      <c r="I754" s="20">
        <v>3.2076671680130401E-3</v>
      </c>
      <c r="J754" s="20">
        <v>1.1896678631434E-2</v>
      </c>
      <c r="K754" s="20">
        <v>5.16456904632132E-3</v>
      </c>
      <c r="L754" s="20">
        <v>5.7882567605925302E-3</v>
      </c>
      <c r="M754" s="20">
        <v>1.22431229128239E-2</v>
      </c>
      <c r="N754" s="20"/>
      <c r="O754" s="20"/>
    </row>
    <row r="755" spans="1:15" x14ac:dyDescent="0.35">
      <c r="A755" s="19" t="str">
        <f>B525&amp;C728&amp;D755</f>
        <v>CONSUMO PER CAPITA (kg ó litros por individuo)CaramelosHOMBRE</v>
      </c>
      <c r="B755">
        <v>0</v>
      </c>
      <c r="C755" s="19">
        <v>0</v>
      </c>
      <c r="D755" s="19" t="s">
        <v>109</v>
      </c>
      <c r="E755" s="20">
        <v>9.8960118157562903E-3</v>
      </c>
      <c r="F755" s="20">
        <v>1.04814216308893E-2</v>
      </c>
      <c r="G755" s="20">
        <v>8.6417611024539806E-3</v>
      </c>
      <c r="H755" s="20">
        <v>9.3318851842831407E-3</v>
      </c>
      <c r="I755" s="20">
        <v>8.28687460463607E-3</v>
      </c>
      <c r="J755" s="20">
        <v>1.10657534497425E-2</v>
      </c>
      <c r="K755" s="20">
        <v>9.4777093639002701E-3</v>
      </c>
      <c r="L755" s="20">
        <v>1.13363200064697E-2</v>
      </c>
      <c r="M755" s="20">
        <v>1.1178163486301801E-2</v>
      </c>
      <c r="N755" s="20"/>
      <c r="O755" s="20"/>
    </row>
    <row r="756" spans="1:15" x14ac:dyDescent="0.35">
      <c r="A756" s="19" t="str">
        <f>B525&amp;C728&amp;D756</f>
        <v>CONSUMO PER CAPITA (kg ó litros por individuo)CaramelosMUJER</v>
      </c>
      <c r="B756">
        <v>0</v>
      </c>
      <c r="C756" s="19">
        <v>0</v>
      </c>
      <c r="D756" s="19" t="s">
        <v>110</v>
      </c>
      <c r="E756" s="20">
        <v>2.3940465968712701E-2</v>
      </c>
      <c r="F756" s="20">
        <v>1.88518424620952E-2</v>
      </c>
      <c r="G756" s="20">
        <v>1.3333914434713001E-2</v>
      </c>
      <c r="H756" s="20">
        <v>1.32538606836805E-2</v>
      </c>
      <c r="I756" s="20">
        <v>1.1288520616765101E-2</v>
      </c>
      <c r="J756" s="20">
        <v>1.7849060102850499E-2</v>
      </c>
      <c r="K756" s="20">
        <v>1.27817048432959E-2</v>
      </c>
      <c r="L756" s="20">
        <v>1.10593885358562E-2</v>
      </c>
      <c r="M756" s="20">
        <v>1.2234533276661901E-2</v>
      </c>
      <c r="N756" s="20"/>
      <c r="O756" s="20"/>
    </row>
    <row r="757" spans="1:15" x14ac:dyDescent="0.35">
      <c r="A757" s="19" t="str">
        <f>B525&amp;C757&amp;D757</f>
        <v>CONSUMO PER CAPITA (kg ó litros por individuo)GolosinasT.ESPAÑA</v>
      </c>
      <c r="B757">
        <v>0</v>
      </c>
      <c r="C757" s="19" t="s">
        <v>70</v>
      </c>
      <c r="D757" s="19" t="s">
        <v>81</v>
      </c>
      <c r="E757" s="20">
        <v>2.7728903202713599E-2</v>
      </c>
      <c r="F757" s="20">
        <v>1.9176532711882702E-2</v>
      </c>
      <c r="G757" s="20">
        <v>1.9607111797443001E-2</v>
      </c>
      <c r="H757" s="20">
        <v>1.7212927988111099E-2</v>
      </c>
      <c r="I757" s="20">
        <v>2.1470938348435799E-2</v>
      </c>
      <c r="J757" s="20">
        <v>1.47620085236808E-2</v>
      </c>
      <c r="K757" s="20">
        <v>1.6310881990109102E-2</v>
      </c>
      <c r="L757" s="20">
        <v>1.5164157718845101E-2</v>
      </c>
      <c r="M757" s="20">
        <v>1.9779595259563899E-2</v>
      </c>
      <c r="N757" s="20"/>
      <c r="O757" s="20"/>
    </row>
    <row r="758" spans="1:15" x14ac:dyDescent="0.35">
      <c r="A758" s="19" t="str">
        <f>B525&amp;C757&amp;D758</f>
        <v>CONSUMO PER CAPITA (kg ó litros por individuo)GolosinasBCN AM</v>
      </c>
      <c r="B758">
        <v>0</v>
      </c>
      <c r="C758" s="19">
        <v>0</v>
      </c>
      <c r="D758" s="19" t="s">
        <v>83</v>
      </c>
      <c r="E758" s="20">
        <v>2.9405054779175099E-2</v>
      </c>
      <c r="F758" s="21">
        <v>2.12806787063913E-2</v>
      </c>
      <c r="G758" s="20">
        <v>2.7286701787737198E-2</v>
      </c>
      <c r="H758" s="20">
        <v>2.1194253857305199E-2</v>
      </c>
      <c r="I758" s="21">
        <v>2.17647378415919E-2</v>
      </c>
      <c r="J758" s="20">
        <v>2.4943666766482499E-2</v>
      </c>
      <c r="K758" s="21">
        <v>1.37692041082947E-2</v>
      </c>
      <c r="L758" s="21">
        <v>4.6224266977197198E-2</v>
      </c>
      <c r="M758" s="21">
        <v>1.9805685620071501E-2</v>
      </c>
      <c r="N758" s="20"/>
      <c r="O758" s="20"/>
    </row>
    <row r="759" spans="1:15" x14ac:dyDescent="0.35">
      <c r="A759" s="19" t="str">
        <f>B525&amp;C757&amp;D759</f>
        <v>CONSUMO PER CAPITA (kg ó litros por individuo)GolosinasREST.CAT ARAGON</v>
      </c>
      <c r="B759">
        <v>0</v>
      </c>
      <c r="C759" s="19">
        <v>0</v>
      </c>
      <c r="D759" s="19" t="s">
        <v>84</v>
      </c>
      <c r="E759" s="21">
        <v>2.36303578332972E-2</v>
      </c>
      <c r="F759" s="21">
        <v>2.24485015174197E-2</v>
      </c>
      <c r="G759" s="20">
        <v>3.4984092744057602E-2</v>
      </c>
      <c r="H759" s="20">
        <v>3.6839280711334702E-2</v>
      </c>
      <c r="I759" s="20">
        <v>2.9776118060774199E-2</v>
      </c>
      <c r="J759" s="20">
        <v>1.94272675509671E-2</v>
      </c>
      <c r="K759" s="20">
        <v>2.2855071026007999E-2</v>
      </c>
      <c r="L759" s="20">
        <v>1.38856153012126E-2</v>
      </c>
      <c r="M759" s="20">
        <v>2.5282839038761901E-2</v>
      </c>
      <c r="N759" s="20"/>
      <c r="O759" s="20"/>
    </row>
    <row r="760" spans="1:15" x14ac:dyDescent="0.35">
      <c r="A760" s="19" t="str">
        <f>B525&amp;C757&amp;D760</f>
        <v>CONSUMO PER CAPITA (kg ó litros por individuo)GolosinasLEVANTE</v>
      </c>
      <c r="B760">
        <v>0</v>
      </c>
      <c r="C760" s="19">
        <v>0</v>
      </c>
      <c r="D760" s="19" t="s">
        <v>85</v>
      </c>
      <c r="E760" s="20">
        <v>1.45696478171957E-2</v>
      </c>
      <c r="F760" s="21">
        <v>1.34764794560092E-2</v>
      </c>
      <c r="G760" s="20">
        <v>8.5300989374774497E-3</v>
      </c>
      <c r="H760" s="20">
        <v>6.7032821705355003E-3</v>
      </c>
      <c r="I760" s="20">
        <v>1.2853142487693E-2</v>
      </c>
      <c r="J760" s="20">
        <v>7.7289232189716702E-3</v>
      </c>
      <c r="K760" s="20">
        <v>2.0614813340405401E-2</v>
      </c>
      <c r="L760" s="20">
        <v>6.3055188246636104E-3</v>
      </c>
      <c r="M760" s="20">
        <v>1.7122170585411E-2</v>
      </c>
      <c r="N760" s="20"/>
      <c r="O760" s="20"/>
    </row>
    <row r="761" spans="1:15" x14ac:dyDescent="0.35">
      <c r="A761" s="19" t="str">
        <f>B525&amp;C757&amp;D761</f>
        <v>CONSUMO PER CAPITA (kg ó litros por individuo)GolosinasANDALUCIA</v>
      </c>
      <c r="B761">
        <v>0</v>
      </c>
      <c r="C761" s="19">
        <v>0</v>
      </c>
      <c r="D761" s="19" t="s">
        <v>86</v>
      </c>
      <c r="E761" s="20">
        <v>2.2372228911338801E-2</v>
      </c>
      <c r="F761" s="20">
        <v>1.5101626450413399E-2</v>
      </c>
      <c r="G761" s="20">
        <v>1.09238011981935E-2</v>
      </c>
      <c r="H761" s="20">
        <v>1.26291872921093E-2</v>
      </c>
      <c r="I761" s="20">
        <v>1.4862839299727801E-2</v>
      </c>
      <c r="J761" s="20">
        <v>1.11648642192706E-2</v>
      </c>
      <c r="K761" s="20">
        <v>5.94864142842059E-3</v>
      </c>
      <c r="L761" s="20">
        <v>9.1612319070151892E-3</v>
      </c>
      <c r="M761" s="20">
        <v>1.4305231404975E-2</v>
      </c>
      <c r="N761" s="20"/>
      <c r="O761" s="20"/>
    </row>
    <row r="762" spans="1:15" x14ac:dyDescent="0.35">
      <c r="A762" s="19" t="str">
        <f>B525&amp;C757&amp;D762</f>
        <v>CONSUMO PER CAPITA (kg ó litros por individuo)GolosinasMDD AM</v>
      </c>
      <c r="B762">
        <v>0</v>
      </c>
      <c r="C762" s="19">
        <v>0</v>
      </c>
      <c r="D762" s="19" t="s">
        <v>87</v>
      </c>
      <c r="E762" s="20">
        <v>1.4539099766984601E-2</v>
      </c>
      <c r="F762" s="20">
        <v>1.3531266509135101E-2</v>
      </c>
      <c r="G762" s="20">
        <v>1.67104769752131E-2</v>
      </c>
      <c r="H762" s="20">
        <v>1.29568135082205E-2</v>
      </c>
      <c r="I762" s="20">
        <v>1.82122854701285E-2</v>
      </c>
      <c r="J762" s="20">
        <v>1.37723686459602E-2</v>
      </c>
      <c r="K762" s="20">
        <v>1.1961073460686899E-2</v>
      </c>
      <c r="L762" s="20">
        <v>6.9139000054129103E-3</v>
      </c>
      <c r="M762" s="20">
        <v>2.0670611648468201E-2</v>
      </c>
      <c r="N762" s="20"/>
      <c r="O762" s="20"/>
    </row>
    <row r="763" spans="1:15" x14ac:dyDescent="0.35">
      <c r="A763" s="19" t="str">
        <f>B525&amp;C757&amp;D763</f>
        <v>CONSUMO PER CAPITA (kg ó litros por individuo)GolosinasRTO CENTRO</v>
      </c>
      <c r="B763">
        <v>0</v>
      </c>
      <c r="C763" s="19">
        <v>0</v>
      </c>
      <c r="D763" s="19" t="s">
        <v>88</v>
      </c>
      <c r="E763" s="20">
        <v>2.71270093385798E-2</v>
      </c>
      <c r="F763" s="20">
        <v>3.01449081499938E-2</v>
      </c>
      <c r="G763" s="20">
        <v>1.9338150931061601E-2</v>
      </c>
      <c r="H763" s="20">
        <v>1.5226964355105999E-2</v>
      </c>
      <c r="I763" s="20">
        <v>1.9745748510421102E-2</v>
      </c>
      <c r="J763" s="20">
        <v>1.9658892145383002E-2</v>
      </c>
      <c r="K763" s="20">
        <v>1.4086665737262199E-2</v>
      </c>
      <c r="L763" s="20">
        <v>1.36054112754267E-2</v>
      </c>
      <c r="M763" s="20">
        <v>1.8175225863166999E-2</v>
      </c>
      <c r="N763" s="20"/>
      <c r="O763" s="20"/>
    </row>
    <row r="764" spans="1:15" x14ac:dyDescent="0.35">
      <c r="A764" s="19" t="str">
        <f>B525&amp;C757&amp;D764</f>
        <v>CONSUMO PER CAPITA (kg ó litros por individuo)GolosinasNORTE-CENTRO</v>
      </c>
      <c r="B764">
        <v>0</v>
      </c>
      <c r="C764" s="19">
        <v>0</v>
      </c>
      <c r="D764" s="19" t="s">
        <v>89</v>
      </c>
      <c r="E764" s="20">
        <v>8.5045762159216207E-2</v>
      </c>
      <c r="F764" s="21">
        <v>2.4624281376368799E-2</v>
      </c>
      <c r="G764" s="20">
        <v>4.2212652836660397E-2</v>
      </c>
      <c r="H764" s="20">
        <v>1.8682602470100399E-2</v>
      </c>
      <c r="I764" s="20">
        <v>4.8383974444676299E-2</v>
      </c>
      <c r="J764" s="20">
        <v>2.15215302741389E-2</v>
      </c>
      <c r="K764" s="20">
        <v>2.1436651105027502E-2</v>
      </c>
      <c r="L764" s="20">
        <v>1.85991121382366E-2</v>
      </c>
      <c r="M764" s="20">
        <v>2.6296220868469E-2</v>
      </c>
      <c r="N764" s="20"/>
      <c r="O764" s="20"/>
    </row>
    <row r="765" spans="1:15" x14ac:dyDescent="0.35">
      <c r="A765" s="19" t="str">
        <f>B525&amp;C757&amp;D765</f>
        <v>CONSUMO PER CAPITA (kg ó litros por individuo)GolosinasNOROESTE</v>
      </c>
      <c r="B765">
        <v>0</v>
      </c>
      <c r="C765" s="19">
        <v>0</v>
      </c>
      <c r="D765" s="19" t="s">
        <v>90</v>
      </c>
      <c r="E765" s="20">
        <v>2.6939829760010699E-2</v>
      </c>
      <c r="F765" s="21">
        <v>2.2393870557137499E-2</v>
      </c>
      <c r="G765" s="20">
        <v>9.14434805124195E-3</v>
      </c>
      <c r="H765" s="20">
        <v>1.9994377796288199E-2</v>
      </c>
      <c r="I765" s="20">
        <v>1.7674017624088701E-2</v>
      </c>
      <c r="J765" s="20">
        <v>6.8616815394538398E-3</v>
      </c>
      <c r="K765" s="20">
        <v>2.87703793411524E-2</v>
      </c>
      <c r="L765" s="20">
        <v>2.3886795069498399E-2</v>
      </c>
      <c r="M765" s="20">
        <v>2.23284079675308E-2</v>
      </c>
      <c r="N765" s="20"/>
      <c r="O765" s="20"/>
    </row>
    <row r="766" spans="1:15" x14ac:dyDescent="0.35">
      <c r="A766" s="19" t="str">
        <f>B525&amp;C757&amp;D766</f>
        <v>CONSUMO PER CAPITA (kg ó litros por individuo)Golosinas&lt;2MIL</v>
      </c>
      <c r="B766">
        <v>0</v>
      </c>
      <c r="C766" s="19">
        <v>0</v>
      </c>
      <c r="D766" s="19" t="s">
        <v>91</v>
      </c>
      <c r="E766" s="21">
        <v>3.5912754078536301E-2</v>
      </c>
      <c r="F766" s="21">
        <v>2.6255868277126702E-2</v>
      </c>
      <c r="G766" s="21">
        <v>1.8516542394285501E-2</v>
      </c>
      <c r="H766" s="21">
        <v>1.60985640561149E-2</v>
      </c>
      <c r="I766" s="21">
        <v>1.63475518369121E-2</v>
      </c>
      <c r="J766" s="21">
        <v>1.0901474148011601E-2</v>
      </c>
      <c r="K766" s="21">
        <v>1.17889254082994E-2</v>
      </c>
      <c r="L766" s="21">
        <v>1.23733100237524E-2</v>
      </c>
      <c r="M766" s="20">
        <v>2.44503382891667E-2</v>
      </c>
      <c r="N766" s="20"/>
      <c r="O766" s="20"/>
    </row>
    <row r="767" spans="1:15" x14ac:dyDescent="0.35">
      <c r="A767" s="19" t="str">
        <f>B525&amp;C757&amp;D767</f>
        <v>CONSUMO PER CAPITA (kg ó litros por individuo)Golosinas2-5MIL</v>
      </c>
      <c r="B767">
        <v>0</v>
      </c>
      <c r="C767" s="19">
        <v>0</v>
      </c>
      <c r="D767" s="19" t="s">
        <v>92</v>
      </c>
      <c r="E767" s="21">
        <v>2.0151187887298701E-2</v>
      </c>
      <c r="F767" s="21">
        <v>1.1017165737279601E-2</v>
      </c>
      <c r="G767" s="20">
        <v>2.6499797368828699E-2</v>
      </c>
      <c r="H767" s="20">
        <v>2.92143886249875E-2</v>
      </c>
      <c r="I767" s="21">
        <v>1.389283962033E-2</v>
      </c>
      <c r="J767" s="20">
        <v>6.7552898175629802E-3</v>
      </c>
      <c r="K767" s="21">
        <v>1.3052271100210301E-2</v>
      </c>
      <c r="L767" s="21">
        <v>1.1695962839792301E-2</v>
      </c>
      <c r="M767" s="20">
        <v>2.3593336892021598E-2</v>
      </c>
      <c r="N767" s="20"/>
      <c r="O767" s="20"/>
    </row>
    <row r="768" spans="1:15" x14ac:dyDescent="0.35">
      <c r="A768" s="19" t="str">
        <f>B525&amp;C757&amp;D768</f>
        <v>CONSUMO PER CAPITA (kg ó litros por individuo)Golosinas5-10MIL</v>
      </c>
      <c r="B768">
        <v>0</v>
      </c>
      <c r="C768" s="19">
        <v>0</v>
      </c>
      <c r="D768" s="19" t="s">
        <v>93</v>
      </c>
      <c r="E768" s="21">
        <v>1.97420900686756E-2</v>
      </c>
      <c r="F768" s="21">
        <v>2.83271464016897E-2</v>
      </c>
      <c r="G768" s="20">
        <v>2.7609793008869801E-2</v>
      </c>
      <c r="H768" s="20">
        <v>1.5294398780183001E-2</v>
      </c>
      <c r="I768" s="20">
        <v>1.6573046778315299E-2</v>
      </c>
      <c r="J768" s="20">
        <v>9.3789210446428607E-3</v>
      </c>
      <c r="K768" s="20">
        <v>1.52824430079E-2</v>
      </c>
      <c r="L768" s="20">
        <v>1.15289996721028E-2</v>
      </c>
      <c r="M768" s="20">
        <v>8.1134201884797592E-3</v>
      </c>
      <c r="N768" s="20"/>
      <c r="O768" s="20"/>
    </row>
    <row r="769" spans="1:15" x14ac:dyDescent="0.35">
      <c r="A769" s="19" t="str">
        <f>B525&amp;C757&amp;D769</f>
        <v>CONSUMO PER CAPITA (kg ó litros por individuo)Golosinas10-30MIL</v>
      </c>
      <c r="B769">
        <v>0</v>
      </c>
      <c r="C769" s="19">
        <v>0</v>
      </c>
      <c r="D769" s="19" t="s">
        <v>94</v>
      </c>
      <c r="E769" s="20">
        <v>4.8676928429713703E-2</v>
      </c>
      <c r="F769" s="20">
        <v>2.1354066008261199E-2</v>
      </c>
      <c r="G769" s="20">
        <v>2.06274349060422E-2</v>
      </c>
      <c r="H769" s="20">
        <v>2.5480852366916201E-2</v>
      </c>
      <c r="I769" s="20">
        <v>3.0048396573336199E-2</v>
      </c>
      <c r="J769" s="20">
        <v>2.3006774429437299E-2</v>
      </c>
      <c r="K769" s="20">
        <v>1.98077063807367E-2</v>
      </c>
      <c r="L769" s="20">
        <v>1.6822893668074702E-2</v>
      </c>
      <c r="M769" s="20">
        <v>2.7710441531504801E-2</v>
      </c>
      <c r="N769" s="20"/>
      <c r="O769" s="20"/>
    </row>
    <row r="770" spans="1:15" x14ac:dyDescent="0.35">
      <c r="A770" s="19" t="str">
        <f>B525&amp;C757&amp;D770</f>
        <v>CONSUMO PER CAPITA (kg ó litros por individuo)Golosinas30-100MIL</v>
      </c>
      <c r="B770">
        <v>0</v>
      </c>
      <c r="C770" s="19">
        <v>0</v>
      </c>
      <c r="D770" s="19" t="s">
        <v>95</v>
      </c>
      <c r="E770" s="20">
        <v>2.0672247808039699E-2</v>
      </c>
      <c r="F770" s="20">
        <v>2.0733092268490499E-2</v>
      </c>
      <c r="G770" s="20">
        <v>1.7483109140545901E-2</v>
      </c>
      <c r="H770" s="20">
        <v>1.2890760174529401E-2</v>
      </c>
      <c r="I770" s="20">
        <v>1.7745241472885701E-2</v>
      </c>
      <c r="J770" s="20">
        <v>1.3265863952072399E-2</v>
      </c>
      <c r="K770" s="20">
        <v>1.3246022663785301E-2</v>
      </c>
      <c r="L770" s="20">
        <v>1.48842300810347E-2</v>
      </c>
      <c r="M770" s="20">
        <v>1.6638093326523402E-2</v>
      </c>
      <c r="N770" s="20"/>
      <c r="O770" s="20"/>
    </row>
    <row r="771" spans="1:15" x14ac:dyDescent="0.35">
      <c r="A771" s="19" t="str">
        <f>B525&amp;C757&amp;D771</f>
        <v>CONSUMO PER CAPITA (kg ó litros por individuo)Golosinas100-200MIL</v>
      </c>
      <c r="B771">
        <v>0</v>
      </c>
      <c r="C771" s="19">
        <v>0</v>
      </c>
      <c r="D771" s="19" t="s">
        <v>96</v>
      </c>
      <c r="E771" s="20">
        <v>2.75483094217546E-2</v>
      </c>
      <c r="F771" s="20">
        <v>1.62128303488474E-2</v>
      </c>
      <c r="G771" s="20">
        <v>1.4563720312257099E-2</v>
      </c>
      <c r="H771" s="20">
        <v>1.36780393189232E-2</v>
      </c>
      <c r="I771" s="20">
        <v>2.2401714523633601E-2</v>
      </c>
      <c r="J771" s="20">
        <v>1.04289108815196E-2</v>
      </c>
      <c r="K771" s="20">
        <v>8.9892612695012201E-3</v>
      </c>
      <c r="L771" s="20">
        <v>1.02261500661689E-2</v>
      </c>
      <c r="M771" s="20">
        <v>1.7194644043479899E-2</v>
      </c>
      <c r="N771" s="20"/>
      <c r="O771" s="20"/>
    </row>
    <row r="772" spans="1:15" x14ac:dyDescent="0.35">
      <c r="A772" s="19" t="str">
        <f>B525&amp;C757&amp;D772</f>
        <v>CONSUMO PER CAPITA (kg ó litros por individuo)Golosinas200-500MIL</v>
      </c>
      <c r="B772">
        <v>0</v>
      </c>
      <c r="C772" s="19">
        <v>0</v>
      </c>
      <c r="D772" s="19" t="s">
        <v>97</v>
      </c>
      <c r="E772" s="20">
        <v>3.05167350288593E-2</v>
      </c>
      <c r="F772" s="20">
        <v>1.8964887724843199E-2</v>
      </c>
      <c r="G772" s="20">
        <v>2.5043930694809799E-2</v>
      </c>
      <c r="H772" s="20">
        <v>2.3272919178954701E-2</v>
      </c>
      <c r="I772" s="20">
        <v>2.65941593997517E-2</v>
      </c>
      <c r="J772" s="20">
        <v>2.0574760748372199E-2</v>
      </c>
      <c r="K772" s="20">
        <v>3.6182759050821502E-2</v>
      </c>
      <c r="L772" s="20">
        <v>3.42358727906001E-2</v>
      </c>
      <c r="M772" s="20">
        <v>2.6563126948247601E-2</v>
      </c>
      <c r="N772" s="20"/>
      <c r="O772" s="20"/>
    </row>
    <row r="773" spans="1:15" x14ac:dyDescent="0.35">
      <c r="A773" s="19" t="str">
        <f>B525&amp;C757&amp;D773</f>
        <v>CONSUMO PER CAPITA (kg ó litros por individuo)Golosinas&gt;500MIL</v>
      </c>
      <c r="B773">
        <v>0</v>
      </c>
      <c r="C773" s="19">
        <v>0</v>
      </c>
      <c r="D773" s="19" t="s">
        <v>98</v>
      </c>
      <c r="E773" s="20">
        <v>1.5921821119213898E-2</v>
      </c>
      <c r="F773" s="20">
        <v>1.31416568691783E-2</v>
      </c>
      <c r="G773" s="20">
        <v>1.36518450236475E-2</v>
      </c>
      <c r="H773" s="20">
        <v>7.8154007622454995E-3</v>
      </c>
      <c r="I773" s="20">
        <v>1.9534271565468199E-2</v>
      </c>
      <c r="J773" s="20">
        <v>1.2922346377949701E-2</v>
      </c>
      <c r="K773" s="20">
        <v>9.3612839343360892E-3</v>
      </c>
      <c r="L773" s="20">
        <v>6.77525286176238E-3</v>
      </c>
      <c r="M773" s="20">
        <v>1.42293854927442E-2</v>
      </c>
      <c r="N773" s="20"/>
      <c r="O773" s="20"/>
    </row>
    <row r="774" spans="1:15" x14ac:dyDescent="0.35">
      <c r="A774" s="19" t="str">
        <f>B525&amp;C757&amp;D774</f>
        <v>CONSUMO PER CAPITA (kg ó litros por individuo)GolosinasDE 15 A 19 AÑOS</v>
      </c>
      <c r="B774">
        <v>0</v>
      </c>
      <c r="C774" s="19">
        <v>0</v>
      </c>
      <c r="D774" s="19" t="s">
        <v>99</v>
      </c>
      <c r="E774" s="21">
        <v>1.32588242372484E-2</v>
      </c>
      <c r="F774" s="21">
        <v>1.6727426554732201E-2</v>
      </c>
      <c r="G774" s="20">
        <v>5.1349185105295904E-3</v>
      </c>
      <c r="H774" s="20">
        <v>4.3610744281696503E-3</v>
      </c>
      <c r="I774" s="20">
        <v>1.21621476792528E-2</v>
      </c>
      <c r="J774" s="20">
        <v>1.7664077923018499E-2</v>
      </c>
      <c r="K774" s="21">
        <v>3.0843717067789199E-3</v>
      </c>
      <c r="L774" s="21">
        <v>3.5160725823359898E-2</v>
      </c>
      <c r="M774" s="21">
        <v>3.0066925056548802E-2</v>
      </c>
      <c r="N774" s="20"/>
      <c r="O774" s="20"/>
    </row>
    <row r="775" spans="1:15" x14ac:dyDescent="0.35">
      <c r="A775" s="19" t="str">
        <f>B525&amp;C757&amp;D775</f>
        <v>CONSUMO PER CAPITA (kg ó litros por individuo)GolosinasDE 20 A 24 AÑOS</v>
      </c>
      <c r="B775">
        <v>0</v>
      </c>
      <c r="C775" s="19">
        <v>0</v>
      </c>
      <c r="D775" s="19" t="s">
        <v>100</v>
      </c>
      <c r="E775" s="20">
        <v>1.78764781782208E-2</v>
      </c>
      <c r="F775" s="21">
        <v>9.1643059967899503E-3</v>
      </c>
      <c r="G775" s="20">
        <v>8.9789148156090605E-3</v>
      </c>
      <c r="H775" s="20">
        <v>1.1992884210512899E-2</v>
      </c>
      <c r="I775" s="20">
        <v>8.3575565252227806E-3</v>
      </c>
      <c r="J775" s="20">
        <v>3.9842271661133001E-3</v>
      </c>
      <c r="K775" s="20">
        <v>1.0381405140351199E-2</v>
      </c>
      <c r="L775" s="20">
        <v>8.3344786727946596E-3</v>
      </c>
      <c r="M775" s="20">
        <v>9.1387262435276909E-3</v>
      </c>
      <c r="N775" s="20"/>
      <c r="O775" s="20"/>
    </row>
    <row r="776" spans="1:15" x14ac:dyDescent="0.35">
      <c r="A776" s="19" t="str">
        <f>B525&amp;C757&amp;D776</f>
        <v>CONSUMO PER CAPITA (kg ó litros por individuo)GolosinasDE 25 A 34 AÑOS</v>
      </c>
      <c r="B776">
        <v>0</v>
      </c>
      <c r="C776" s="19">
        <v>0</v>
      </c>
      <c r="D776" s="19" t="s">
        <v>101</v>
      </c>
      <c r="E776" s="20">
        <v>4.6758342221179798E-2</v>
      </c>
      <c r="F776" s="20">
        <v>2.5817540089781699E-2</v>
      </c>
      <c r="G776" s="20">
        <v>2.1603927376296E-2</v>
      </c>
      <c r="H776" s="20">
        <v>2.97276235359888E-2</v>
      </c>
      <c r="I776" s="20">
        <v>3.1967180777283603E-2</v>
      </c>
      <c r="J776" s="20">
        <v>1.29056049177449E-2</v>
      </c>
      <c r="K776" s="20">
        <v>1.9999212925799599E-2</v>
      </c>
      <c r="L776" s="20">
        <v>1.38590394061002E-2</v>
      </c>
      <c r="M776" s="20">
        <v>2.2309576192175499E-2</v>
      </c>
      <c r="N776" s="20"/>
      <c r="O776" s="20"/>
    </row>
    <row r="777" spans="1:15" x14ac:dyDescent="0.35">
      <c r="A777" s="19" t="str">
        <f>B525&amp;C757&amp;D777</f>
        <v>CONSUMO PER CAPITA (kg ó litros por individuo)GolosinasDE 35 A 49 AÑOS</v>
      </c>
      <c r="B777">
        <v>0</v>
      </c>
      <c r="C777" s="19">
        <v>0</v>
      </c>
      <c r="D777" s="19" t="s">
        <v>102</v>
      </c>
      <c r="E777" s="20">
        <v>3.02024130708962E-2</v>
      </c>
      <c r="F777" s="20">
        <v>2.4455810986404501E-2</v>
      </c>
      <c r="G777" s="20">
        <v>1.8175840537212402E-2</v>
      </c>
      <c r="H777" s="20">
        <v>1.7829987825785199E-2</v>
      </c>
      <c r="I777" s="20">
        <v>2.24742833725213E-2</v>
      </c>
      <c r="J777" s="20">
        <v>1.55627705500321E-2</v>
      </c>
      <c r="K777" s="20">
        <v>1.3090585233703799E-2</v>
      </c>
      <c r="L777" s="20">
        <v>1.4879999549042301E-2</v>
      </c>
      <c r="M777" s="20">
        <v>2.0495979048866401E-2</v>
      </c>
      <c r="N777" s="20"/>
      <c r="O777" s="20"/>
    </row>
    <row r="778" spans="1:15" x14ac:dyDescent="0.35">
      <c r="A778" s="19" t="str">
        <f>B525&amp;C757&amp;D778</f>
        <v>CONSUMO PER CAPITA (kg ó litros por individuo)GolosinasDE 50 A 59 AÑOS</v>
      </c>
      <c r="B778">
        <v>0</v>
      </c>
      <c r="C778" s="19">
        <v>0</v>
      </c>
      <c r="D778" s="19" t="s">
        <v>103</v>
      </c>
      <c r="E778" s="20">
        <v>2.60701139215616E-2</v>
      </c>
      <c r="F778" s="21">
        <v>1.6164998091498298E-2</v>
      </c>
      <c r="G778" s="20">
        <v>2.1261912202594199E-2</v>
      </c>
      <c r="H778" s="20">
        <v>1.6595603747241901E-2</v>
      </c>
      <c r="I778" s="20">
        <v>2.66467821230022E-2</v>
      </c>
      <c r="J778" s="20">
        <v>1.7894583032077499E-2</v>
      </c>
      <c r="K778" s="20">
        <v>2.83329815192154E-2</v>
      </c>
      <c r="L778" s="20">
        <v>2.1526160131845801E-2</v>
      </c>
      <c r="M778" s="20">
        <v>2.1078145042243101E-2</v>
      </c>
      <c r="N778" s="20"/>
      <c r="O778" s="20"/>
    </row>
    <row r="779" spans="1:15" x14ac:dyDescent="0.35">
      <c r="A779" s="19" t="str">
        <f>B525&amp;C757&amp;D779</f>
        <v>CONSUMO PER CAPITA (kg ó litros por individuo)GolosinasDE 60 A 75 AÑOS</v>
      </c>
      <c r="B779">
        <v>0</v>
      </c>
      <c r="C779" s="19">
        <v>0</v>
      </c>
      <c r="D779" s="19" t="s">
        <v>104</v>
      </c>
      <c r="E779" s="21">
        <v>2.0838911685470099E-2</v>
      </c>
      <c r="F779" s="21">
        <v>1.4099587879279901E-2</v>
      </c>
      <c r="G779" s="21">
        <v>2.6175825547916701E-2</v>
      </c>
      <c r="H779" s="21">
        <v>1.44253802499107E-2</v>
      </c>
      <c r="I779" s="21">
        <v>1.5676572770717701E-2</v>
      </c>
      <c r="J779" s="21">
        <v>1.4443495225133701E-2</v>
      </c>
      <c r="K779" s="21">
        <v>1.3414584005174699E-2</v>
      </c>
      <c r="L779" s="21">
        <v>6.8191439633638398E-3</v>
      </c>
      <c r="M779" s="21">
        <v>1.62045220649745E-2</v>
      </c>
      <c r="N779" s="20"/>
      <c r="O779" s="20"/>
    </row>
    <row r="780" spans="1:15" x14ac:dyDescent="0.35">
      <c r="A780" s="19" t="str">
        <f>B525&amp;C757&amp;D780</f>
        <v>CONSUMO PER CAPITA (kg ó litros por individuo)GolosinasNIVEL ALTO</v>
      </c>
      <c r="B780">
        <v>0</v>
      </c>
      <c r="C780" s="19">
        <v>0</v>
      </c>
      <c r="D780" s="19" t="s">
        <v>160</v>
      </c>
      <c r="E780" s="20">
        <v>2.1025975813337001E-2</v>
      </c>
      <c r="F780" s="20">
        <v>2.1729227611911199E-2</v>
      </c>
      <c r="G780" s="20">
        <v>1.9742520041046902E-2</v>
      </c>
      <c r="H780" s="20">
        <v>2.0587305483302999E-2</v>
      </c>
      <c r="I780" s="20">
        <v>1.9889011686285499E-2</v>
      </c>
      <c r="J780" s="20">
        <v>1.34129977345827E-2</v>
      </c>
      <c r="K780" s="20">
        <v>2.1176275034225998E-2</v>
      </c>
      <c r="L780" s="20">
        <v>1.42902102781063E-2</v>
      </c>
      <c r="M780" s="20">
        <v>2.2165447880121199E-2</v>
      </c>
      <c r="N780" s="20"/>
      <c r="O780" s="20"/>
    </row>
    <row r="781" spans="1:15" x14ac:dyDescent="0.35">
      <c r="A781" s="19" t="str">
        <f>B525&amp;C757&amp;D781</f>
        <v>CONSUMO PER CAPITA (kg ó litros por individuo)GolosinasNIVEL MEDIO ALTO</v>
      </c>
      <c r="B781">
        <v>0</v>
      </c>
      <c r="C781" s="19">
        <v>0</v>
      </c>
      <c r="D781" s="19" t="s">
        <v>161</v>
      </c>
      <c r="E781" s="20">
        <v>1.81935705527803E-2</v>
      </c>
      <c r="F781" s="20">
        <v>2.4165659026435499E-2</v>
      </c>
      <c r="G781" s="20">
        <v>1.31983779193596E-2</v>
      </c>
      <c r="H781" s="20">
        <v>1.42028880957975E-2</v>
      </c>
      <c r="I781" s="20">
        <v>1.83802480609082E-2</v>
      </c>
      <c r="J781" s="20">
        <v>1.2843216203915601E-2</v>
      </c>
      <c r="K781" s="20">
        <v>1.1599576457252601E-2</v>
      </c>
      <c r="L781" s="20">
        <v>9.0912944110939208E-3</v>
      </c>
      <c r="M781" s="20">
        <v>1.89150589819473E-2</v>
      </c>
      <c r="N781" s="20"/>
      <c r="O781" s="20"/>
    </row>
    <row r="782" spans="1:15" x14ac:dyDescent="0.35">
      <c r="A782" s="19" t="str">
        <f>B525&amp;C757&amp;D782</f>
        <v>CONSUMO PER CAPITA (kg ó litros por individuo)GolosinasNIVEL MEDIO</v>
      </c>
      <c r="B782">
        <v>0</v>
      </c>
      <c r="C782" s="19">
        <v>0</v>
      </c>
      <c r="D782" s="19" t="s">
        <v>162</v>
      </c>
      <c r="E782" s="20">
        <v>2.71669793913005E-2</v>
      </c>
      <c r="F782" s="20">
        <v>1.53297522572752E-2</v>
      </c>
      <c r="G782" s="20">
        <v>2.01013732656352E-2</v>
      </c>
      <c r="H782" s="20">
        <v>2.2794920427137901E-2</v>
      </c>
      <c r="I782" s="20">
        <v>1.92135629979319E-2</v>
      </c>
      <c r="J782" s="20">
        <v>1.5456850573236799E-2</v>
      </c>
      <c r="K782" s="20">
        <v>1.1503009314765699E-2</v>
      </c>
      <c r="L782" s="20">
        <v>1.8919719828273899E-2</v>
      </c>
      <c r="M782" s="20">
        <v>1.72925528955627E-2</v>
      </c>
      <c r="N782" s="20"/>
      <c r="O782" s="20"/>
    </row>
    <row r="783" spans="1:15" x14ac:dyDescent="0.35">
      <c r="A783" s="19" t="str">
        <f>B525&amp;C757&amp;D783</f>
        <v>CONSUMO PER CAPITA (kg ó litros por individuo)GolosinasNIVEL MEDIO BAJO</v>
      </c>
      <c r="B783">
        <v>0</v>
      </c>
      <c r="C783" s="19">
        <v>0</v>
      </c>
      <c r="D783" s="19" t="s">
        <v>163</v>
      </c>
      <c r="E783" s="20">
        <v>2.2879796137035498E-2</v>
      </c>
      <c r="F783" s="21">
        <v>2.1617790292016201E-2</v>
      </c>
      <c r="G783" s="20">
        <v>1.91035844612856E-2</v>
      </c>
      <c r="H783" s="20">
        <v>1.57224257542707E-2</v>
      </c>
      <c r="I783" s="20">
        <v>2.1046876650388201E-2</v>
      </c>
      <c r="J783" s="20">
        <v>1.1753323765931099E-2</v>
      </c>
      <c r="K783" s="20">
        <v>1.67764804657108E-2</v>
      </c>
      <c r="L783" s="20">
        <v>1.01496495130579E-2</v>
      </c>
      <c r="M783" s="20">
        <v>1.7688356450429599E-2</v>
      </c>
      <c r="N783" s="20"/>
      <c r="O783" s="20"/>
    </row>
    <row r="784" spans="1:15" x14ac:dyDescent="0.35">
      <c r="A784" s="19" t="str">
        <f>B525&amp;C757&amp;D784</f>
        <v>CONSUMO PER CAPITA (kg ó litros por individuo)GolosinasHOMBRE</v>
      </c>
      <c r="B784">
        <v>0</v>
      </c>
      <c r="C784" s="19">
        <v>0</v>
      </c>
      <c r="D784" s="19" t="s">
        <v>109</v>
      </c>
      <c r="E784" s="20">
        <v>1.5698599405391801E-2</v>
      </c>
      <c r="F784" s="20">
        <v>8.6169198554195605E-3</v>
      </c>
      <c r="G784" s="20">
        <v>1.40198056933016E-2</v>
      </c>
      <c r="H784" s="20">
        <v>1.46854342420646E-2</v>
      </c>
      <c r="I784" s="20">
        <v>1.18677081114495E-2</v>
      </c>
      <c r="J784" s="20">
        <v>9.6723372116914903E-3</v>
      </c>
      <c r="K784" s="20">
        <v>1.3017587142874701E-2</v>
      </c>
      <c r="L784" s="20">
        <v>9.1045212528396008E-3</v>
      </c>
      <c r="M784" s="20">
        <v>1.47258703896895E-2</v>
      </c>
      <c r="N784" s="20"/>
      <c r="O784" s="20"/>
    </row>
    <row r="785" spans="1:15" x14ac:dyDescent="0.35">
      <c r="A785" s="19" t="str">
        <f>B525&amp;C757&amp;D785</f>
        <v>CONSUMO PER CAPITA (kg ó litros por individuo)GolosinasMUJER</v>
      </c>
      <c r="B785">
        <v>0</v>
      </c>
      <c r="C785" s="19">
        <v>0</v>
      </c>
      <c r="D785" s="19" t="s">
        <v>110</v>
      </c>
      <c r="E785" s="20">
        <v>3.9635048535683802E-2</v>
      </c>
      <c r="F785" s="20">
        <v>2.9627158103995899E-2</v>
      </c>
      <c r="G785" s="20">
        <v>2.51277470266092E-2</v>
      </c>
      <c r="H785" s="20">
        <v>1.9710306313909201E-2</v>
      </c>
      <c r="I785" s="20">
        <v>3.09597291910612E-2</v>
      </c>
      <c r="J785" s="20">
        <v>1.9791059860305701E-2</v>
      </c>
      <c r="K785" s="20">
        <v>1.9562305301495501E-2</v>
      </c>
      <c r="L785" s="20">
        <v>2.1146829023634899E-2</v>
      </c>
      <c r="M785" s="20">
        <v>2.4770254484984301E-2</v>
      </c>
      <c r="N785" s="20"/>
      <c r="O785" s="2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zoomScale="60" zoomScaleNormal="60" workbookViewId="0">
      <selection activeCell="N12" sqref="N12"/>
    </sheetView>
  </sheetViews>
  <sheetFormatPr baseColWidth="10" defaultColWidth="11.453125" defaultRowHeight="14.5" x14ac:dyDescent="0.35"/>
  <cols>
    <col min="1" max="1" width="45.54296875" style="19" customWidth="1"/>
    <col min="2" max="2" width="68.453125" style="19" customWidth="1"/>
    <col min="3" max="3" width="24.81640625" style="19" customWidth="1"/>
    <col min="4" max="4" width="37.26953125" style="19" customWidth="1"/>
    <col min="5" max="5" width="12" style="19" bestFit="1" customWidth="1"/>
    <col min="6" max="6" width="11.453125" style="19"/>
    <col min="7" max="9" width="12" style="19" bestFit="1" customWidth="1"/>
    <col min="10" max="13" width="11.453125" style="19"/>
    <col min="14" max="14" width="12" style="19" bestFit="1" customWidth="1"/>
    <col min="15" max="16384" width="11.453125" style="19"/>
  </cols>
  <sheetData>
    <row r="2" spans="1:15" x14ac:dyDescent="0.35">
      <c r="E2" t="s">
        <v>165</v>
      </c>
      <c r="F2" t="s">
        <v>166</v>
      </c>
      <c r="G2" t="s">
        <v>167</v>
      </c>
      <c r="H2" t="s">
        <v>168</v>
      </c>
      <c r="I2" t="s">
        <v>169</v>
      </c>
      <c r="J2" t="s">
        <v>170</v>
      </c>
      <c r="K2" t="s">
        <v>171</v>
      </c>
      <c r="L2" t="s">
        <v>172</v>
      </c>
      <c r="M2" t="s">
        <v>173</v>
      </c>
    </row>
    <row r="3" spans="1:15" x14ac:dyDescent="0.35">
      <c r="A3" s="19" t="str">
        <f>B3&amp;C3&amp;D3</f>
        <v>DISTRIBUCION VOLUMEN X CRITERIO (Consumiciones)Total AperitivosT.ESPAÑA</v>
      </c>
      <c r="B3" s="19" t="s">
        <v>45</v>
      </c>
      <c r="C3" s="19" t="s">
        <v>44</v>
      </c>
      <c r="D3" s="19" t="s">
        <v>81</v>
      </c>
      <c r="E3" s="20">
        <v>100</v>
      </c>
      <c r="F3" s="20">
        <v>100</v>
      </c>
      <c r="G3" s="20">
        <v>100</v>
      </c>
      <c r="H3" s="20">
        <v>100</v>
      </c>
      <c r="I3" s="20">
        <v>100</v>
      </c>
      <c r="J3" s="20">
        <v>100</v>
      </c>
      <c r="K3" s="20">
        <v>100</v>
      </c>
      <c r="L3" s="20">
        <v>100</v>
      </c>
      <c r="M3" s="20">
        <v>100</v>
      </c>
      <c r="N3" s="20"/>
      <c r="O3" s="20"/>
    </row>
    <row r="4" spans="1:15" x14ac:dyDescent="0.35">
      <c r="A4" s="19" t="str">
        <f t="shared" ref="A4:A67" si="0">B4&amp;C4&amp;D4</f>
        <v>DISTRIBUCION VOLUMEN X CRITERIO (Consumiciones)Total AperitivosHiper+Super+Discount+G.A</v>
      </c>
      <c r="B4" s="19" t="s">
        <v>45</v>
      </c>
      <c r="C4" s="19" t="s">
        <v>44</v>
      </c>
      <c r="D4" s="19" t="s">
        <v>112</v>
      </c>
      <c r="E4" s="20">
        <v>35.643717023846399</v>
      </c>
      <c r="F4" s="20">
        <v>40.592829036713802</v>
      </c>
      <c r="G4" s="20">
        <v>42.1998492840995</v>
      </c>
      <c r="H4" s="20">
        <v>40.783859084270603</v>
      </c>
      <c r="I4" s="20">
        <v>35.539402132860801</v>
      </c>
      <c r="J4" s="20">
        <v>39.194150968470701</v>
      </c>
      <c r="K4" s="20">
        <v>41.507512932096198</v>
      </c>
      <c r="L4" s="20">
        <v>39.688081978813898</v>
      </c>
      <c r="M4" s="20">
        <v>39.657110553358699</v>
      </c>
      <c r="N4" s="20"/>
      <c r="O4" s="20"/>
    </row>
    <row r="5" spans="1:15" x14ac:dyDescent="0.35">
      <c r="A5" s="19" t="str">
        <f t="shared" si="0"/>
        <v>DISTRIBUCION VOLUMEN X CRITERIO (Consumiciones)Total AperitivosRestaurantes</v>
      </c>
      <c r="B5" s="19" t="s">
        <v>45</v>
      </c>
      <c r="C5" s="19" t="s">
        <v>44</v>
      </c>
      <c r="D5" s="19" t="s">
        <v>113</v>
      </c>
      <c r="E5" s="20">
        <v>1.9033805552718299</v>
      </c>
      <c r="F5" s="20">
        <v>1.83847573502954</v>
      </c>
      <c r="G5" s="20">
        <v>1.94708171506966</v>
      </c>
      <c r="H5" s="20">
        <v>1.06404196211816</v>
      </c>
      <c r="I5" s="20">
        <v>1.77290380062944</v>
      </c>
      <c r="J5" s="20">
        <v>1.73499036512841</v>
      </c>
      <c r="K5" s="20">
        <v>2.13173716777175</v>
      </c>
      <c r="L5" s="20">
        <v>3.5624623325665601</v>
      </c>
      <c r="M5" s="20">
        <v>2.57230868041579</v>
      </c>
      <c r="N5" s="20"/>
      <c r="O5" s="20"/>
    </row>
    <row r="6" spans="1:15" x14ac:dyDescent="0.35">
      <c r="A6" s="19" t="str">
        <f t="shared" si="0"/>
        <v>DISTRIBUCION VOLUMEN X CRITERIO (Consumiciones)Total AperitivosRestaurantes Fast Food</v>
      </c>
      <c r="B6" s="19" t="s">
        <v>45</v>
      </c>
      <c r="C6" s="19" t="s">
        <v>44</v>
      </c>
      <c r="D6" s="19" t="s">
        <v>114</v>
      </c>
      <c r="E6" s="20">
        <v>1.97958428766892</v>
      </c>
      <c r="F6" s="20">
        <v>2.22290189159596</v>
      </c>
      <c r="G6" s="20">
        <v>1.74351863660078</v>
      </c>
      <c r="H6" s="20">
        <v>1.6115048670276499</v>
      </c>
      <c r="I6" s="20">
        <v>2.3945750264025301</v>
      </c>
      <c r="J6" s="20">
        <v>1.64022226652048</v>
      </c>
      <c r="K6" s="20">
        <v>1.4247724255510701</v>
      </c>
      <c r="L6" s="20">
        <v>1.9295046630699</v>
      </c>
      <c r="M6" s="20">
        <v>2.0465475753557598</v>
      </c>
      <c r="N6" s="20"/>
      <c r="O6" s="20"/>
    </row>
    <row r="7" spans="1:15" x14ac:dyDescent="0.35">
      <c r="A7" s="19" t="str">
        <f t="shared" si="0"/>
        <v>DISTRIBUCION VOLUMEN X CRITERIO (Consumiciones)Total AperitivosBares/Cafeterias/Cervecerias</v>
      </c>
      <c r="B7" s="19" t="s">
        <v>45</v>
      </c>
      <c r="C7" s="19" t="s">
        <v>44</v>
      </c>
      <c r="D7" s="19" t="s">
        <v>115</v>
      </c>
      <c r="E7" s="20">
        <v>12.662173571064599</v>
      </c>
      <c r="F7" s="20">
        <v>8.9205405886426892</v>
      </c>
      <c r="G7" s="20">
        <v>9.1020810387803603</v>
      </c>
      <c r="H7" s="20">
        <v>10.140064796821701</v>
      </c>
      <c r="I7" s="20">
        <v>11.0718900699079</v>
      </c>
      <c r="J7" s="20">
        <v>9.9818017209874093</v>
      </c>
      <c r="K7" s="20">
        <v>10.004677419503601</v>
      </c>
      <c r="L7" s="20">
        <v>9.7464857302640695</v>
      </c>
      <c r="M7" s="20">
        <v>12.853914592853901</v>
      </c>
      <c r="N7" s="20"/>
      <c r="O7" s="20"/>
    </row>
    <row r="8" spans="1:15" x14ac:dyDescent="0.35">
      <c r="A8" s="19" t="str">
        <f t="shared" si="0"/>
        <v>DISTRIBUCION VOLUMEN X CRITERIO (Consumiciones)Total AperitivosPanaderias/Pastelerias</v>
      </c>
      <c r="B8" s="19" t="s">
        <v>45</v>
      </c>
      <c r="C8" s="19" t="s">
        <v>44</v>
      </c>
      <c r="D8" s="19" t="s">
        <v>116</v>
      </c>
      <c r="E8" s="20">
        <v>1.18061251753583</v>
      </c>
      <c r="F8" s="20">
        <v>1.04026325258552</v>
      </c>
      <c r="G8" s="20">
        <v>1.29545649527564</v>
      </c>
      <c r="H8" s="20">
        <v>3.1294426714439498</v>
      </c>
      <c r="I8" s="20">
        <v>1.04752104297552</v>
      </c>
      <c r="J8" s="20">
        <v>0.71996993255589903</v>
      </c>
      <c r="K8" s="20">
        <v>1.5289377275859799</v>
      </c>
      <c r="L8" s="20">
        <v>1.6098794099175999</v>
      </c>
      <c r="M8" s="20">
        <v>0.69519111240025599</v>
      </c>
      <c r="N8" s="20"/>
      <c r="O8" s="20"/>
    </row>
    <row r="9" spans="1:15" x14ac:dyDescent="0.35">
      <c r="A9" s="19" t="str">
        <f t="shared" si="0"/>
        <v>DISTRIBUCION VOLUMEN X CRITERIO (Consumiciones)Total AperitivosTda.Alimentacion/Delicatesen</v>
      </c>
      <c r="B9" s="19" t="s">
        <v>45</v>
      </c>
      <c r="C9" s="19" t="s">
        <v>44</v>
      </c>
      <c r="D9" s="19" t="s">
        <v>117</v>
      </c>
      <c r="E9" s="20">
        <v>6.8282068993773901</v>
      </c>
      <c r="F9" s="20">
        <v>7.12268947879548</v>
      </c>
      <c r="G9" s="20">
        <v>6.5400428960639996</v>
      </c>
      <c r="H9" s="20">
        <v>7.3467421149469496</v>
      </c>
      <c r="I9" s="20">
        <v>7.9536650507778797</v>
      </c>
      <c r="J9" s="20">
        <v>8.0692963221369496</v>
      </c>
      <c r="K9" s="20">
        <v>7.1713706868795102</v>
      </c>
      <c r="L9" s="20">
        <v>7.9141562585402099</v>
      </c>
      <c r="M9" s="20">
        <v>8.0281267018682101</v>
      </c>
      <c r="N9" s="20"/>
      <c r="O9" s="20"/>
    </row>
    <row r="10" spans="1:15" x14ac:dyDescent="0.35">
      <c r="A10" s="19" t="str">
        <f t="shared" si="0"/>
        <v>DISTRIBUCION VOLUMEN X CRITERIO (Consumiciones)Total AperitivosCanal Conveniencia/24h</v>
      </c>
      <c r="B10" s="19" t="s">
        <v>45</v>
      </c>
      <c r="C10" s="19" t="s">
        <v>44</v>
      </c>
      <c r="D10" s="19" t="s">
        <v>119</v>
      </c>
      <c r="E10" s="20">
        <v>22.206464263847302</v>
      </c>
      <c r="F10" s="20">
        <v>25.615761107177502</v>
      </c>
      <c r="G10" s="20">
        <v>23.008420767878199</v>
      </c>
      <c r="H10" s="20">
        <v>21.528756112545899</v>
      </c>
      <c r="I10" s="20">
        <v>20.367738249907401</v>
      </c>
      <c r="J10" s="20">
        <v>23.453711086747099</v>
      </c>
      <c r="K10" s="20">
        <v>20.954627185678799</v>
      </c>
      <c r="L10" s="20">
        <v>21.773278700095702</v>
      </c>
      <c r="M10" s="20">
        <v>15.121039826675799</v>
      </c>
      <c r="N10" s="20"/>
      <c r="O10" s="20"/>
    </row>
    <row r="11" spans="1:15" x14ac:dyDescent="0.35">
      <c r="A11" s="19" t="str">
        <f t="shared" si="0"/>
        <v>DISTRIBUCION VOLUMEN X CRITERIO (Consumiciones)Total AperitivosHoteles</v>
      </c>
      <c r="B11" s="19" t="s">
        <v>45</v>
      </c>
      <c r="C11" s="19" t="s">
        <v>44</v>
      </c>
      <c r="D11" s="19" t="s">
        <v>120</v>
      </c>
      <c r="E11" s="20">
        <v>0.452534132464953</v>
      </c>
      <c r="F11" s="20">
        <v>0.14130573901469901</v>
      </c>
      <c r="G11" s="20">
        <v>5.43621200703341E-2</v>
      </c>
      <c r="H11" s="20">
        <v>6.3581433199772996E-2</v>
      </c>
      <c r="I11" s="20">
        <v>0.317501909484464</v>
      </c>
      <c r="J11" s="20">
        <v>0.14692165852686101</v>
      </c>
      <c r="K11" s="20">
        <v>7.3235279736440798E-2</v>
      </c>
      <c r="L11" s="20">
        <v>5.1917261050471203E-2</v>
      </c>
      <c r="M11" s="20">
        <v>6.55059506191841E-2</v>
      </c>
      <c r="N11" s="20"/>
      <c r="O11" s="20"/>
    </row>
    <row r="12" spans="1:15" x14ac:dyDescent="0.35">
      <c r="A12" s="19" t="str">
        <f t="shared" si="0"/>
        <v>DISTRIBUCION VOLUMEN X CRITERIO (Consumiciones)Total AperitivosEstaciones de servicio</v>
      </c>
      <c r="B12" s="19" t="s">
        <v>45</v>
      </c>
      <c r="C12" s="19" t="s">
        <v>44</v>
      </c>
      <c r="D12" s="19" t="s">
        <v>121</v>
      </c>
      <c r="E12" s="20">
        <v>3.6353154082709702</v>
      </c>
      <c r="F12" s="20">
        <v>2.6768918861405502</v>
      </c>
      <c r="G12" s="20">
        <v>1.93984735184434</v>
      </c>
      <c r="H12" s="20">
        <v>2.6150983214668302</v>
      </c>
      <c r="I12" s="20">
        <v>4.3373298415707602</v>
      </c>
      <c r="J12" s="20">
        <v>2.9435346689258801</v>
      </c>
      <c r="K12" s="20">
        <v>2.5647296737523</v>
      </c>
      <c r="L12" s="20">
        <v>2.4016864151100501</v>
      </c>
      <c r="M12" s="20">
        <v>3.8215176816707301</v>
      </c>
      <c r="N12" s="20"/>
      <c r="O12" s="20"/>
    </row>
    <row r="13" spans="1:15" x14ac:dyDescent="0.35">
      <c r="A13" s="19" t="str">
        <f t="shared" si="0"/>
        <v>DISTRIBUCION VOLUMEN X CRITERIO (Consumiciones)Total AperitivosMaquinas dispensadoras</v>
      </c>
      <c r="B13" s="19" t="s">
        <v>45</v>
      </c>
      <c r="C13" s="19" t="s">
        <v>44</v>
      </c>
      <c r="D13" s="19" t="s">
        <v>122</v>
      </c>
      <c r="E13" s="20">
        <v>4.0992884104563396</v>
      </c>
      <c r="F13" s="20">
        <v>3.5801840910937499</v>
      </c>
      <c r="G13" s="20">
        <v>5.9504979421482798</v>
      </c>
      <c r="H13" s="20">
        <v>4.9931763925140498</v>
      </c>
      <c r="I13" s="20">
        <v>4.9581030650826801</v>
      </c>
      <c r="J13" s="20">
        <v>4.9875801521645204</v>
      </c>
      <c r="K13" s="20">
        <v>6.8143064457054896</v>
      </c>
      <c r="L13" s="20">
        <v>6.2776920111558896</v>
      </c>
      <c r="M13" s="20">
        <v>6.7377598678758304</v>
      </c>
      <c r="N13" s="20"/>
      <c r="O13" s="20"/>
    </row>
    <row r="14" spans="1:15" x14ac:dyDescent="0.35">
      <c r="A14" s="19" t="str">
        <f t="shared" si="0"/>
        <v>DISTRIBUCION VOLUMEN X CRITERIO (Consumiciones)Total AperitivosServicio en la empresa</v>
      </c>
      <c r="B14" s="19" t="s">
        <v>45</v>
      </c>
      <c r="C14" s="19" t="s">
        <v>44</v>
      </c>
      <c r="D14" s="19" t="s">
        <v>123</v>
      </c>
      <c r="E14" s="20">
        <v>0.89656127570213995</v>
      </c>
      <c r="F14" s="20">
        <v>1.1600625244236</v>
      </c>
      <c r="G14" s="20">
        <v>0.81974223716499495</v>
      </c>
      <c r="H14" s="20">
        <v>1.01843149064176</v>
      </c>
      <c r="I14" s="20">
        <v>0.58271401860227801</v>
      </c>
      <c r="J14" s="20">
        <v>1.2671583773547299</v>
      </c>
      <c r="K14" s="20">
        <v>0.38961197714614698</v>
      </c>
      <c r="L14" s="20">
        <v>0.74486600800314196</v>
      </c>
      <c r="M14" s="20">
        <v>0.35519432375156901</v>
      </c>
      <c r="N14" s="20"/>
      <c r="O14" s="20"/>
    </row>
    <row r="15" spans="1:15" x14ac:dyDescent="0.35">
      <c r="A15" s="19" t="str">
        <f t="shared" si="0"/>
        <v>DISTRIBUCION VOLUMEN X CRITERIO (Consumiciones)Total AperitivosResto de canales</v>
      </c>
      <c r="B15" s="19" t="s">
        <v>45</v>
      </c>
      <c r="C15" s="19" t="s">
        <v>44</v>
      </c>
      <c r="D15" s="19" t="s">
        <v>124</v>
      </c>
      <c r="E15" s="20">
        <v>8.51216557859426</v>
      </c>
      <c r="F15" s="20">
        <v>5.08807818648219</v>
      </c>
      <c r="G15" s="20">
        <v>5.3991281664831003</v>
      </c>
      <c r="H15" s="20">
        <v>5.70528345178304</v>
      </c>
      <c r="I15" s="20">
        <v>9.6566933139586002</v>
      </c>
      <c r="J15" s="20">
        <v>5.8606440413302803</v>
      </c>
      <c r="K15" s="20">
        <v>5.4344704598355396</v>
      </c>
      <c r="L15" s="20">
        <v>4.2999585545116803</v>
      </c>
      <c r="M15" s="20">
        <v>8.0457595363814995</v>
      </c>
      <c r="N15" s="20"/>
      <c r="O15" s="20"/>
    </row>
    <row r="16" spans="1:15" x14ac:dyDescent="0.35">
      <c r="A16" s="19" t="str">
        <f t="shared" si="0"/>
        <v>DISTRIBUCION VOLUMEN X CRITERIO (Consumiciones)Total AperitivosEN LA CALLE</v>
      </c>
      <c r="B16" s="19" t="s">
        <v>45</v>
      </c>
      <c r="C16" s="19" t="s">
        <v>44</v>
      </c>
      <c r="D16" s="19" t="s">
        <v>175</v>
      </c>
      <c r="E16" s="20">
        <v>44.018348634441701</v>
      </c>
      <c r="F16" s="20">
        <v>39.855002147342503</v>
      </c>
      <c r="G16" s="20">
        <v>39.630630108399501</v>
      </c>
      <c r="H16" s="20">
        <v>39.943454156611999</v>
      </c>
      <c r="I16" s="20">
        <v>41.799616205919399</v>
      </c>
      <c r="J16" s="20">
        <v>35.900744210771101</v>
      </c>
      <c r="K16" s="20">
        <v>35.1760398032716</v>
      </c>
      <c r="L16" s="20">
        <v>35.314804726595497</v>
      </c>
      <c r="M16" s="20">
        <v>36.080101756919902</v>
      </c>
      <c r="N16" s="20"/>
      <c r="O16" s="20"/>
    </row>
    <row r="17" spans="1:15" x14ac:dyDescent="0.35">
      <c r="A17" s="19" t="str">
        <f t="shared" si="0"/>
        <v>DISTRIBUCION VOLUMEN X CRITERIO (Consumiciones)Total AperitivosEN CASA DE OTROS</v>
      </c>
      <c r="B17" s="19" t="s">
        <v>45</v>
      </c>
      <c r="C17" s="19" t="s">
        <v>44</v>
      </c>
      <c r="D17" s="19" t="s">
        <v>176</v>
      </c>
      <c r="E17" s="20">
        <v>12.2084263143286</v>
      </c>
      <c r="F17" s="20">
        <v>18.067585187592599</v>
      </c>
      <c r="G17" s="20">
        <v>16.416810619674202</v>
      </c>
      <c r="H17" s="20">
        <v>16.349773663232501</v>
      </c>
      <c r="I17" s="20">
        <v>10.4291790305932</v>
      </c>
      <c r="J17" s="20">
        <v>19.0623774876242</v>
      </c>
      <c r="K17" s="20">
        <v>17.790781885562801</v>
      </c>
      <c r="L17" s="20">
        <v>17.683088611901901</v>
      </c>
      <c r="M17" s="20">
        <v>14.3012647100609</v>
      </c>
      <c r="N17" s="20"/>
      <c r="O17" s="20"/>
    </row>
    <row r="18" spans="1:15" x14ac:dyDescent="0.35">
      <c r="A18" s="19" t="str">
        <f t="shared" si="0"/>
        <v>DISTRIBUCION VOLUMEN X CRITERIO (Consumiciones)Total AperitivosEN EL ESTABLECIMIENTO</v>
      </c>
      <c r="B18" s="19" t="s">
        <v>45</v>
      </c>
      <c r="C18" s="19" t="s">
        <v>44</v>
      </c>
      <c r="D18" s="19" t="s">
        <v>177</v>
      </c>
      <c r="E18" s="20">
        <v>19.4383226545851</v>
      </c>
      <c r="F18" s="20">
        <v>16.376965011858701</v>
      </c>
      <c r="G18" s="20">
        <v>16.378667903309999</v>
      </c>
      <c r="H18" s="20">
        <v>16.1323902567411</v>
      </c>
      <c r="I18" s="20">
        <v>18.404099612200699</v>
      </c>
      <c r="J18" s="20">
        <v>16.616075284893199</v>
      </c>
      <c r="K18" s="20">
        <v>16.2245382778055</v>
      </c>
      <c r="L18" s="20">
        <v>16.7256978316227</v>
      </c>
      <c r="M18" s="20">
        <v>19.3927438259181</v>
      </c>
      <c r="N18" s="20"/>
      <c r="O18" s="20"/>
    </row>
    <row r="19" spans="1:15" x14ac:dyDescent="0.35">
      <c r="A19" s="19" t="str">
        <f t="shared" si="0"/>
        <v>DISTRIBUCION VOLUMEN X CRITERIO (Consumiciones)Total AperitivosEN EL TRABAJO</v>
      </c>
      <c r="B19" s="19" t="s">
        <v>45</v>
      </c>
      <c r="C19" s="19" t="s">
        <v>44</v>
      </c>
      <c r="D19" s="19" t="s">
        <v>178</v>
      </c>
      <c r="E19" s="20">
        <v>8.54066724720278</v>
      </c>
      <c r="F19" s="20">
        <v>9.0174302307135807</v>
      </c>
      <c r="G19" s="20">
        <v>9.6766255096322897</v>
      </c>
      <c r="H19" s="20">
        <v>9.1280928049370207</v>
      </c>
      <c r="I19" s="20">
        <v>8.3851347600654602</v>
      </c>
      <c r="J19" s="20">
        <v>10.0106980298349</v>
      </c>
      <c r="K19" s="20">
        <v>10.5472673076054</v>
      </c>
      <c r="L19" s="20">
        <v>12.4937967506013</v>
      </c>
      <c r="M19" s="20">
        <v>9.1670021073568098</v>
      </c>
      <c r="N19" s="20"/>
      <c r="O19" s="20"/>
    </row>
    <row r="20" spans="1:15" x14ac:dyDescent="0.35">
      <c r="A20" s="19" t="str">
        <f t="shared" si="0"/>
        <v>DISTRIBUCION VOLUMEN X CRITERIO (Consumiciones)Total AperitivosEN COLEGIO/INSTITUTO/UNIV.</v>
      </c>
      <c r="B20" s="19" t="s">
        <v>45</v>
      </c>
      <c r="C20" s="19" t="s">
        <v>44</v>
      </c>
      <c r="D20" s="19" t="s">
        <v>179</v>
      </c>
      <c r="E20" s="20">
        <v>0.78205774083736801</v>
      </c>
      <c r="F20" s="20">
        <v>2.1688917778061501</v>
      </c>
      <c r="G20" s="20">
        <v>2.7801874287480901</v>
      </c>
      <c r="H20" s="20">
        <v>2.53233584226584</v>
      </c>
      <c r="I20" s="20">
        <v>1.3962839008150201</v>
      </c>
      <c r="J20" s="20">
        <v>1.8972989135851701</v>
      </c>
      <c r="K20" s="20">
        <v>1.7561016337755799</v>
      </c>
      <c r="L20" s="20">
        <v>1.39296023947891</v>
      </c>
      <c r="M20" s="20">
        <v>0.90720600596689804</v>
      </c>
      <c r="N20" s="20"/>
      <c r="O20" s="20"/>
    </row>
    <row r="21" spans="1:15" x14ac:dyDescent="0.35">
      <c r="A21" s="19" t="str">
        <f t="shared" si="0"/>
        <v>DISTRIBUCION VOLUMEN X CRITERIO (Consumiciones)Total AperitivosEN MI CASA</v>
      </c>
      <c r="B21" s="19" t="s">
        <v>45</v>
      </c>
      <c r="C21" s="19" t="s">
        <v>44</v>
      </c>
      <c r="D21" s="19" t="s">
        <v>180</v>
      </c>
      <c r="E21" s="20">
        <v>3.0561475369630098</v>
      </c>
      <c r="F21" s="20">
        <v>3.98771565315969</v>
      </c>
      <c r="G21" s="20">
        <v>4.8223971557204397</v>
      </c>
      <c r="H21" s="20">
        <v>4.6889954393565203</v>
      </c>
      <c r="I21" s="20">
        <v>4.1041071306860299</v>
      </c>
      <c r="J21" s="20">
        <v>4.0862013688162397</v>
      </c>
      <c r="K21" s="20">
        <v>4.2098703699774198</v>
      </c>
      <c r="L21" s="20">
        <v>3.6553635710446302</v>
      </c>
      <c r="M21" s="20">
        <v>6.2472844102952703</v>
      </c>
      <c r="N21" s="20"/>
      <c r="O21" s="20"/>
    </row>
    <row r="22" spans="1:15" x14ac:dyDescent="0.35">
      <c r="A22" s="19" t="str">
        <f t="shared" si="0"/>
        <v>DISTRIBUCION VOLUMEN X CRITERIO (Consumiciones)Total AperitivosEN M.TRANSP.(AVION,TREN,AUTOC,E</v>
      </c>
      <c r="B22" s="19" t="s">
        <v>45</v>
      </c>
      <c r="C22" s="19" t="s">
        <v>44</v>
      </c>
      <c r="D22" s="19" t="s">
        <v>181</v>
      </c>
      <c r="E22" s="20">
        <v>1.12706296623946</v>
      </c>
      <c r="F22" s="20">
        <v>1.81718570450245</v>
      </c>
      <c r="G22" s="20">
        <v>0.51325921202635605</v>
      </c>
      <c r="H22" s="20">
        <v>0.43019236405060102</v>
      </c>
      <c r="I22" s="20">
        <v>0.71218957263383798</v>
      </c>
      <c r="J22" s="20">
        <v>0.205554918768065</v>
      </c>
      <c r="K22" s="20">
        <v>0.47511935722845799</v>
      </c>
      <c r="L22" s="20">
        <v>0.243641556250939</v>
      </c>
      <c r="M22" s="20">
        <v>0.55246985473444898</v>
      </c>
      <c r="N22" s="20"/>
      <c r="O22" s="20"/>
    </row>
    <row r="23" spans="1:15" x14ac:dyDescent="0.35">
      <c r="A23" s="19" t="str">
        <f t="shared" si="0"/>
        <v>DISTRIBUCION VOLUMEN X CRITERIO (Consumiciones)Total AperitivosEN OTRO LUGAR</v>
      </c>
      <c r="B23" s="19" t="s">
        <v>45</v>
      </c>
      <c r="C23" s="19" t="s">
        <v>44</v>
      </c>
      <c r="D23" s="19" t="s">
        <v>182</v>
      </c>
      <c r="E23" s="20">
        <v>10.8289663283284</v>
      </c>
      <c r="F23" s="20">
        <v>8.7092033939619107</v>
      </c>
      <c r="G23" s="20">
        <v>9.7814464861940404</v>
      </c>
      <c r="H23" s="20">
        <v>10.794750052678699</v>
      </c>
      <c r="I23" s="20">
        <v>14.769417893573401</v>
      </c>
      <c r="J23" s="20">
        <v>12.2210372437623</v>
      </c>
      <c r="K23" s="20">
        <v>13.8202800731781</v>
      </c>
      <c r="L23" s="20">
        <v>12.490620469727601</v>
      </c>
      <c r="M23" s="20">
        <v>13.351903428598501</v>
      </c>
      <c r="N23" s="20"/>
      <c r="O23" s="20"/>
    </row>
    <row r="24" spans="1:15" x14ac:dyDescent="0.35">
      <c r="A24" s="19" t="str">
        <f t="shared" si="0"/>
        <v>DISTRIBUCION VOLUMEN X CRITERIO (Consumiciones)Total AperitivosDESAYUNO</v>
      </c>
      <c r="B24" s="19" t="s">
        <v>45</v>
      </c>
      <c r="C24" s="19" t="s">
        <v>44</v>
      </c>
      <c r="D24" s="19" t="s">
        <v>183</v>
      </c>
      <c r="E24" s="20">
        <v>4.5772635281938001</v>
      </c>
      <c r="F24" s="20">
        <v>5.49718678784643</v>
      </c>
      <c r="G24" s="20">
        <v>5.6439618959287401</v>
      </c>
      <c r="H24" s="20">
        <v>4.7631355655109102</v>
      </c>
      <c r="I24" s="20">
        <v>6.2280405773353502</v>
      </c>
      <c r="J24" s="20">
        <v>4.4681019302966902</v>
      </c>
      <c r="K24" s="20">
        <v>5.0158072792456299</v>
      </c>
      <c r="L24" s="20">
        <v>4.0738697960121799</v>
      </c>
      <c r="M24" s="20">
        <v>4.0050649077735399</v>
      </c>
      <c r="N24" s="20"/>
      <c r="O24" s="20"/>
    </row>
    <row r="25" spans="1:15" x14ac:dyDescent="0.35">
      <c r="A25" s="19" t="str">
        <f t="shared" si="0"/>
        <v>DISTRIBUCION VOLUMEN X CRITERIO (Consumiciones)Total AperitivosAPERITIVO/ANTES DE COMER</v>
      </c>
      <c r="B25" s="19" t="s">
        <v>45</v>
      </c>
      <c r="C25" s="19" t="s">
        <v>44</v>
      </c>
      <c r="D25" s="19" t="s">
        <v>184</v>
      </c>
      <c r="E25" s="20">
        <v>20.838568834213099</v>
      </c>
      <c r="F25" s="20">
        <v>18.3259627252291</v>
      </c>
      <c r="G25" s="20">
        <v>19.539188066392299</v>
      </c>
      <c r="H25" s="20">
        <v>19.080540689352301</v>
      </c>
      <c r="I25" s="20">
        <v>21.702536399657401</v>
      </c>
      <c r="J25" s="20">
        <v>20.472631981128899</v>
      </c>
      <c r="K25" s="20">
        <v>19.350816611020399</v>
      </c>
      <c r="L25" s="20">
        <v>18.665156651276899</v>
      </c>
      <c r="M25" s="20">
        <v>21.898485781261101</v>
      </c>
      <c r="N25" s="20"/>
      <c r="O25" s="20"/>
    </row>
    <row r="26" spans="1:15" x14ac:dyDescent="0.35">
      <c r="A26" s="19" t="str">
        <f t="shared" si="0"/>
        <v>DISTRIBUCION VOLUMEN X CRITERIO (Consumiciones)Total AperitivosCOMIDA</v>
      </c>
      <c r="B26" s="19" t="s">
        <v>45</v>
      </c>
      <c r="C26" s="19" t="s">
        <v>44</v>
      </c>
      <c r="D26" s="19" t="s">
        <v>185</v>
      </c>
      <c r="E26" s="20">
        <v>7.4045765404548796</v>
      </c>
      <c r="F26" s="20">
        <v>9.1665834813258602</v>
      </c>
      <c r="G26" s="20">
        <v>6.9041099066720797</v>
      </c>
      <c r="H26" s="20">
        <v>7.4575926358000402</v>
      </c>
      <c r="I26" s="20">
        <v>7.8720297591484902</v>
      </c>
      <c r="J26" s="20">
        <v>6.6660262799428596</v>
      </c>
      <c r="K26" s="20">
        <v>7.3608061767769302</v>
      </c>
      <c r="L26" s="20">
        <v>7.9473425116689898</v>
      </c>
      <c r="M26" s="20">
        <v>9.4081642317618908</v>
      </c>
      <c r="N26" s="20"/>
      <c r="O26" s="20"/>
    </row>
    <row r="27" spans="1:15" x14ac:dyDescent="0.35">
      <c r="A27" s="19" t="str">
        <f t="shared" si="0"/>
        <v>DISTRIBUCION VOLUMEN X CRITERIO (Consumiciones)Total AperitivosTARDE/MERIENDA</v>
      </c>
      <c r="B27" s="19" t="s">
        <v>45</v>
      </c>
      <c r="C27" s="19" t="s">
        <v>44</v>
      </c>
      <c r="D27" s="19" t="s">
        <v>186</v>
      </c>
      <c r="E27" s="20">
        <v>32.6984195683374</v>
      </c>
      <c r="F27" s="20">
        <v>32.2396202105556</v>
      </c>
      <c r="G27" s="20">
        <v>36.596224373466299</v>
      </c>
      <c r="H27" s="20">
        <v>37.217660322886097</v>
      </c>
      <c r="I27" s="20">
        <v>33.362463364950798</v>
      </c>
      <c r="J27" s="20">
        <v>30.9220073756603</v>
      </c>
      <c r="K27" s="20">
        <v>34.738788723636503</v>
      </c>
      <c r="L27" s="20">
        <v>37.338149938555702</v>
      </c>
      <c r="M27" s="20">
        <v>30.634071697487698</v>
      </c>
      <c r="N27" s="20"/>
      <c r="O27" s="20"/>
    </row>
    <row r="28" spans="1:15" x14ac:dyDescent="0.35">
      <c r="A28" s="19" t="str">
        <f t="shared" si="0"/>
        <v>DISTRIBUCION VOLUMEN X CRITERIO (Consumiciones)Total AperitivosANTES DE CENAR</v>
      </c>
      <c r="B28" s="19" t="s">
        <v>45</v>
      </c>
      <c r="C28" s="19" t="s">
        <v>44</v>
      </c>
      <c r="D28" s="19" t="s">
        <v>187</v>
      </c>
      <c r="E28" s="20">
        <v>8.8626281897025798</v>
      </c>
      <c r="F28" s="20">
        <v>9.1372480741626294</v>
      </c>
      <c r="G28" s="20">
        <v>6.4591919309025601</v>
      </c>
      <c r="H28" s="20">
        <v>6.6836985050551396</v>
      </c>
      <c r="I28" s="20">
        <v>8.2225317058740508</v>
      </c>
      <c r="J28" s="20">
        <v>6.8484775241702396</v>
      </c>
      <c r="K28" s="20">
        <v>9.2797973302728707</v>
      </c>
      <c r="L28" s="20">
        <v>6.6349068743405404</v>
      </c>
      <c r="M28" s="20">
        <v>8.2118174768545895</v>
      </c>
      <c r="N28" s="20"/>
      <c r="O28" s="20"/>
    </row>
    <row r="29" spans="1:15" x14ac:dyDescent="0.35">
      <c r="A29" s="19" t="str">
        <f t="shared" si="0"/>
        <v>DISTRIBUCION VOLUMEN X CRITERIO (Consumiciones)Total AperitivosCENA</v>
      </c>
      <c r="B29" s="19" t="s">
        <v>45</v>
      </c>
      <c r="C29" s="19" t="s">
        <v>44</v>
      </c>
      <c r="D29" s="19" t="s">
        <v>188</v>
      </c>
      <c r="E29" s="20">
        <v>4.8326474812753997</v>
      </c>
      <c r="F29" s="20">
        <v>4.5648570953226599</v>
      </c>
      <c r="G29" s="20">
        <v>4.54372577435125</v>
      </c>
      <c r="H29" s="20">
        <v>4.1700202076307802</v>
      </c>
      <c r="I29" s="20">
        <v>5.1349757827481</v>
      </c>
      <c r="J29" s="20">
        <v>5.3111016977308196</v>
      </c>
      <c r="K29" s="20">
        <v>4.6866036675766303</v>
      </c>
      <c r="L29" s="20">
        <v>5.2681830768479001</v>
      </c>
      <c r="M29" s="20">
        <v>5.1077223379821497</v>
      </c>
      <c r="N29" s="20"/>
      <c r="O29" s="20"/>
    </row>
    <row r="30" spans="1:15" x14ac:dyDescent="0.35">
      <c r="A30" s="19" t="str">
        <f t="shared" si="0"/>
        <v>DISTRIBUCION VOLUMEN X CRITERIO (Consumiciones)Total AperitivosDESPUES DE LA CENA</v>
      </c>
      <c r="B30" s="19" t="s">
        <v>45</v>
      </c>
      <c r="C30" s="19" t="s">
        <v>44</v>
      </c>
      <c r="D30" s="19" t="s">
        <v>189</v>
      </c>
      <c r="E30" s="20">
        <v>3.8435172409415301</v>
      </c>
      <c r="F30" s="20">
        <v>2.1925102240587502</v>
      </c>
      <c r="G30" s="20">
        <v>1.7609367572894301</v>
      </c>
      <c r="H30" s="20">
        <v>1.4621605453073201</v>
      </c>
      <c r="I30" s="20">
        <v>2.4071850018163801</v>
      </c>
      <c r="J30" s="20">
        <v>1.9778414565268001</v>
      </c>
      <c r="K30" s="20">
        <v>2.6927608860711598</v>
      </c>
      <c r="L30" s="20">
        <v>2.9424034401565198</v>
      </c>
      <c r="M30" s="20">
        <v>4.29063099353586</v>
      </c>
      <c r="N30" s="20"/>
      <c r="O30" s="20"/>
    </row>
    <row r="31" spans="1:15" x14ac:dyDescent="0.35">
      <c r="A31" s="19" t="str">
        <f t="shared" si="0"/>
        <v>DISTRIBUCION VOLUMEN X CRITERIO (Consumiciones)Total AperitivosDURANTE EL DIA</v>
      </c>
      <c r="B31" s="19" t="s">
        <v>45</v>
      </c>
      <c r="C31" s="19" t="s">
        <v>44</v>
      </c>
      <c r="D31" s="19" t="s">
        <v>190</v>
      </c>
      <c r="E31" s="20">
        <v>16.942386695912798</v>
      </c>
      <c r="F31" s="20">
        <v>18.876015151339299</v>
      </c>
      <c r="G31" s="20">
        <v>18.552686800765201</v>
      </c>
      <c r="H31" s="20">
        <v>19.165173767056</v>
      </c>
      <c r="I31" s="20">
        <v>15.070269730929599</v>
      </c>
      <c r="J31" s="20">
        <v>23.3337984650653</v>
      </c>
      <c r="K31" s="20">
        <v>16.874607332016499</v>
      </c>
      <c r="L31" s="20">
        <v>17.1299542289782</v>
      </c>
      <c r="M31" s="20">
        <v>16.4440129756352</v>
      </c>
      <c r="N31" s="20"/>
      <c r="O31" s="20"/>
    </row>
    <row r="32" spans="1:15" x14ac:dyDescent="0.35">
      <c r="A32" s="19" t="str">
        <f t="shared" si="0"/>
        <v>DISTRIBUCION VOLUMEN X CRITERIO (Consumiciones)Total AperitivosCON AMIGOS</v>
      </c>
      <c r="B32" s="19" t="s">
        <v>45</v>
      </c>
      <c r="C32" s="19" t="s">
        <v>44</v>
      </c>
      <c r="D32" s="19" t="s">
        <v>191</v>
      </c>
      <c r="E32" s="20">
        <v>22.940848217506002</v>
      </c>
      <c r="F32" s="20">
        <v>19.7337914330706</v>
      </c>
      <c r="G32" s="20">
        <v>18.066832840608299</v>
      </c>
      <c r="H32" s="20">
        <v>19.2903835736101</v>
      </c>
      <c r="I32" s="20">
        <v>20.498538814004601</v>
      </c>
      <c r="J32" s="20">
        <v>21.584363267882701</v>
      </c>
      <c r="K32" s="20">
        <v>18.230809894725802</v>
      </c>
      <c r="L32" s="20">
        <v>16.4281499928511</v>
      </c>
      <c r="M32" s="20">
        <v>19.924910614921998</v>
      </c>
      <c r="N32" s="20"/>
      <c r="O32" s="20"/>
    </row>
    <row r="33" spans="1:15" x14ac:dyDescent="0.35">
      <c r="A33" s="19" t="str">
        <f t="shared" si="0"/>
        <v>DISTRIBUCION VOLUMEN X CRITERIO (Consumiciones)Total AperitivosCON CLIENTES</v>
      </c>
      <c r="B33" s="19" t="s">
        <v>45</v>
      </c>
      <c r="C33" s="19" t="s">
        <v>44</v>
      </c>
      <c r="D33" s="19" t="s">
        <v>192</v>
      </c>
      <c r="E33" s="20">
        <v>0.50084252755959602</v>
      </c>
      <c r="F33" s="20">
        <v>0.198578420561869</v>
      </c>
      <c r="G33" s="20">
        <v>0.25650161343303801</v>
      </c>
      <c r="H33" s="20">
        <v>1.04473935547104</v>
      </c>
      <c r="I33" s="20">
        <v>0.40440161640407002</v>
      </c>
      <c r="J33" s="20">
        <v>0.64613882521013999</v>
      </c>
      <c r="K33" s="20">
        <v>0.245025744258629</v>
      </c>
      <c r="L33" s="20">
        <v>0.320259423419054</v>
      </c>
      <c r="M33" s="20">
        <v>0.14378951294011799</v>
      </c>
      <c r="N33" s="20"/>
      <c r="O33" s="20"/>
    </row>
    <row r="34" spans="1:15" x14ac:dyDescent="0.35">
      <c r="A34" s="19" t="str">
        <f t="shared" si="0"/>
        <v>DISTRIBUCION VOLUMEN X CRITERIO (Consumiciones)Total AperitivosCON COMPAÑEROS DE TRABAJO</v>
      </c>
      <c r="B34" s="19" t="s">
        <v>45</v>
      </c>
      <c r="C34" s="19" t="s">
        <v>44</v>
      </c>
      <c r="D34" s="19" t="s">
        <v>193</v>
      </c>
      <c r="E34" s="20">
        <v>3.8801527629421799</v>
      </c>
      <c r="F34" s="20">
        <v>4.6100039077764796</v>
      </c>
      <c r="G34" s="20">
        <v>5.9678403184356501</v>
      </c>
      <c r="H34" s="20">
        <v>4.0453287110631697</v>
      </c>
      <c r="I34" s="20">
        <v>4.01008179690393</v>
      </c>
      <c r="J34" s="20">
        <v>3.5996453370543899</v>
      </c>
      <c r="K34" s="20">
        <v>4.3804393453088801</v>
      </c>
      <c r="L34" s="20">
        <v>5.3729469552044904</v>
      </c>
      <c r="M34" s="20">
        <v>3.7612419494234399</v>
      </c>
      <c r="N34" s="20"/>
      <c r="O34" s="20"/>
    </row>
    <row r="35" spans="1:15" x14ac:dyDescent="0.35">
      <c r="A35" s="19" t="str">
        <f t="shared" si="0"/>
        <v>DISTRIBUCION VOLUMEN X CRITERIO (Consumiciones)Total AperitivosCON COMPAÑEROS DE CLASE</v>
      </c>
      <c r="B35" s="19" t="s">
        <v>45</v>
      </c>
      <c r="C35" s="19" t="s">
        <v>44</v>
      </c>
      <c r="D35" s="19" t="s">
        <v>194</v>
      </c>
      <c r="E35" s="20">
        <v>1.4638956743134699</v>
      </c>
      <c r="F35" s="20">
        <v>0.59841212726196402</v>
      </c>
      <c r="G35" s="20">
        <v>2.75594458292273</v>
      </c>
      <c r="H35" s="20">
        <v>1.3018154574247101</v>
      </c>
      <c r="I35" s="20">
        <v>0.72763900590165997</v>
      </c>
      <c r="J35" s="20">
        <v>0.89318083657264402</v>
      </c>
      <c r="K35" s="20">
        <v>1.56137890695994</v>
      </c>
      <c r="L35" s="20">
        <v>0.922246273073282</v>
      </c>
      <c r="M35" s="20">
        <v>1.00863143158194</v>
      </c>
      <c r="N35" s="20"/>
      <c r="O35" s="20"/>
    </row>
    <row r="36" spans="1:15" x14ac:dyDescent="0.35">
      <c r="A36" s="19" t="str">
        <f t="shared" si="0"/>
        <v>DISTRIBUCION VOLUMEN X CRITERIO (Consumiciones)Total AperitivosCON FAMILIA</v>
      </c>
      <c r="B36" s="19" t="s">
        <v>45</v>
      </c>
      <c r="C36" s="19" t="s">
        <v>44</v>
      </c>
      <c r="D36" s="19" t="s">
        <v>195</v>
      </c>
      <c r="E36" s="20">
        <v>36.570162636672698</v>
      </c>
      <c r="F36" s="20">
        <v>36.665397606583603</v>
      </c>
      <c r="G36" s="20">
        <v>34.487198809730799</v>
      </c>
      <c r="H36" s="20">
        <v>37.267900868774703</v>
      </c>
      <c r="I36" s="20">
        <v>37.653445609380299</v>
      </c>
      <c r="J36" s="20">
        <v>32.2141267151733</v>
      </c>
      <c r="K36" s="20">
        <v>32.480130192788998</v>
      </c>
      <c r="L36" s="20">
        <v>35.329012022811298</v>
      </c>
      <c r="M36" s="20">
        <v>35.029627305661499</v>
      </c>
      <c r="N36" s="20"/>
      <c r="O36" s="20"/>
    </row>
    <row r="37" spans="1:15" x14ac:dyDescent="0.35">
      <c r="A37" s="19" t="str">
        <f t="shared" si="0"/>
        <v>DISTRIBUCION VOLUMEN X CRITERIO (Consumiciones)Total AperitivosCON LA PAREJA</v>
      </c>
      <c r="B37" s="19" t="s">
        <v>45</v>
      </c>
      <c r="C37" s="19" t="s">
        <v>44</v>
      </c>
      <c r="D37" s="19" t="s">
        <v>196</v>
      </c>
      <c r="E37" s="20">
        <v>7.8995326280338896</v>
      </c>
      <c r="F37" s="20">
        <v>9.0873678223625394</v>
      </c>
      <c r="G37" s="20">
        <v>7.7629973141653599</v>
      </c>
      <c r="H37" s="20">
        <v>7.9740998400666498</v>
      </c>
      <c r="I37" s="20">
        <v>9.92650153637085</v>
      </c>
      <c r="J37" s="20">
        <v>8.1064553639655799</v>
      </c>
      <c r="K37" s="20">
        <v>8.3233203958554594</v>
      </c>
      <c r="L37" s="20">
        <v>8.9137508528902405</v>
      </c>
      <c r="M37" s="20">
        <v>10.049036002652</v>
      </c>
      <c r="N37" s="20"/>
      <c r="O37" s="20"/>
    </row>
    <row r="38" spans="1:15" x14ac:dyDescent="0.35">
      <c r="A38" s="19" t="str">
        <f t="shared" si="0"/>
        <v>DISTRIBUCION VOLUMEN X CRITERIO (Consumiciones)Total AperitivosESTABA SOLO/A</v>
      </c>
      <c r="B38" s="19" t="s">
        <v>45</v>
      </c>
      <c r="C38" s="19" t="s">
        <v>44</v>
      </c>
      <c r="D38" s="19" t="s">
        <v>197</v>
      </c>
      <c r="E38" s="20">
        <v>25.303041582197501</v>
      </c>
      <c r="F38" s="20">
        <v>27.480559779307399</v>
      </c>
      <c r="G38" s="20">
        <v>28.3634958359902</v>
      </c>
      <c r="H38" s="20">
        <v>27.128441574273701</v>
      </c>
      <c r="I38" s="20">
        <v>25.7635583936862</v>
      </c>
      <c r="J38" s="20">
        <v>30.886640752184501</v>
      </c>
      <c r="K38" s="20">
        <v>33.5663985991728</v>
      </c>
      <c r="L38" s="20">
        <v>30.912922848047099</v>
      </c>
      <c r="M38" s="20">
        <v>28.642745305803501</v>
      </c>
      <c r="N38" s="20"/>
      <c r="O38" s="20"/>
    </row>
    <row r="39" spans="1:15" x14ac:dyDescent="0.35">
      <c r="A39" s="19" t="str">
        <f t="shared" si="0"/>
        <v>DISTRIBUCION VOLUMEN X CRITERIO (Consumiciones)Total AperitivosOTROS</v>
      </c>
      <c r="B39" s="19" t="s">
        <v>45</v>
      </c>
      <c r="C39" s="19" t="s">
        <v>44</v>
      </c>
      <c r="D39" s="19" t="s">
        <v>198</v>
      </c>
      <c r="E39" s="20">
        <v>1.4415225280905</v>
      </c>
      <c r="F39" s="20">
        <v>1.6258687064486099</v>
      </c>
      <c r="G39" s="20">
        <v>2.3392166637682799</v>
      </c>
      <c r="H39" s="20">
        <v>1.94727285791444</v>
      </c>
      <c r="I39" s="20">
        <v>1.0158618959652399</v>
      </c>
      <c r="J39" s="20">
        <v>2.0694300475098801</v>
      </c>
      <c r="K39" s="20">
        <v>1.2124812372743301</v>
      </c>
      <c r="L39" s="20">
        <v>1.8006815882490299</v>
      </c>
      <c r="M39" s="20">
        <v>1.43999064712429</v>
      </c>
      <c r="N39" s="20"/>
      <c r="O39" s="20"/>
    </row>
    <row r="40" spans="1:15" x14ac:dyDescent="0.35">
      <c r="A40" s="19" t="str">
        <f t="shared" si="0"/>
        <v>DISTRIBUCION VOLUMEN X CRITERIO (Consumiciones)Total AperitivosESTAR TRABAJANDO</v>
      </c>
      <c r="B40" s="19" t="s">
        <v>45</v>
      </c>
      <c r="C40" s="19" t="s">
        <v>44</v>
      </c>
      <c r="D40" s="19" t="s">
        <v>199</v>
      </c>
      <c r="E40" s="20">
        <v>6.3090483420384897</v>
      </c>
      <c r="F40" s="20">
        <v>6.3889228078728202</v>
      </c>
      <c r="G40" s="20">
        <v>7.9935849129519099</v>
      </c>
      <c r="H40" s="20">
        <v>7.2142848492824001</v>
      </c>
      <c r="I40" s="20">
        <v>6.3781502980341598</v>
      </c>
      <c r="J40" s="20">
        <v>12.508837502907101</v>
      </c>
      <c r="K40" s="20">
        <v>8.7396024285678706</v>
      </c>
      <c r="L40" s="20">
        <v>9.4711266114422106</v>
      </c>
      <c r="M40" s="20">
        <v>6.86883775720408</v>
      </c>
      <c r="N40" s="20"/>
      <c r="O40" s="20"/>
    </row>
    <row r="41" spans="1:15" x14ac:dyDescent="0.35">
      <c r="A41" s="19" t="str">
        <f t="shared" si="0"/>
        <v>DISTRIBUCION VOLUMEN X CRITERIO (Consumiciones)Total AperitivosCOMIDA DE NEGOCIOS</v>
      </c>
      <c r="B41" s="19" t="s">
        <v>45</v>
      </c>
      <c r="C41" s="19" t="s">
        <v>44</v>
      </c>
      <c r="D41" s="19" t="s">
        <v>200</v>
      </c>
      <c r="E41" s="20">
        <v>0.40152722547018499</v>
      </c>
      <c r="F41" s="20">
        <v>0.38961560634375297</v>
      </c>
      <c r="G41" s="20">
        <v>0.50235255927192601</v>
      </c>
      <c r="H41" s="20">
        <v>0.110537274319193</v>
      </c>
      <c r="I41" s="20">
        <v>6.7078225272088399E-2</v>
      </c>
      <c r="J41" s="20">
        <v>0.25357661384099101</v>
      </c>
      <c r="K41" s="20">
        <v>0.39536889340742198</v>
      </c>
      <c r="L41" s="20" t="s">
        <v>174</v>
      </c>
      <c r="M41" s="20">
        <v>0.376134036180238</v>
      </c>
      <c r="N41" s="20"/>
      <c r="O41" s="20"/>
    </row>
    <row r="42" spans="1:15" x14ac:dyDescent="0.35">
      <c r="A42" s="19" t="str">
        <f t="shared" si="0"/>
        <v>DISTRIBUCION VOLUMEN X CRITERIO (Consumiciones)Total AperitivosPOR PLACER/RELAX</v>
      </c>
      <c r="B42" s="19" t="s">
        <v>45</v>
      </c>
      <c r="C42" s="19" t="s">
        <v>44</v>
      </c>
      <c r="D42" s="19" t="s">
        <v>201</v>
      </c>
      <c r="E42" s="20">
        <v>20.8918096510955</v>
      </c>
      <c r="F42" s="20">
        <v>16.654262378172199</v>
      </c>
      <c r="G42" s="20">
        <v>14.731381755647</v>
      </c>
      <c r="H42" s="20">
        <v>17.834885168503199</v>
      </c>
      <c r="I42" s="20">
        <v>21.196493153611101</v>
      </c>
      <c r="J42" s="20">
        <v>16.383492807069999</v>
      </c>
      <c r="K42" s="20">
        <v>19.135544605699099</v>
      </c>
      <c r="L42" s="20">
        <v>15.6919858180416</v>
      </c>
      <c r="M42" s="20">
        <v>22.890578753581298</v>
      </c>
      <c r="N42" s="20"/>
      <c r="O42" s="20"/>
    </row>
    <row r="43" spans="1:15" x14ac:dyDescent="0.35">
      <c r="A43" s="19" t="str">
        <f t="shared" si="0"/>
        <v>DISTRIBUCION VOLUMEN X CRITERIO (Consumiciones)Total AperitivosTENER HAMBRE/SIN PLANIFICAR</v>
      </c>
      <c r="B43" s="19" t="s">
        <v>45</v>
      </c>
      <c r="C43" s="19" t="s">
        <v>44</v>
      </c>
      <c r="D43" s="19" t="s">
        <v>202</v>
      </c>
      <c r="E43" s="20">
        <v>39.371434045384497</v>
      </c>
      <c r="F43" s="20">
        <v>43.274012512622903</v>
      </c>
      <c r="G43" s="20">
        <v>44.168910014878399</v>
      </c>
      <c r="H43" s="20">
        <v>41.689246520985499</v>
      </c>
      <c r="I43" s="20">
        <v>41.490950765164001</v>
      </c>
      <c r="J43" s="20">
        <v>38.377944449981698</v>
      </c>
      <c r="K43" s="20">
        <v>40.314291223334301</v>
      </c>
      <c r="L43" s="20">
        <v>41.845772107729303</v>
      </c>
      <c r="M43" s="20">
        <v>37.313053477138702</v>
      </c>
      <c r="N43" s="20"/>
      <c r="O43" s="20"/>
    </row>
    <row r="44" spans="1:15" x14ac:dyDescent="0.35">
      <c r="A44" s="19" t="str">
        <f t="shared" si="0"/>
        <v>DISTRIBUCION VOLUMEN X CRITERIO (Consumiciones)Total AperitivosESTAR DE COMPRAS</v>
      </c>
      <c r="B44" s="19" t="s">
        <v>45</v>
      </c>
      <c r="C44" s="19" t="s">
        <v>44</v>
      </c>
      <c r="D44" s="19" t="s">
        <v>203</v>
      </c>
      <c r="E44" s="20">
        <v>3.1516382255907902</v>
      </c>
      <c r="F44" s="20">
        <v>2.9466553689366601</v>
      </c>
      <c r="G44" s="20">
        <v>4.1411481460011998</v>
      </c>
      <c r="H44" s="20">
        <v>3.35930507709659</v>
      </c>
      <c r="I44" s="20">
        <v>2.4506327121565499</v>
      </c>
      <c r="J44" s="20">
        <v>3.09465679922921</v>
      </c>
      <c r="K44" s="20">
        <v>1.8002483552919899</v>
      </c>
      <c r="L44" s="20">
        <v>1.99945976077447</v>
      </c>
      <c r="M44" s="20">
        <v>2.8060854367437802</v>
      </c>
      <c r="N44" s="20"/>
      <c r="O44" s="20"/>
    </row>
    <row r="45" spans="1:15" x14ac:dyDescent="0.35">
      <c r="A45" s="19" t="str">
        <f t="shared" si="0"/>
        <v>DISTRIBUCION VOLUMEN X CRITERIO (Consumiciones)Total AperitivosNO COCINAR EN CASA</v>
      </c>
      <c r="B45" s="19" t="s">
        <v>45</v>
      </c>
      <c r="C45" s="19" t="s">
        <v>44</v>
      </c>
      <c r="D45" s="19" t="s">
        <v>204</v>
      </c>
      <c r="E45" s="20">
        <v>3.2449943187097099</v>
      </c>
      <c r="F45" s="20">
        <v>1.8861776916261399</v>
      </c>
      <c r="G45" s="20">
        <v>2.1411257318416301</v>
      </c>
      <c r="H45" s="20">
        <v>2.1507127569650901</v>
      </c>
      <c r="I45" s="20">
        <v>2.09625277288061</v>
      </c>
      <c r="J45" s="20">
        <v>1.9882421342901799</v>
      </c>
      <c r="K45" s="20">
        <v>2.3259700110062398</v>
      </c>
      <c r="L45" s="20">
        <v>2.4251619360291601</v>
      </c>
      <c r="M45" s="20">
        <v>2.7297832855823598</v>
      </c>
      <c r="N45" s="20"/>
      <c r="O45" s="20"/>
    </row>
    <row r="46" spans="1:15" x14ac:dyDescent="0.35">
      <c r="A46" s="19" t="str">
        <f t="shared" si="0"/>
        <v>DISTRIBUCION VOLUMEN X CRITERIO (Consumiciones)Total AperitivosCELEBRACION/FIESTA/SALIR TOMAR</v>
      </c>
      <c r="B46" s="19" t="s">
        <v>45</v>
      </c>
      <c r="C46" s="19" t="s">
        <v>44</v>
      </c>
      <c r="D46" s="19" t="s">
        <v>205</v>
      </c>
      <c r="E46" s="20">
        <v>17.685669125577601</v>
      </c>
      <c r="F46" s="20">
        <v>15.991526702494401</v>
      </c>
      <c r="G46" s="20">
        <v>16.182714045562602</v>
      </c>
      <c r="H46" s="20">
        <v>17.902265466749402</v>
      </c>
      <c r="I46" s="20">
        <v>17.747194796927101</v>
      </c>
      <c r="J46" s="20">
        <v>16.376133758596598</v>
      </c>
      <c r="K46" s="20">
        <v>17.6224962659062</v>
      </c>
      <c r="L46" s="20">
        <v>17.4087158595052</v>
      </c>
      <c r="M46" s="20">
        <v>16.5061459640565</v>
      </c>
      <c r="N46" s="20"/>
      <c r="O46" s="20"/>
    </row>
    <row r="47" spans="1:15" x14ac:dyDescent="0.35">
      <c r="A47" s="19" t="str">
        <f t="shared" si="0"/>
        <v>DISTRIBUCION VOLUMEN X CRITERIO (Consumiciones)Total AperitivosVIENDO DEPORTES</v>
      </c>
      <c r="B47" s="19" t="s">
        <v>45</v>
      </c>
      <c r="C47" s="19" t="s">
        <v>44</v>
      </c>
      <c r="D47" s="19" t="s">
        <v>206</v>
      </c>
      <c r="E47" s="20">
        <v>2.03848446604239</v>
      </c>
      <c r="F47" s="20">
        <v>3.7771515017855801</v>
      </c>
      <c r="G47" s="20">
        <v>2.9512314261975199</v>
      </c>
      <c r="H47" s="20">
        <v>2.29404888099134</v>
      </c>
      <c r="I47" s="20">
        <v>1.3857348335639199</v>
      </c>
      <c r="J47" s="20">
        <v>3.1344928402936998</v>
      </c>
      <c r="K47" s="20">
        <v>2.1739594125456301</v>
      </c>
      <c r="L47" s="20">
        <v>1.78861443569886</v>
      </c>
      <c r="M47" s="20">
        <v>2.4887328925248</v>
      </c>
      <c r="N47" s="20"/>
      <c r="O47" s="20"/>
    </row>
    <row r="48" spans="1:15" x14ac:dyDescent="0.35">
      <c r="A48" s="19" t="str">
        <f t="shared" si="0"/>
        <v>DISTRIBUCION VOLUMEN X CRITERIO (Consumiciones)Total AperitivosOTROS MOTIVOS</v>
      </c>
      <c r="B48" s="19" t="s">
        <v>45</v>
      </c>
      <c r="C48" s="19" t="s">
        <v>44</v>
      </c>
      <c r="D48" s="19" t="s">
        <v>207</v>
      </c>
      <c r="E48" s="20">
        <v>6.9053905028677702</v>
      </c>
      <c r="F48" s="20">
        <v>8.6916609597653807</v>
      </c>
      <c r="G48" s="20">
        <v>7.1875732807759896</v>
      </c>
      <c r="H48" s="20">
        <v>7.4446897850143801</v>
      </c>
      <c r="I48" s="20">
        <v>7.1875314002159998</v>
      </c>
      <c r="J48" s="20">
        <v>7.8826132097411898</v>
      </c>
      <c r="K48" s="20">
        <v>7.4925110546704499</v>
      </c>
      <c r="L48" s="20">
        <v>9.3691417526192993</v>
      </c>
      <c r="M48" s="20">
        <v>8.0206236829020003</v>
      </c>
      <c r="N48" s="20"/>
      <c r="O48" s="20"/>
    </row>
    <row r="49" spans="1:15" x14ac:dyDescent="0.35">
      <c r="A49" s="19" t="str">
        <f t="shared" si="0"/>
        <v>DISTRIBUCION VOLUMEN X CRITERIO (kg ó litros)Total AperitivosT.ESPAÑA</v>
      </c>
      <c r="B49" s="19" t="s">
        <v>49</v>
      </c>
      <c r="C49" s="19" t="s">
        <v>44</v>
      </c>
      <c r="D49" s="19" t="s">
        <v>81</v>
      </c>
      <c r="E49" s="20">
        <v>100</v>
      </c>
      <c r="F49" s="20">
        <v>100</v>
      </c>
      <c r="G49" s="20">
        <v>100</v>
      </c>
      <c r="H49" s="20">
        <v>100</v>
      </c>
      <c r="I49" s="20">
        <v>100</v>
      </c>
      <c r="J49" s="20">
        <v>100</v>
      </c>
      <c r="K49" s="20">
        <v>100</v>
      </c>
      <c r="L49" s="20">
        <v>100</v>
      </c>
      <c r="M49" s="20">
        <v>100</v>
      </c>
      <c r="N49" s="20"/>
      <c r="O49" s="20"/>
    </row>
    <row r="50" spans="1:15" x14ac:dyDescent="0.35">
      <c r="A50" s="19" t="str">
        <f t="shared" si="0"/>
        <v>DISTRIBUCION VOLUMEN X CRITERIO (kg ó litros)Total AperitivosHiper+Super+Discount+G.A</v>
      </c>
      <c r="B50" s="19" t="s">
        <v>49</v>
      </c>
      <c r="C50" s="19" t="s">
        <v>44</v>
      </c>
      <c r="D50" s="19" t="s">
        <v>112</v>
      </c>
      <c r="E50" s="20">
        <v>46.165578873595798</v>
      </c>
      <c r="F50" s="20">
        <v>51.009050608952499</v>
      </c>
      <c r="G50" s="20">
        <v>52.277855294817599</v>
      </c>
      <c r="H50" s="20">
        <v>48.292395864014402</v>
      </c>
      <c r="I50" s="20">
        <v>46.029068227344098</v>
      </c>
      <c r="J50" s="20">
        <v>53.002276485470297</v>
      </c>
      <c r="K50" s="20">
        <v>52.316770835945199</v>
      </c>
      <c r="L50" s="20">
        <v>53.208339529577799</v>
      </c>
      <c r="M50" s="20">
        <v>50.537208856599598</v>
      </c>
      <c r="N50" s="20"/>
      <c r="O50" s="20"/>
    </row>
    <row r="51" spans="1:15" x14ac:dyDescent="0.35">
      <c r="A51" s="19" t="str">
        <f t="shared" si="0"/>
        <v>DISTRIBUCION VOLUMEN X CRITERIO (kg ó litros)Total AperitivosRestaurantes</v>
      </c>
      <c r="B51" s="19" t="s">
        <v>49</v>
      </c>
      <c r="C51" s="19" t="s">
        <v>44</v>
      </c>
      <c r="D51" s="19" t="s">
        <v>113</v>
      </c>
      <c r="E51" s="20">
        <v>2.1265153353719701</v>
      </c>
      <c r="F51" s="20">
        <v>2.2551828801962701</v>
      </c>
      <c r="G51" s="20">
        <v>2.2944807811562198</v>
      </c>
      <c r="H51" s="20">
        <v>0.95613875224966505</v>
      </c>
      <c r="I51" s="20">
        <v>1.6329298431647099</v>
      </c>
      <c r="J51" s="20">
        <v>1.1634924584519699</v>
      </c>
      <c r="K51" s="20">
        <v>1.5447616809365201</v>
      </c>
      <c r="L51" s="20">
        <v>2.7056721875726502</v>
      </c>
      <c r="M51" s="20">
        <v>2.1203615040842898</v>
      </c>
      <c r="N51" s="20"/>
      <c r="O51" s="20"/>
    </row>
    <row r="52" spans="1:15" x14ac:dyDescent="0.35">
      <c r="A52" s="19" t="str">
        <f t="shared" si="0"/>
        <v>DISTRIBUCION VOLUMEN X CRITERIO (kg ó litros)Total AperitivosRestaurantes Fast Food</v>
      </c>
      <c r="B52" s="19" t="s">
        <v>49</v>
      </c>
      <c r="C52" s="19" t="s">
        <v>44</v>
      </c>
      <c r="D52" s="19" t="s">
        <v>114</v>
      </c>
      <c r="E52" s="20">
        <v>1.43948493651551</v>
      </c>
      <c r="F52" s="20">
        <v>1.66907555443669</v>
      </c>
      <c r="G52" s="20">
        <v>1.96121714803111</v>
      </c>
      <c r="H52" s="20">
        <v>1.39931019853866</v>
      </c>
      <c r="I52" s="20">
        <v>2.43831577117406</v>
      </c>
      <c r="J52" s="20">
        <v>1.9995225808956301</v>
      </c>
      <c r="K52" s="20">
        <v>1.97978583350338</v>
      </c>
      <c r="L52" s="20">
        <v>1.83422790401728</v>
      </c>
      <c r="M52" s="20">
        <v>1.6438227716418301</v>
      </c>
      <c r="N52" s="20"/>
      <c r="O52" s="20"/>
    </row>
    <row r="53" spans="1:15" x14ac:dyDescent="0.35">
      <c r="A53" s="19" t="str">
        <f t="shared" si="0"/>
        <v>DISTRIBUCION VOLUMEN X CRITERIO (kg ó litros)Total AperitivosBares/Cafeterias/Cervecerias</v>
      </c>
      <c r="B53" s="19" t="s">
        <v>49</v>
      </c>
      <c r="C53" s="19" t="s">
        <v>44</v>
      </c>
      <c r="D53" s="19" t="s">
        <v>115</v>
      </c>
      <c r="E53" s="20">
        <v>8.7385329356252992</v>
      </c>
      <c r="F53" s="20">
        <v>6.8800569618359102</v>
      </c>
      <c r="G53" s="20">
        <v>7.2872186072094598</v>
      </c>
      <c r="H53" s="20">
        <v>8.2864772810360297</v>
      </c>
      <c r="I53" s="20">
        <v>9.1352363232831699</v>
      </c>
      <c r="J53" s="20">
        <v>7.7648836033695599</v>
      </c>
      <c r="K53" s="20">
        <v>8.1601090852271501</v>
      </c>
      <c r="L53" s="20">
        <v>7.6048299250926004</v>
      </c>
      <c r="M53" s="20">
        <v>9.8862938715381201</v>
      </c>
      <c r="N53" s="20"/>
      <c r="O53" s="20"/>
    </row>
    <row r="54" spans="1:15" x14ac:dyDescent="0.35">
      <c r="A54" s="19" t="str">
        <f t="shared" si="0"/>
        <v>DISTRIBUCION VOLUMEN X CRITERIO (kg ó litros)Total AperitivosPanaderias/Pastelerias</v>
      </c>
      <c r="B54" s="19" t="s">
        <v>49</v>
      </c>
      <c r="C54" s="19" t="s">
        <v>44</v>
      </c>
      <c r="D54" s="19" t="s">
        <v>116</v>
      </c>
      <c r="E54" s="20">
        <v>0.95958211163062501</v>
      </c>
      <c r="F54" s="20">
        <v>1.4225982300414599</v>
      </c>
      <c r="G54" s="20">
        <v>0.940986079194161</v>
      </c>
      <c r="H54" s="20">
        <v>1.8992491362689199</v>
      </c>
      <c r="I54" s="20">
        <v>1.12539272734472</v>
      </c>
      <c r="J54" s="20">
        <v>1.7032600493921799</v>
      </c>
      <c r="K54" s="20">
        <v>1.4399038358249101</v>
      </c>
      <c r="L54" s="20">
        <v>1.5655934420248101</v>
      </c>
      <c r="M54" s="20">
        <v>0.90314198656218603</v>
      </c>
      <c r="N54" s="20"/>
      <c r="O54" s="20"/>
    </row>
    <row r="55" spans="1:15" x14ac:dyDescent="0.35">
      <c r="A55" s="19" t="str">
        <f t="shared" si="0"/>
        <v>DISTRIBUCION VOLUMEN X CRITERIO (kg ó litros)Total AperitivosTda.Alimentacion/Delicatesen</v>
      </c>
      <c r="B55" s="19" t="s">
        <v>49</v>
      </c>
      <c r="C55" s="19" t="s">
        <v>44</v>
      </c>
      <c r="D55" s="19" t="s">
        <v>117</v>
      </c>
      <c r="E55" s="20">
        <v>6.4574491077836598</v>
      </c>
      <c r="F55" s="20">
        <v>6.9878937328400603</v>
      </c>
      <c r="G55" s="20">
        <v>5.7466329692343701</v>
      </c>
      <c r="H55" s="20">
        <v>8.2069677593931694</v>
      </c>
      <c r="I55" s="20">
        <v>7.9755316563184699</v>
      </c>
      <c r="J55" s="20">
        <v>7.4508833467999898</v>
      </c>
      <c r="K55" s="20">
        <v>6.3013633137258198</v>
      </c>
      <c r="L55" s="20">
        <v>7.1289854874305103</v>
      </c>
      <c r="M55" s="20">
        <v>6.5312035448192596</v>
      </c>
      <c r="N55" s="20"/>
      <c r="O55" s="20"/>
    </row>
    <row r="56" spans="1:15" x14ac:dyDescent="0.35">
      <c r="A56" s="19" t="str">
        <f t="shared" si="0"/>
        <v>DISTRIBUCION VOLUMEN X CRITERIO (kg ó litros)Total AperitivosCanal Conveniencia/24h</v>
      </c>
      <c r="B56" s="19" t="s">
        <v>49</v>
      </c>
      <c r="C56" s="19" t="s">
        <v>44</v>
      </c>
      <c r="D56" s="19" t="s">
        <v>119</v>
      </c>
      <c r="E56" s="20">
        <v>17.538308649273599</v>
      </c>
      <c r="F56" s="20">
        <v>18.5673490791382</v>
      </c>
      <c r="G56" s="20">
        <v>17.298007006652199</v>
      </c>
      <c r="H56" s="20">
        <v>16.7438178095037</v>
      </c>
      <c r="I56" s="20">
        <v>14.0561970888501</v>
      </c>
      <c r="J56" s="20">
        <v>14.2752407111556</v>
      </c>
      <c r="K56" s="20">
        <v>15.979784223037599</v>
      </c>
      <c r="L56" s="20">
        <v>14.136519466619401</v>
      </c>
      <c r="M56" s="20">
        <v>12.9122693095833</v>
      </c>
      <c r="N56" s="20"/>
      <c r="O56" s="20"/>
    </row>
    <row r="57" spans="1:15" x14ac:dyDescent="0.35">
      <c r="A57" s="19" t="str">
        <f t="shared" si="0"/>
        <v>DISTRIBUCION VOLUMEN X CRITERIO (kg ó litros)Total AperitivosHoteles</v>
      </c>
      <c r="B57" s="19" t="s">
        <v>49</v>
      </c>
      <c r="C57" s="19" t="s">
        <v>44</v>
      </c>
      <c r="D57" s="19" t="s">
        <v>120</v>
      </c>
      <c r="E57" s="20">
        <v>0.172628501586022</v>
      </c>
      <c r="F57" s="20">
        <v>0.15852321871861899</v>
      </c>
      <c r="G57" s="20">
        <v>6.3857680233549596E-2</v>
      </c>
      <c r="H57" s="20">
        <v>5.01102518411983E-2</v>
      </c>
      <c r="I57" s="20">
        <v>0.25942281885726198</v>
      </c>
      <c r="J57" s="20">
        <v>0.23235782995724999</v>
      </c>
      <c r="K57" s="20">
        <v>2.2390160679258302E-2</v>
      </c>
      <c r="L57" s="20">
        <v>5.32112384730727E-2</v>
      </c>
      <c r="M57" s="20">
        <v>5.9430565058056203E-2</v>
      </c>
      <c r="N57" s="20"/>
      <c r="O57" s="20"/>
    </row>
    <row r="58" spans="1:15" x14ac:dyDescent="0.35">
      <c r="A58" s="19" t="str">
        <f t="shared" si="0"/>
        <v>DISTRIBUCION VOLUMEN X CRITERIO (kg ó litros)Total AperitivosEstaciones de servicio</v>
      </c>
      <c r="B58" s="19" t="s">
        <v>49</v>
      </c>
      <c r="C58" s="19" t="s">
        <v>44</v>
      </c>
      <c r="D58" s="19" t="s">
        <v>121</v>
      </c>
      <c r="E58" s="20">
        <v>3.8706159406887499</v>
      </c>
      <c r="F58" s="20">
        <v>2.30490561243084</v>
      </c>
      <c r="G58" s="20">
        <v>2.09065941172567</v>
      </c>
      <c r="H58" s="20">
        <v>3.30045179812937</v>
      </c>
      <c r="I58" s="20">
        <v>4.0469606844933299</v>
      </c>
      <c r="J58" s="20">
        <v>2.9872374634241998</v>
      </c>
      <c r="K58" s="20">
        <v>2.2269118720457701</v>
      </c>
      <c r="L58" s="20">
        <v>2.90093537339837</v>
      </c>
      <c r="M58" s="20">
        <v>3.47660266283722</v>
      </c>
      <c r="N58" s="20"/>
      <c r="O58" s="20"/>
    </row>
    <row r="59" spans="1:15" x14ac:dyDescent="0.35">
      <c r="A59" s="19" t="str">
        <f t="shared" si="0"/>
        <v>DISTRIBUCION VOLUMEN X CRITERIO (kg ó litros)Total AperitivosMaquinas dispensadoras</v>
      </c>
      <c r="B59" s="19" t="s">
        <v>49</v>
      </c>
      <c r="C59" s="19" t="s">
        <v>44</v>
      </c>
      <c r="D59" s="19" t="s">
        <v>122</v>
      </c>
      <c r="E59" s="20">
        <v>2.8984052639684701</v>
      </c>
      <c r="F59" s="20">
        <v>2.3233999758681501</v>
      </c>
      <c r="G59" s="20">
        <v>3.8583012812541502</v>
      </c>
      <c r="H59" s="20">
        <v>3.7269327649038302</v>
      </c>
      <c r="I59" s="20">
        <v>3.4776345413801701</v>
      </c>
      <c r="J59" s="20">
        <v>3.6453981109623701</v>
      </c>
      <c r="K59" s="20">
        <v>4.26032925639017</v>
      </c>
      <c r="L59" s="20">
        <v>4.3512728505409504</v>
      </c>
      <c r="M59" s="20">
        <v>4.0597105589124798</v>
      </c>
      <c r="N59" s="20"/>
      <c r="O59" s="20"/>
    </row>
    <row r="60" spans="1:15" x14ac:dyDescent="0.35">
      <c r="A60" s="19" t="str">
        <f t="shared" si="0"/>
        <v>DISTRIBUCION VOLUMEN X CRITERIO (kg ó litros)Total AperitivosServicio en la empresa</v>
      </c>
      <c r="B60" s="19" t="s">
        <v>49</v>
      </c>
      <c r="C60" s="19" t="s">
        <v>44</v>
      </c>
      <c r="D60" s="19" t="s">
        <v>123</v>
      </c>
      <c r="E60" s="20">
        <v>0.97684398980516296</v>
      </c>
      <c r="F60" s="20">
        <v>1.2481585315789501</v>
      </c>
      <c r="G60" s="20">
        <v>0.68648283429698997</v>
      </c>
      <c r="H60" s="20">
        <v>0.53625730692106499</v>
      </c>
      <c r="I60" s="20">
        <v>0.35306859524797501</v>
      </c>
      <c r="J60" s="20">
        <v>0.45661129228971797</v>
      </c>
      <c r="K60" s="20">
        <v>0.30243372920009398</v>
      </c>
      <c r="L60" s="20">
        <v>0.51619067961235898</v>
      </c>
      <c r="M60" s="20">
        <v>0.28478366350065998</v>
      </c>
      <c r="N60" s="20"/>
      <c r="O60" s="20"/>
    </row>
    <row r="61" spans="1:15" x14ac:dyDescent="0.35">
      <c r="A61" s="19" t="str">
        <f t="shared" si="0"/>
        <v>DISTRIBUCION VOLUMEN X CRITERIO (kg ó litros)Total AperitivosResto de canales</v>
      </c>
      <c r="B61" s="19" t="s">
        <v>49</v>
      </c>
      <c r="C61" s="19" t="s">
        <v>44</v>
      </c>
      <c r="D61" s="19" t="s">
        <v>124</v>
      </c>
      <c r="E61" s="20">
        <v>8.6560643757670395</v>
      </c>
      <c r="F61" s="20">
        <v>5.1738000839626004</v>
      </c>
      <c r="G61" s="20">
        <v>5.4943074135930496</v>
      </c>
      <c r="H61" s="20">
        <v>6.6018914069260397</v>
      </c>
      <c r="I61" s="20">
        <v>9.4702421459766999</v>
      </c>
      <c r="J61" s="20">
        <v>5.3188348784741297</v>
      </c>
      <c r="K61" s="20">
        <v>5.4654556555694596</v>
      </c>
      <c r="L61" s="20">
        <v>3.9942211590187302</v>
      </c>
      <c r="M61" s="20">
        <v>7.5851752743090204</v>
      </c>
      <c r="N61" s="20"/>
      <c r="O61" s="20"/>
    </row>
    <row r="62" spans="1:15" x14ac:dyDescent="0.35">
      <c r="A62" s="19" t="str">
        <f t="shared" si="0"/>
        <v>DISTRIBUCION VOLUMEN X CRITERIO (kg ó litros)Total AperitivosEN LA CALLE</v>
      </c>
      <c r="B62" s="19" t="s">
        <v>49</v>
      </c>
      <c r="C62" s="19" t="s">
        <v>44</v>
      </c>
      <c r="D62" s="19" t="s">
        <v>175</v>
      </c>
      <c r="E62" s="20">
        <v>41.270131585614699</v>
      </c>
      <c r="F62" s="20">
        <v>34.728079418415803</v>
      </c>
      <c r="G62" s="20">
        <v>33.543123434094703</v>
      </c>
      <c r="H62" s="20">
        <v>38.371595015807102</v>
      </c>
      <c r="I62" s="20">
        <v>37.470461118495997</v>
      </c>
      <c r="J62" s="20">
        <v>32.528446860718397</v>
      </c>
      <c r="K62" s="20">
        <v>32.633431937848997</v>
      </c>
      <c r="L62" s="20">
        <v>33.649194800358103</v>
      </c>
      <c r="M62" s="20">
        <v>33.5724602912872</v>
      </c>
      <c r="N62" s="20"/>
      <c r="O62" s="20"/>
    </row>
    <row r="63" spans="1:15" x14ac:dyDescent="0.35">
      <c r="A63" s="19" t="str">
        <f t="shared" si="0"/>
        <v>DISTRIBUCION VOLUMEN X CRITERIO (kg ó litros)Total AperitivosEN CASA DE OTROS</v>
      </c>
      <c r="B63" s="19" t="s">
        <v>49</v>
      </c>
      <c r="C63" s="19" t="s">
        <v>44</v>
      </c>
      <c r="D63" s="19" t="s">
        <v>176</v>
      </c>
      <c r="E63" s="20">
        <v>16.894269531245101</v>
      </c>
      <c r="F63" s="20">
        <v>24.087739528299199</v>
      </c>
      <c r="G63" s="20">
        <v>21.821757187829199</v>
      </c>
      <c r="H63" s="20">
        <v>18.698784583069699</v>
      </c>
      <c r="I63" s="20">
        <v>14.436507571820499</v>
      </c>
      <c r="J63" s="20">
        <v>25.154078122616902</v>
      </c>
      <c r="K63" s="20">
        <v>22.386251498986301</v>
      </c>
      <c r="L63" s="20">
        <v>23.0115317416886</v>
      </c>
      <c r="M63" s="20">
        <v>20.433143333717801</v>
      </c>
      <c r="N63" s="20"/>
      <c r="O63" s="20"/>
    </row>
    <row r="64" spans="1:15" x14ac:dyDescent="0.35">
      <c r="A64" s="19" t="str">
        <f t="shared" si="0"/>
        <v>DISTRIBUCION VOLUMEN X CRITERIO (kg ó litros)Total AperitivosEN EL ESTABLECIMIENTO</v>
      </c>
      <c r="B64" s="19" t="s">
        <v>49</v>
      </c>
      <c r="C64" s="19" t="s">
        <v>44</v>
      </c>
      <c r="D64" s="19" t="s">
        <v>177</v>
      </c>
      <c r="E64" s="20">
        <v>16.6603580972488</v>
      </c>
      <c r="F64" s="20">
        <v>14.2725627200383</v>
      </c>
      <c r="G64" s="20">
        <v>14.013611155341501</v>
      </c>
      <c r="H64" s="20">
        <v>14.9074807823278</v>
      </c>
      <c r="I64" s="20">
        <v>16.929994392491</v>
      </c>
      <c r="J64" s="20">
        <v>14.325945801690199</v>
      </c>
      <c r="K64" s="20">
        <v>13.932435989349299</v>
      </c>
      <c r="L64" s="20">
        <v>13.3151822625334</v>
      </c>
      <c r="M64" s="20">
        <v>16.909529025160701</v>
      </c>
      <c r="N64" s="20"/>
      <c r="O64" s="20"/>
    </row>
    <row r="65" spans="1:15" x14ac:dyDescent="0.35">
      <c r="A65" s="19" t="str">
        <f t="shared" si="0"/>
        <v>DISTRIBUCION VOLUMEN X CRITERIO (kg ó litros)Total AperitivosEN EL TRABAJO</v>
      </c>
      <c r="B65" s="19" t="s">
        <v>49</v>
      </c>
      <c r="C65" s="19" t="s">
        <v>44</v>
      </c>
      <c r="D65" s="19" t="s">
        <v>178</v>
      </c>
      <c r="E65" s="20">
        <v>8.17102998552601</v>
      </c>
      <c r="F65" s="20">
        <v>9.7412572724220698</v>
      </c>
      <c r="G65" s="20">
        <v>10.1666923135814</v>
      </c>
      <c r="H65" s="20">
        <v>8.5439169953304095</v>
      </c>
      <c r="I65" s="20">
        <v>7.7607695262745198</v>
      </c>
      <c r="J65" s="20">
        <v>8.8231734229335199</v>
      </c>
      <c r="K65" s="20">
        <v>9.1553444444977305</v>
      </c>
      <c r="L65" s="20">
        <v>11.906826387383299</v>
      </c>
      <c r="M65" s="20">
        <v>7.1193833144779504</v>
      </c>
      <c r="N65" s="20"/>
      <c r="O65" s="20"/>
    </row>
    <row r="66" spans="1:15" x14ac:dyDescent="0.35">
      <c r="A66" s="19" t="str">
        <f t="shared" si="0"/>
        <v>DISTRIBUCION VOLUMEN X CRITERIO (kg ó litros)Total AperitivosEN COLEGIO/INSTITUTO/UNIV.</v>
      </c>
      <c r="B66" s="19" t="s">
        <v>49</v>
      </c>
      <c r="C66" s="19" t="s">
        <v>44</v>
      </c>
      <c r="D66" s="19" t="s">
        <v>179</v>
      </c>
      <c r="E66" s="20">
        <v>0.85324840990011797</v>
      </c>
      <c r="F66" s="20">
        <v>1.6794556378946199</v>
      </c>
      <c r="G66" s="20">
        <v>1.5745280195345801</v>
      </c>
      <c r="H66" s="20">
        <v>1.5713916869796101</v>
      </c>
      <c r="I66" s="20">
        <v>1.2009793796091299</v>
      </c>
      <c r="J66" s="20">
        <v>1.3255058350873601</v>
      </c>
      <c r="K66" s="20">
        <v>1.5052893453931</v>
      </c>
      <c r="L66" s="20">
        <v>0.89594202386777</v>
      </c>
      <c r="M66" s="20">
        <v>0.68215641144873296</v>
      </c>
      <c r="N66" s="20"/>
      <c r="O66" s="20"/>
    </row>
    <row r="67" spans="1:15" x14ac:dyDescent="0.35">
      <c r="A67" s="19" t="str">
        <f t="shared" si="0"/>
        <v>DISTRIBUCION VOLUMEN X CRITERIO (kg ó litros)Total AperitivosEN MI CASA</v>
      </c>
      <c r="B67" s="19" t="s">
        <v>49</v>
      </c>
      <c r="C67" s="19" t="s">
        <v>44</v>
      </c>
      <c r="D67" s="19" t="s">
        <v>180</v>
      </c>
      <c r="E67" s="20">
        <v>4.0056387705230403</v>
      </c>
      <c r="F67" s="20">
        <v>5.1263731855166501</v>
      </c>
      <c r="G67" s="20">
        <v>7.33531231527079</v>
      </c>
      <c r="H67" s="20">
        <v>6.0070059645549696</v>
      </c>
      <c r="I67" s="20">
        <v>5.5166489744824103</v>
      </c>
      <c r="J67" s="20">
        <v>5.6916133156195698</v>
      </c>
      <c r="K67" s="20">
        <v>6.3099539400023898</v>
      </c>
      <c r="L67" s="20">
        <v>5.3611112132790897</v>
      </c>
      <c r="M67" s="20">
        <v>8.2496072476481892</v>
      </c>
      <c r="N67" s="20"/>
      <c r="O67" s="20"/>
    </row>
    <row r="68" spans="1:15" x14ac:dyDescent="0.35">
      <c r="A68" s="19" t="str">
        <f t="shared" ref="A68:A131" si="1">B68&amp;C68&amp;D68</f>
        <v>DISTRIBUCION VOLUMEN X CRITERIO (kg ó litros)Total AperitivosEN M.TRANSP.(AVION,TREN,AUTOC,E</v>
      </c>
      <c r="B68" s="19" t="s">
        <v>49</v>
      </c>
      <c r="C68" s="19" t="s">
        <v>44</v>
      </c>
      <c r="D68" s="19" t="s">
        <v>181</v>
      </c>
      <c r="E68" s="20">
        <v>1.15001545544516</v>
      </c>
      <c r="F68" s="20">
        <v>1.30979127543199</v>
      </c>
      <c r="G68" s="20">
        <v>0.51888090683203802</v>
      </c>
      <c r="H68" s="20">
        <v>0.34343028908998202</v>
      </c>
      <c r="I68" s="20">
        <v>0.63364349320384705</v>
      </c>
      <c r="J68" s="20">
        <v>0.15965310352390299</v>
      </c>
      <c r="K68" s="20">
        <v>0.54852217270680004</v>
      </c>
      <c r="L68" s="20">
        <v>0.22081538787396299</v>
      </c>
      <c r="M68" s="20">
        <v>0.39342450274338497</v>
      </c>
      <c r="N68" s="20"/>
      <c r="O68" s="20"/>
    </row>
    <row r="69" spans="1:15" x14ac:dyDescent="0.35">
      <c r="A69" s="19" t="str">
        <f t="shared" si="1"/>
        <v>DISTRIBUCION VOLUMEN X CRITERIO (kg ó litros)Total AperitivosEN OTRO LUGAR</v>
      </c>
      <c r="B69" s="19" t="s">
        <v>49</v>
      </c>
      <c r="C69" s="19" t="s">
        <v>44</v>
      </c>
      <c r="D69" s="19" t="s">
        <v>182</v>
      </c>
      <c r="E69" s="20">
        <v>10.9953128936471</v>
      </c>
      <c r="F69" s="20">
        <v>9.0547360917983397</v>
      </c>
      <c r="G69" s="20">
        <v>11.026103085987099</v>
      </c>
      <c r="H69" s="20">
        <v>11.556395993154</v>
      </c>
      <c r="I69" s="20">
        <v>16.050995590213201</v>
      </c>
      <c r="J69" s="20">
        <v>11.9915816155558</v>
      </c>
      <c r="K69" s="20">
        <v>13.5287672981611</v>
      </c>
      <c r="L69" s="20">
        <v>11.639395366687401</v>
      </c>
      <c r="M69" s="20">
        <v>12.6403004836439</v>
      </c>
      <c r="N69" s="20"/>
      <c r="O69" s="20"/>
    </row>
    <row r="70" spans="1:15" x14ac:dyDescent="0.35">
      <c r="A70" s="19" t="str">
        <f t="shared" si="1"/>
        <v>DISTRIBUCION VOLUMEN X CRITERIO (kg ó litros)Total AperitivosDESAYUNO</v>
      </c>
      <c r="B70" s="19" t="s">
        <v>49</v>
      </c>
      <c r="C70" s="19" t="s">
        <v>44</v>
      </c>
      <c r="D70" s="19" t="s">
        <v>183</v>
      </c>
      <c r="E70" s="20">
        <v>4.5153493158133804</v>
      </c>
      <c r="F70" s="20">
        <v>5.8010445437369498</v>
      </c>
      <c r="G70" s="20">
        <v>5.9108035968034303</v>
      </c>
      <c r="H70" s="20">
        <v>4.5741461214708803</v>
      </c>
      <c r="I70" s="20">
        <v>6.5985603154267203</v>
      </c>
      <c r="J70" s="20">
        <v>4.6103902970991903</v>
      </c>
      <c r="K70" s="20">
        <v>5.1128624179225</v>
      </c>
      <c r="L70" s="20">
        <v>3.6977663930789602</v>
      </c>
      <c r="M70" s="20">
        <v>3.55383659873588</v>
      </c>
      <c r="N70" s="20"/>
      <c r="O70" s="20"/>
    </row>
    <row r="71" spans="1:15" x14ac:dyDescent="0.35">
      <c r="A71" s="19" t="str">
        <f t="shared" si="1"/>
        <v>DISTRIBUCION VOLUMEN X CRITERIO (kg ó litros)Total AperitivosAPERITIVO/ANTES DE COMER</v>
      </c>
      <c r="B71" s="19" t="s">
        <v>49</v>
      </c>
      <c r="C71" s="19" t="s">
        <v>44</v>
      </c>
      <c r="D71" s="19" t="s">
        <v>184</v>
      </c>
      <c r="E71" s="20">
        <v>21.4922414252704</v>
      </c>
      <c r="F71" s="20">
        <v>19.282001518451601</v>
      </c>
      <c r="G71" s="20">
        <v>19.083153523879901</v>
      </c>
      <c r="H71" s="20">
        <v>19.639049214025398</v>
      </c>
      <c r="I71" s="20">
        <v>21.331051521850899</v>
      </c>
      <c r="J71" s="20">
        <v>19.5838929396023</v>
      </c>
      <c r="K71" s="20">
        <v>17.9810290832846</v>
      </c>
      <c r="L71" s="20">
        <v>20.178640586280999</v>
      </c>
      <c r="M71" s="20">
        <v>21.023264628841499</v>
      </c>
      <c r="N71" s="20"/>
      <c r="O71" s="20"/>
    </row>
    <row r="72" spans="1:15" x14ac:dyDescent="0.35">
      <c r="A72" s="19" t="str">
        <f t="shared" si="1"/>
        <v>DISTRIBUCION VOLUMEN X CRITERIO (kg ó litros)Total AperitivosCOMIDA</v>
      </c>
      <c r="B72" s="19" t="s">
        <v>49</v>
      </c>
      <c r="C72" s="19" t="s">
        <v>44</v>
      </c>
      <c r="D72" s="19" t="s">
        <v>185</v>
      </c>
      <c r="E72" s="20">
        <v>10.671867789483599</v>
      </c>
      <c r="F72" s="20">
        <v>12.840250194897299</v>
      </c>
      <c r="G72" s="20">
        <v>8.9130361668695794</v>
      </c>
      <c r="H72" s="20">
        <v>9.5779202931747704</v>
      </c>
      <c r="I72" s="20">
        <v>9.7453424237207091</v>
      </c>
      <c r="J72" s="20">
        <v>9.0081407975690997</v>
      </c>
      <c r="K72" s="20">
        <v>8.4181119162891704</v>
      </c>
      <c r="L72" s="20">
        <v>9.4936918139179802</v>
      </c>
      <c r="M72" s="20">
        <v>10.9260048687922</v>
      </c>
      <c r="N72" s="20"/>
      <c r="O72" s="20"/>
    </row>
    <row r="73" spans="1:15" x14ac:dyDescent="0.35">
      <c r="A73" s="19" t="str">
        <f t="shared" si="1"/>
        <v>DISTRIBUCION VOLUMEN X CRITERIO (kg ó litros)Total AperitivosTARDE/MERIENDA</v>
      </c>
      <c r="B73" s="19" t="s">
        <v>49</v>
      </c>
      <c r="C73" s="19" t="s">
        <v>44</v>
      </c>
      <c r="D73" s="19" t="s">
        <v>186</v>
      </c>
      <c r="E73" s="20">
        <v>31.279878505688099</v>
      </c>
      <c r="F73" s="20">
        <v>29.3071789946144</v>
      </c>
      <c r="G73" s="20">
        <v>33.552849818952403</v>
      </c>
      <c r="H73" s="20">
        <v>36.127102187160297</v>
      </c>
      <c r="I73" s="20">
        <v>32.405890649619501</v>
      </c>
      <c r="J73" s="20">
        <v>30.628051967837401</v>
      </c>
      <c r="K73" s="20">
        <v>34.780427804476503</v>
      </c>
      <c r="L73" s="20">
        <v>36.0060391541694</v>
      </c>
      <c r="M73" s="20">
        <v>30.8580868123972</v>
      </c>
      <c r="N73" s="20"/>
      <c r="O73" s="20"/>
    </row>
    <row r="74" spans="1:15" x14ac:dyDescent="0.35">
      <c r="A74" s="19" t="str">
        <f t="shared" si="1"/>
        <v>DISTRIBUCION VOLUMEN X CRITERIO (kg ó litros)Total AperitivosANTES DE CENAR</v>
      </c>
      <c r="B74" s="19" t="s">
        <v>49</v>
      </c>
      <c r="C74" s="19" t="s">
        <v>44</v>
      </c>
      <c r="D74" s="19" t="s">
        <v>187</v>
      </c>
      <c r="E74" s="20">
        <v>7.5424399245676303</v>
      </c>
      <c r="F74" s="20">
        <v>8.0675463593196195</v>
      </c>
      <c r="G74" s="20">
        <v>5.8437109653404598</v>
      </c>
      <c r="H74" s="20">
        <v>6.5430439866332097</v>
      </c>
      <c r="I74" s="20">
        <v>7.6459819092960997</v>
      </c>
      <c r="J74" s="20">
        <v>6.1654395130531396</v>
      </c>
      <c r="K74" s="20">
        <v>8.6296034452185992</v>
      </c>
      <c r="L74" s="20">
        <v>6.3202453309204802</v>
      </c>
      <c r="M74" s="20">
        <v>8.1934440638794097</v>
      </c>
      <c r="N74" s="20"/>
      <c r="O74" s="20"/>
    </row>
    <row r="75" spans="1:15" x14ac:dyDescent="0.35">
      <c r="A75" s="19" t="str">
        <f t="shared" si="1"/>
        <v>DISTRIBUCION VOLUMEN X CRITERIO (kg ó litros)Total AperitivosCENA</v>
      </c>
      <c r="B75" s="19" t="s">
        <v>49</v>
      </c>
      <c r="C75" s="19" t="s">
        <v>44</v>
      </c>
      <c r="D75" s="19" t="s">
        <v>188</v>
      </c>
      <c r="E75" s="20">
        <v>4.20148278964467</v>
      </c>
      <c r="F75" s="20">
        <v>4.7418178520482099</v>
      </c>
      <c r="G75" s="20">
        <v>5.3639792904785004</v>
      </c>
      <c r="H75" s="20">
        <v>4.57269811533246</v>
      </c>
      <c r="I75" s="20">
        <v>5.3968753245746397</v>
      </c>
      <c r="J75" s="20">
        <v>6.3205298798465002</v>
      </c>
      <c r="K75" s="20">
        <v>5.5867761741398301</v>
      </c>
      <c r="L75" s="20">
        <v>4.2178486821759904</v>
      </c>
      <c r="M75" s="20">
        <v>5.9899280351338504</v>
      </c>
      <c r="N75" s="20"/>
      <c r="O75" s="20"/>
    </row>
    <row r="76" spans="1:15" x14ac:dyDescent="0.35">
      <c r="A76" s="19" t="str">
        <f t="shared" si="1"/>
        <v>DISTRIBUCION VOLUMEN X CRITERIO (kg ó litros)Total AperitivosDESPUES DE LA CENA</v>
      </c>
      <c r="B76" s="19" t="s">
        <v>49</v>
      </c>
      <c r="C76" s="19" t="s">
        <v>44</v>
      </c>
      <c r="D76" s="19" t="s">
        <v>189</v>
      </c>
      <c r="E76" s="20">
        <v>2.7371421325021599</v>
      </c>
      <c r="F76" s="20">
        <v>1.9973149095618401</v>
      </c>
      <c r="G76" s="20">
        <v>1.47094274590631</v>
      </c>
      <c r="H76" s="20">
        <v>1.4863763758866799</v>
      </c>
      <c r="I76" s="20">
        <v>1.96185432743133</v>
      </c>
      <c r="J76" s="20">
        <v>2.3348664328229098</v>
      </c>
      <c r="K76" s="20">
        <v>1.6547318399492099</v>
      </c>
      <c r="L76" s="20">
        <v>1.89016685980629</v>
      </c>
      <c r="M76" s="20">
        <v>2.9435010187652799</v>
      </c>
      <c r="N76" s="20"/>
      <c r="O76" s="20"/>
    </row>
    <row r="77" spans="1:15" x14ac:dyDescent="0.35">
      <c r="A77" s="19" t="str">
        <f t="shared" si="1"/>
        <v>DISTRIBUCION VOLUMEN X CRITERIO (kg ó litros)Total AperitivosDURANTE EL DIA</v>
      </c>
      <c r="B77" s="19" t="s">
        <v>49</v>
      </c>
      <c r="C77" s="19" t="s">
        <v>44</v>
      </c>
      <c r="D77" s="19" t="s">
        <v>190</v>
      </c>
      <c r="E77" s="20">
        <v>17.5596045173581</v>
      </c>
      <c r="F77" s="20">
        <v>17.962843113009502</v>
      </c>
      <c r="G77" s="20">
        <v>19.8615286765659</v>
      </c>
      <c r="H77" s="20">
        <v>17.479669595847199</v>
      </c>
      <c r="I77" s="20">
        <v>14.914446542072699</v>
      </c>
      <c r="J77" s="20">
        <v>21.348685012668401</v>
      </c>
      <c r="K77" s="20">
        <v>17.836461978768401</v>
      </c>
      <c r="L77" s="20">
        <v>18.195598553733099</v>
      </c>
      <c r="M77" s="20">
        <v>16.511937592427198</v>
      </c>
      <c r="N77" s="20"/>
      <c r="O77" s="20"/>
    </row>
    <row r="78" spans="1:15" x14ac:dyDescent="0.35">
      <c r="A78" s="19" t="str">
        <f t="shared" si="1"/>
        <v>DISTRIBUCION VOLUMEN X CRITERIO (kg ó litros)Total AperitivosCON AMIGOS</v>
      </c>
      <c r="B78" s="19" t="s">
        <v>49</v>
      </c>
      <c r="C78" s="19" t="s">
        <v>44</v>
      </c>
      <c r="D78" s="19" t="s">
        <v>191</v>
      </c>
      <c r="E78" s="20">
        <v>24.075897402489201</v>
      </c>
      <c r="F78" s="20">
        <v>21.8146219045063</v>
      </c>
      <c r="G78" s="20">
        <v>18.580708838839101</v>
      </c>
      <c r="H78" s="20">
        <v>20.891126255319801</v>
      </c>
      <c r="I78" s="20">
        <v>22.878547508072401</v>
      </c>
      <c r="J78" s="20">
        <v>22.9475111511649</v>
      </c>
      <c r="K78" s="20">
        <v>18.451478144757701</v>
      </c>
      <c r="L78" s="20">
        <v>16.301943100413901</v>
      </c>
      <c r="M78" s="20">
        <v>21.991916948746901</v>
      </c>
      <c r="N78" s="20"/>
      <c r="O78" s="20"/>
    </row>
    <row r="79" spans="1:15" x14ac:dyDescent="0.35">
      <c r="A79" s="19" t="str">
        <f t="shared" si="1"/>
        <v>DISTRIBUCION VOLUMEN X CRITERIO (kg ó litros)Total AperitivosCON CLIENTES</v>
      </c>
      <c r="B79" s="19" t="s">
        <v>49</v>
      </c>
      <c r="C79" s="19" t="s">
        <v>44</v>
      </c>
      <c r="D79" s="19" t="s">
        <v>192</v>
      </c>
      <c r="E79" s="20">
        <v>0.87133506070224498</v>
      </c>
      <c r="F79" s="20">
        <v>0.119448234486546</v>
      </c>
      <c r="G79" s="20">
        <v>0.28078941531487001</v>
      </c>
      <c r="H79" s="20">
        <v>0.85570098659226901</v>
      </c>
      <c r="I79" s="20">
        <v>0.158922858829358</v>
      </c>
      <c r="J79" s="20">
        <v>0.53219483910663101</v>
      </c>
      <c r="K79" s="20">
        <v>0.32463355552423301</v>
      </c>
      <c r="L79" s="20">
        <v>0.121209145246286</v>
      </c>
      <c r="M79" s="20">
        <v>0.102256235820937</v>
      </c>
      <c r="N79" s="20"/>
      <c r="O79" s="20"/>
    </row>
    <row r="80" spans="1:15" x14ac:dyDescent="0.35">
      <c r="A80" s="19" t="str">
        <f t="shared" si="1"/>
        <v>DISTRIBUCION VOLUMEN X CRITERIO (kg ó litros)Total AperitivosCON COMPAÑEROS DE TRABAJO</v>
      </c>
      <c r="B80" s="19" t="s">
        <v>49</v>
      </c>
      <c r="C80" s="19" t="s">
        <v>44</v>
      </c>
      <c r="D80" s="19" t="s">
        <v>193</v>
      </c>
      <c r="E80" s="20">
        <v>5.4474347861852701</v>
      </c>
      <c r="F80" s="20">
        <v>6.1740115970335898</v>
      </c>
      <c r="G80" s="20">
        <v>7.0180223147622298</v>
      </c>
      <c r="H80" s="20">
        <v>4.4907454015999502</v>
      </c>
      <c r="I80" s="20">
        <v>4.5322294315693803</v>
      </c>
      <c r="J80" s="20">
        <v>4.3867124259526804</v>
      </c>
      <c r="K80" s="20">
        <v>4.9750856801627803</v>
      </c>
      <c r="L80" s="20">
        <v>5.75738571054326</v>
      </c>
      <c r="M80" s="20">
        <v>2.8564407678821402</v>
      </c>
      <c r="N80" s="20"/>
      <c r="O80" s="20"/>
    </row>
    <row r="81" spans="1:15" x14ac:dyDescent="0.35">
      <c r="A81" s="19" t="str">
        <f t="shared" si="1"/>
        <v>DISTRIBUCION VOLUMEN X CRITERIO (kg ó litros)Total AperitivosCON COMPAÑEROS DE CLASE</v>
      </c>
      <c r="B81" s="19" t="s">
        <v>49</v>
      </c>
      <c r="C81" s="19" t="s">
        <v>44</v>
      </c>
      <c r="D81" s="19" t="s">
        <v>194</v>
      </c>
      <c r="E81" s="20">
        <v>0.96920458709510904</v>
      </c>
      <c r="F81" s="20">
        <v>0.55659515214011901</v>
      </c>
      <c r="G81" s="20">
        <v>1.3419684559926499</v>
      </c>
      <c r="H81" s="20">
        <v>0.75861752827813</v>
      </c>
      <c r="I81" s="20">
        <v>0.78612175678134399</v>
      </c>
      <c r="J81" s="20">
        <v>0.453930929695609</v>
      </c>
      <c r="K81" s="20">
        <v>1.56722888943523</v>
      </c>
      <c r="L81" s="20">
        <v>0.72312622477136101</v>
      </c>
      <c r="M81" s="20">
        <v>0.67077350338370301</v>
      </c>
      <c r="N81" s="20"/>
      <c r="O81" s="20"/>
    </row>
    <row r="82" spans="1:15" x14ac:dyDescent="0.35">
      <c r="A82" s="19" t="str">
        <f t="shared" si="1"/>
        <v>DISTRIBUCION VOLUMEN X CRITERIO (kg ó litros)Total AperitivosCON FAMILIA</v>
      </c>
      <c r="B82" s="19" t="s">
        <v>49</v>
      </c>
      <c r="C82" s="19" t="s">
        <v>44</v>
      </c>
      <c r="D82" s="19" t="s">
        <v>195</v>
      </c>
      <c r="E82" s="20">
        <v>37.589317714947398</v>
      </c>
      <c r="F82" s="20">
        <v>39.605993353923502</v>
      </c>
      <c r="G82" s="20">
        <v>39.5613096175789</v>
      </c>
      <c r="H82" s="20">
        <v>39.242297359263503</v>
      </c>
      <c r="I82" s="20">
        <v>38.3257896089615</v>
      </c>
      <c r="J82" s="20">
        <v>37.693802038341197</v>
      </c>
      <c r="K82" s="20">
        <v>37.530911252412402</v>
      </c>
      <c r="L82" s="20">
        <v>39.088737112449699</v>
      </c>
      <c r="M82" s="20">
        <v>41.924547034337401</v>
      </c>
      <c r="N82" s="20"/>
      <c r="O82" s="20"/>
    </row>
    <row r="83" spans="1:15" x14ac:dyDescent="0.35">
      <c r="A83" s="19" t="str">
        <f t="shared" si="1"/>
        <v>DISTRIBUCION VOLUMEN X CRITERIO (kg ó litros)Total AperitivosCON LA PAREJA</v>
      </c>
      <c r="B83" s="19" t="s">
        <v>49</v>
      </c>
      <c r="C83" s="19" t="s">
        <v>44</v>
      </c>
      <c r="D83" s="19" t="s">
        <v>196</v>
      </c>
      <c r="E83" s="20">
        <v>8.1211437430893696</v>
      </c>
      <c r="F83" s="20">
        <v>6.9554965394484203</v>
      </c>
      <c r="G83" s="20">
        <v>7.5737971384427798</v>
      </c>
      <c r="H83" s="20">
        <v>9.1324745202518702</v>
      </c>
      <c r="I83" s="20">
        <v>10.4948909959231</v>
      </c>
      <c r="J83" s="20">
        <v>8.9206083944264396</v>
      </c>
      <c r="K83" s="20">
        <v>8.8995847835783408</v>
      </c>
      <c r="L83" s="20">
        <v>10.102563035504501</v>
      </c>
      <c r="M83" s="20">
        <v>9.7841047529327305</v>
      </c>
      <c r="N83" s="20"/>
      <c r="O83" s="20"/>
    </row>
    <row r="84" spans="1:15" x14ac:dyDescent="0.35">
      <c r="A84" s="19" t="str">
        <f t="shared" si="1"/>
        <v>DISTRIBUCION VOLUMEN X CRITERIO (kg ó litros)Total AperitivosESTABA SOLO/A</v>
      </c>
      <c r="B84" s="19" t="s">
        <v>49</v>
      </c>
      <c r="C84" s="19" t="s">
        <v>44</v>
      </c>
      <c r="D84" s="19" t="s">
        <v>197</v>
      </c>
      <c r="E84" s="20">
        <v>21.492698954914101</v>
      </c>
      <c r="F84" s="20">
        <v>22.985869918784399</v>
      </c>
      <c r="G84" s="20">
        <v>22.972525023524401</v>
      </c>
      <c r="H84" s="20">
        <v>23.059339311302502</v>
      </c>
      <c r="I84" s="20">
        <v>21.743682152989599</v>
      </c>
      <c r="J84" s="20">
        <v>23.3633977290439</v>
      </c>
      <c r="K84" s="20">
        <v>27.447242433566899</v>
      </c>
      <c r="L84" s="20">
        <v>26.409662734117401</v>
      </c>
      <c r="M84" s="20">
        <v>21.6291508606039</v>
      </c>
      <c r="N84" s="20"/>
      <c r="O84" s="20"/>
    </row>
    <row r="85" spans="1:15" x14ac:dyDescent="0.35">
      <c r="A85" s="19" t="str">
        <f t="shared" si="1"/>
        <v>DISTRIBUCION VOLUMEN X CRITERIO (kg ó litros)Total AperitivosOTROS</v>
      </c>
      <c r="B85" s="19" t="s">
        <v>49</v>
      </c>
      <c r="C85" s="19" t="s">
        <v>44</v>
      </c>
      <c r="D85" s="19" t="s">
        <v>198</v>
      </c>
      <c r="E85" s="20">
        <v>1.4329760806723899</v>
      </c>
      <c r="F85" s="20">
        <v>1.7879633972587401</v>
      </c>
      <c r="G85" s="20">
        <v>2.6708876897332101</v>
      </c>
      <c r="H85" s="20">
        <v>1.56970195980795</v>
      </c>
      <c r="I85" s="20">
        <v>1.0798161232066099</v>
      </c>
      <c r="J85" s="20">
        <v>1.7018433106128401</v>
      </c>
      <c r="K85" s="20">
        <v>0.80383594063667496</v>
      </c>
      <c r="L85" s="20">
        <v>1.4953702664405599</v>
      </c>
      <c r="M85" s="20">
        <v>1.04081285363183</v>
      </c>
      <c r="N85" s="20"/>
      <c r="O85" s="20"/>
    </row>
    <row r="86" spans="1:15" x14ac:dyDescent="0.35">
      <c r="A86" s="19" t="str">
        <f t="shared" si="1"/>
        <v>DISTRIBUCION VOLUMEN X CRITERIO (kg ó litros)Total AperitivosESTAR TRABAJANDO</v>
      </c>
      <c r="B86" s="19" t="s">
        <v>49</v>
      </c>
      <c r="C86" s="19" t="s">
        <v>44</v>
      </c>
      <c r="D86" s="19" t="s">
        <v>199</v>
      </c>
      <c r="E86" s="20">
        <v>6.2943993216764103</v>
      </c>
      <c r="F86" s="20">
        <v>7.7002933008686103</v>
      </c>
      <c r="G86" s="20">
        <v>8.3147670470586394</v>
      </c>
      <c r="H86" s="20">
        <v>7.2365385926125798</v>
      </c>
      <c r="I86" s="20">
        <v>6.3442851435683103</v>
      </c>
      <c r="J86" s="20">
        <v>7.85005205641232</v>
      </c>
      <c r="K86" s="20">
        <v>7.4381305372976199</v>
      </c>
      <c r="L86" s="20">
        <v>9.4541503347337397</v>
      </c>
      <c r="M86" s="20">
        <v>5.2960226363922303</v>
      </c>
      <c r="N86" s="20"/>
      <c r="O86" s="20"/>
    </row>
    <row r="87" spans="1:15" x14ac:dyDescent="0.35">
      <c r="A87" s="19" t="str">
        <f t="shared" si="1"/>
        <v>DISTRIBUCION VOLUMEN X CRITERIO (kg ó litros)Total AperitivosCOMIDA DE NEGOCIOS</v>
      </c>
      <c r="B87" s="19" t="s">
        <v>49</v>
      </c>
      <c r="C87" s="19" t="s">
        <v>44</v>
      </c>
      <c r="D87" s="19" t="s">
        <v>200</v>
      </c>
      <c r="E87" s="20">
        <v>0.40341068971440502</v>
      </c>
      <c r="F87" s="20">
        <v>1.2224419807339799</v>
      </c>
      <c r="G87" s="20">
        <v>0.33021421355147901</v>
      </c>
      <c r="H87" s="20">
        <v>0.19799877330729099</v>
      </c>
      <c r="I87" s="20">
        <v>4.6524861836550399E-2</v>
      </c>
      <c r="J87" s="20">
        <v>0.342785281638114</v>
      </c>
      <c r="K87" s="20">
        <v>0.66862817679642705</v>
      </c>
      <c r="L87" s="20" t="s">
        <v>174</v>
      </c>
      <c r="M87" s="20">
        <v>0.24771453382603201</v>
      </c>
      <c r="N87" s="20"/>
      <c r="O87" s="20"/>
    </row>
    <row r="88" spans="1:15" x14ac:dyDescent="0.35">
      <c r="A88" s="19" t="str">
        <f t="shared" si="1"/>
        <v>DISTRIBUCION VOLUMEN X CRITERIO (kg ó litros)Total AperitivosPOR PLACER/RELAX</v>
      </c>
      <c r="B88" s="19" t="s">
        <v>49</v>
      </c>
      <c r="C88" s="19" t="s">
        <v>44</v>
      </c>
      <c r="D88" s="19" t="s">
        <v>201</v>
      </c>
      <c r="E88" s="20">
        <v>22.5974148838378</v>
      </c>
      <c r="F88" s="20">
        <v>17.999358412715701</v>
      </c>
      <c r="G88" s="20">
        <v>15.6640531172394</v>
      </c>
      <c r="H88" s="20">
        <v>19.8144999234515</v>
      </c>
      <c r="I88" s="20">
        <v>23.240276278958198</v>
      </c>
      <c r="J88" s="20">
        <v>19.3376035738954</v>
      </c>
      <c r="K88" s="20">
        <v>20.0698632064388</v>
      </c>
      <c r="L88" s="20">
        <v>19.289554488883098</v>
      </c>
      <c r="M88" s="20">
        <v>24.607768008142902</v>
      </c>
      <c r="N88" s="20"/>
      <c r="O88" s="20"/>
    </row>
    <row r="89" spans="1:15" x14ac:dyDescent="0.35">
      <c r="A89" s="19" t="str">
        <f t="shared" si="1"/>
        <v>DISTRIBUCION VOLUMEN X CRITERIO (kg ó litros)Total AperitivosTENER HAMBRE/SIN PLANIFICAR</v>
      </c>
      <c r="B89" s="19" t="s">
        <v>49</v>
      </c>
      <c r="C89" s="19" t="s">
        <v>44</v>
      </c>
      <c r="D89" s="19" t="s">
        <v>202</v>
      </c>
      <c r="E89" s="20">
        <v>35.969610263108699</v>
      </c>
      <c r="F89" s="20">
        <v>36.319326018667901</v>
      </c>
      <c r="G89" s="20">
        <v>39.557807499405897</v>
      </c>
      <c r="H89" s="20">
        <v>39.255421570389203</v>
      </c>
      <c r="I89" s="20">
        <v>36.898081093262</v>
      </c>
      <c r="J89" s="20">
        <v>37.758052289732497</v>
      </c>
      <c r="K89" s="20">
        <v>40.416229147583302</v>
      </c>
      <c r="L89" s="20">
        <v>39.505829784821898</v>
      </c>
      <c r="M89" s="20">
        <v>34.936349803963601</v>
      </c>
      <c r="N89" s="20"/>
      <c r="O89" s="20"/>
    </row>
    <row r="90" spans="1:15" x14ac:dyDescent="0.35">
      <c r="A90" s="19" t="str">
        <f t="shared" si="1"/>
        <v>DISTRIBUCION VOLUMEN X CRITERIO (kg ó litros)Total AperitivosESTAR DE COMPRAS</v>
      </c>
      <c r="B90" s="19" t="s">
        <v>49</v>
      </c>
      <c r="C90" s="19" t="s">
        <v>44</v>
      </c>
      <c r="D90" s="19" t="s">
        <v>203</v>
      </c>
      <c r="E90" s="20">
        <v>2.8450234987870799</v>
      </c>
      <c r="F90" s="20">
        <v>2.6469975145320799</v>
      </c>
      <c r="G90" s="20">
        <v>4.5815985000318902</v>
      </c>
      <c r="H90" s="20">
        <v>2.3132082085043</v>
      </c>
      <c r="I90" s="20">
        <v>2.1460850247157901</v>
      </c>
      <c r="J90" s="20">
        <v>3.3169784468933199</v>
      </c>
      <c r="K90" s="20">
        <v>2.0183750914792902</v>
      </c>
      <c r="L90" s="20">
        <v>1.6713135484977899</v>
      </c>
      <c r="M90" s="20">
        <v>2.6153852368094999</v>
      </c>
      <c r="N90" s="20"/>
      <c r="O90" s="20"/>
    </row>
    <row r="91" spans="1:15" x14ac:dyDescent="0.35">
      <c r="A91" s="19" t="str">
        <f t="shared" si="1"/>
        <v>DISTRIBUCION VOLUMEN X CRITERIO (kg ó litros)Total AperitivosNO COCINAR EN CASA</v>
      </c>
      <c r="B91" s="19" t="s">
        <v>49</v>
      </c>
      <c r="C91" s="19" t="s">
        <v>44</v>
      </c>
      <c r="D91" s="19" t="s">
        <v>204</v>
      </c>
      <c r="E91" s="20">
        <v>3.44073489857269</v>
      </c>
      <c r="F91" s="20">
        <v>2.4112231137918099</v>
      </c>
      <c r="G91" s="20">
        <v>3.5446649066701799</v>
      </c>
      <c r="H91" s="20">
        <v>2.47867931251885</v>
      </c>
      <c r="I91" s="20">
        <v>2.9336821024058</v>
      </c>
      <c r="J91" s="20">
        <v>3.2456141477230598</v>
      </c>
      <c r="K91" s="20">
        <v>3.5045402707850699</v>
      </c>
      <c r="L91" s="20">
        <v>3.3036050957090901</v>
      </c>
      <c r="M91" s="20">
        <v>3.7254152887619898</v>
      </c>
      <c r="N91" s="20"/>
      <c r="O91" s="20"/>
    </row>
    <row r="92" spans="1:15" x14ac:dyDescent="0.35">
      <c r="A92" s="19" t="str">
        <f t="shared" si="1"/>
        <v>DISTRIBUCION VOLUMEN X CRITERIO (kg ó litros)Total AperitivosCELEBRACION/FIESTA/SALIR TOMAR</v>
      </c>
      <c r="B92" s="19" t="s">
        <v>49</v>
      </c>
      <c r="C92" s="19" t="s">
        <v>44</v>
      </c>
      <c r="D92" s="19" t="s">
        <v>205</v>
      </c>
      <c r="E92" s="20">
        <v>18.447808712235101</v>
      </c>
      <c r="F92" s="20">
        <v>18.9010530238582</v>
      </c>
      <c r="G92" s="20">
        <v>17.179628510483202</v>
      </c>
      <c r="H92" s="20">
        <v>18.938835993216401</v>
      </c>
      <c r="I92" s="20">
        <v>19.067660625777201</v>
      </c>
      <c r="J92" s="20">
        <v>17.780757909517401</v>
      </c>
      <c r="K92" s="20">
        <v>16.290064839986002</v>
      </c>
      <c r="L92" s="20">
        <v>16.293767018688499</v>
      </c>
      <c r="M92" s="20">
        <v>17.467533013214101</v>
      </c>
      <c r="N92" s="20"/>
      <c r="O92" s="20"/>
    </row>
    <row r="93" spans="1:15" x14ac:dyDescent="0.35">
      <c r="A93" s="19" t="str">
        <f t="shared" si="1"/>
        <v>DISTRIBUCION VOLUMEN X CRITERIO (kg ó litros)Total AperitivosVIENDO DEPORTES</v>
      </c>
      <c r="B93" s="19" t="s">
        <v>49</v>
      </c>
      <c r="C93" s="19" t="s">
        <v>44</v>
      </c>
      <c r="D93" s="19" t="s">
        <v>206</v>
      </c>
      <c r="E93" s="20">
        <v>2.3786788942500099</v>
      </c>
      <c r="F93" s="20">
        <v>4.1090627195472003</v>
      </c>
      <c r="G93" s="20">
        <v>4.0948951516287497</v>
      </c>
      <c r="H93" s="20">
        <v>3.0885675386988098</v>
      </c>
      <c r="I93" s="20">
        <v>1.4378195138401699</v>
      </c>
      <c r="J93" s="20">
        <v>3.0075114732336701</v>
      </c>
      <c r="K93" s="20">
        <v>2.8101239258645299</v>
      </c>
      <c r="L93" s="20">
        <v>2.1003263635090001</v>
      </c>
      <c r="M93" s="20">
        <v>3.0849217931721</v>
      </c>
      <c r="N93" s="20"/>
      <c r="O93" s="20"/>
    </row>
    <row r="94" spans="1:15" x14ac:dyDescent="0.35">
      <c r="A94" s="19" t="str">
        <f t="shared" si="1"/>
        <v>DISTRIBUCION VOLUMEN X CRITERIO (kg ó litros)Total AperitivosOTROS MOTIVOS</v>
      </c>
      <c r="B94" s="19" t="s">
        <v>49</v>
      </c>
      <c r="C94" s="19" t="s">
        <v>44</v>
      </c>
      <c r="D94" s="19" t="s">
        <v>207</v>
      </c>
      <c r="E94" s="20">
        <v>7.6229292274272096</v>
      </c>
      <c r="F94" s="20">
        <v>8.6902392517196407</v>
      </c>
      <c r="G94" s="20">
        <v>6.7323768196150899</v>
      </c>
      <c r="H94" s="20">
        <v>6.6762538504550797</v>
      </c>
      <c r="I94" s="20">
        <v>7.8855879240606503</v>
      </c>
      <c r="J94" s="20">
        <v>7.3606439387007798</v>
      </c>
      <c r="K94" s="20">
        <v>6.7840495726379499</v>
      </c>
      <c r="L94" s="20">
        <v>8.3814524344130898</v>
      </c>
      <c r="M94" s="20">
        <v>8.01889705366405</v>
      </c>
      <c r="N94" s="20"/>
      <c r="O94" s="20"/>
    </row>
    <row r="95" spans="1:15" x14ac:dyDescent="0.35">
      <c r="A95" s="19" t="str">
        <f t="shared" si="1"/>
        <v>CONSUMO PER CAPITA (kg ó litros por individuo)Total AperitivosT.ESPAÑA</v>
      </c>
      <c r="B95" s="19" t="s">
        <v>53</v>
      </c>
      <c r="C95" s="19" t="s">
        <v>44</v>
      </c>
      <c r="D95" s="19" t="s">
        <v>81</v>
      </c>
      <c r="E95" s="20">
        <v>0.50435258758576096</v>
      </c>
      <c r="F95" s="20">
        <v>0.38630751191124701</v>
      </c>
      <c r="G95" s="20">
        <v>0.37582563116596002</v>
      </c>
      <c r="H95" s="20">
        <v>0.36266769325885501</v>
      </c>
      <c r="I95" s="20">
        <v>0.45869211964310003</v>
      </c>
      <c r="J95" s="20">
        <v>0.33720973267149901</v>
      </c>
      <c r="K95" s="20">
        <v>0.32627272606375302</v>
      </c>
      <c r="L95" s="20">
        <v>0.31785155919538599</v>
      </c>
      <c r="M95" s="20">
        <v>0.435476723675153</v>
      </c>
      <c r="N95" s="20"/>
      <c r="O95" s="20"/>
    </row>
    <row r="96" spans="1:15" x14ac:dyDescent="0.35">
      <c r="A96" s="19" t="str">
        <f t="shared" si="1"/>
        <v>CONSUMO PER CAPITA (kg ó litros por individuo)Total AperitivosHiper+Super+Discount+G.A</v>
      </c>
      <c r="B96" s="19" t="s">
        <v>53</v>
      </c>
      <c r="C96" s="19" t="s">
        <v>44</v>
      </c>
      <c r="D96" s="19" t="s">
        <v>112</v>
      </c>
      <c r="E96" s="20">
        <v>0.23283724944533701</v>
      </c>
      <c r="F96" s="20">
        <v>0.19705174426456301</v>
      </c>
      <c r="G96" s="20">
        <v>0.196473590135362</v>
      </c>
      <c r="H96" s="20">
        <v>0.17514094455917001</v>
      </c>
      <c r="I96" s="20">
        <v>0.21113172735582</v>
      </c>
      <c r="J96" s="20">
        <v>0.17872876585870001</v>
      </c>
      <c r="K96" s="20">
        <v>0.170695308076173</v>
      </c>
      <c r="L96" s="20">
        <v>0.16912341072193801</v>
      </c>
      <c r="M96" s="20">
        <v>0.220077806220387</v>
      </c>
      <c r="N96" s="20"/>
      <c r="O96" s="20"/>
    </row>
    <row r="97" spans="1:15" x14ac:dyDescent="0.35">
      <c r="A97" s="19" t="str">
        <f t="shared" si="1"/>
        <v>CONSUMO PER CAPITA (kg ó litros por individuo)Total AperitivosRestaurantes</v>
      </c>
      <c r="B97" s="19" t="s">
        <v>53</v>
      </c>
      <c r="C97" s="19" t="s">
        <v>44</v>
      </c>
      <c r="D97" s="19" t="s">
        <v>113</v>
      </c>
      <c r="E97" s="20">
        <v>1.07251343673037E-2</v>
      </c>
      <c r="F97" s="20">
        <v>8.7119395092221802E-3</v>
      </c>
      <c r="G97" s="20">
        <v>8.6232484583367505E-3</v>
      </c>
      <c r="H97" s="20">
        <v>3.46760677302077E-3</v>
      </c>
      <c r="I97" s="20">
        <v>7.49012236044015E-3</v>
      </c>
      <c r="J97" s="20">
        <v>3.9234099325371804E-3</v>
      </c>
      <c r="K97" s="20">
        <v>5.0401353172712998E-3</v>
      </c>
      <c r="L97" s="20">
        <v>8.6000170203768701E-3</v>
      </c>
      <c r="M97" s="20">
        <v>9.2336818782841907E-3</v>
      </c>
      <c r="N97" s="20"/>
      <c r="O97" s="20"/>
    </row>
    <row r="98" spans="1:15" x14ac:dyDescent="0.35">
      <c r="A98" s="19" t="str">
        <f t="shared" si="1"/>
        <v>CONSUMO PER CAPITA (kg ó litros por individuo)Total AperitivosRestaurantes Fast Food</v>
      </c>
      <c r="B98" s="19" t="s">
        <v>53</v>
      </c>
      <c r="C98" s="19" t="s">
        <v>44</v>
      </c>
      <c r="D98" s="19" t="s">
        <v>114</v>
      </c>
      <c r="E98" s="20">
        <v>7.2600759826777798E-3</v>
      </c>
      <c r="F98" s="20">
        <v>6.4477616564198497E-3</v>
      </c>
      <c r="G98" s="20">
        <v>7.3707567993367097E-3</v>
      </c>
      <c r="H98" s="20">
        <v>5.0748478149903603E-3</v>
      </c>
      <c r="I98" s="20">
        <v>1.1184362897065999E-2</v>
      </c>
      <c r="J98" s="20">
        <v>6.7425857304855702E-3</v>
      </c>
      <c r="K98" s="20">
        <v>6.4595002343714901E-3</v>
      </c>
      <c r="L98" s="20">
        <v>5.8301192094131898E-3</v>
      </c>
      <c r="M98" s="20">
        <v>7.1584660041556199E-3</v>
      </c>
      <c r="N98" s="20"/>
      <c r="O98" s="20"/>
    </row>
    <row r="99" spans="1:15" x14ac:dyDescent="0.35">
      <c r="A99" s="19" t="str">
        <f t="shared" si="1"/>
        <v>CONSUMO PER CAPITA (kg ó litros por individuo)Total AperitivosBares/Cafeterias/Cervecerias</v>
      </c>
      <c r="B99" s="19" t="s">
        <v>53</v>
      </c>
      <c r="C99" s="19" t="s">
        <v>44</v>
      </c>
      <c r="D99" s="19" t="s">
        <v>115</v>
      </c>
      <c r="E99" s="20">
        <v>4.40729947116879E-2</v>
      </c>
      <c r="F99" s="20">
        <v>2.65781719053803E-2</v>
      </c>
      <c r="G99" s="20">
        <v>2.7387240175486199E-2</v>
      </c>
      <c r="H99" s="20">
        <v>3.00523940745085E-2</v>
      </c>
      <c r="I99" s="20">
        <v>4.1902631310851701E-2</v>
      </c>
      <c r="J99" s="20">
        <v>2.6183947252519001E-2</v>
      </c>
      <c r="K99" s="20">
        <v>2.66242104727639E-2</v>
      </c>
      <c r="L99" s="20">
        <v>2.4172061075050801E-2</v>
      </c>
      <c r="M99" s="20">
        <v>4.3052497427079499E-2</v>
      </c>
      <c r="N99" s="20"/>
      <c r="O99" s="20"/>
    </row>
    <row r="100" spans="1:15" x14ac:dyDescent="0.35">
      <c r="A100" s="19" t="str">
        <f t="shared" si="1"/>
        <v>CONSUMO PER CAPITA (kg ó litros por individuo)Total AperitivosPanaderias/Pastelerias</v>
      </c>
      <c r="B100" s="19" t="s">
        <v>53</v>
      </c>
      <c r="C100" s="19" t="s">
        <v>44</v>
      </c>
      <c r="D100" s="19" t="s">
        <v>116</v>
      </c>
      <c r="E100" s="20">
        <v>4.8396755163050602E-3</v>
      </c>
      <c r="F100" s="20">
        <v>5.4956025060781902E-3</v>
      </c>
      <c r="G100" s="20">
        <v>3.5364683061316401E-3</v>
      </c>
      <c r="H100" s="20">
        <v>6.8879669338492702E-3</v>
      </c>
      <c r="I100" s="20">
        <v>5.1620889318363004E-3</v>
      </c>
      <c r="J100" s="20">
        <v>5.7435587277907098E-3</v>
      </c>
      <c r="K100" s="20">
        <v>4.6980145546413896E-3</v>
      </c>
      <c r="L100" s="20">
        <v>4.9762626104921E-3</v>
      </c>
      <c r="M100" s="20">
        <v>3.93297439187122E-3</v>
      </c>
      <c r="N100" s="20"/>
      <c r="O100" s="20"/>
    </row>
    <row r="101" spans="1:15" x14ac:dyDescent="0.35">
      <c r="A101" s="19" t="str">
        <f t="shared" si="1"/>
        <v>CONSUMO PER CAPITA (kg ó litros por individuo)Total AperitivosTda.Alimentacion/Delicatesen</v>
      </c>
      <c r="B101" s="19" t="s">
        <v>53</v>
      </c>
      <c r="C101" s="19" t="s">
        <v>44</v>
      </c>
      <c r="D101" s="19" t="s">
        <v>117</v>
      </c>
      <c r="E101" s="20">
        <v>3.2568302511669499E-2</v>
      </c>
      <c r="F101" s="20">
        <v>2.6994761059673199E-2</v>
      </c>
      <c r="G101" s="20">
        <v>2.15973311760797E-2</v>
      </c>
      <c r="H101" s="20">
        <v>2.9764024614565301E-2</v>
      </c>
      <c r="I101" s="20">
        <v>3.6583145487503702E-2</v>
      </c>
      <c r="J101" s="20">
        <v>2.5125092775007601E-2</v>
      </c>
      <c r="K101" s="20">
        <v>2.05596259946433E-2</v>
      </c>
      <c r="L101" s="20">
        <v>2.2659583513165101E-2</v>
      </c>
      <c r="M101" s="20">
        <v>2.8441874789868499E-2</v>
      </c>
      <c r="N101" s="20"/>
      <c r="O101" s="20"/>
    </row>
    <row r="102" spans="1:15" x14ac:dyDescent="0.35">
      <c r="A102" s="19" t="str">
        <f t="shared" si="1"/>
        <v>CONSUMO PER CAPITA (kg ó litros por individuo)Total AperitivosCanal Conveniencia/24h</v>
      </c>
      <c r="B102" s="19" t="s">
        <v>53</v>
      </c>
      <c r="C102" s="19" t="s">
        <v>44</v>
      </c>
      <c r="D102" s="19" t="s">
        <v>119</v>
      </c>
      <c r="E102" s="20">
        <v>8.84548991770812E-2</v>
      </c>
      <c r="F102" s="20">
        <v>7.1727029059834302E-2</v>
      </c>
      <c r="G102" s="20">
        <v>6.5010331933223697E-2</v>
      </c>
      <c r="H102" s="20">
        <v>6.0724440397174499E-2</v>
      </c>
      <c r="I102" s="20">
        <v>6.4474654611566401E-2</v>
      </c>
      <c r="J102" s="20">
        <v>4.8137501328003499E-2</v>
      </c>
      <c r="K102" s="20">
        <v>5.2137676351161302E-2</v>
      </c>
      <c r="L102" s="20">
        <v>4.4933133853588297E-2</v>
      </c>
      <c r="M102" s="20">
        <v>5.6229935025021098E-2</v>
      </c>
      <c r="N102" s="20"/>
      <c r="O102" s="20"/>
    </row>
    <row r="103" spans="1:15" x14ac:dyDescent="0.35">
      <c r="A103" s="19" t="str">
        <f t="shared" si="1"/>
        <v>CONSUMO PER CAPITA (kg ó litros por individuo)Total AperitivosHoteles</v>
      </c>
      <c r="B103" s="19" t="s">
        <v>53</v>
      </c>
      <c r="C103" s="19" t="s">
        <v>44</v>
      </c>
      <c r="D103" s="19" t="s">
        <v>120</v>
      </c>
      <c r="E103" s="20">
        <v>8.7065611645589704E-4</v>
      </c>
      <c r="F103" s="20">
        <v>6.1238693998172898E-4</v>
      </c>
      <c r="G103" s="20">
        <v>2.3999358340140301E-4</v>
      </c>
      <c r="H103" s="20">
        <v>1.81733689162784E-4</v>
      </c>
      <c r="I103" s="20">
        <v>1.18995157056364E-3</v>
      </c>
      <c r="J103" s="20">
        <v>7.8353292637302796E-4</v>
      </c>
      <c r="K103" s="20">
        <v>7.3052986541543395E-5</v>
      </c>
      <c r="L103" s="20">
        <v>1.69132667849108E-4</v>
      </c>
      <c r="M103" s="20">
        <v>2.5880633694192601E-4</v>
      </c>
      <c r="N103" s="20"/>
      <c r="O103" s="20"/>
    </row>
    <row r="104" spans="1:15" x14ac:dyDescent="0.35">
      <c r="A104" s="19" t="str">
        <f t="shared" si="1"/>
        <v>CONSUMO PER CAPITA (kg ó litros por individuo)Total AperitivosEstaciones de servicio</v>
      </c>
      <c r="B104" s="19" t="s">
        <v>53</v>
      </c>
      <c r="C104" s="19" t="s">
        <v>44</v>
      </c>
      <c r="D104" s="19" t="s">
        <v>121</v>
      </c>
      <c r="E104" s="20">
        <v>1.9521544537093E-2</v>
      </c>
      <c r="F104" s="20">
        <v>8.9040225419537503E-3</v>
      </c>
      <c r="G104" s="20">
        <v>7.8572367437312798E-3</v>
      </c>
      <c r="H104" s="20">
        <v>1.1969673182547399E-2</v>
      </c>
      <c r="I104" s="20">
        <v>1.8563096773031799E-2</v>
      </c>
      <c r="J104" s="20">
        <v>1.00732526612542E-2</v>
      </c>
      <c r="K104" s="20">
        <v>7.2658089442935898E-3</v>
      </c>
      <c r="L104" s="20">
        <v>9.2206610336835904E-3</v>
      </c>
      <c r="M104" s="20">
        <v>1.51397971255335E-2</v>
      </c>
      <c r="N104" s="20"/>
      <c r="O104" s="20"/>
    </row>
    <row r="105" spans="1:15" x14ac:dyDescent="0.35">
      <c r="A105" s="19" t="str">
        <f t="shared" si="1"/>
        <v>CONSUMO PER CAPITA (kg ó litros por individuo)Total AperitivosMaquinas dispensadoras</v>
      </c>
      <c r="B105" s="19" t="s">
        <v>53</v>
      </c>
      <c r="C105" s="19" t="s">
        <v>44</v>
      </c>
      <c r="D105" s="19" t="s">
        <v>122</v>
      </c>
      <c r="E105" s="20">
        <v>1.4618179796556699E-2</v>
      </c>
      <c r="F105" s="20">
        <v>8.9754688670376295E-3</v>
      </c>
      <c r="G105" s="20">
        <v>1.4500484264938201E-2</v>
      </c>
      <c r="H105" s="20">
        <v>1.35163880039485E-2</v>
      </c>
      <c r="I105" s="20">
        <v>1.5951635743922901E-2</v>
      </c>
      <c r="J105" s="20">
        <v>1.22926351024586E-2</v>
      </c>
      <c r="K105" s="20">
        <v>1.3900289349247801E-2</v>
      </c>
      <c r="L105" s="20">
        <v>1.38305866234918E-2</v>
      </c>
      <c r="M105" s="20">
        <v>1.7679092736363599E-2</v>
      </c>
      <c r="N105" s="20"/>
      <c r="O105" s="20"/>
    </row>
    <row r="106" spans="1:15" x14ac:dyDescent="0.35">
      <c r="A106" s="19" t="str">
        <f t="shared" si="1"/>
        <v>CONSUMO PER CAPITA (kg ó litros por individuo)Total AperitivosServicio en la empresa</v>
      </c>
      <c r="B106" s="19" t="s">
        <v>53</v>
      </c>
      <c r="C106" s="19" t="s">
        <v>44</v>
      </c>
      <c r="D106" s="19" t="s">
        <v>123</v>
      </c>
      <c r="E106" s="20">
        <v>4.9267369446088704E-3</v>
      </c>
      <c r="F106" s="20">
        <v>4.8217279701112002E-3</v>
      </c>
      <c r="G106" s="20">
        <v>2.57997871612661E-3</v>
      </c>
      <c r="H106" s="20">
        <v>1.94483204262422E-3</v>
      </c>
      <c r="I106" s="20">
        <v>1.61949818839379E-3</v>
      </c>
      <c r="J106" s="20">
        <v>1.53973779731204E-3</v>
      </c>
      <c r="K106" s="20">
        <v>9.8675874091629697E-4</v>
      </c>
      <c r="L106" s="20">
        <v>1.6407198081863699E-3</v>
      </c>
      <c r="M106" s="20">
        <v>1.2401668727050901E-3</v>
      </c>
      <c r="N106" s="20"/>
      <c r="O106" s="20"/>
    </row>
    <row r="107" spans="1:15" x14ac:dyDescent="0.35">
      <c r="A107" s="19" t="str">
        <f t="shared" si="1"/>
        <v>CONSUMO PER CAPITA (kg ó litros por individuo)Total AperitivosResto de canales</v>
      </c>
      <c r="B107" s="19" t="s">
        <v>53</v>
      </c>
      <c r="C107" s="19" t="s">
        <v>44</v>
      </c>
      <c r="D107" s="19" t="s">
        <v>124</v>
      </c>
      <c r="E107" s="20">
        <v>4.3657076847905603E-2</v>
      </c>
      <c r="F107" s="20">
        <v>1.9986772487347801E-2</v>
      </c>
      <c r="G107" s="20">
        <v>2.0649022068899899E-2</v>
      </c>
      <c r="H107" s="20">
        <v>2.3942936975556599E-2</v>
      </c>
      <c r="I107" s="20">
        <v>4.3439252398089101E-2</v>
      </c>
      <c r="J107" s="20">
        <v>1.7935629134954102E-2</v>
      </c>
      <c r="K107" s="20">
        <v>1.7832286868544201E-2</v>
      </c>
      <c r="L107" s="20">
        <v>1.2695692961095101E-2</v>
      </c>
      <c r="M107" s="20">
        <v>3.3031676586546099E-2</v>
      </c>
      <c r="N107" s="20"/>
      <c r="O107" s="20"/>
    </row>
    <row r="108" spans="1:15" x14ac:dyDescent="0.35">
      <c r="A108" s="19" t="str">
        <f t="shared" si="1"/>
        <v>CONSUMO PER CAPITA (kg ó litros por individuo)Total AperitivosEN LA CALLE</v>
      </c>
      <c r="B108" s="19" t="s">
        <v>53</v>
      </c>
      <c r="C108" s="19" t="s">
        <v>44</v>
      </c>
      <c r="D108" s="19" t="s">
        <v>175</v>
      </c>
      <c r="E108" s="20">
        <v>0.208146972922961</v>
      </c>
      <c r="F108" s="20">
        <v>0.13415717712151101</v>
      </c>
      <c r="G108" s="20">
        <v>0.12606370950168599</v>
      </c>
      <c r="H108" s="20">
        <v>0.13916138364333999</v>
      </c>
      <c r="I108" s="20">
        <v>0.171874092488043</v>
      </c>
      <c r="J108" s="20">
        <v>0.10968910975020001</v>
      </c>
      <c r="K108" s="20">
        <v>0.10647397429873701</v>
      </c>
      <c r="L108" s="20">
        <v>0.106954480497119</v>
      </c>
      <c r="M108" s="20">
        <v>0.14620026957877599</v>
      </c>
      <c r="N108" s="20"/>
      <c r="O108" s="20"/>
    </row>
    <row r="109" spans="1:15" x14ac:dyDescent="0.35">
      <c r="A109" s="19" t="str">
        <f t="shared" si="1"/>
        <v>CONSUMO PER CAPITA (kg ó litros por individuo)Total AperitivosEN CASA DE OTROS</v>
      </c>
      <c r="B109" s="19" t="s">
        <v>53</v>
      </c>
      <c r="C109" s="19" t="s">
        <v>44</v>
      </c>
      <c r="D109" s="19" t="s">
        <v>176</v>
      </c>
      <c r="E109" s="20">
        <v>8.5206665585904798E-2</v>
      </c>
      <c r="F109" s="20">
        <v>9.30527136396853E-2</v>
      </c>
      <c r="G109" s="20">
        <v>8.2011753884686303E-2</v>
      </c>
      <c r="H109" s="20">
        <v>6.7814475603742194E-2</v>
      </c>
      <c r="I109" s="20">
        <v>6.6219122789680701E-2</v>
      </c>
      <c r="J109" s="20">
        <v>8.4821992643242403E-2</v>
      </c>
      <c r="K109" s="20">
        <v>7.3040214834586795E-2</v>
      </c>
      <c r="L109" s="20">
        <v>7.3142481815362495E-2</v>
      </c>
      <c r="M109" s="20">
        <v>8.8981592841272703E-2</v>
      </c>
      <c r="N109" s="20"/>
      <c r="O109" s="20"/>
    </row>
    <row r="110" spans="1:15" x14ac:dyDescent="0.35">
      <c r="A110" s="19" t="str">
        <f t="shared" si="1"/>
        <v>CONSUMO PER CAPITA (kg ó litros por individuo)Total AperitivosEN EL ESTABLECIMIENTO</v>
      </c>
      <c r="B110" s="19" t="s">
        <v>53</v>
      </c>
      <c r="C110" s="19" t="s">
        <v>44</v>
      </c>
      <c r="D110" s="19" t="s">
        <v>177</v>
      </c>
      <c r="E110" s="20">
        <v>8.4026928997678302E-2</v>
      </c>
      <c r="F110" s="20">
        <v>5.5135976965764999E-2</v>
      </c>
      <c r="G110" s="20">
        <v>5.2666739893213202E-2</v>
      </c>
      <c r="H110" s="20">
        <v>5.4064617453383798E-2</v>
      </c>
      <c r="I110" s="20">
        <v>7.7656538780438295E-2</v>
      </c>
      <c r="J110" s="20">
        <v>4.8308500151609597E-2</v>
      </c>
      <c r="K110" s="20">
        <v>4.5457738314082799E-2</v>
      </c>
      <c r="L110" s="20">
        <v>4.2322494606049497E-2</v>
      </c>
      <c r="M110" s="20">
        <v>7.3637064875381603E-2</v>
      </c>
      <c r="N110" s="20"/>
      <c r="O110" s="20"/>
    </row>
    <row r="111" spans="1:15" x14ac:dyDescent="0.35">
      <c r="A111" s="19" t="str">
        <f t="shared" si="1"/>
        <v>CONSUMO PER CAPITA (kg ó litros por individuo)Total AperitivosEN EL TRABAJO</v>
      </c>
      <c r="B111" s="19" t="s">
        <v>53</v>
      </c>
      <c r="C111" s="19" t="s">
        <v>44</v>
      </c>
      <c r="D111" s="19" t="s">
        <v>178</v>
      </c>
      <c r="E111" s="20">
        <v>4.1210795747887802E-2</v>
      </c>
      <c r="F111" s="20">
        <v>3.7631197987927398E-2</v>
      </c>
      <c r="G111" s="20">
        <v>3.8209034165244002E-2</v>
      </c>
      <c r="H111" s="20">
        <v>3.0986037647107799E-2</v>
      </c>
      <c r="I111" s="20">
        <v>3.5598036364047798E-2</v>
      </c>
      <c r="J111" s="20">
        <v>2.97526018545454E-2</v>
      </c>
      <c r="K111" s="20">
        <v>2.9871387615560799E-2</v>
      </c>
      <c r="L111" s="20">
        <v>3.7846020594603902E-2</v>
      </c>
      <c r="M111" s="20">
        <v>3.10032570360908E-2</v>
      </c>
      <c r="N111" s="20"/>
      <c r="O111" s="20"/>
    </row>
    <row r="112" spans="1:15" x14ac:dyDescent="0.35">
      <c r="A112" s="19" t="str">
        <f t="shared" si="1"/>
        <v>CONSUMO PER CAPITA (kg ó litros por individuo)Total AperitivosEN COLEGIO/INSTITUTO/UNIV.</v>
      </c>
      <c r="B112" s="19" t="s">
        <v>53</v>
      </c>
      <c r="C112" s="19" t="s">
        <v>44</v>
      </c>
      <c r="D112" s="19" t="s">
        <v>179</v>
      </c>
      <c r="E112" s="20">
        <v>4.3033802714032097E-3</v>
      </c>
      <c r="F112" s="20">
        <v>6.4878637585265601E-3</v>
      </c>
      <c r="G112" s="20">
        <v>5.9174819390626597E-3</v>
      </c>
      <c r="H112" s="20">
        <v>5.6989300272908697E-3</v>
      </c>
      <c r="I112" s="20">
        <v>5.5087989224631697E-3</v>
      </c>
      <c r="J112" s="20">
        <v>4.4697337768356601E-3</v>
      </c>
      <c r="K112" s="20">
        <v>4.9113483068308804E-3</v>
      </c>
      <c r="L112" s="20">
        <v>2.8477651677169002E-3</v>
      </c>
      <c r="M112" s="20">
        <v>2.9706333503406201E-3</v>
      </c>
      <c r="N112" s="20"/>
      <c r="O112" s="20"/>
    </row>
    <row r="113" spans="1:15" x14ac:dyDescent="0.35">
      <c r="A113" s="19" t="str">
        <f t="shared" si="1"/>
        <v>CONSUMO PER CAPITA (kg ó litros por individuo)Total AperitivosEN MI CASA</v>
      </c>
      <c r="B113" s="19" t="s">
        <v>53</v>
      </c>
      <c r="C113" s="19" t="s">
        <v>44</v>
      </c>
      <c r="D113" s="19" t="s">
        <v>180</v>
      </c>
      <c r="E113" s="20">
        <v>2.0202542628168299E-2</v>
      </c>
      <c r="F113" s="20">
        <v>1.9803570426849201E-2</v>
      </c>
      <c r="G113" s="20">
        <v>2.7567973699011102E-2</v>
      </c>
      <c r="H113" s="20">
        <v>2.1785471716906799E-2</v>
      </c>
      <c r="I113" s="20">
        <v>2.5304436245745101E-2</v>
      </c>
      <c r="J113" s="20">
        <v>1.9192670061579001E-2</v>
      </c>
      <c r="K113" s="20">
        <v>2.0587666841419099E-2</v>
      </c>
      <c r="L113" s="20">
        <v>1.7040368378856099E-2</v>
      </c>
      <c r="M113" s="20">
        <v>3.5925119489910902E-2</v>
      </c>
      <c r="N113" s="20"/>
      <c r="O113" s="20"/>
    </row>
    <row r="114" spans="1:15" x14ac:dyDescent="0.35">
      <c r="A114" s="19" t="str">
        <f t="shared" si="1"/>
        <v>CONSUMO PER CAPITA (kg ó litros por individuo)Total AperitivosEN M.TRANSP.(AVION,TREN,AUTOC,E</v>
      </c>
      <c r="B114" s="19" t="s">
        <v>53</v>
      </c>
      <c r="C114" s="19" t="s">
        <v>44</v>
      </c>
      <c r="D114" s="19" t="s">
        <v>181</v>
      </c>
      <c r="E114" s="20">
        <v>5.80013298777491E-3</v>
      </c>
      <c r="F114" s="20">
        <v>5.0598221788082098E-3</v>
      </c>
      <c r="G114" s="20">
        <v>1.95008760520771E-3</v>
      </c>
      <c r="H114" s="20">
        <v>1.24551109032971E-3</v>
      </c>
      <c r="I114" s="20">
        <v>2.906473136356E-3</v>
      </c>
      <c r="J114" s="20">
        <v>5.3836578885158601E-4</v>
      </c>
      <c r="K114" s="20">
        <v>1.7896782527824901E-3</v>
      </c>
      <c r="L114" s="20">
        <v>7.0186506202895497E-4</v>
      </c>
      <c r="M114" s="20">
        <v>1.7132723189133201E-3</v>
      </c>
      <c r="N114" s="20"/>
      <c r="O114" s="20"/>
    </row>
    <row r="115" spans="1:15" x14ac:dyDescent="0.35">
      <c r="A115" s="19" t="str">
        <f t="shared" si="1"/>
        <v>CONSUMO PER CAPITA (kg ó litros por individuo)Total AperitivosEN OTRO LUGAR</v>
      </c>
      <c r="B115" s="19" t="s">
        <v>53</v>
      </c>
      <c r="C115" s="19" t="s">
        <v>44</v>
      </c>
      <c r="D115" s="19" t="s">
        <v>182</v>
      </c>
      <c r="E115" s="20">
        <v>5.54551491529017E-2</v>
      </c>
      <c r="F115" s="20">
        <v>3.4979126241433602E-2</v>
      </c>
      <c r="G115" s="20">
        <v>4.1438937305016903E-2</v>
      </c>
      <c r="H115" s="20">
        <v>4.19113210641925E-2</v>
      </c>
      <c r="I115" s="20">
        <v>7.3624675521907504E-2</v>
      </c>
      <c r="J115" s="20">
        <v>4.0436783033185299E-2</v>
      </c>
      <c r="K115" s="20">
        <v>4.4140669692403302E-2</v>
      </c>
      <c r="L115" s="20">
        <v>3.6995986412673897E-2</v>
      </c>
      <c r="M115" s="20">
        <v>5.5045577611990602E-2</v>
      </c>
      <c r="N115" s="20"/>
      <c r="O115" s="20"/>
    </row>
    <row r="116" spans="1:15" x14ac:dyDescent="0.35">
      <c r="A116" s="19" t="str">
        <f t="shared" si="1"/>
        <v>CONSUMO PER CAPITA (kg ó litros por individuo)Total AperitivosDESAYUNO</v>
      </c>
      <c r="B116" s="19" t="s">
        <v>53</v>
      </c>
      <c r="C116" s="19" t="s">
        <v>44</v>
      </c>
      <c r="D116" s="19" t="s">
        <v>183</v>
      </c>
      <c r="E116" s="20">
        <v>2.27732823913704E-2</v>
      </c>
      <c r="F116" s="20">
        <v>2.2409878013827399E-2</v>
      </c>
      <c r="G116" s="20">
        <v>2.2214310453514501E-2</v>
      </c>
      <c r="H116" s="20">
        <v>1.6588959697049301E-2</v>
      </c>
      <c r="I116" s="20">
        <v>3.02670874336659E-2</v>
      </c>
      <c r="J116" s="20">
        <v>1.55466864563878E-2</v>
      </c>
      <c r="K116" s="20">
        <v>1.6681874115734501E-2</v>
      </c>
      <c r="L116" s="20">
        <v>1.1753402646388401E-2</v>
      </c>
      <c r="M116" s="20">
        <v>1.5476131731793401E-2</v>
      </c>
      <c r="N116" s="20"/>
      <c r="O116" s="20"/>
    </row>
    <row r="117" spans="1:15" x14ac:dyDescent="0.35">
      <c r="A117" s="19" t="str">
        <f t="shared" si="1"/>
        <v>CONSUMO PER CAPITA (kg ó litros por individuo)Total AperitivosAPERITIVO/ANTES DE COMER</v>
      </c>
      <c r="B117" s="19" t="s">
        <v>53</v>
      </c>
      <c r="C117" s="19" t="s">
        <v>44</v>
      </c>
      <c r="D117" s="19" t="s">
        <v>184</v>
      </c>
      <c r="E117" s="20">
        <v>0.10839669443891101</v>
      </c>
      <c r="F117" s="20">
        <v>7.4487828325132899E-2</v>
      </c>
      <c r="G117" s="20">
        <v>7.1719407975323599E-2</v>
      </c>
      <c r="H117" s="20">
        <v>7.1224488068377806E-2</v>
      </c>
      <c r="I117" s="20">
        <v>9.7843885056174598E-2</v>
      </c>
      <c r="J117" s="20">
        <v>6.6038814756032294E-2</v>
      </c>
      <c r="K117" s="20">
        <v>5.8667201301707397E-2</v>
      </c>
      <c r="L117" s="20">
        <v>6.4138096122350594E-2</v>
      </c>
      <c r="M117" s="20">
        <v>9.1551452133713102E-2</v>
      </c>
      <c r="N117" s="20"/>
      <c r="O117" s="20"/>
    </row>
    <row r="118" spans="1:15" x14ac:dyDescent="0.35">
      <c r="A118" s="19" t="str">
        <f t="shared" si="1"/>
        <v>CONSUMO PER CAPITA (kg ó litros por individuo)Total AperitivosCOMIDA</v>
      </c>
      <c r="B118" s="19" t="s">
        <v>53</v>
      </c>
      <c r="C118" s="19" t="s">
        <v>44</v>
      </c>
      <c r="D118" s="19" t="s">
        <v>185</v>
      </c>
      <c r="E118" s="20">
        <v>5.3823844957503898E-2</v>
      </c>
      <c r="F118" s="20">
        <v>4.9602839891080497E-2</v>
      </c>
      <c r="G118" s="20">
        <v>3.3497473382053798E-2</v>
      </c>
      <c r="H118" s="20">
        <v>3.4736035365321397E-2</v>
      </c>
      <c r="I118" s="20">
        <v>4.4701119747028402E-2</v>
      </c>
      <c r="J118" s="20">
        <v>3.0376322303009601E-2</v>
      </c>
      <c r="K118" s="20">
        <v>2.7465995837460601E-2</v>
      </c>
      <c r="L118" s="20">
        <v>3.01758425565865E-2</v>
      </c>
      <c r="M118" s="20">
        <v>4.75802166574745E-2</v>
      </c>
      <c r="N118" s="20"/>
      <c r="O118" s="20"/>
    </row>
    <row r="119" spans="1:15" x14ac:dyDescent="0.35">
      <c r="A119" s="19" t="str">
        <f t="shared" si="1"/>
        <v>CONSUMO PER CAPITA (kg ó litros por individuo)Total AperitivosTARDE/MERIENDA</v>
      </c>
      <c r="B119" s="19" t="s">
        <v>53</v>
      </c>
      <c r="C119" s="19" t="s">
        <v>44</v>
      </c>
      <c r="D119" s="19" t="s">
        <v>186</v>
      </c>
      <c r="E119" s="20">
        <v>0.157760868776123</v>
      </c>
      <c r="F119" s="20">
        <v>0.113215804398792</v>
      </c>
      <c r="G119" s="20">
        <v>0.12610026275612299</v>
      </c>
      <c r="H119" s="20">
        <v>0.13102137641537301</v>
      </c>
      <c r="I119" s="20">
        <v>0.14864326907633399</v>
      </c>
      <c r="J119" s="20">
        <v>0.103280791103461</v>
      </c>
      <c r="K119" s="20">
        <v>0.113479013353339</v>
      </c>
      <c r="L119" s="20">
        <v>0.114445722940371</v>
      </c>
      <c r="M119" s="20">
        <v>0.13437981788932299</v>
      </c>
      <c r="N119" s="20"/>
      <c r="O119" s="20"/>
    </row>
    <row r="120" spans="1:15" x14ac:dyDescent="0.35">
      <c r="A120" s="19" t="str">
        <f t="shared" si="1"/>
        <v>CONSUMO PER CAPITA (kg ó litros por individuo)Total AperitivosANTES DE CENAR</v>
      </c>
      <c r="B120" s="19" t="s">
        <v>53</v>
      </c>
      <c r="C120" s="19" t="s">
        <v>44</v>
      </c>
      <c r="D120" s="19" t="s">
        <v>187</v>
      </c>
      <c r="E120" s="20">
        <v>3.8040483572942298E-2</v>
      </c>
      <c r="F120" s="20">
        <v>3.11655326311625E-2</v>
      </c>
      <c r="G120" s="20">
        <v>2.19621723955041E-2</v>
      </c>
      <c r="H120" s="20">
        <v>2.3729512687882801E-2</v>
      </c>
      <c r="I120" s="20">
        <v>3.5071519454033702E-2</v>
      </c>
      <c r="J120" s="20">
        <v>2.07904604411565E-2</v>
      </c>
      <c r="K120" s="20">
        <v>2.8156039377116499E-2</v>
      </c>
      <c r="L120" s="20">
        <v>2.00889879505874E-2</v>
      </c>
      <c r="M120" s="20">
        <v>3.5680554063455001E-2</v>
      </c>
      <c r="N120" s="20"/>
      <c r="O120" s="20"/>
    </row>
    <row r="121" spans="1:15" x14ac:dyDescent="0.35">
      <c r="A121" s="19" t="str">
        <f t="shared" si="1"/>
        <v>CONSUMO PER CAPITA (kg ó litros por individuo)Total AperitivosCENA</v>
      </c>
      <c r="B121" s="19" t="s">
        <v>53</v>
      </c>
      <c r="C121" s="19" t="s">
        <v>44</v>
      </c>
      <c r="D121" s="19" t="s">
        <v>188</v>
      </c>
      <c r="E121" s="20">
        <v>2.1190287289681101E-2</v>
      </c>
      <c r="F121" s="20">
        <v>1.83179959164903E-2</v>
      </c>
      <c r="G121" s="20">
        <v>2.01592213848578E-2</v>
      </c>
      <c r="H121" s="20">
        <v>1.6583699266618901E-2</v>
      </c>
      <c r="I121" s="20">
        <v>2.4755040161917301E-2</v>
      </c>
      <c r="J121" s="20">
        <v>2.1313440624092801E-2</v>
      </c>
      <c r="K121" s="20">
        <v>1.8228123101340098E-2</v>
      </c>
      <c r="L121" s="20">
        <v>1.3406497574158099E-2</v>
      </c>
      <c r="M121" s="20">
        <v>2.6084744345162E-2</v>
      </c>
      <c r="N121" s="20"/>
      <c r="O121" s="20"/>
    </row>
    <row r="122" spans="1:15" x14ac:dyDescent="0.35">
      <c r="A122" s="19" t="str">
        <f t="shared" si="1"/>
        <v>CONSUMO PER CAPITA (kg ó litros por individuo)Total AperitivosDESPUES DE LA CENA</v>
      </c>
      <c r="B122" s="19" t="s">
        <v>53</v>
      </c>
      <c r="C122" s="19" t="s">
        <v>44</v>
      </c>
      <c r="D122" s="19" t="s">
        <v>189</v>
      </c>
      <c r="E122" s="20">
        <v>1.3804845251827499E-2</v>
      </c>
      <c r="F122" s="20">
        <v>7.7157777982569797E-3</v>
      </c>
      <c r="G122" s="20">
        <v>5.5281822321592801E-3</v>
      </c>
      <c r="H122" s="20">
        <v>5.3906064365588403E-3</v>
      </c>
      <c r="I122" s="20">
        <v>8.9988690846148998E-3</v>
      </c>
      <c r="J122" s="20">
        <v>7.87339725157595E-3</v>
      </c>
      <c r="K122" s="20">
        <v>5.3989399899756398E-3</v>
      </c>
      <c r="L122" s="20">
        <v>6.0079224265982703E-3</v>
      </c>
      <c r="M122" s="20">
        <v>1.28182647127679E-2</v>
      </c>
      <c r="N122" s="20"/>
      <c r="O122" s="20"/>
    </row>
    <row r="123" spans="1:15" x14ac:dyDescent="0.35">
      <c r="A123" s="19" t="str">
        <f t="shared" si="1"/>
        <v>CONSUMO PER CAPITA (kg ó litros por individuo)Total AperitivosDURANTE EL DIA</v>
      </c>
      <c r="B123" s="19" t="s">
        <v>53</v>
      </c>
      <c r="C123" s="19" t="s">
        <v>44</v>
      </c>
      <c r="D123" s="19" t="s">
        <v>190</v>
      </c>
      <c r="E123" s="20">
        <v>8.85623026468675E-2</v>
      </c>
      <c r="F123" s="20">
        <v>6.9391801298960706E-2</v>
      </c>
      <c r="G123" s="20">
        <v>7.4644739286141404E-2</v>
      </c>
      <c r="H123" s="20">
        <v>6.3393132732498497E-2</v>
      </c>
      <c r="I123" s="20">
        <v>6.8411388105105206E-2</v>
      </c>
      <c r="J123" s="20">
        <v>7.1989823095240907E-2</v>
      </c>
      <c r="K123" s="20">
        <v>5.8195501485742603E-2</v>
      </c>
      <c r="L123" s="20">
        <v>5.78349678606098E-2</v>
      </c>
      <c r="M123" s="20">
        <v>7.1905663509161097E-2</v>
      </c>
      <c r="N123" s="20"/>
      <c r="O123" s="20"/>
    </row>
    <row r="124" spans="1:15" x14ac:dyDescent="0.35">
      <c r="A124" s="19" t="str">
        <f t="shared" si="1"/>
        <v>CONSUMO PER CAPITA (kg ó litros por individuo)Total AperitivosCON AMIGOS</v>
      </c>
      <c r="B124" s="19" t="s">
        <v>53</v>
      </c>
      <c r="C124" s="19" t="s">
        <v>44</v>
      </c>
      <c r="D124" s="19" t="s">
        <v>191</v>
      </c>
      <c r="E124" s="20">
        <v>0.121427399548621</v>
      </c>
      <c r="F124" s="20">
        <v>8.4271488680272094E-2</v>
      </c>
      <c r="G124" s="20">
        <v>6.9831053758951905E-2</v>
      </c>
      <c r="H124" s="20">
        <v>7.5765411002737607E-2</v>
      </c>
      <c r="I124" s="20">
        <v>0.104942066091932</v>
      </c>
      <c r="J124" s="20">
        <v>7.7381257422772104E-2</v>
      </c>
      <c r="K124" s="20">
        <v>6.0202110508763403E-2</v>
      </c>
      <c r="L124" s="20">
        <v>5.1815968931883803E-2</v>
      </c>
      <c r="M124" s="20">
        <v>9.5769680407713803E-2</v>
      </c>
      <c r="N124" s="20"/>
      <c r="O124" s="20"/>
    </row>
    <row r="125" spans="1:15" x14ac:dyDescent="0.35">
      <c r="A125" s="19" t="str">
        <f t="shared" si="1"/>
        <v>CONSUMO PER CAPITA (kg ó litros por individuo)Total AperitivosCON CLIENTES</v>
      </c>
      <c r="B125" s="19" t="s">
        <v>53</v>
      </c>
      <c r="C125" s="19" t="s">
        <v>44</v>
      </c>
      <c r="D125" s="19" t="s">
        <v>192</v>
      </c>
      <c r="E125" s="20">
        <v>4.3946004819043301E-3</v>
      </c>
      <c r="F125" s="20">
        <v>4.6143748017323601E-4</v>
      </c>
      <c r="G125" s="20">
        <v>1.0552785047043E-3</v>
      </c>
      <c r="H125" s="20">
        <v>3.1033521991914699E-3</v>
      </c>
      <c r="I125" s="20">
        <v>7.2896688478634201E-4</v>
      </c>
      <c r="J125" s="20">
        <v>1.7946121818290001E-3</v>
      </c>
      <c r="K125" s="20">
        <v>1.05919068521327E-3</v>
      </c>
      <c r="L125" s="20">
        <v>3.8526497332345001E-4</v>
      </c>
      <c r="M125" s="20">
        <v>4.4530229741107598E-4</v>
      </c>
      <c r="N125" s="20"/>
      <c r="O125" s="20"/>
    </row>
    <row r="126" spans="1:15" x14ac:dyDescent="0.35">
      <c r="A126" s="19" t="str">
        <f t="shared" si="1"/>
        <v>CONSUMO PER CAPITA (kg ó litros por individuo)Total AperitivosCON COMPAÑEROS DE TRABAJO</v>
      </c>
      <c r="B126" s="19" t="s">
        <v>53</v>
      </c>
      <c r="C126" s="19" t="s">
        <v>44</v>
      </c>
      <c r="D126" s="19" t="s">
        <v>193</v>
      </c>
      <c r="E126" s="20">
        <v>2.7474287580152398E-2</v>
      </c>
      <c r="F126" s="20">
        <v>2.3850671112338899E-2</v>
      </c>
      <c r="G126" s="20">
        <v>2.6375532219761501E-2</v>
      </c>
      <c r="H126" s="20">
        <v>1.6286485637287799E-2</v>
      </c>
      <c r="I126" s="20">
        <v>2.0788979584316698E-2</v>
      </c>
      <c r="J126" s="20">
        <v>1.47924220809715E-2</v>
      </c>
      <c r="K126" s="20">
        <v>1.62323445395137E-2</v>
      </c>
      <c r="L126" s="20">
        <v>1.82999342036749E-2</v>
      </c>
      <c r="M126" s="20">
        <v>1.24391365136114E-2</v>
      </c>
      <c r="N126" s="20"/>
      <c r="O126" s="20"/>
    </row>
    <row r="127" spans="1:15" x14ac:dyDescent="0.35">
      <c r="A127" s="19" t="str">
        <f t="shared" si="1"/>
        <v>CONSUMO PER CAPITA (kg ó litros por individuo)Total AperitivosCON COMPAÑEROS DE CLASE</v>
      </c>
      <c r="B127" s="19" t="s">
        <v>53</v>
      </c>
      <c r="C127" s="19" t="s">
        <v>44</v>
      </c>
      <c r="D127" s="19" t="s">
        <v>194</v>
      </c>
      <c r="E127" s="20">
        <v>4.8882082142556096E-3</v>
      </c>
      <c r="F127" s="20">
        <v>2.1501689087982602E-3</v>
      </c>
      <c r="G127" s="20">
        <v>5.0434606113065796E-3</v>
      </c>
      <c r="H127" s="20">
        <v>2.7512613981426899E-3</v>
      </c>
      <c r="I127" s="20">
        <v>3.6058791637510702E-3</v>
      </c>
      <c r="J127" s="20">
        <v>1.53069909837941E-3</v>
      </c>
      <c r="K127" s="20">
        <v>5.1134410635210797E-3</v>
      </c>
      <c r="L127" s="20">
        <v>2.2984669846534099E-3</v>
      </c>
      <c r="M127" s="20">
        <v>2.9210627105600499E-3</v>
      </c>
      <c r="N127" s="20"/>
      <c r="O127" s="20"/>
    </row>
    <row r="128" spans="1:15" x14ac:dyDescent="0.35">
      <c r="A128" s="19" t="str">
        <f t="shared" si="1"/>
        <v>CONSUMO PER CAPITA (kg ó litros por individuo)Total AperitivosCON FAMILIA</v>
      </c>
      <c r="B128" s="19" t="s">
        <v>53</v>
      </c>
      <c r="C128" s="19" t="s">
        <v>44</v>
      </c>
      <c r="D128" s="19" t="s">
        <v>195</v>
      </c>
      <c r="E128" s="20">
        <v>0.18958268506010001</v>
      </c>
      <c r="F128" s="20">
        <v>0.15300087717866301</v>
      </c>
      <c r="G128" s="20">
        <v>0.14868162835873799</v>
      </c>
      <c r="H128" s="20">
        <v>0.142319118595361</v>
      </c>
      <c r="I128" s="20">
        <v>0.17579737118408301</v>
      </c>
      <c r="J128" s="20">
        <v>0.127107201938915</v>
      </c>
      <c r="K128" s="20">
        <v>0.122453092598603</v>
      </c>
      <c r="L128" s="20">
        <v>0.124244125076846</v>
      </c>
      <c r="M128" s="20">
        <v>0.18257167826703599</v>
      </c>
      <c r="N128" s="20"/>
      <c r="O128" s="20"/>
    </row>
    <row r="129" spans="1:15" x14ac:dyDescent="0.35">
      <c r="A129" s="19" t="str">
        <f t="shared" si="1"/>
        <v>CONSUMO PER CAPITA (kg ó litros por individuo)Total AperitivosCON LA PAREJA</v>
      </c>
      <c r="B129" s="19" t="s">
        <v>53</v>
      </c>
      <c r="C129" s="19" t="s">
        <v>44</v>
      </c>
      <c r="D129" s="19" t="s">
        <v>196</v>
      </c>
      <c r="E129" s="20">
        <v>4.0959194589885103E-2</v>
      </c>
      <c r="F129" s="20">
        <v>2.6869601946422E-2</v>
      </c>
      <c r="G129" s="20">
        <v>2.8464271445379899E-2</v>
      </c>
      <c r="H129" s="20">
        <v>3.3120534873602898E-2</v>
      </c>
      <c r="I129" s="20">
        <v>4.8139244044473201E-2</v>
      </c>
      <c r="J129" s="20">
        <v>3.00811636294245E-2</v>
      </c>
      <c r="K129" s="20">
        <v>2.9036917395066499E-2</v>
      </c>
      <c r="L129" s="20">
        <v>3.2111142600786499E-2</v>
      </c>
      <c r="M129" s="20">
        <v>4.2607520142880398E-2</v>
      </c>
      <c r="N129" s="20"/>
      <c r="O129" s="20"/>
    </row>
    <row r="130" spans="1:15" x14ac:dyDescent="0.35">
      <c r="A130" s="19" t="str">
        <f t="shared" si="1"/>
        <v>CONSUMO PER CAPITA (kg ó litros por individuo)Total AperitivosESTABA SOLO/A</v>
      </c>
      <c r="B130" s="19" t="s">
        <v>53</v>
      </c>
      <c r="C130" s="19" t="s">
        <v>44</v>
      </c>
      <c r="D130" s="19" t="s">
        <v>197</v>
      </c>
      <c r="E130" s="20">
        <v>0.10839895908576699</v>
      </c>
      <c r="F130" s="20">
        <v>8.8796130848705204E-2</v>
      </c>
      <c r="G130" s="20">
        <v>8.6336670214647401E-2</v>
      </c>
      <c r="H130" s="20">
        <v>8.3628803905923005E-2</v>
      </c>
      <c r="I130" s="20">
        <v>9.9736575266965097E-2</v>
      </c>
      <c r="J130" s="20">
        <v>7.8783658044936006E-2</v>
      </c>
      <c r="K130" s="20">
        <v>8.9552848109180905E-2</v>
      </c>
      <c r="L130" s="20">
        <v>8.3943529744077705E-2</v>
      </c>
      <c r="M130" s="20">
        <v>9.4189939567547898E-2</v>
      </c>
      <c r="N130" s="20"/>
      <c r="O130" s="20"/>
    </row>
    <row r="131" spans="1:15" x14ac:dyDescent="0.35">
      <c r="A131" s="19" t="str">
        <f t="shared" si="1"/>
        <v>CONSUMO PER CAPITA (kg ó litros por individuo)Total AperitivosOTROS</v>
      </c>
      <c r="B131" s="19" t="s">
        <v>53</v>
      </c>
      <c r="C131" s="19" t="s">
        <v>44</v>
      </c>
      <c r="D131" s="19" t="s">
        <v>198</v>
      </c>
      <c r="E131" s="20">
        <v>7.2272511877930099E-3</v>
      </c>
      <c r="F131" s="20">
        <v>6.9070381596193801E-3</v>
      </c>
      <c r="G131" s="20">
        <v>1.0037885916003301E-2</v>
      </c>
      <c r="H131" s="20">
        <v>5.6928021934495804E-3</v>
      </c>
      <c r="I131" s="20">
        <v>4.9530318628135898E-3</v>
      </c>
      <c r="J131" s="20">
        <v>5.7387824227314102E-3</v>
      </c>
      <c r="K131" s="20">
        <v>2.6226975646020802E-3</v>
      </c>
      <c r="L131" s="20">
        <v>4.7530582179744797E-3</v>
      </c>
      <c r="M131" s="20">
        <v>4.5324990891808404E-3</v>
      </c>
      <c r="N131" s="20"/>
      <c r="O131" s="20"/>
    </row>
    <row r="132" spans="1:15" x14ac:dyDescent="0.35">
      <c r="A132" s="19" t="str">
        <f t="shared" ref="A132:A140" si="2">B132&amp;C132&amp;D132</f>
        <v>CONSUMO PER CAPITA (kg ó litros por individuo)Total AperitivosESTAR TRABAJANDO</v>
      </c>
      <c r="B132" s="19" t="s">
        <v>53</v>
      </c>
      <c r="C132" s="19" t="s">
        <v>44</v>
      </c>
      <c r="D132" s="19" t="s">
        <v>199</v>
      </c>
      <c r="E132" s="20">
        <v>3.1745953744379198E-2</v>
      </c>
      <c r="F132" s="20">
        <v>2.97467997324912E-2</v>
      </c>
      <c r="G132" s="20">
        <v>3.1249030410534898E-2</v>
      </c>
      <c r="H132" s="20">
        <v>2.6244590810014502E-2</v>
      </c>
      <c r="I132" s="20">
        <v>2.9100728929355599E-2</v>
      </c>
      <c r="J132" s="20">
        <v>2.6471135402191599E-2</v>
      </c>
      <c r="K132" s="20">
        <v>2.4268591219618999E-2</v>
      </c>
      <c r="L132" s="20">
        <v>3.0050160061393601E-2</v>
      </c>
      <c r="M132" s="20">
        <v>2.3062951102873999E-2</v>
      </c>
      <c r="N132" s="20"/>
      <c r="O132" s="20"/>
    </row>
    <row r="133" spans="1:15" x14ac:dyDescent="0.35">
      <c r="A133" s="19" t="str">
        <f t="shared" si="2"/>
        <v>CONSUMO PER CAPITA (kg ó litros por individuo)Total AperitivosCOMIDA DE NEGOCIOS</v>
      </c>
      <c r="B133" s="19" t="s">
        <v>53</v>
      </c>
      <c r="C133" s="19" t="s">
        <v>44</v>
      </c>
      <c r="D133" s="19" t="s">
        <v>200</v>
      </c>
      <c r="E133" s="20">
        <v>2.03461229886942E-3</v>
      </c>
      <c r="F133" s="20">
        <v>4.7223846829558902E-3</v>
      </c>
      <c r="G133" s="20">
        <v>1.2410300197831601E-3</v>
      </c>
      <c r="H133" s="20">
        <v>7.1807781344166897E-4</v>
      </c>
      <c r="I133" s="20">
        <v>2.1340590495797599E-4</v>
      </c>
      <c r="J133" s="20">
        <v>1.15590517312812E-3</v>
      </c>
      <c r="K133" s="20">
        <v>2.18155148660366E-3</v>
      </c>
      <c r="L133" s="20" t="s">
        <v>174</v>
      </c>
      <c r="M133" s="20">
        <v>1.07873940252725E-3</v>
      </c>
      <c r="N133" s="20"/>
      <c r="O133" s="20"/>
    </row>
    <row r="134" spans="1:15" x14ac:dyDescent="0.35">
      <c r="A134" s="19" t="str">
        <f t="shared" si="2"/>
        <v>CONSUMO PER CAPITA (kg ó litros por individuo)Total AperitivosPOR PLACER/RELAX</v>
      </c>
      <c r="B134" s="19" t="s">
        <v>53</v>
      </c>
      <c r="C134" s="19" t="s">
        <v>44</v>
      </c>
      <c r="D134" s="19" t="s">
        <v>201</v>
      </c>
      <c r="E134" s="20">
        <v>0.113970658253273</v>
      </c>
      <c r="F134" s="20">
        <v>6.9532853837736497E-2</v>
      </c>
      <c r="G134" s="20">
        <v>5.8869532576432598E-2</v>
      </c>
      <c r="H134" s="20">
        <v>7.186077078217E-2</v>
      </c>
      <c r="I134" s="20">
        <v>0.106601346143969</v>
      </c>
      <c r="J134" s="20">
        <v>6.5208271681413493E-2</v>
      </c>
      <c r="K134" s="20">
        <v>6.5482474318887499E-2</v>
      </c>
      <c r="L134" s="20">
        <v>6.1312124524554597E-2</v>
      </c>
      <c r="M134" s="20">
        <v>0.10716113848226</v>
      </c>
      <c r="N134" s="20"/>
      <c r="O134" s="20"/>
    </row>
    <row r="135" spans="1:15" x14ac:dyDescent="0.35">
      <c r="A135" s="19" t="str">
        <f t="shared" si="2"/>
        <v>CONSUMO PER CAPITA (kg ó litros por individuo)Total AperitivosTENER HAMBRE/SIN PLANIFICAR</v>
      </c>
      <c r="B135" s="19" t="s">
        <v>53</v>
      </c>
      <c r="C135" s="19" t="s">
        <v>44</v>
      </c>
      <c r="D135" s="19" t="s">
        <v>202</v>
      </c>
      <c r="E135" s="20">
        <v>0.18141365447022101</v>
      </c>
      <c r="F135" s="20">
        <v>0.14030423830495301</v>
      </c>
      <c r="G135" s="20">
        <v>0.148668382892789</v>
      </c>
      <c r="H135" s="20">
        <v>0.14236675348303601</v>
      </c>
      <c r="I135" s="20">
        <v>0.16924859664931599</v>
      </c>
      <c r="J135" s="20">
        <v>0.12732381893870601</v>
      </c>
      <c r="K135" s="20">
        <v>0.13186708564858601</v>
      </c>
      <c r="L135" s="20">
        <v>0.12556989291801501</v>
      </c>
      <c r="M135" s="20">
        <v>0.15213968651697399</v>
      </c>
    </row>
    <row r="136" spans="1:15" x14ac:dyDescent="0.35">
      <c r="A136" s="19" t="str">
        <f t="shared" si="2"/>
        <v>CONSUMO PER CAPITA (kg ó litros por individuo)Total AperitivosESTAR DE COMPRAS</v>
      </c>
      <c r="B136" s="19" t="s">
        <v>53</v>
      </c>
      <c r="C136" s="19" t="s">
        <v>44</v>
      </c>
      <c r="D136" s="19" t="s">
        <v>203</v>
      </c>
      <c r="E136" s="20">
        <v>1.4348949147860401E-2</v>
      </c>
      <c r="F136" s="20">
        <v>1.0225550631952801E-2</v>
      </c>
      <c r="G136" s="20">
        <v>1.7218821366377299E-2</v>
      </c>
      <c r="H136" s="20">
        <v>8.3892592696074592E-3</v>
      </c>
      <c r="I136" s="20">
        <v>9.8439246894713207E-3</v>
      </c>
      <c r="J136" s="20">
        <v>1.11851726001855E-2</v>
      </c>
      <c r="K136" s="20">
        <v>6.5854078674000699E-3</v>
      </c>
      <c r="L136" s="20">
        <v>5.3122938452514201E-3</v>
      </c>
      <c r="M136" s="20">
        <v>1.13893965064642E-2</v>
      </c>
    </row>
    <row r="137" spans="1:15" x14ac:dyDescent="0.35">
      <c r="A137" s="19" t="str">
        <f t="shared" si="2"/>
        <v>CONSUMO PER CAPITA (kg ó litros por individuo)Total AperitivosNO COCINAR EN CASA</v>
      </c>
      <c r="B137" s="19" t="s">
        <v>53</v>
      </c>
      <c r="C137" s="19" t="s">
        <v>44</v>
      </c>
      <c r="D137" s="19" t="s">
        <v>204</v>
      </c>
      <c r="E137" s="20">
        <v>1.7353430303963E-2</v>
      </c>
      <c r="F137" s="20">
        <v>9.3147371944588605E-3</v>
      </c>
      <c r="G137" s="20">
        <v>1.3321761178765599E-2</v>
      </c>
      <c r="H137" s="20">
        <v>8.9893695363981903E-3</v>
      </c>
      <c r="I137" s="20">
        <v>1.3456568209582E-2</v>
      </c>
      <c r="J137" s="20">
        <v>1.09445255457205E-2</v>
      </c>
      <c r="K137" s="20">
        <v>1.1434356503503201E-2</v>
      </c>
      <c r="L137" s="20">
        <v>1.0500553839253799E-2</v>
      </c>
      <c r="M137" s="20">
        <v>1.62233212302983E-2</v>
      </c>
    </row>
    <row r="138" spans="1:15" x14ac:dyDescent="0.35">
      <c r="A138" s="19" t="str">
        <f t="shared" si="2"/>
        <v>CONSUMO PER CAPITA (kg ó litros por individuo)Total AperitivosCELEBRACION/FIESTA/SALIR TOMAR</v>
      </c>
      <c r="B138" s="19" t="s">
        <v>53</v>
      </c>
      <c r="C138" s="19" t="s">
        <v>44</v>
      </c>
      <c r="D138" s="19" t="s">
        <v>205</v>
      </c>
      <c r="E138" s="20">
        <v>9.3042012070330402E-2</v>
      </c>
      <c r="F138" s="20">
        <v>7.30161519724776E-2</v>
      </c>
      <c r="G138" s="20">
        <v>6.4565462411183897E-2</v>
      </c>
      <c r="H138" s="20">
        <v>6.8685022933644702E-2</v>
      </c>
      <c r="I138" s="20">
        <v>8.7461833428954305E-2</v>
      </c>
      <c r="J138" s="20">
        <v>5.9958440303696098E-2</v>
      </c>
      <c r="K138" s="20">
        <v>5.3150036013532902E-2</v>
      </c>
      <c r="L138" s="20">
        <v>5.1789974012943399E-2</v>
      </c>
      <c r="M138" s="20">
        <v>7.6067082253211196E-2</v>
      </c>
    </row>
    <row r="139" spans="1:15" x14ac:dyDescent="0.35">
      <c r="A139" s="19" t="str">
        <f t="shared" si="2"/>
        <v>CONSUMO PER CAPITA (kg ó litros por individuo)Total AperitivosVIENDO DEPORTES</v>
      </c>
      <c r="B139" s="19" t="s">
        <v>53</v>
      </c>
      <c r="C139" s="19" t="s">
        <v>44</v>
      </c>
      <c r="D139" s="19" t="s">
        <v>206</v>
      </c>
      <c r="E139" s="20">
        <v>1.19969307242659E-2</v>
      </c>
      <c r="F139" s="20">
        <v>1.5873617360827399E-2</v>
      </c>
      <c r="G139" s="20">
        <v>1.53896625199147E-2</v>
      </c>
      <c r="H139" s="20">
        <v>1.12012384631241E-2</v>
      </c>
      <c r="I139" s="20">
        <v>6.5951643356941597E-3</v>
      </c>
      <c r="J139" s="20">
        <v>1.01416219342565E-2</v>
      </c>
      <c r="K139" s="20">
        <v>9.1686671717727992E-3</v>
      </c>
      <c r="L139" s="20">
        <v>6.6759171702344602E-3</v>
      </c>
      <c r="M139" s="20">
        <v>1.3434121515591899E-2</v>
      </c>
    </row>
    <row r="140" spans="1:15" x14ac:dyDescent="0.35">
      <c r="A140" s="19" t="str">
        <f t="shared" si="2"/>
        <v>CONSUMO PER CAPITA (kg ó litros por individuo)Total AperitivosOTROS MOTIVOS</v>
      </c>
      <c r="B140" s="19" t="s">
        <v>53</v>
      </c>
      <c r="C140" s="19" t="s">
        <v>44</v>
      </c>
      <c r="D140" s="19" t="s">
        <v>207</v>
      </c>
      <c r="E140" s="20">
        <v>3.8446425389644698E-2</v>
      </c>
      <c r="F140" s="20">
        <v>3.3571035690516102E-2</v>
      </c>
      <c r="G140" s="20">
        <v>2.5301995296860499E-2</v>
      </c>
      <c r="H140" s="20">
        <v>2.4212624106225201E-2</v>
      </c>
      <c r="I140" s="20">
        <v>3.6170578640353702E-2</v>
      </c>
      <c r="J140" s="20">
        <v>2.4820807201052699E-2</v>
      </c>
      <c r="K140" s="20">
        <v>2.21345062134841E-2</v>
      </c>
      <c r="L140" s="20">
        <v>2.6640569120435099E-2</v>
      </c>
      <c r="M140" s="20">
        <v>3.4920437976511801E-2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workbookViewId="0">
      <selection activeCell="N12" sqref="N12"/>
    </sheetView>
  </sheetViews>
  <sheetFormatPr baseColWidth="10" defaultColWidth="11.453125" defaultRowHeight="14.5" x14ac:dyDescent="0.35"/>
  <cols>
    <col min="4" max="4" width="44.54296875" bestFit="1" customWidth="1"/>
    <col min="5" max="5" width="41.54296875" bestFit="1" customWidth="1"/>
    <col min="6" max="6" width="8" customWidth="1"/>
    <col min="7" max="7" width="8.1796875" customWidth="1"/>
    <col min="8" max="8" width="36.81640625" bestFit="1" customWidth="1"/>
    <col min="20" max="20" width="23.1796875" customWidth="1"/>
    <col min="21" max="21" width="11.453125" style="2"/>
  </cols>
  <sheetData>
    <row r="2" spans="3:21" x14ac:dyDescent="0.35">
      <c r="C2" s="97" t="s">
        <v>39</v>
      </c>
      <c r="D2" s="97"/>
      <c r="G2" s="97" t="s">
        <v>40</v>
      </c>
      <c r="H2" s="97"/>
      <c r="L2" s="97" t="s">
        <v>41</v>
      </c>
      <c r="M2" s="97"/>
      <c r="U2" s="2" t="s">
        <v>173</v>
      </c>
    </row>
    <row r="3" spans="3:21" x14ac:dyDescent="0.35">
      <c r="C3">
        <v>1</v>
      </c>
      <c r="D3" t="s">
        <v>42</v>
      </c>
      <c r="E3" t="s">
        <v>43</v>
      </c>
      <c r="G3">
        <v>1</v>
      </c>
      <c r="H3" t="s">
        <v>44</v>
      </c>
      <c r="L3">
        <v>1</v>
      </c>
      <c r="M3" t="s">
        <v>45</v>
      </c>
      <c r="R3" t="s">
        <v>208</v>
      </c>
      <c r="S3" t="s">
        <v>44</v>
      </c>
      <c r="T3" t="s">
        <v>81</v>
      </c>
      <c r="U3" s="2">
        <v>100</v>
      </c>
    </row>
    <row r="4" spans="3:21" x14ac:dyDescent="0.35">
      <c r="C4">
        <v>2</v>
      </c>
      <c r="D4" t="s">
        <v>46</v>
      </c>
      <c r="E4" t="s">
        <v>47</v>
      </c>
      <c r="G4">
        <v>2</v>
      </c>
      <c r="H4" t="s">
        <v>48</v>
      </c>
      <c r="L4">
        <v>2</v>
      </c>
      <c r="M4" t="s">
        <v>49</v>
      </c>
      <c r="T4" t="s">
        <v>83</v>
      </c>
      <c r="U4" s="2">
        <v>9.4404204834864505</v>
      </c>
    </row>
    <row r="5" spans="3:21" x14ac:dyDescent="0.35">
      <c r="C5">
        <v>3</v>
      </c>
      <c r="D5" t="s">
        <v>50</v>
      </c>
      <c r="E5" t="s">
        <v>51</v>
      </c>
      <c r="G5">
        <v>3</v>
      </c>
      <c r="H5" t="s">
        <v>52</v>
      </c>
      <c r="L5">
        <v>3</v>
      </c>
      <c r="M5" t="s">
        <v>53</v>
      </c>
      <c r="T5" t="s">
        <v>84</v>
      </c>
      <c r="U5" s="2">
        <v>13.279324654074999</v>
      </c>
    </row>
    <row r="6" spans="3:21" x14ac:dyDescent="0.35">
      <c r="C6">
        <v>4</v>
      </c>
      <c r="D6" t="s">
        <v>54</v>
      </c>
      <c r="E6" t="s">
        <v>55</v>
      </c>
      <c r="G6">
        <v>4</v>
      </c>
      <c r="H6" t="s">
        <v>56</v>
      </c>
      <c r="T6" t="s">
        <v>85</v>
      </c>
      <c r="U6" s="2">
        <v>15.760131534885399</v>
      </c>
    </row>
    <row r="7" spans="3:21" x14ac:dyDescent="0.35">
      <c r="C7">
        <v>5</v>
      </c>
      <c r="D7" t="s">
        <v>57</v>
      </c>
      <c r="E7" t="s">
        <v>58</v>
      </c>
      <c r="G7">
        <v>5</v>
      </c>
      <c r="H7" t="s">
        <v>59</v>
      </c>
      <c r="T7" t="s">
        <v>86</v>
      </c>
      <c r="U7" s="2">
        <v>20.3005399274093</v>
      </c>
    </row>
    <row r="8" spans="3:21" x14ac:dyDescent="0.35">
      <c r="C8">
        <v>6</v>
      </c>
      <c r="D8" t="s">
        <v>60</v>
      </c>
      <c r="E8" t="s">
        <v>61</v>
      </c>
      <c r="G8">
        <v>6</v>
      </c>
      <c r="H8" t="s">
        <v>62</v>
      </c>
      <c r="T8" t="s">
        <v>87</v>
      </c>
      <c r="U8" s="2">
        <v>13.2596993213837</v>
      </c>
    </row>
    <row r="9" spans="3:21" x14ac:dyDescent="0.35">
      <c r="C9">
        <v>7</v>
      </c>
      <c r="D9" t="s">
        <v>63</v>
      </c>
      <c r="E9" t="s">
        <v>64</v>
      </c>
      <c r="G9">
        <v>7</v>
      </c>
      <c r="H9" t="s">
        <v>65</v>
      </c>
      <c r="T9" t="s">
        <v>88</v>
      </c>
      <c r="U9" s="2">
        <v>9.7203045331732092</v>
      </c>
    </row>
    <row r="10" spans="3:21" x14ac:dyDescent="0.35">
      <c r="C10">
        <v>8</v>
      </c>
      <c r="D10" t="s">
        <v>66</v>
      </c>
      <c r="E10" t="s">
        <v>67</v>
      </c>
      <c r="G10">
        <v>8</v>
      </c>
      <c r="H10" t="s">
        <v>68</v>
      </c>
      <c r="T10" t="s">
        <v>89</v>
      </c>
      <c r="U10" s="2">
        <v>9.3198484789760894</v>
      </c>
    </row>
    <row r="11" spans="3:21" x14ac:dyDescent="0.35">
      <c r="C11">
        <v>9</v>
      </c>
      <c r="D11" t="s">
        <v>69</v>
      </c>
      <c r="E11" t="s">
        <v>53</v>
      </c>
      <c r="G11">
        <v>9</v>
      </c>
      <c r="H11" t="s">
        <v>70</v>
      </c>
      <c r="T11" t="s">
        <v>90</v>
      </c>
      <c r="U11" s="2">
        <v>8.9197273011480895</v>
      </c>
    </row>
    <row r="12" spans="3:21" x14ac:dyDescent="0.35">
      <c r="C12">
        <v>10</v>
      </c>
      <c r="D12" t="s">
        <v>71</v>
      </c>
      <c r="E12" t="s">
        <v>72</v>
      </c>
      <c r="T12" t="s">
        <v>91</v>
      </c>
      <c r="U12" s="2">
        <v>5.8814009439762902</v>
      </c>
    </row>
    <row r="13" spans="3:21" x14ac:dyDescent="0.35">
      <c r="C13">
        <v>11</v>
      </c>
      <c r="D13" t="s">
        <v>73</v>
      </c>
      <c r="E13" t="s">
        <v>74</v>
      </c>
      <c r="T13" t="s">
        <v>92</v>
      </c>
      <c r="U13" s="2">
        <v>6.5377117526264303</v>
      </c>
    </row>
    <row r="14" spans="3:21" x14ac:dyDescent="0.35">
      <c r="T14" t="s">
        <v>93</v>
      </c>
      <c r="U14" s="2">
        <v>8.2946868896487107</v>
      </c>
    </row>
    <row r="15" spans="3:21" x14ac:dyDescent="0.35">
      <c r="T15" t="s">
        <v>94</v>
      </c>
      <c r="U15" s="2">
        <v>18.3913120816357</v>
      </c>
    </row>
    <row r="16" spans="3:21" x14ac:dyDescent="0.35">
      <c r="T16" t="s">
        <v>95</v>
      </c>
      <c r="U16" s="2">
        <v>20.853354348995399</v>
      </c>
    </row>
    <row r="17" spans="20:21" x14ac:dyDescent="0.35">
      <c r="T17" t="s">
        <v>96</v>
      </c>
      <c r="U17" s="2">
        <v>10.556744730195399</v>
      </c>
    </row>
    <row r="18" spans="20:21" x14ac:dyDescent="0.35">
      <c r="T18" t="s">
        <v>97</v>
      </c>
      <c r="U18" s="2">
        <v>12.5632031433347</v>
      </c>
    </row>
    <row r="19" spans="20:21" x14ac:dyDescent="0.35">
      <c r="T19" t="s">
        <v>98</v>
      </c>
      <c r="U19" s="2">
        <v>16.921569405277602</v>
      </c>
    </row>
    <row r="20" spans="20:21" x14ac:dyDescent="0.35">
      <c r="T20" t="s">
        <v>99</v>
      </c>
      <c r="U20" s="2">
        <v>6.9585438021943897</v>
      </c>
    </row>
    <row r="21" spans="20:21" x14ac:dyDescent="0.35">
      <c r="T21" t="s">
        <v>100</v>
      </c>
      <c r="U21" s="2">
        <v>6.79973374599395</v>
      </c>
    </row>
    <row r="22" spans="20:21" x14ac:dyDescent="0.35">
      <c r="T22" t="s">
        <v>101</v>
      </c>
      <c r="U22" s="2">
        <v>14.416756628578</v>
      </c>
    </row>
    <row r="23" spans="20:21" x14ac:dyDescent="0.35">
      <c r="T23" t="s">
        <v>102</v>
      </c>
      <c r="U23" s="2">
        <v>28.9798027261855</v>
      </c>
    </row>
    <row r="24" spans="20:21" x14ac:dyDescent="0.35">
      <c r="T24" t="s">
        <v>103</v>
      </c>
      <c r="U24" s="2">
        <v>19.8436575388458</v>
      </c>
    </row>
    <row r="25" spans="20:21" x14ac:dyDescent="0.35">
      <c r="T25" t="s">
        <v>104</v>
      </c>
      <c r="U25" s="2">
        <v>23.001502396626702</v>
      </c>
    </row>
    <row r="26" spans="20:21" x14ac:dyDescent="0.35">
      <c r="T26" t="s">
        <v>160</v>
      </c>
      <c r="U26" s="2">
        <v>22.587666822167002</v>
      </c>
    </row>
    <row r="27" spans="20:21" x14ac:dyDescent="0.35">
      <c r="T27" t="s">
        <v>161</v>
      </c>
      <c r="U27" s="2">
        <v>15.074034125093</v>
      </c>
    </row>
    <row r="28" spans="20:21" x14ac:dyDescent="0.35">
      <c r="T28" t="s">
        <v>162</v>
      </c>
      <c r="U28" s="2">
        <v>24.8498708905075</v>
      </c>
    </row>
    <row r="29" spans="20:21" x14ac:dyDescent="0.35">
      <c r="T29" t="s">
        <v>163</v>
      </c>
      <c r="U29" s="2">
        <v>15.154664495233099</v>
      </c>
    </row>
    <row r="30" spans="20:21" x14ac:dyDescent="0.35">
      <c r="T30" t="s">
        <v>209</v>
      </c>
      <c r="U30" s="2">
        <v>100</v>
      </c>
    </row>
    <row r="31" spans="20:21" x14ac:dyDescent="0.35">
      <c r="T31" t="s">
        <v>109</v>
      </c>
      <c r="U31" s="2">
        <v>49.686005715823597</v>
      </c>
    </row>
  </sheetData>
  <mergeCells count="3">
    <mergeCell ref="G2:H2"/>
    <mergeCell ref="C2:D2"/>
    <mergeCell ref="L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26"/>
  <sheetViews>
    <sheetView showGridLines="0" showRowColHeaders="0" zoomScale="70" zoomScaleNormal="70" workbookViewId="0">
      <selection sqref="A1:N1"/>
    </sheetView>
  </sheetViews>
  <sheetFormatPr baseColWidth="10" defaultColWidth="11.453125" defaultRowHeight="14.5" x14ac:dyDescent="0.35"/>
  <cols>
    <col min="1" max="1" width="54.81640625" style="14" customWidth="1"/>
    <col min="2" max="2" width="8.453125" style="14" customWidth="1"/>
    <col min="3" max="11" width="18.54296875" style="14" customWidth="1"/>
    <col min="12" max="12" width="4" style="14" customWidth="1"/>
    <col min="13" max="13" width="18.54296875" style="14" customWidth="1"/>
    <col min="14" max="14" width="1.26953125" style="14" customWidth="1"/>
    <col min="15" max="15" width="53.81640625" customWidth="1"/>
    <col min="16" max="16" width="21.7265625" bestFit="1" customWidth="1"/>
    <col min="17" max="17" width="25.7265625" customWidth="1"/>
    <col min="18" max="18" width="19.54296875" customWidth="1"/>
  </cols>
  <sheetData>
    <row r="1" spans="1:15" ht="48.75" customHeight="1" x14ac:dyDescent="0.35">
      <c r="A1" s="98" t="s">
        <v>0</v>
      </c>
      <c r="B1" s="98"/>
      <c r="C1" s="99"/>
      <c r="D1" s="99"/>
      <c r="E1" s="99"/>
      <c r="F1" s="99"/>
      <c r="G1" s="99"/>
      <c r="H1" s="99"/>
      <c r="I1" s="99"/>
      <c r="J1" s="99"/>
      <c r="K1" s="99"/>
      <c r="L1" s="99"/>
      <c r="M1" s="99"/>
      <c r="N1" s="99"/>
    </row>
    <row r="2" spans="1:15" x14ac:dyDescent="0.35">
      <c r="A2" s="53">
        <v>2</v>
      </c>
      <c r="B2" s="53"/>
      <c r="C2" s="42"/>
      <c r="D2" s="42"/>
      <c r="E2" s="42"/>
      <c r="F2" s="42"/>
      <c r="G2" s="42"/>
      <c r="H2" s="42"/>
      <c r="I2" s="42"/>
      <c r="J2" s="42"/>
      <c r="K2" s="42"/>
      <c r="L2" s="42"/>
      <c r="M2" s="42"/>
      <c r="N2" s="42"/>
    </row>
    <row r="3" spans="1:15" ht="21" customHeight="1" x14ac:dyDescent="0.35">
      <c r="A3" s="42"/>
      <c r="B3" s="33"/>
      <c r="C3" s="42"/>
      <c r="D3" s="42"/>
      <c r="E3" s="42"/>
      <c r="F3" s="42"/>
      <c r="G3" s="42"/>
      <c r="H3" s="42"/>
      <c r="I3" s="42"/>
      <c r="J3" s="42"/>
      <c r="K3" s="42"/>
      <c r="L3" s="42"/>
      <c r="M3" s="42"/>
      <c r="N3" s="42"/>
    </row>
    <row r="4" spans="1:15" ht="19" thickBot="1" x14ac:dyDescent="0.4">
      <c r="A4" s="54" t="s">
        <v>75</v>
      </c>
      <c r="B4" s="55"/>
      <c r="C4" s="42"/>
      <c r="D4" s="42"/>
      <c r="E4" s="42"/>
      <c r="F4" s="42"/>
      <c r="G4" s="42"/>
      <c r="H4" s="42"/>
      <c r="I4" s="42"/>
      <c r="J4" s="42"/>
      <c r="K4" s="42"/>
      <c r="L4" s="42"/>
      <c r="M4" s="42"/>
      <c r="N4" s="42"/>
    </row>
    <row r="5" spans="1:15" ht="15" thickTop="1" x14ac:dyDescent="0.35">
      <c r="A5" s="88"/>
      <c r="B5" s="89"/>
      <c r="C5" s="19"/>
      <c r="D5" s="19"/>
      <c r="E5" s="19"/>
      <c r="F5" s="19"/>
      <c r="G5" s="19"/>
      <c r="H5" s="19"/>
      <c r="I5" s="19"/>
      <c r="J5" s="19"/>
      <c r="K5" s="19"/>
      <c r="L5" s="19"/>
      <c r="M5" s="19"/>
      <c r="N5" s="19"/>
    </row>
    <row r="6" spans="1:15" ht="32.25" customHeight="1" x14ac:dyDescent="0.35">
      <c r="A6" s="55">
        <v>1</v>
      </c>
      <c r="B6" s="55"/>
      <c r="C6" s="30">
        <v>4</v>
      </c>
      <c r="D6" s="30">
        <v>5</v>
      </c>
      <c r="E6" s="30">
        <v>6</v>
      </c>
      <c r="F6" s="30">
        <v>7</v>
      </c>
      <c r="G6" s="30">
        <v>8</v>
      </c>
      <c r="H6" s="30">
        <v>9</v>
      </c>
      <c r="I6" s="30">
        <v>10</v>
      </c>
      <c r="J6" s="30">
        <v>11</v>
      </c>
      <c r="K6" s="30">
        <v>12</v>
      </c>
      <c r="L6"/>
      <c r="M6"/>
      <c r="N6" s="19"/>
    </row>
    <row r="7" spans="1:15" ht="25" customHeight="1" x14ac:dyDescent="0.35">
      <c r="A7" s="90" t="str">
        <f>VLOOKUP(A6,DESPLEGABLES!C3:E13,3,0)</f>
        <v>VOLUMEN (miles Consumiciones)</v>
      </c>
      <c r="B7" s="90"/>
      <c r="C7" s="58" t="str">
        <f>KPI_DATOS!D2</f>
        <v>TRIM 3 22</v>
      </c>
      <c r="D7" s="59" t="str">
        <f>KPI_DATOS!E2</f>
        <v>TRIM 4 22</v>
      </c>
      <c r="E7" s="59" t="str">
        <f>KPI_DATOS!F2</f>
        <v>TRIM 1 23</v>
      </c>
      <c r="F7" s="59" t="str">
        <f>KPI_DATOS!G2</f>
        <v>TRIM 2 23</v>
      </c>
      <c r="G7" s="59" t="str">
        <f>KPI_DATOS!H2</f>
        <v>TRIM 3 23</v>
      </c>
      <c r="H7" s="59" t="str">
        <f>KPI_DATOS!I2</f>
        <v>TRIM 4 23</v>
      </c>
      <c r="I7" s="59" t="str">
        <f>KPI_DATOS!J2</f>
        <v>TRIM 1 24</v>
      </c>
      <c r="J7" s="59" t="str">
        <f>KPI_DATOS!K2</f>
        <v>TRIM 2 24</v>
      </c>
      <c r="K7" s="59" t="str">
        <f>KPI_DATOS!L2</f>
        <v>TRIM 3 24</v>
      </c>
      <c r="L7" s="60"/>
      <c r="M7" s="46" t="s">
        <v>210</v>
      </c>
      <c r="N7" s="19"/>
    </row>
    <row r="8" spans="1:15" ht="25" customHeight="1" x14ac:dyDescent="0.35">
      <c r="A8" s="61" t="s">
        <v>44</v>
      </c>
      <c r="B8" s="62"/>
      <c r="C8" s="63">
        <f>IF($A$6&lt;4,VLOOKUP($A$7&amp;$A8,KPI_DATOS!$A$2:$L$101,KPI!C$6,0)/1000,VLOOKUP($A$7&amp;$A8,KPI_DATOS!$A$2:$L$101,KPI!C$6,0))</f>
        <v>173.28810000000001</v>
      </c>
      <c r="D8" s="63">
        <f>IF($A$6&lt;4,VLOOKUP($A$7&amp;$A8,KPI_DATOS!$A$2:$L$101,KPI!D$6,0)/1000,VLOOKUP($A$7&amp;$A8,KPI_DATOS!$A$2:$L$101,KPI!D$6,0))</f>
        <v>129.2295</v>
      </c>
      <c r="E8" s="63">
        <f>IF($A$6&lt;4,VLOOKUP($A$7&amp;$A8,KPI_DATOS!$A$2:$L$101,KPI!E$6,0)/1000,VLOOKUP($A$7&amp;$A8,KPI_DATOS!$A$2:$L$101,KPI!E$6,0))</f>
        <v>129.38249999999999</v>
      </c>
      <c r="F8" s="63">
        <f>IF($A$6&lt;4,VLOOKUP($A$7&amp;$A8,KPI_DATOS!$A$2:$L$101,KPI!F$6,0)/1000,VLOOKUP($A$7&amp;$A8,KPI_DATOS!$A$2:$L$101,KPI!F$6,0))</f>
        <v>123.86410000000001</v>
      </c>
      <c r="G8" s="63">
        <f>IF($A$6&lt;4,VLOOKUP($A$7&amp;$A8,KPI_DATOS!$A$2:$L$101,KPI!G$6,0)/1000,VLOOKUP($A$7&amp;$A8,KPI_DATOS!$A$2:$L$101,KPI!G$6,0))</f>
        <v>142.3159</v>
      </c>
      <c r="H8" s="63">
        <f>IF($A$6&lt;4,VLOOKUP($A$7&amp;$A8,KPI_DATOS!$A$2:$L$101,KPI!H$6,0)/1000,VLOOKUP($A$7&amp;$A8,KPI_DATOS!$A$2:$L$101,KPI!H$6,0))</f>
        <v>120.396</v>
      </c>
      <c r="I8" s="63">
        <f>IF($A$6&lt;4,VLOOKUP($A$7&amp;$A8,KPI_DATOS!$A$2:$L$101,KPI!I$6,0)/1000,VLOOKUP($A$7&amp;$A8,KPI_DATOS!$A$2:$L$101,KPI!I$6,0))</f>
        <v>108.3931</v>
      </c>
      <c r="J8" s="63">
        <f>IF($A$6&lt;4,VLOOKUP($A$7&amp;$A8,KPI_DATOS!$A$2:$L$101,KPI!J$6,0)/1000,VLOOKUP($A$7&amp;$A8,KPI_DATOS!$A$2:$L$101,KPI!J$6,0))</f>
        <v>110.50660000000001</v>
      </c>
      <c r="K8" s="63">
        <f>IF($A$6&lt;4,VLOOKUP($A$7&amp;$A8,KPI_DATOS!$A$2:$L$101,KPI!K$6,0)/1000,VLOOKUP($A$7&amp;$A8,KPI_DATOS!$A$2:$L$101,KPI!K$6,0))</f>
        <v>135.1456</v>
      </c>
      <c r="L8" s="60"/>
      <c r="M8" s="47">
        <f>IFERROR(IF(A6=4,(K8-G8),((K8/G8-1)*100)),"-")</f>
        <v>-5.0382986019130716</v>
      </c>
      <c r="N8" s="19"/>
      <c r="O8" s="39"/>
    </row>
    <row r="9" spans="1:15" ht="25" customHeight="1" x14ac:dyDescent="0.35">
      <c r="A9" s="64" t="s">
        <v>48</v>
      </c>
      <c r="B9" s="62"/>
      <c r="C9" s="63">
        <f>IF($A$6&lt;4,VLOOKUP($A$7&amp;$A9,KPI_DATOS!$A$2:$L$101,KPI!C$6,0)/1000,VLOOKUP($A$7&amp;$A9,KPI_DATOS!$A$2:$L$101,KPI!C$6,0))</f>
        <v>93.607460000000003</v>
      </c>
      <c r="D9" s="63">
        <f>IF($A$6&lt;4,VLOOKUP($A$7&amp;$A9,KPI_DATOS!$A$2:$L$101,KPI!D$6,0)/1000,VLOOKUP($A$7&amp;$A9,KPI_DATOS!$A$2:$L$101,KPI!D$6,0))</f>
        <v>53.625769999999996</v>
      </c>
      <c r="E9" s="63">
        <f>IF($A$6&lt;4,VLOOKUP($A$7&amp;$A9,KPI_DATOS!$A$2:$L$101,KPI!E$6,0)/1000,VLOOKUP($A$7&amp;$A9,KPI_DATOS!$A$2:$L$101,KPI!E$6,0))</f>
        <v>62.046990000000001</v>
      </c>
      <c r="F9" s="63">
        <f>IF($A$6&lt;4,VLOOKUP($A$7&amp;$A9,KPI_DATOS!$A$2:$L$101,KPI!F$6,0)/1000,VLOOKUP($A$7&amp;$A9,KPI_DATOS!$A$2:$L$101,KPI!F$6,0))</f>
        <v>60.368470000000002</v>
      </c>
      <c r="G9" s="63">
        <f>IF($A$6&lt;4,VLOOKUP($A$7&amp;$A9,KPI_DATOS!$A$2:$L$101,KPI!G$6,0)/1000,VLOOKUP($A$7&amp;$A9,KPI_DATOS!$A$2:$L$101,KPI!G$6,0))</f>
        <v>79.03358999999999</v>
      </c>
      <c r="H9" s="63">
        <f>IF($A$6&lt;4,VLOOKUP($A$7&amp;$A9,KPI_DATOS!$A$2:$L$101,KPI!H$6,0)/1000,VLOOKUP($A$7&amp;$A9,KPI_DATOS!$A$2:$L$101,KPI!H$6,0))</f>
        <v>53.950660000000006</v>
      </c>
      <c r="I9" s="63">
        <f>IF($A$6&lt;4,VLOOKUP($A$7&amp;$A9,KPI_DATOS!$A$2:$L$101,KPI!I$6,0)/1000,VLOOKUP($A$7&amp;$A9,KPI_DATOS!$A$2:$L$101,KPI!I$6,0))</f>
        <v>55.151800000000001</v>
      </c>
      <c r="J9" s="63">
        <f>IF($A$6&lt;4,VLOOKUP($A$7&amp;$A9,KPI_DATOS!$A$2:$L$101,KPI!J$6,0)/1000,VLOOKUP($A$7&amp;$A9,KPI_DATOS!$A$2:$L$101,KPI!J$6,0))</f>
        <v>55.060420000000001</v>
      </c>
      <c r="K9" s="63">
        <f>IF($A$6&lt;4,VLOOKUP($A$7&amp;$A9,KPI_DATOS!$A$2:$L$101,KPI!K$6,0)/1000,VLOOKUP($A$7&amp;$A9,KPI_DATOS!$A$2:$L$101,KPI!K$6,0))</f>
        <v>79.029579999999996</v>
      </c>
      <c r="L9" s="60"/>
      <c r="M9" s="47">
        <f t="shared" ref="M9:M16" si="0">IFERROR(IF(A7=4,(K9-G9),((K9/G9-1)*100)),"-")</f>
        <v>-5.073792042087355E-3</v>
      </c>
      <c r="N9" s="19"/>
      <c r="O9" s="39"/>
    </row>
    <row r="10" spans="1:15" ht="25" customHeight="1" x14ac:dyDescent="0.35">
      <c r="A10" s="65" t="s">
        <v>52</v>
      </c>
      <c r="B10" s="62"/>
      <c r="C10" s="63">
        <f>IF($A$6&lt;4,VLOOKUP($A$7&amp;$A10,KPI_DATOS!$A$2:$L$101,KPI!C$6,0)/1000,VLOOKUP($A$7&amp;$A10,KPI_DATOS!$A$2:$L$101,KPI!C$6,0))</f>
        <v>48.047199999999997</v>
      </c>
      <c r="D10" s="63">
        <f>IF($A$6&lt;4,VLOOKUP($A$7&amp;$A10,KPI_DATOS!$A$2:$L$101,KPI!D$6,0)/1000,VLOOKUP($A$7&amp;$A10,KPI_DATOS!$A$2:$L$101,KPI!D$6,0))</f>
        <v>29.608400000000003</v>
      </c>
      <c r="E10" s="63">
        <f>IF($A$6&lt;4,VLOOKUP($A$7&amp;$A10,KPI_DATOS!$A$2:$L$101,KPI!E$6,0)/1000,VLOOKUP($A$7&amp;$A10,KPI_DATOS!$A$2:$L$101,KPI!E$6,0))</f>
        <v>28.790130000000001</v>
      </c>
      <c r="F10" s="63">
        <f>IF($A$6&lt;4,VLOOKUP($A$7&amp;$A10,KPI_DATOS!$A$2:$L$101,KPI!F$6,0)/1000,VLOOKUP($A$7&amp;$A10,KPI_DATOS!$A$2:$L$101,KPI!F$6,0))</f>
        <v>29.081409999999998</v>
      </c>
      <c r="G10" s="63">
        <f>IF($A$6&lt;4,VLOOKUP($A$7&amp;$A10,KPI_DATOS!$A$2:$L$101,KPI!G$6,0)/1000,VLOOKUP($A$7&amp;$A10,KPI_DATOS!$A$2:$L$101,KPI!G$6,0))</f>
        <v>44.774459999999998</v>
      </c>
      <c r="H10" s="63">
        <f>IF($A$6&lt;4,VLOOKUP($A$7&amp;$A10,KPI_DATOS!$A$2:$L$101,KPI!H$6,0)/1000,VLOOKUP($A$7&amp;$A10,KPI_DATOS!$A$2:$L$101,KPI!H$6,0))</f>
        <v>28.768169999999998</v>
      </c>
      <c r="I10" s="63">
        <f>IF($A$6&lt;4,VLOOKUP($A$7&amp;$A10,KPI_DATOS!$A$2:$L$101,KPI!I$6,0)/1000,VLOOKUP($A$7&amp;$A10,KPI_DATOS!$A$2:$L$101,KPI!I$6,0))</f>
        <v>28.72587</v>
      </c>
      <c r="J10" s="63">
        <f>IF($A$6&lt;4,VLOOKUP($A$7&amp;$A10,KPI_DATOS!$A$2:$L$101,KPI!J$6,0)/1000,VLOOKUP($A$7&amp;$A10,KPI_DATOS!$A$2:$L$101,KPI!J$6,0))</f>
        <v>29.477419999999999</v>
      </c>
      <c r="K10" s="63">
        <f>IF($A$6&lt;4,VLOOKUP($A$7&amp;$A10,KPI_DATOS!$A$2:$L$101,KPI!K$6,0)/1000,VLOOKUP($A$7&amp;$A10,KPI_DATOS!$A$2:$L$101,KPI!K$6,0))</f>
        <v>42.583680000000001</v>
      </c>
      <c r="L10" s="60"/>
      <c r="M10" s="47">
        <f t="shared" si="0"/>
        <v>-4.8929233317386629</v>
      </c>
      <c r="N10" s="19"/>
      <c r="O10" s="39"/>
    </row>
    <row r="11" spans="1:15" ht="25" customHeight="1" x14ac:dyDescent="0.35">
      <c r="A11" s="65" t="s">
        <v>56</v>
      </c>
      <c r="B11" s="62"/>
      <c r="C11" s="63">
        <f>IF($A$6&lt;4,VLOOKUP($A$7&amp;$A11,KPI_DATOS!$A$2:$L$101,KPI!C$6,0)/1000,VLOOKUP($A$7&amp;$A11,KPI_DATOS!$A$2:$L$101,KPI!C$6,0))</f>
        <v>45.56026</v>
      </c>
      <c r="D11" s="63">
        <f>IF($A$6&lt;4,VLOOKUP($A$7&amp;$A11,KPI_DATOS!$A$2:$L$101,KPI!D$6,0)/1000,VLOOKUP($A$7&amp;$A11,KPI_DATOS!$A$2:$L$101,KPI!D$6,0))</f>
        <v>24.017379999999999</v>
      </c>
      <c r="E11" s="63">
        <f>IF($A$6&lt;4,VLOOKUP($A$7&amp;$A11,KPI_DATOS!$A$2:$L$101,KPI!E$6,0)/1000,VLOOKUP($A$7&amp;$A11,KPI_DATOS!$A$2:$L$101,KPI!E$6,0))</f>
        <v>33.256860000000003</v>
      </c>
      <c r="F11" s="63">
        <f>IF($A$6&lt;4,VLOOKUP($A$7&amp;$A11,KPI_DATOS!$A$2:$L$101,KPI!F$6,0)/1000,VLOOKUP($A$7&amp;$A11,KPI_DATOS!$A$2:$L$101,KPI!F$6,0))</f>
        <v>31.287050000000001</v>
      </c>
      <c r="G11" s="63">
        <f>IF($A$6&lt;4,VLOOKUP($A$7&amp;$A11,KPI_DATOS!$A$2:$L$101,KPI!G$6,0)/1000,VLOOKUP($A$7&amp;$A11,KPI_DATOS!$A$2:$L$101,KPI!G$6,0))</f>
        <v>34.259129999999999</v>
      </c>
      <c r="H11" s="63">
        <f>IF($A$6&lt;4,VLOOKUP($A$7&amp;$A11,KPI_DATOS!$A$2:$L$101,KPI!H$6,0)/1000,VLOOKUP($A$7&amp;$A11,KPI_DATOS!$A$2:$L$101,KPI!H$6,0))</f>
        <v>25.182490000000001</v>
      </c>
      <c r="I11" s="63">
        <f>IF($A$6&lt;4,VLOOKUP($A$7&amp;$A11,KPI_DATOS!$A$2:$L$101,KPI!I$6,0)/1000,VLOOKUP($A$7&amp;$A11,KPI_DATOS!$A$2:$L$101,KPI!I$6,0))</f>
        <v>26.425919999999998</v>
      </c>
      <c r="J11" s="63">
        <f>IF($A$6&lt;4,VLOOKUP($A$7&amp;$A11,KPI_DATOS!$A$2:$L$101,KPI!J$6,0)/1000,VLOOKUP($A$7&amp;$A11,KPI_DATOS!$A$2:$L$101,KPI!J$6,0))</f>
        <v>25.582999999999998</v>
      </c>
      <c r="K11" s="63">
        <f>IF($A$6&lt;4,VLOOKUP($A$7&amp;$A11,KPI_DATOS!$A$2:$L$101,KPI!K$6,0)/1000,VLOOKUP($A$7&amp;$A11,KPI_DATOS!$A$2:$L$101,KPI!K$6,0))</f>
        <v>36.445889999999999</v>
      </c>
      <c r="L11" s="60"/>
      <c r="M11" s="47">
        <f t="shared" si="0"/>
        <v>6.3829992180186812</v>
      </c>
      <c r="N11" s="19"/>
      <c r="O11" s="39"/>
    </row>
    <row r="12" spans="1:15" ht="25" customHeight="1" x14ac:dyDescent="0.35">
      <c r="A12" s="64" t="s">
        <v>59</v>
      </c>
      <c r="B12" s="62"/>
      <c r="C12" s="63">
        <f>IF($A$6&lt;4,VLOOKUP($A$7&amp;$A12,KPI_DATOS!$A$2:$L$101,KPI!C$6,0)/1000,VLOOKUP($A$7&amp;$A12,KPI_DATOS!$A$2:$L$101,KPI!C$6,0))</f>
        <v>20.477599999999999</v>
      </c>
      <c r="D12" s="63">
        <f>IF($A$6&lt;4,VLOOKUP($A$7&amp;$A12,KPI_DATOS!$A$2:$L$101,KPI!D$6,0)/1000,VLOOKUP($A$7&amp;$A12,KPI_DATOS!$A$2:$L$101,KPI!D$6,0))</f>
        <v>19.071830000000002</v>
      </c>
      <c r="E12" s="63">
        <f>IF($A$6&lt;4,VLOOKUP($A$7&amp;$A12,KPI_DATOS!$A$2:$L$101,KPI!E$6,0)/1000,VLOOKUP($A$7&amp;$A12,KPI_DATOS!$A$2:$L$101,KPI!E$6,0))</f>
        <v>19.86769</v>
      </c>
      <c r="F12" s="63">
        <f>IF($A$6&lt;4,VLOOKUP($A$7&amp;$A12,KPI_DATOS!$A$2:$L$101,KPI!F$6,0)/1000,VLOOKUP($A$7&amp;$A12,KPI_DATOS!$A$2:$L$101,KPI!F$6,0))</f>
        <v>16.461200000000002</v>
      </c>
      <c r="G12" s="63">
        <f>IF($A$6&lt;4,VLOOKUP($A$7&amp;$A12,KPI_DATOS!$A$2:$L$101,KPI!G$6,0)/1000,VLOOKUP($A$7&amp;$A12,KPI_DATOS!$A$2:$L$101,KPI!G$6,0))</f>
        <v>21.4863</v>
      </c>
      <c r="H12" s="63">
        <f>IF($A$6&lt;4,VLOOKUP($A$7&amp;$A12,KPI_DATOS!$A$2:$L$101,KPI!H$6,0)/1000,VLOOKUP($A$7&amp;$A12,KPI_DATOS!$A$2:$L$101,KPI!H$6,0))</f>
        <v>15.492209999999998</v>
      </c>
      <c r="I12" s="63">
        <f>IF($A$6&lt;4,VLOOKUP($A$7&amp;$A12,KPI_DATOS!$A$2:$L$101,KPI!I$6,0)/1000,VLOOKUP($A$7&amp;$A12,KPI_DATOS!$A$2:$L$101,KPI!I$6,0))</f>
        <v>15.672409999999999</v>
      </c>
      <c r="J12" s="63">
        <f>IF($A$6&lt;4,VLOOKUP($A$7&amp;$A12,KPI_DATOS!$A$2:$L$101,KPI!J$6,0)/1000,VLOOKUP($A$7&amp;$A12,KPI_DATOS!$A$2:$L$101,KPI!J$6,0))</f>
        <v>12.14044</v>
      </c>
      <c r="K12" s="63">
        <f>IF($A$6&lt;4,VLOOKUP($A$7&amp;$A12,KPI_DATOS!$A$2:$L$101,KPI!K$6,0)/1000,VLOOKUP($A$7&amp;$A12,KPI_DATOS!$A$2:$L$101,KPI!K$6,0))</f>
        <v>16.746680000000001</v>
      </c>
      <c r="L12" s="60"/>
      <c r="M12" s="47">
        <f t="shared" si="0"/>
        <v>-22.058800258769541</v>
      </c>
      <c r="N12" s="19"/>
      <c r="O12" s="39"/>
    </row>
    <row r="13" spans="1:15" ht="25" customHeight="1" x14ac:dyDescent="0.35">
      <c r="A13" s="64" t="s">
        <v>62</v>
      </c>
      <c r="B13" s="62"/>
      <c r="C13" s="63">
        <f>IF($A$6&lt;4,VLOOKUP($A$7&amp;$A13,KPI_DATOS!$A$2:$L$101,KPI!C$6,0)/1000,VLOOKUP($A$7&amp;$A13,KPI_DATOS!$A$2:$L$101,KPI!C$6,0))</f>
        <v>17.443470000000001</v>
      </c>
      <c r="D13" s="63">
        <f>IF($A$6&lt;4,VLOOKUP($A$7&amp;$A13,KPI_DATOS!$A$2:$L$101,KPI!D$6,0)/1000,VLOOKUP($A$7&amp;$A13,KPI_DATOS!$A$2:$L$101,KPI!D$6,0))</f>
        <v>25.808049999999998</v>
      </c>
      <c r="E13" s="63">
        <f>IF($A$6&lt;4,VLOOKUP($A$7&amp;$A13,KPI_DATOS!$A$2:$L$101,KPI!E$6,0)/1000,VLOOKUP($A$7&amp;$A13,KPI_DATOS!$A$2:$L$101,KPI!E$6,0))</f>
        <v>20.802340000000001</v>
      </c>
      <c r="F13" s="63">
        <f>IF($A$6&lt;4,VLOOKUP($A$7&amp;$A13,KPI_DATOS!$A$2:$L$101,KPI!F$6,0)/1000,VLOOKUP($A$7&amp;$A13,KPI_DATOS!$A$2:$L$101,KPI!F$6,0))</f>
        <v>22.953479999999999</v>
      </c>
      <c r="G13" s="63">
        <f>IF($A$6&lt;4,VLOOKUP($A$7&amp;$A13,KPI_DATOS!$A$2:$L$101,KPI!G$6,0)/1000,VLOOKUP($A$7&amp;$A13,KPI_DATOS!$A$2:$L$101,KPI!G$6,0))</f>
        <v>13.77956</v>
      </c>
      <c r="H13" s="63">
        <f>IF($A$6&lt;4,VLOOKUP($A$7&amp;$A13,KPI_DATOS!$A$2:$L$101,KPI!H$6,0)/1000,VLOOKUP($A$7&amp;$A13,KPI_DATOS!$A$2:$L$101,KPI!H$6,0))</f>
        <v>18.408529999999999</v>
      </c>
      <c r="I13" s="63">
        <f>IF($A$6&lt;4,VLOOKUP($A$7&amp;$A13,KPI_DATOS!$A$2:$L$101,KPI!I$6,0)/1000,VLOOKUP($A$7&amp;$A13,KPI_DATOS!$A$2:$L$101,KPI!I$6,0))</f>
        <v>18.141929999999999</v>
      </c>
      <c r="J13" s="63">
        <f>IF($A$6&lt;4,VLOOKUP($A$7&amp;$A13,KPI_DATOS!$A$2:$L$101,KPI!J$6,0)/1000,VLOOKUP($A$7&amp;$A13,KPI_DATOS!$A$2:$L$101,KPI!J$6,0))</f>
        <v>17.49174</v>
      </c>
      <c r="K13" s="63">
        <f>IF($A$6&lt;4,VLOOKUP($A$7&amp;$A13,KPI_DATOS!$A$2:$L$101,KPI!K$6,0)/1000,VLOOKUP($A$7&amp;$A13,KPI_DATOS!$A$2:$L$101,KPI!K$6,0))</f>
        <v>15.72837</v>
      </c>
      <c r="L13" s="60"/>
      <c r="M13" s="47">
        <f t="shared" si="0"/>
        <v>14.142759275332439</v>
      </c>
      <c r="N13" s="19"/>
      <c r="O13" s="39"/>
    </row>
    <row r="14" spans="1:15" ht="25" customHeight="1" x14ac:dyDescent="0.35">
      <c r="A14" s="64" t="s">
        <v>65</v>
      </c>
      <c r="B14" s="62"/>
      <c r="C14" s="63">
        <f>IF($A$6&lt;4,VLOOKUP($A$7&amp;$A14,KPI_DATOS!$A$2:$L$101,KPI!C$6,0)/1000,VLOOKUP($A$7&amp;$A14,KPI_DATOS!$A$2:$L$101,KPI!C$6,0))</f>
        <v>11.76446</v>
      </c>
      <c r="D14" s="63">
        <f>IF($A$6&lt;4,VLOOKUP($A$7&amp;$A14,KPI_DATOS!$A$2:$L$101,KPI!D$6,0)/1000,VLOOKUP($A$7&amp;$A14,KPI_DATOS!$A$2:$L$101,KPI!D$6,0))</f>
        <v>8.2865750000000009</v>
      </c>
      <c r="E14" s="63">
        <f>IF($A$6&lt;4,VLOOKUP($A$7&amp;$A14,KPI_DATOS!$A$2:$L$101,KPI!E$6,0)/1000,VLOOKUP($A$7&amp;$A14,KPI_DATOS!$A$2:$L$101,KPI!E$6,0))</f>
        <v>6.9949690000000002</v>
      </c>
      <c r="F14" s="63">
        <f>IF($A$6&lt;4,VLOOKUP($A$7&amp;$A14,KPI_DATOS!$A$2:$L$101,KPI!F$6,0)/1000,VLOOKUP($A$7&amp;$A14,KPI_DATOS!$A$2:$L$101,KPI!F$6,0))</f>
        <v>6.3492449999999998</v>
      </c>
      <c r="G14" s="63">
        <f>IF($A$6&lt;4,VLOOKUP($A$7&amp;$A14,KPI_DATOS!$A$2:$L$101,KPI!G$6,0)/1000,VLOOKUP($A$7&amp;$A14,KPI_DATOS!$A$2:$L$101,KPI!G$6,0))</f>
        <v>8.8950750000000003</v>
      </c>
      <c r="H14" s="63">
        <f>IF($A$6&lt;4,VLOOKUP($A$7&amp;$A14,KPI_DATOS!$A$2:$L$101,KPI!H$6,0)/1000,VLOOKUP($A$7&amp;$A14,KPI_DATOS!$A$2:$L$101,KPI!H$6,0))</f>
        <v>7.6032479999999998</v>
      </c>
      <c r="I14" s="63">
        <f>IF($A$6&lt;4,VLOOKUP($A$7&amp;$A14,KPI_DATOS!$A$2:$L$101,KPI!I$6,0)/1000,VLOOKUP($A$7&amp;$A14,KPI_DATOS!$A$2:$L$101,KPI!I$6,0))</f>
        <v>5.1152809999999995</v>
      </c>
      <c r="J14" s="63">
        <f>IF($A$6&lt;4,VLOOKUP($A$7&amp;$A14,KPI_DATOS!$A$2:$L$101,KPI!J$6,0)/1000,VLOOKUP($A$7&amp;$A14,KPI_DATOS!$A$2:$L$101,KPI!J$6,0))</f>
        <v>6.6573450000000003</v>
      </c>
      <c r="K14" s="63">
        <f>IF($A$6&lt;4,VLOOKUP($A$7&amp;$A14,KPI_DATOS!$A$2:$L$101,KPI!K$6,0)/1000,VLOOKUP($A$7&amp;$A14,KPI_DATOS!$A$2:$L$101,KPI!K$6,0))</f>
        <v>6.4038940000000002</v>
      </c>
      <c r="L14" s="60"/>
      <c r="M14" s="47">
        <f t="shared" si="0"/>
        <v>-28.006295618642895</v>
      </c>
      <c r="N14" s="19"/>
      <c r="O14" s="39"/>
    </row>
    <row r="15" spans="1:15" ht="25" customHeight="1" x14ac:dyDescent="0.35">
      <c r="A15" s="64" t="s">
        <v>68</v>
      </c>
      <c r="B15" s="62"/>
      <c r="C15" s="63">
        <f>IF($A$6&lt;4,VLOOKUP($A$7&amp;$A15,KPI_DATOS!$A$2:$L$101,KPI!C$6,0)/1000,VLOOKUP($A$7&amp;$A15,KPI_DATOS!$A$2:$L$101,KPI!C$6,0))</f>
        <v>10.690569999999999</v>
      </c>
      <c r="D15" s="63">
        <f>IF($A$6&lt;4,VLOOKUP($A$7&amp;$A15,KPI_DATOS!$A$2:$L$101,KPI!D$6,0)/1000,VLOOKUP($A$7&amp;$A15,KPI_DATOS!$A$2:$L$101,KPI!D$6,0))</f>
        <v>8.9004750000000001</v>
      </c>
      <c r="E15" s="63">
        <f>IF($A$6&lt;4,VLOOKUP($A$7&amp;$A15,KPI_DATOS!$A$2:$L$101,KPI!E$6,0)/1000,VLOOKUP($A$7&amp;$A15,KPI_DATOS!$A$2:$L$101,KPI!E$6,0))</f>
        <v>6.6601980000000003</v>
      </c>
      <c r="F15" s="63">
        <f>IF($A$6&lt;4,VLOOKUP($A$7&amp;$A15,KPI_DATOS!$A$2:$L$101,KPI!F$6,0)/1000,VLOOKUP($A$7&amp;$A15,KPI_DATOS!$A$2:$L$101,KPI!F$6,0))</f>
        <v>7.729889</v>
      </c>
      <c r="G15" s="63">
        <f>IF($A$6&lt;4,VLOOKUP($A$7&amp;$A15,KPI_DATOS!$A$2:$L$101,KPI!G$6,0)/1000,VLOOKUP($A$7&amp;$A15,KPI_DATOS!$A$2:$L$101,KPI!G$6,0))</f>
        <v>6.2714740000000004</v>
      </c>
      <c r="H15" s="63">
        <f>IF($A$6&lt;4,VLOOKUP($A$7&amp;$A15,KPI_DATOS!$A$2:$L$101,KPI!H$6,0)/1000,VLOOKUP($A$7&amp;$A15,KPI_DATOS!$A$2:$L$101,KPI!H$6,0))</f>
        <v>11.15518</v>
      </c>
      <c r="I15" s="63">
        <f>IF($A$6&lt;4,VLOOKUP($A$7&amp;$A15,KPI_DATOS!$A$2:$L$101,KPI!I$6,0)/1000,VLOOKUP($A$7&amp;$A15,KPI_DATOS!$A$2:$L$101,KPI!I$6,0))</f>
        <v>5.9652669999999999</v>
      </c>
      <c r="J15" s="63">
        <f>IF($A$6&lt;4,VLOOKUP($A$7&amp;$A15,KPI_DATOS!$A$2:$L$101,KPI!J$6,0)/1000,VLOOKUP($A$7&amp;$A15,KPI_DATOS!$A$2:$L$101,KPI!J$6,0))</f>
        <v>8.3432589999999998</v>
      </c>
      <c r="K15" s="63">
        <f>IF($A$6&lt;4,VLOOKUP($A$7&amp;$A15,KPI_DATOS!$A$2:$L$101,KPI!K$6,0)/1000,VLOOKUP($A$7&amp;$A15,KPI_DATOS!$A$2:$L$101,KPI!K$6,0))</f>
        <v>6.806762</v>
      </c>
      <c r="L15" s="60"/>
      <c r="M15" s="47">
        <f t="shared" si="0"/>
        <v>8.5352821362250744</v>
      </c>
      <c r="N15" s="19"/>
      <c r="O15" s="39"/>
    </row>
    <row r="16" spans="1:15" ht="25" customHeight="1" x14ac:dyDescent="0.35">
      <c r="A16" s="64" t="s">
        <v>70</v>
      </c>
      <c r="B16" s="62"/>
      <c r="C16" s="63">
        <f>IF($A$6&lt;4,VLOOKUP($A$7&amp;$A16,KPI_DATOS!$A$2:$L$101,KPI!C$6,0)/1000,VLOOKUP($A$7&amp;$A16,KPI_DATOS!$A$2:$L$101,KPI!C$6,0))</f>
        <v>19.304539999999999</v>
      </c>
      <c r="D16" s="63">
        <f>IF($A$6&lt;4,VLOOKUP($A$7&amp;$A16,KPI_DATOS!$A$2:$L$101,KPI!D$6,0)/1000,VLOOKUP($A$7&amp;$A16,KPI_DATOS!$A$2:$L$101,KPI!D$6,0))</f>
        <v>13.536770000000001</v>
      </c>
      <c r="E16" s="63">
        <f>IF($A$6&lt;4,VLOOKUP($A$7&amp;$A16,KPI_DATOS!$A$2:$L$101,KPI!E$6,0)/1000,VLOOKUP($A$7&amp;$A16,KPI_DATOS!$A$2:$L$101,KPI!E$6,0))</f>
        <v>13.010350000000001</v>
      </c>
      <c r="F16" s="63">
        <f>IF($A$6&lt;4,VLOOKUP($A$7&amp;$A16,KPI_DATOS!$A$2:$L$101,KPI!F$6,0)/1000,VLOOKUP($A$7&amp;$A16,KPI_DATOS!$A$2:$L$101,KPI!F$6,0))</f>
        <v>10.001790000000002</v>
      </c>
      <c r="G16" s="63">
        <f>IF($A$6&lt;4,VLOOKUP($A$7&amp;$A16,KPI_DATOS!$A$2:$L$101,KPI!G$6,0)/1000,VLOOKUP($A$7&amp;$A16,KPI_DATOS!$A$2:$L$101,KPI!G$6,0))</f>
        <v>12.849930000000001</v>
      </c>
      <c r="H16" s="63">
        <f>IF($A$6&lt;4,VLOOKUP($A$7&amp;$A16,KPI_DATOS!$A$2:$L$101,KPI!H$6,0)/1000,VLOOKUP($A$7&amp;$A16,KPI_DATOS!$A$2:$L$101,KPI!H$6,0))</f>
        <v>13.786149999999999</v>
      </c>
      <c r="I16" s="63">
        <f>IF($A$6&lt;4,VLOOKUP($A$7&amp;$A16,KPI_DATOS!$A$2:$L$101,KPI!I$6,0)/1000,VLOOKUP($A$7&amp;$A16,KPI_DATOS!$A$2:$L$101,KPI!I$6,0))</f>
        <v>8.3463979999999989</v>
      </c>
      <c r="J16" s="63">
        <f>IF($A$6&lt;4,VLOOKUP($A$7&amp;$A16,KPI_DATOS!$A$2:$L$101,KPI!J$6,0)/1000,VLOOKUP($A$7&amp;$A16,KPI_DATOS!$A$2:$L$101,KPI!J$6,0))</f>
        <v>10.813370000000001</v>
      </c>
      <c r="K16" s="63">
        <f>IF($A$6&lt;4,VLOOKUP($A$7&amp;$A16,KPI_DATOS!$A$2:$L$101,KPI!K$6,0)/1000,VLOOKUP($A$7&amp;$A16,KPI_DATOS!$A$2:$L$101,KPI!K$6,0))</f>
        <v>10.430290000000001</v>
      </c>
      <c r="L16" s="60"/>
      <c r="M16" s="47">
        <f t="shared" si="0"/>
        <v>-18.829985844280863</v>
      </c>
      <c r="N16" s="19"/>
      <c r="O16" s="39"/>
    </row>
    <row r="17" spans="1:14" ht="48" customHeight="1" x14ac:dyDescent="0.35">
      <c r="A17" s="19"/>
      <c r="C17"/>
      <c r="D17"/>
      <c r="E17"/>
      <c r="F17"/>
      <c r="G17"/>
      <c r="H17"/>
      <c r="I17"/>
      <c r="J17"/>
      <c r="K17"/>
      <c r="L17"/>
      <c r="M17"/>
      <c r="N17" s="19"/>
    </row>
    <row r="18" spans="1:14" x14ac:dyDescent="0.35">
      <c r="A18" s="37" t="s">
        <v>76</v>
      </c>
      <c r="C18" s="19"/>
      <c r="D18" s="19"/>
      <c r="E18" s="19"/>
      <c r="F18" s="19"/>
      <c r="G18" s="19"/>
      <c r="H18" s="19"/>
      <c r="I18" s="19"/>
      <c r="J18" s="19"/>
      <c r="K18" s="19"/>
      <c r="L18" s="19"/>
      <c r="M18" s="19"/>
      <c r="N18" s="19"/>
    </row>
    <row r="19" spans="1:14" x14ac:dyDescent="0.35">
      <c r="A19" s="38" t="s">
        <v>77</v>
      </c>
      <c r="C19" s="19"/>
      <c r="D19" s="19"/>
      <c r="E19" s="19"/>
      <c r="F19" s="19"/>
      <c r="G19" s="19"/>
      <c r="H19" s="19"/>
      <c r="I19" s="19"/>
      <c r="J19" s="19"/>
      <c r="K19" s="19"/>
      <c r="L19" s="19"/>
      <c r="M19" s="19"/>
      <c r="N19" s="19"/>
    </row>
    <row r="20" spans="1:14" x14ac:dyDescent="0.35">
      <c r="A20" s="19"/>
      <c r="C20" s="19"/>
      <c r="D20" s="19"/>
      <c r="E20" s="19"/>
      <c r="F20" s="19"/>
      <c r="G20" s="19"/>
      <c r="H20" s="19"/>
      <c r="I20" s="19"/>
      <c r="J20" s="19"/>
      <c r="K20" s="19"/>
      <c r="L20" s="19"/>
      <c r="M20" s="19"/>
      <c r="N20" s="19"/>
    </row>
    <row r="21" spans="1:14" x14ac:dyDescent="0.35">
      <c r="A21" s="19"/>
      <c r="C21" s="19"/>
      <c r="D21" s="19"/>
      <c r="E21" s="19"/>
      <c r="F21" s="19"/>
      <c r="G21" s="19"/>
      <c r="H21" s="19"/>
      <c r="I21" s="19"/>
      <c r="J21" s="19"/>
      <c r="K21" s="19"/>
      <c r="L21" s="19"/>
      <c r="M21" s="19"/>
      <c r="N21" s="19"/>
    </row>
    <row r="22" spans="1:14" x14ac:dyDescent="0.35">
      <c r="A22" s="19"/>
      <c r="C22" s="19"/>
      <c r="D22" s="19"/>
      <c r="E22" s="19"/>
      <c r="F22" s="19"/>
      <c r="G22" s="19"/>
      <c r="H22" s="19"/>
      <c r="I22" s="19"/>
      <c r="J22" s="19"/>
      <c r="K22" s="19"/>
      <c r="L22" s="19"/>
      <c r="M22" s="19"/>
      <c r="N22" s="19"/>
    </row>
    <row r="23" spans="1:14" x14ac:dyDescent="0.35">
      <c r="A23" s="19"/>
      <c r="C23" s="19"/>
      <c r="D23" s="19"/>
      <c r="E23" s="19"/>
      <c r="F23" s="19"/>
      <c r="G23" s="19"/>
      <c r="H23" s="19"/>
      <c r="I23" s="19"/>
      <c r="J23" s="19"/>
      <c r="K23" s="19"/>
      <c r="L23" s="19"/>
      <c r="M23" s="19"/>
      <c r="N23" s="19"/>
    </row>
    <row r="24" spans="1:14" x14ac:dyDescent="0.35">
      <c r="A24" s="19"/>
      <c r="C24" s="19"/>
      <c r="D24" s="19"/>
      <c r="E24" s="19"/>
      <c r="F24" s="19"/>
      <c r="G24" s="19"/>
      <c r="H24" s="19"/>
      <c r="I24" s="19"/>
      <c r="J24" s="19"/>
      <c r="K24" s="19"/>
      <c r="L24" s="19"/>
      <c r="M24" s="19"/>
      <c r="N24" s="19"/>
    </row>
    <row r="25" spans="1:14" x14ac:dyDescent="0.35">
      <c r="A25" s="19"/>
      <c r="C25" s="19"/>
      <c r="D25" s="19"/>
      <c r="E25" s="19"/>
      <c r="F25" s="19"/>
      <c r="G25" s="19"/>
      <c r="H25" s="19"/>
      <c r="I25" s="19"/>
      <c r="J25" s="19"/>
      <c r="K25" s="19"/>
      <c r="L25" s="19"/>
      <c r="M25" s="19"/>
      <c r="N25" s="19"/>
    </row>
    <row r="26" spans="1:14" x14ac:dyDescent="0.35">
      <c r="L26" s="7"/>
    </row>
  </sheetData>
  <sheetProtection sheet="1" objects="1" scenarios="1"/>
  <mergeCells count="1">
    <mergeCell ref="A1:N1"/>
  </mergeCells>
  <conditionalFormatting sqref="M8:M16">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152400</xdr:rowOff>
                  </from>
                  <to>
                    <xdr:col>1</xdr:col>
                    <xdr:colOff>393700</xdr:colOff>
                    <xdr:row>6</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0CFE03-C32E-4774-86B3-60CC42A711B1}">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724c4985-e433-4d2c-9697-e180992b402a"/>
    <ds:schemaRef ds:uri="8be3414b-2ef9-485f-84d6-269f1d6f703b"/>
    <ds:schemaRef ds:uri="http://www.w3.org/XML/1998/namespace"/>
    <ds:schemaRef ds:uri="http://purl.org/dc/elements/1.1/"/>
  </ds:schemaRefs>
</ds:datastoreItem>
</file>

<file path=customXml/itemProps2.xml><?xml version="1.0" encoding="utf-8"?>
<ds:datastoreItem xmlns:ds="http://schemas.openxmlformats.org/officeDocument/2006/customXml" ds:itemID="{B336C419-B2C2-49E6-8122-AB2F1A53CB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B35935-84D8-438A-AC93-4B89E58608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Tamara Sanchez</cp:lastModifiedBy>
  <cp:revision/>
  <dcterms:created xsi:type="dcterms:W3CDTF">2019-04-04T11:02:49Z</dcterms:created>
  <dcterms:modified xsi:type="dcterms:W3CDTF">2024-11-21T17:13:23Z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2023-05-23T08:44:52Z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95ba5d29-fa5c-4a64-88df-5e51dd1a3871</vt:lpwstr>
  </property>
  <property fmtid="{D5CDD505-2E9C-101B-9397-08002B2CF9AE}" pid="10" name="MSIP_Label_3741da7a-79c1-417c-b408-16c0bfe99fca_ContentBits">
    <vt:lpwstr>0</vt:lpwstr>
  </property>
</Properties>
</file>