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4\"/>
    </mc:Choice>
  </mc:AlternateContent>
  <xr:revisionPtr revIDLastSave="0" documentId="8_{929378DB-08A6-463F-924B-096E1CDCBFB2}" xr6:coauthVersionLast="47" xr6:coauthVersionMax="47" xr10:uidLastSave="{00000000-0000-0000-0000-000000000000}"/>
  <workbookProtection workbookAlgorithmName="SHA-512" workbookHashValue="2MsUz1BJ3bJJU9JWg8Ojv9vPyJkN1dcGFlzyMm+NMCWhU9eCh90bFOMjJjOsFHHdeMyFr/8lBa/aDaNnGfnQig==" workbookSaltValue="AxIuuU6f2tQdetfYPRiIuQ==" workbookSpinCount="100000" lockStructure="1"/>
  <bookViews>
    <workbookView xWindow="28680" yWindow="-120" windowWidth="29040" windowHeight="15840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<sst xmlns="http://schemas.openxmlformats.org/spreadsheetml/2006/main" count="535" uniqueCount="89">
  <si>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</si>
  <si>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</si>
  <si>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</si>
  <si>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</si>
  <si>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</si>
  <si>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</si>
  <si>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</si>
  <si>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</si>
  <si>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</si>
  <si>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</si>
  <si>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</si>
  <si>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</si>
  <si>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</si>
  <si>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</si>
  <si>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</si>
  <si>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</si>
  <si>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</si>
  <si>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</si>
  <si>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</si>
  <si>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</si>
  <si>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</si>
  <si>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</si>
  <si>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</si>
  <si>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</si>
  <si>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</si>
  <si>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</si>
  <si>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</si>
  <si>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</si>
  <si>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</si>
  <si>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</si>
  <si>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</si>
  <si>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</si>
  <si>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</si>
  <si>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</si>
  <si>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</si>
  <si>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</si>
  <si>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</si>
  <si>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</si>
  <si>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</si>
  <si>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</si>
  <si>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</si>
  <si>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</si>
  <si>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</si>
  <si>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</si>
  <si>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</si>
  <si>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</si>
  <si>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</si>
  <si>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</si>
  <si>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</si>
  <si>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</si>
  <si>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</si>
  <si>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</si>
  <si>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</si>
  <si>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</si>
  <si>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</si>
  <si>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</si>
  <si>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</si>
  <si>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</si>
  <si>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</si>
  <si>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</si>
  <si>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</si>
  <si>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</si>
  <si>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</si>
  <si>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</si>
  <si>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</si>
  <si>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</si>
  <si>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</si>
  <si>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</si>
  <si>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</si>
  <si>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</si>
  <si>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</si>
  <si>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</si>
  <si>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</si>
  <si>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</si>
  <si>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</si>
  <si>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</si>
  <si>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</si>
  <si>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</si>
  <si>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</si>
  <si>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</si>
  <si>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</si>
  <si>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</si>
  <si>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</si>
  <si>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</si>
  <si>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</si>
  <si>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</si>
  <si>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</si>
  <si>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</si>
  <si>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>• Se reduce la actividad promocional de leche líquida durante el sexto mes de 2024, pasa de un 2,6 % a 2,3 %. El movimiento se refleja tanto en las marcas de fabricante como de distribuidor, que disminuyen de un 6,8 % a un 6,4 % y de un 1,3 % a un 1,0 % respectivamente. 
Si tenemos en cuenta las diferentes plataformas de distribución, la menor actividad promocional se puede explicar principalmente por el discount que reduce sus litros distribuidos en promoción de 4,5 % a 2,7 %. Por su parte, el hipermercado experimenta el mismo movimiento, aunque más leve, pasa de un 3,7 % a un 3,5 %. Por el contrario, el supermercado aumenta la promoción (1,7 % a 1,9 %). 
• Los derivados lácteos también reducen su actividad promocional durante junio de 2024, el volumen destinado a promoción pasa de un 3,8 % a un 3,6 %. Si analizamos el movimiento de las marcas propias del distribuidor y las de fabricante, la caída de las marcas de fabricante explica la reducción, ya que pasan de un 9,8 % a un 8,5 %. Por su parte, las marcas de distribuidor se mantienen estables y cierran en 2,5 %. 
En cuanto a las plataformas de distribución, también existen algunas diferencias. El hipermercado se establece como el canal que la mayor proporción de litros dedica a la promoción, aumentando de un 7,1 % a un 7,6 %. Por el contrario, el discount reduce su actividad promocional de 7,1 % a 6,7 % y se aleja del hipermercado. Por su parte, el supermercado, la plataforma que mantiene la menor proporción de volumen en promoción, también sigue el movimiento del mercado y baja de un 1,9 % a un 1,6 %.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</si>
</sst>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0.9323099238486644</c:v>
                </c:pt>
                <c:pt idx="1">
                  <c:v>0.95633500357909806</c:v>
                </c:pt>
                <c:pt idx="2">
                  <c:v>0.94695642014254</c:v>
                </c:pt>
                <c:pt idx="3">
                  <c:v>0.94696424286057113</c:v>
                </c:pt>
                <c:pt idx="4">
                  <c:v>0.95050095419847325</c:v>
                </c:pt>
                <c:pt idx="5">
                  <c:v>0.94847691575440263</c:v>
                </c:pt>
                <c:pt idx="6">
                  <c:v>0.94378032903302167</c:v>
                </c:pt>
                <c:pt idx="7">
                  <c:v>0.94836989455823528</c:v>
                </c:pt>
                <c:pt idx="8">
                  <c:v>0.93227526047976739</c:v>
                </c:pt>
                <c:pt idx="9">
                  <c:v>0.93221159665900022</c:v>
                </c:pt>
                <c:pt idx="10">
                  <c:v>0.93167628695959481</c:v>
                </c:pt>
                <c:pt idx="11">
                  <c:v>0.93741820345032711</c:v>
                </c:pt>
                <c:pt idx="12">
                  <c:v>0.93569584604552913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6.7690076151335668E-2</c:v>
                </c:pt>
                <c:pt idx="1">
                  <c:v>4.3664996420901936E-2</c:v>
                </c:pt>
                <c:pt idx="2">
                  <c:v>5.3043579857459985E-2</c:v>
                </c:pt>
                <c:pt idx="3">
                  <c:v>5.3035757139428839E-2</c:v>
                </c:pt>
                <c:pt idx="4">
                  <c:v>4.9499045801526718E-2</c:v>
                </c:pt>
                <c:pt idx="5">
                  <c:v>5.1523084245597338E-2</c:v>
                </c:pt>
                <c:pt idx="6">
                  <c:v>5.6219670966978344E-2</c:v>
                </c:pt>
                <c:pt idx="7">
                  <c:v>5.1630105441764627E-2</c:v>
                </c:pt>
                <c:pt idx="8">
                  <c:v>6.7724739520232613E-2</c:v>
                </c:pt>
                <c:pt idx="9">
                  <c:v>6.7788403340999878E-2</c:v>
                </c:pt>
                <c:pt idx="10">
                  <c:v>6.8323713040405229E-2</c:v>
                </c:pt>
                <c:pt idx="11">
                  <c:v>6.2581796549672802E-2</c:v>
                </c:pt>
                <c:pt idx="12">
                  <c:v>6.4304153954470783E-2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0.97430406852248397</c:v>
                </c:pt>
                <c:pt idx="1">
                  <c:v>0.98017231205004118</c:v>
                </c:pt>
                <c:pt idx="2">
                  <c:v>0.96847429714151267</c:v>
                </c:pt>
                <c:pt idx="3">
                  <c:v>0.97503549455750116</c:v>
                </c:pt>
                <c:pt idx="4">
                  <c:v>0.98170443814919739</c:v>
                </c:pt>
                <c:pt idx="5">
                  <c:v>0.97776470588235298</c:v>
                </c:pt>
                <c:pt idx="6">
                  <c:v>0.98122886790253006</c:v>
                </c:pt>
                <c:pt idx="7">
                  <c:v>0.98041529023124119</c:v>
                </c:pt>
                <c:pt idx="8">
                  <c:v>0.97978962297600769</c:v>
                </c:pt>
                <c:pt idx="9">
                  <c:v>0.97967623774075385</c:v>
                </c:pt>
                <c:pt idx="10">
                  <c:v>0.97128794093519277</c:v>
                </c:pt>
                <c:pt idx="11">
                  <c:v>0.97693383038210624</c:v>
                </c:pt>
                <c:pt idx="12">
                  <c:v>0.97723069810448449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2.569593147751606E-2</c:v>
                </c:pt>
                <c:pt idx="1">
                  <c:v>1.9827687949958692E-2</c:v>
                </c:pt>
                <c:pt idx="2">
                  <c:v>3.1525702858487235E-2</c:v>
                </c:pt>
                <c:pt idx="3">
                  <c:v>2.4964505442498817E-2</c:v>
                </c:pt>
                <c:pt idx="4">
                  <c:v>1.8295561850802645E-2</c:v>
                </c:pt>
                <c:pt idx="5">
                  <c:v>2.2235294117647058E-2</c:v>
                </c:pt>
                <c:pt idx="6">
                  <c:v>1.8771132097469979E-2</c:v>
                </c:pt>
                <c:pt idx="7">
                  <c:v>1.958470976875885E-2</c:v>
                </c:pt>
                <c:pt idx="8">
                  <c:v>2.0210377023992435E-2</c:v>
                </c:pt>
                <c:pt idx="9">
                  <c:v>2.032376225924613E-2</c:v>
                </c:pt>
                <c:pt idx="10">
                  <c:v>2.871205906480722E-2</c:v>
                </c:pt>
                <c:pt idx="11">
                  <c:v>2.3066169617893754E-2</c:v>
                </c:pt>
                <c:pt idx="12">
                  <c:v>2.2769301895515487E-2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0.98291814946619216</c:v>
                </c:pt>
                <c:pt idx="1">
                  <c:v>0.98620608347087946</c:v>
                </c:pt>
                <c:pt idx="2">
                  <c:v>0.97834484373171027</c:v>
                </c:pt>
                <c:pt idx="3">
                  <c:v>0.97933396315540855</c:v>
                </c:pt>
                <c:pt idx="4">
                  <c:v>0.98648013167176107</c:v>
                </c:pt>
                <c:pt idx="5">
                  <c:v>0.98527004909983629</c:v>
                </c:pt>
                <c:pt idx="6">
                  <c:v>0.98631884057971009</c:v>
                </c:pt>
                <c:pt idx="7">
                  <c:v>0.98813857897827362</c:v>
                </c:pt>
                <c:pt idx="8">
                  <c:v>0.98392624985226329</c:v>
                </c:pt>
                <c:pt idx="9">
                  <c:v>0.98322900673201841</c:v>
                </c:pt>
                <c:pt idx="10">
                  <c:v>0.98009134559081856</c:v>
                </c:pt>
                <c:pt idx="11">
                  <c:v>0.98358365351030397</c:v>
                </c:pt>
                <c:pt idx="12">
                  <c:v>0.98146002317497105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1.708185053380783E-2</c:v>
                </c:pt>
                <c:pt idx="1">
                  <c:v>1.3793916529120489E-2</c:v>
                </c:pt>
                <c:pt idx="2">
                  <c:v>2.165515626828983E-2</c:v>
                </c:pt>
                <c:pt idx="3">
                  <c:v>2.0666036844591402E-2</c:v>
                </c:pt>
                <c:pt idx="4">
                  <c:v>1.3519868328238888E-2</c:v>
                </c:pt>
                <c:pt idx="5">
                  <c:v>1.4729950900163664E-2</c:v>
                </c:pt>
                <c:pt idx="6">
                  <c:v>1.3681159420289855E-2</c:v>
                </c:pt>
                <c:pt idx="7">
                  <c:v>1.1861421021726364E-2</c:v>
                </c:pt>
                <c:pt idx="8">
                  <c:v>1.6073750147736675E-2</c:v>
                </c:pt>
                <c:pt idx="9">
                  <c:v>1.6770993267981576E-2</c:v>
                </c:pt>
                <c:pt idx="10">
                  <c:v>1.9908654409181402E-2</c:v>
                </c:pt>
                <c:pt idx="11">
                  <c:v>1.6416346489696122E-2</c:v>
                </c:pt>
                <c:pt idx="12">
                  <c:v>1.8539976825028972E-2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0.97483588621444206</c:v>
                </c:pt>
                <c:pt idx="1">
                  <c:v>0.97388374052232518</c:v>
                </c:pt>
                <c:pt idx="2">
                  <c:v>0.97305066475026947</c:v>
                </c:pt>
                <c:pt idx="3">
                  <c:v>0.9762536162005786</c:v>
                </c:pt>
                <c:pt idx="4">
                  <c:v>0.97375707234862152</c:v>
                </c:pt>
                <c:pt idx="5">
                  <c:v>0.97895995218170939</c:v>
                </c:pt>
                <c:pt idx="6">
                  <c:v>0.97626957759848121</c:v>
                </c:pt>
                <c:pt idx="7">
                  <c:v>0.96921418303785345</c:v>
                </c:pt>
                <c:pt idx="8">
                  <c:v>0.97399498986043176</c:v>
                </c:pt>
                <c:pt idx="9">
                  <c:v>0.97461685823754785</c:v>
                </c:pt>
                <c:pt idx="10">
                  <c:v>0.97434069850320748</c:v>
                </c:pt>
                <c:pt idx="11">
                  <c:v>0.97369044797345339</c:v>
                </c:pt>
                <c:pt idx="12">
                  <c:v>0.97504664179104472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2.5164113785557989E-2</c:v>
                </c:pt>
                <c:pt idx="1">
                  <c:v>2.6116259477674809E-2</c:v>
                </c:pt>
                <c:pt idx="2">
                  <c:v>2.6949335249730508E-2</c:v>
                </c:pt>
                <c:pt idx="3">
                  <c:v>2.374638379942141E-2</c:v>
                </c:pt>
                <c:pt idx="4">
                  <c:v>2.6242927651378357E-2</c:v>
                </c:pt>
                <c:pt idx="5">
                  <c:v>2.1040047818290494E-2</c:v>
                </c:pt>
                <c:pt idx="6">
                  <c:v>2.3730422401518746E-2</c:v>
                </c:pt>
                <c:pt idx="7">
                  <c:v>3.0785816962146623E-2</c:v>
                </c:pt>
                <c:pt idx="8">
                  <c:v>2.6005010139568172E-2</c:v>
                </c:pt>
                <c:pt idx="9">
                  <c:v>2.5383141762452106E-2</c:v>
                </c:pt>
                <c:pt idx="10">
                  <c:v>2.5659301496792592E-2</c:v>
                </c:pt>
                <c:pt idx="11">
                  <c:v>2.6309552026546577E-2</c:v>
                </c:pt>
                <c:pt idx="12">
                  <c:v>2.4953358208955223E-2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0.96232586311326473</c:v>
                </c:pt>
                <c:pt idx="1">
                  <c:v>0.96264712947393705</c:v>
                </c:pt>
                <c:pt idx="2">
                  <c:v>0.96222592945662533</c:v>
                </c:pt>
                <c:pt idx="3">
                  <c:v>0.96283419254286062</c:v>
                </c:pt>
                <c:pt idx="4">
                  <c:v>0.9618842143113987</c:v>
                </c:pt>
                <c:pt idx="5">
                  <c:v>0.96814222646462234</c:v>
                </c:pt>
                <c:pt idx="6">
                  <c:v>0.96712393566698196</c:v>
                </c:pt>
                <c:pt idx="7">
                  <c:v>0.9582039646524958</c:v>
                </c:pt>
                <c:pt idx="8">
                  <c:v>0.96141019533111016</c:v>
                </c:pt>
                <c:pt idx="9">
                  <c:v>0.96244019138755976</c:v>
                </c:pt>
                <c:pt idx="10">
                  <c:v>0.96304631055312084</c:v>
                </c:pt>
                <c:pt idx="11">
                  <c:v>0.96055437100213226</c:v>
                </c:pt>
                <c:pt idx="12">
                  <c:v>0.96444807087073092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3.7674136886735314E-2</c:v>
                </c:pt>
                <c:pt idx="1">
                  <c:v>3.7352870526062933E-2</c:v>
                </c:pt>
                <c:pt idx="2">
                  <c:v>3.7774070543374644E-2</c:v>
                </c:pt>
                <c:pt idx="3">
                  <c:v>3.7165807457139433E-2</c:v>
                </c:pt>
                <c:pt idx="4">
                  <c:v>3.8115785688601224E-2</c:v>
                </c:pt>
                <c:pt idx="5">
                  <c:v>3.1857773535377637E-2</c:v>
                </c:pt>
                <c:pt idx="6">
                  <c:v>3.2876064333017971E-2</c:v>
                </c:pt>
                <c:pt idx="7">
                  <c:v>4.179603534750418E-2</c:v>
                </c:pt>
                <c:pt idx="8">
                  <c:v>3.8589804668889956E-2</c:v>
                </c:pt>
                <c:pt idx="9">
                  <c:v>3.7559808612440196E-2</c:v>
                </c:pt>
                <c:pt idx="10">
                  <c:v>3.6953689446879066E-2</c:v>
                </c:pt>
                <c:pt idx="11">
                  <c:v>3.9445628997867806E-2</c:v>
                </c:pt>
                <c:pt idx="12">
                  <c:v>3.5551929129269147E-2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0.98088712585647309</c:v>
                </c:pt>
                <c:pt idx="1">
                  <c:v>0.98157674362962066</c:v>
                </c:pt>
                <c:pt idx="2">
                  <c:v>0.98106284767428109</c:v>
                </c:pt>
                <c:pt idx="3">
                  <c:v>0.98101492537313428</c:v>
                </c:pt>
                <c:pt idx="4">
                  <c:v>0.98305691444934973</c:v>
                </c:pt>
                <c:pt idx="5">
                  <c:v>0.98427710131221191</c:v>
                </c:pt>
                <c:pt idx="6">
                  <c:v>0.98451249560014087</c:v>
                </c:pt>
                <c:pt idx="7">
                  <c:v>0.98259531139000711</c:v>
                </c:pt>
                <c:pt idx="8">
                  <c:v>0.9814223168855758</c:v>
                </c:pt>
                <c:pt idx="9">
                  <c:v>0.98055588691399265</c:v>
                </c:pt>
                <c:pt idx="10">
                  <c:v>0.98302287196415938</c:v>
                </c:pt>
                <c:pt idx="11">
                  <c:v>0.98287064382752509</c:v>
                </c:pt>
                <c:pt idx="12">
                  <c:v>0.98422456791555502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1.9112874143526869E-2</c:v>
                </c:pt>
                <c:pt idx="1">
                  <c:v>1.8423256370379233E-2</c:v>
                </c:pt>
                <c:pt idx="2">
                  <c:v>1.8937152325719023E-2</c:v>
                </c:pt>
                <c:pt idx="3">
                  <c:v>1.8985074626865672E-2</c:v>
                </c:pt>
                <c:pt idx="4">
                  <c:v>1.6943085550650279E-2</c:v>
                </c:pt>
                <c:pt idx="5">
                  <c:v>1.5722898687788155E-2</c:v>
                </c:pt>
                <c:pt idx="6">
                  <c:v>1.5487504399859207E-2</c:v>
                </c:pt>
                <c:pt idx="7">
                  <c:v>1.7404688609992898E-2</c:v>
                </c:pt>
                <c:pt idx="8">
                  <c:v>1.8577683114424332E-2</c:v>
                </c:pt>
                <c:pt idx="9">
                  <c:v>1.9444113086007395E-2</c:v>
                </c:pt>
                <c:pt idx="10">
                  <c:v>1.6977128035840606E-2</c:v>
                </c:pt>
                <c:pt idx="11">
                  <c:v>1.7129356172474894E-2</c:v>
                </c:pt>
                <c:pt idx="12">
                  <c:v>1.5775432084444964E-2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0.97430406852248397</c:v>
                </c:pt>
                <c:pt idx="1">
                  <c:v>0.98017231205004118</c:v>
                </c:pt>
                <c:pt idx="2">
                  <c:v>0.96847429714151267</c:v>
                </c:pt>
                <c:pt idx="3">
                  <c:v>0.97503549455750116</c:v>
                </c:pt>
                <c:pt idx="4">
                  <c:v>0.98170443814919739</c:v>
                </c:pt>
                <c:pt idx="5">
                  <c:v>0.97776470588235298</c:v>
                </c:pt>
                <c:pt idx="6">
                  <c:v>0.98122886790253006</c:v>
                </c:pt>
                <c:pt idx="7">
                  <c:v>0.98041529023124119</c:v>
                </c:pt>
                <c:pt idx="8">
                  <c:v>0.97978962297600769</c:v>
                </c:pt>
                <c:pt idx="9">
                  <c:v>0.97967623774075385</c:v>
                </c:pt>
                <c:pt idx="10">
                  <c:v>0.97128794093519277</c:v>
                </c:pt>
                <c:pt idx="11">
                  <c:v>0.97693383038210624</c:v>
                </c:pt>
                <c:pt idx="12">
                  <c:v>0.97723069810448449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2.569593147751606E-2</c:v>
                </c:pt>
                <c:pt idx="1">
                  <c:v>1.9827687949958692E-2</c:v>
                </c:pt>
                <c:pt idx="2">
                  <c:v>3.1525702858487235E-2</c:v>
                </c:pt>
                <c:pt idx="3">
                  <c:v>2.4964505442498817E-2</c:v>
                </c:pt>
                <c:pt idx="4">
                  <c:v>1.8295561850802645E-2</c:v>
                </c:pt>
                <c:pt idx="5">
                  <c:v>2.2235294117647058E-2</c:v>
                </c:pt>
                <c:pt idx="6">
                  <c:v>1.8771132097469979E-2</c:v>
                </c:pt>
                <c:pt idx="7">
                  <c:v>1.958470976875885E-2</c:v>
                </c:pt>
                <c:pt idx="8">
                  <c:v>2.0210377023992435E-2</c:v>
                </c:pt>
                <c:pt idx="9">
                  <c:v>2.032376225924613E-2</c:v>
                </c:pt>
                <c:pt idx="10">
                  <c:v>2.871205906480722E-2</c:v>
                </c:pt>
                <c:pt idx="11">
                  <c:v>2.3066169617893754E-2</c:v>
                </c:pt>
                <c:pt idx="12">
                  <c:v>2.2769301895515487E-2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0.9323099238486644</c:v>
                </c:pt>
                <c:pt idx="1">
                  <c:v>0.95633500357909806</c:v>
                </c:pt>
                <c:pt idx="2">
                  <c:v>0.94695642014254</c:v>
                </c:pt>
                <c:pt idx="3">
                  <c:v>0.94696424286057113</c:v>
                </c:pt>
                <c:pt idx="4">
                  <c:v>0.95050095419847325</c:v>
                </c:pt>
                <c:pt idx="5">
                  <c:v>0.94847691575440263</c:v>
                </c:pt>
                <c:pt idx="6">
                  <c:v>0.94378032903302167</c:v>
                </c:pt>
                <c:pt idx="7">
                  <c:v>0.94836989455823528</c:v>
                </c:pt>
                <c:pt idx="8">
                  <c:v>0.93227526047976739</c:v>
                </c:pt>
                <c:pt idx="9">
                  <c:v>0.93221159665900022</c:v>
                </c:pt>
                <c:pt idx="10">
                  <c:v>0.93167628695959481</c:v>
                </c:pt>
                <c:pt idx="11">
                  <c:v>0.93741820345032711</c:v>
                </c:pt>
                <c:pt idx="12">
                  <c:v>0.93569584604552913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6.7690076151335668E-2</c:v>
                </c:pt>
                <c:pt idx="1">
                  <c:v>4.3664996420901936E-2</c:v>
                </c:pt>
                <c:pt idx="2">
                  <c:v>5.3043579857459985E-2</c:v>
                </c:pt>
                <c:pt idx="3">
                  <c:v>5.3035757139428839E-2</c:v>
                </c:pt>
                <c:pt idx="4">
                  <c:v>4.9499045801526718E-2</c:v>
                </c:pt>
                <c:pt idx="5">
                  <c:v>5.1523084245597338E-2</c:v>
                </c:pt>
                <c:pt idx="6">
                  <c:v>5.6219670966978344E-2</c:v>
                </c:pt>
                <c:pt idx="7">
                  <c:v>5.1630105441764627E-2</c:v>
                </c:pt>
                <c:pt idx="8">
                  <c:v>6.7724739520232613E-2</c:v>
                </c:pt>
                <c:pt idx="9">
                  <c:v>6.7788403340999878E-2</c:v>
                </c:pt>
                <c:pt idx="10">
                  <c:v>6.8323713040405229E-2</c:v>
                </c:pt>
                <c:pt idx="11">
                  <c:v>6.2581796549672802E-2</c:v>
                </c:pt>
                <c:pt idx="12">
                  <c:v>6.4304153954470783E-2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0.98665091553455408</c:v>
                </c:pt>
                <c:pt idx="1">
                  <c:v>0.98898523552847439</c:v>
                </c:pt>
                <c:pt idx="2">
                  <c:v>0.97668942783141033</c:v>
                </c:pt>
                <c:pt idx="3">
                  <c:v>0.98633525739191896</c:v>
                </c:pt>
                <c:pt idx="4">
                  <c:v>0.99213522713933555</c:v>
                </c:pt>
                <c:pt idx="5">
                  <c:v>0.98628209637706643</c:v>
                </c:pt>
                <c:pt idx="6">
                  <c:v>0.99174418604651171</c:v>
                </c:pt>
                <c:pt idx="7">
                  <c:v>0.9892120075046904</c:v>
                </c:pt>
                <c:pt idx="8">
                  <c:v>0.99297670607514932</c:v>
                </c:pt>
                <c:pt idx="9">
                  <c:v>0.99355594610427655</c:v>
                </c:pt>
                <c:pt idx="10">
                  <c:v>0.98213034337771543</c:v>
                </c:pt>
                <c:pt idx="11">
                  <c:v>0.98758844681591473</c:v>
                </c:pt>
                <c:pt idx="12">
                  <c:v>0.9898745829018526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1.3349084465445953E-2</c:v>
                </c:pt>
                <c:pt idx="1">
                  <c:v>1.101476447152566E-2</c:v>
                </c:pt>
                <c:pt idx="2">
                  <c:v>2.3310572168589592E-2</c:v>
                </c:pt>
                <c:pt idx="3">
                  <c:v>1.3664742608081044E-2</c:v>
                </c:pt>
                <c:pt idx="4">
                  <c:v>7.8647728606643982E-3</c:v>
                </c:pt>
                <c:pt idx="5">
                  <c:v>1.3717903622933519E-2</c:v>
                </c:pt>
                <c:pt idx="6">
                  <c:v>8.2558139534883723E-3</c:v>
                </c:pt>
                <c:pt idx="7">
                  <c:v>1.0787992495309569E-2</c:v>
                </c:pt>
                <c:pt idx="8">
                  <c:v>7.0232939248507558E-3</c:v>
                </c:pt>
                <c:pt idx="9">
                  <c:v>6.4440538957234927E-3</c:v>
                </c:pt>
                <c:pt idx="10">
                  <c:v>1.7869656622284513E-2</c:v>
                </c:pt>
                <c:pt idx="11">
                  <c:v>1.2411553184085374E-2</c:v>
                </c:pt>
                <c:pt idx="12">
                  <c:v>1.0125417098147509E-2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0.96319766024859865</c:v>
                </c:pt>
                <c:pt idx="1">
                  <c:v>0.96991129225605366</c:v>
                </c:pt>
                <c:pt idx="2">
                  <c:v>0.96253260611809344</c:v>
                </c:pt>
                <c:pt idx="3">
                  <c:v>0.96727272727272728</c:v>
                </c:pt>
                <c:pt idx="4">
                  <c:v>0.96625654769155811</c:v>
                </c:pt>
                <c:pt idx="5">
                  <c:v>0.97221885235957772</c:v>
                </c:pt>
                <c:pt idx="6">
                  <c:v>0.96789154477345696</c:v>
                </c:pt>
                <c:pt idx="7">
                  <c:v>0.9703836930455636</c:v>
                </c:pt>
                <c:pt idx="8">
                  <c:v>0.96891439502630328</c:v>
                </c:pt>
                <c:pt idx="9">
                  <c:v>0.9748080614203456</c:v>
                </c:pt>
                <c:pt idx="10">
                  <c:v>0.9553571428571429</c:v>
                </c:pt>
                <c:pt idx="11">
                  <c:v>0.9618169079869221</c:v>
                </c:pt>
                <c:pt idx="12">
                  <c:v>0.9647804648978634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3.680233975140141E-2</c:v>
                </c:pt>
                <c:pt idx="1">
                  <c:v>3.0088707743946293E-2</c:v>
                </c:pt>
                <c:pt idx="2">
                  <c:v>3.746739388190657E-2</c:v>
                </c:pt>
                <c:pt idx="3">
                  <c:v>3.272727272727273E-2</c:v>
                </c:pt>
                <c:pt idx="4">
                  <c:v>3.374345230844196E-2</c:v>
                </c:pt>
                <c:pt idx="5">
                  <c:v>2.7781147640422176E-2</c:v>
                </c:pt>
                <c:pt idx="6">
                  <c:v>3.2108455226542994E-2</c:v>
                </c:pt>
                <c:pt idx="7">
                  <c:v>2.9616306954436452E-2</c:v>
                </c:pt>
                <c:pt idx="8">
                  <c:v>3.1085604973696796E-2</c:v>
                </c:pt>
                <c:pt idx="9">
                  <c:v>2.5191938579654512E-2</c:v>
                </c:pt>
                <c:pt idx="10">
                  <c:v>4.4642857142857144E-2</c:v>
                </c:pt>
                <c:pt idx="11">
                  <c:v>3.8183092013077999E-2</c:v>
                </c:pt>
                <c:pt idx="12">
                  <c:v>3.521953510213665E-2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0.98291814946619216</c:v>
                </c:pt>
                <c:pt idx="1">
                  <c:v>0.98620608347087946</c:v>
                </c:pt>
                <c:pt idx="2">
                  <c:v>0.97834484373171027</c:v>
                </c:pt>
                <c:pt idx="3">
                  <c:v>0.97933396315540855</c:v>
                </c:pt>
                <c:pt idx="4">
                  <c:v>0.98648013167176107</c:v>
                </c:pt>
                <c:pt idx="5">
                  <c:v>0.98527004909983629</c:v>
                </c:pt>
                <c:pt idx="6">
                  <c:v>0.98631884057971009</c:v>
                </c:pt>
                <c:pt idx="7">
                  <c:v>0.98813857897827362</c:v>
                </c:pt>
                <c:pt idx="8">
                  <c:v>0.98392624985226329</c:v>
                </c:pt>
                <c:pt idx="9">
                  <c:v>0.98322900673201841</c:v>
                </c:pt>
                <c:pt idx="10">
                  <c:v>0.98009134559081856</c:v>
                </c:pt>
                <c:pt idx="11">
                  <c:v>0.98358365351030397</c:v>
                </c:pt>
                <c:pt idx="12">
                  <c:v>0.98146002317497105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1.708185053380783E-2</c:v>
                </c:pt>
                <c:pt idx="1">
                  <c:v>1.3793916529120489E-2</c:v>
                </c:pt>
                <c:pt idx="2">
                  <c:v>2.165515626828983E-2</c:v>
                </c:pt>
                <c:pt idx="3">
                  <c:v>2.0666036844591402E-2</c:v>
                </c:pt>
                <c:pt idx="4">
                  <c:v>1.3519868328238888E-2</c:v>
                </c:pt>
                <c:pt idx="5">
                  <c:v>1.4729950900163664E-2</c:v>
                </c:pt>
                <c:pt idx="6">
                  <c:v>1.3681159420289855E-2</c:v>
                </c:pt>
                <c:pt idx="7">
                  <c:v>1.1861421021726364E-2</c:v>
                </c:pt>
                <c:pt idx="8">
                  <c:v>1.6073750147736675E-2</c:v>
                </c:pt>
                <c:pt idx="9">
                  <c:v>1.6770993267981576E-2</c:v>
                </c:pt>
                <c:pt idx="10">
                  <c:v>1.9908654409181402E-2</c:v>
                </c:pt>
                <c:pt idx="11">
                  <c:v>1.6416346489696122E-2</c:v>
                </c:pt>
                <c:pt idx="12">
                  <c:v>1.8539976825028972E-2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0.95487747408105561</c:v>
                </c:pt>
                <c:pt idx="1">
                  <c:v>0.96773439326630806</c:v>
                </c:pt>
                <c:pt idx="2">
                  <c:v>0.94095283355114645</c:v>
                </c:pt>
                <c:pt idx="3">
                  <c:v>0.96660439047174218</c:v>
                </c:pt>
                <c:pt idx="4">
                  <c:v>0.97605699602896523</c:v>
                </c:pt>
                <c:pt idx="5">
                  <c:v>0.95544321655302134</c:v>
                </c:pt>
                <c:pt idx="6">
                  <c:v>0.97379810504152542</c:v>
                </c:pt>
                <c:pt idx="7">
                  <c:v>0.96152024627042387</c:v>
                </c:pt>
                <c:pt idx="8">
                  <c:v>0.97341609087715197</c:v>
                </c:pt>
                <c:pt idx="9">
                  <c:v>0.9704370179948586</c:v>
                </c:pt>
                <c:pt idx="10">
                  <c:v>0.95309568480300189</c:v>
                </c:pt>
                <c:pt idx="11">
                  <c:v>0.96574624257252717</c:v>
                </c:pt>
                <c:pt idx="12">
                  <c:v>0.97270977239270751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4.5122525918944396E-2</c:v>
                </c:pt>
                <c:pt idx="1">
                  <c:v>3.2265606733691839E-2</c:v>
                </c:pt>
                <c:pt idx="2">
                  <c:v>5.9047166448853508E-2</c:v>
                </c:pt>
                <c:pt idx="3">
                  <c:v>3.3395609528257819E-2</c:v>
                </c:pt>
                <c:pt idx="4">
                  <c:v>2.3943003971034806E-2</c:v>
                </c:pt>
                <c:pt idx="5">
                  <c:v>4.4556783446978603E-2</c:v>
                </c:pt>
                <c:pt idx="6">
                  <c:v>2.6201894958474678E-2</c:v>
                </c:pt>
                <c:pt idx="7">
                  <c:v>3.8479753729576134E-2</c:v>
                </c:pt>
                <c:pt idx="8">
                  <c:v>2.6583909122848109E-2</c:v>
                </c:pt>
                <c:pt idx="9">
                  <c:v>2.9562982005141385E-2</c:v>
                </c:pt>
                <c:pt idx="10">
                  <c:v>4.6904315196998121E-2</c:v>
                </c:pt>
                <c:pt idx="11">
                  <c:v>3.4253757427472914E-2</c:v>
                </c:pt>
                <c:pt idx="12">
                  <c:v>2.7290227607292494E-2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0.96232586311326473</c:v>
                </c:pt>
                <c:pt idx="1">
                  <c:v>0.96264712947393705</c:v>
                </c:pt>
                <c:pt idx="2">
                  <c:v>0.96222592945662533</c:v>
                </c:pt>
                <c:pt idx="3">
                  <c:v>0.96283419254286062</c:v>
                </c:pt>
                <c:pt idx="4">
                  <c:v>0.9618842143113987</c:v>
                </c:pt>
                <c:pt idx="5">
                  <c:v>0.96814222646462234</c:v>
                </c:pt>
                <c:pt idx="6">
                  <c:v>0.96712393566698196</c:v>
                </c:pt>
                <c:pt idx="7">
                  <c:v>0.9582039646524958</c:v>
                </c:pt>
                <c:pt idx="8">
                  <c:v>0.96141019533111016</c:v>
                </c:pt>
                <c:pt idx="9">
                  <c:v>0.96244019138755976</c:v>
                </c:pt>
                <c:pt idx="10">
                  <c:v>0.96304631055312084</c:v>
                </c:pt>
                <c:pt idx="11">
                  <c:v>0.96055437100213226</c:v>
                </c:pt>
                <c:pt idx="12">
                  <c:v>0.96444807087073092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3.7674136886735314E-2</c:v>
                </c:pt>
                <c:pt idx="1">
                  <c:v>3.7352870526062933E-2</c:v>
                </c:pt>
                <c:pt idx="2">
                  <c:v>3.7774070543374644E-2</c:v>
                </c:pt>
                <c:pt idx="3">
                  <c:v>3.7165807457139433E-2</c:v>
                </c:pt>
                <c:pt idx="4">
                  <c:v>3.8115785688601224E-2</c:v>
                </c:pt>
                <c:pt idx="5">
                  <c:v>3.1857773535377637E-2</c:v>
                </c:pt>
                <c:pt idx="6">
                  <c:v>3.2876064333017971E-2</c:v>
                </c:pt>
                <c:pt idx="7">
                  <c:v>4.179603534750418E-2</c:v>
                </c:pt>
                <c:pt idx="8">
                  <c:v>3.8589804668889956E-2</c:v>
                </c:pt>
                <c:pt idx="9">
                  <c:v>3.7559808612440196E-2</c:v>
                </c:pt>
                <c:pt idx="10">
                  <c:v>3.6953689446879066E-2</c:v>
                </c:pt>
                <c:pt idx="11">
                  <c:v>3.9445628997867806E-2</c:v>
                </c:pt>
                <c:pt idx="12">
                  <c:v>3.5551929129269147E-2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0.90223564954682778</c:v>
                </c:pt>
                <c:pt idx="1">
                  <c:v>0.91415790110022976</c:v>
                </c:pt>
                <c:pt idx="2">
                  <c:v>0.91117444484028021</c:v>
                </c:pt>
                <c:pt idx="3">
                  <c:v>0.90528319847691585</c:v>
                </c:pt>
                <c:pt idx="4">
                  <c:v>0.91034565530484879</c:v>
                </c:pt>
                <c:pt idx="5">
                  <c:v>0.92365862441483615</c:v>
                </c:pt>
                <c:pt idx="6">
                  <c:v>0.92390011890606416</c:v>
                </c:pt>
                <c:pt idx="7">
                  <c:v>0.91424817866953312</c:v>
                </c:pt>
                <c:pt idx="8">
                  <c:v>0.91074833174451864</c:v>
                </c:pt>
                <c:pt idx="9">
                  <c:v>0.91008108435193036</c:v>
                </c:pt>
                <c:pt idx="10">
                  <c:v>0.91132478632478631</c:v>
                </c:pt>
                <c:pt idx="11">
                  <c:v>0.9027162857484744</c:v>
                </c:pt>
                <c:pt idx="12">
                  <c:v>0.91528219630022389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9.7764350453172208E-2</c:v>
                </c:pt>
                <c:pt idx="1">
                  <c:v>8.5842098899770278E-2</c:v>
                </c:pt>
                <c:pt idx="2">
                  <c:v>8.8825555159719752E-2</c:v>
                </c:pt>
                <c:pt idx="3">
                  <c:v>9.471680152308426E-2</c:v>
                </c:pt>
                <c:pt idx="4">
                  <c:v>8.9654344695151225E-2</c:v>
                </c:pt>
                <c:pt idx="5">
                  <c:v>7.6341375585163851E-2</c:v>
                </c:pt>
                <c:pt idx="6">
                  <c:v>7.6099881093935784E-2</c:v>
                </c:pt>
                <c:pt idx="7">
                  <c:v>8.5751821330466979E-2</c:v>
                </c:pt>
                <c:pt idx="8">
                  <c:v>8.9251668255481406E-2</c:v>
                </c:pt>
                <c:pt idx="9">
                  <c:v>8.9918915648069711E-2</c:v>
                </c:pt>
                <c:pt idx="10">
                  <c:v>8.8675213675213679E-2</c:v>
                </c:pt>
                <c:pt idx="11">
                  <c:v>9.7283714251525683E-2</c:v>
                </c:pt>
                <c:pt idx="12">
                  <c:v>8.4717803699776134E-2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0.97483588621444206</c:v>
                </c:pt>
                <c:pt idx="1">
                  <c:v>0.97388374052232518</c:v>
                </c:pt>
                <c:pt idx="2">
                  <c:v>0.97305066475026947</c:v>
                </c:pt>
                <c:pt idx="3">
                  <c:v>0.9762536162005786</c:v>
                </c:pt>
                <c:pt idx="4">
                  <c:v>0.97375707234862152</c:v>
                </c:pt>
                <c:pt idx="5">
                  <c:v>0.97895995218170939</c:v>
                </c:pt>
                <c:pt idx="6">
                  <c:v>0.97626957759848121</c:v>
                </c:pt>
                <c:pt idx="7">
                  <c:v>0.96921418303785345</c:v>
                </c:pt>
                <c:pt idx="8">
                  <c:v>0.97399498986043176</c:v>
                </c:pt>
                <c:pt idx="9">
                  <c:v>0.97461685823754785</c:v>
                </c:pt>
                <c:pt idx="10">
                  <c:v>0.97434069850320748</c:v>
                </c:pt>
                <c:pt idx="11">
                  <c:v>0.97369044797345339</c:v>
                </c:pt>
                <c:pt idx="12">
                  <c:v>0.97504664179104472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2.5164113785557989E-2</c:v>
                </c:pt>
                <c:pt idx="1">
                  <c:v>2.6116259477674809E-2</c:v>
                </c:pt>
                <c:pt idx="2">
                  <c:v>2.6949335249730508E-2</c:v>
                </c:pt>
                <c:pt idx="3">
                  <c:v>2.374638379942141E-2</c:v>
                </c:pt>
                <c:pt idx="4">
                  <c:v>2.6242927651378357E-2</c:v>
                </c:pt>
                <c:pt idx="5">
                  <c:v>2.1040047818290494E-2</c:v>
                </c:pt>
                <c:pt idx="6">
                  <c:v>2.3730422401518746E-2</c:v>
                </c:pt>
                <c:pt idx="7">
                  <c:v>3.0785816962146623E-2</c:v>
                </c:pt>
                <c:pt idx="8">
                  <c:v>2.6005010139568172E-2</c:v>
                </c:pt>
                <c:pt idx="9">
                  <c:v>2.5383141762452106E-2</c:v>
                </c:pt>
                <c:pt idx="10">
                  <c:v>2.5659301496792592E-2</c:v>
                </c:pt>
                <c:pt idx="11">
                  <c:v>2.6309552026546577E-2</c:v>
                </c:pt>
                <c:pt idx="12">
                  <c:v>2.4953358208955223E-2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0.92877059569074771</c:v>
                </c:pt>
                <c:pt idx="1">
                  <c:v>0.92115143929912391</c:v>
                </c:pt>
                <c:pt idx="2">
                  <c:v>0.92723697148475903</c:v>
                </c:pt>
                <c:pt idx="3">
                  <c:v>0.9213094502779493</c:v>
                </c:pt>
                <c:pt idx="4">
                  <c:v>0.92284866468842741</c:v>
                </c:pt>
                <c:pt idx="5">
                  <c:v>0.93264442231075706</c:v>
                </c:pt>
                <c:pt idx="6">
                  <c:v>0.93770733505344639</c:v>
                </c:pt>
                <c:pt idx="7">
                  <c:v>0.910585305105853</c:v>
                </c:pt>
                <c:pt idx="8">
                  <c:v>0.91174657956366334</c:v>
                </c:pt>
                <c:pt idx="9">
                  <c:v>0.91575586393221176</c:v>
                </c:pt>
                <c:pt idx="10">
                  <c:v>0.92059072751482873</c:v>
                </c:pt>
                <c:pt idx="11">
                  <c:v>0.91034817420841929</c:v>
                </c:pt>
                <c:pt idx="12">
                  <c:v>0.92354630294328788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7.1229404309252217E-2</c:v>
                </c:pt>
                <c:pt idx="1">
                  <c:v>7.8848560700876105E-2</c:v>
                </c:pt>
                <c:pt idx="2">
                  <c:v>7.2763028515240899E-2</c:v>
                </c:pt>
                <c:pt idx="3">
                  <c:v>7.8690549722050654E-2</c:v>
                </c:pt>
                <c:pt idx="4">
                  <c:v>7.7151335311572714E-2</c:v>
                </c:pt>
                <c:pt idx="5">
                  <c:v>6.7355577689243037E-2</c:v>
                </c:pt>
                <c:pt idx="6">
                  <c:v>6.2292664946553646E-2</c:v>
                </c:pt>
                <c:pt idx="7">
                  <c:v>8.9414694894146926E-2</c:v>
                </c:pt>
                <c:pt idx="8">
                  <c:v>8.8253420436336744E-2</c:v>
                </c:pt>
                <c:pt idx="9">
                  <c:v>8.42441360677883E-2</c:v>
                </c:pt>
                <c:pt idx="10">
                  <c:v>7.9409272485171281E-2</c:v>
                </c:pt>
                <c:pt idx="11">
                  <c:v>8.9651825791580722E-2</c:v>
                </c:pt>
                <c:pt idx="12">
                  <c:v>7.6453697056712136E-2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0.98088712585647309</c:v>
                </c:pt>
                <c:pt idx="1">
                  <c:v>0.98157674362962066</c:v>
                </c:pt>
                <c:pt idx="2">
                  <c:v>0.98106284767428109</c:v>
                </c:pt>
                <c:pt idx="3">
                  <c:v>0.98101492537313428</c:v>
                </c:pt>
                <c:pt idx="4">
                  <c:v>0.98305691444934973</c:v>
                </c:pt>
                <c:pt idx="5">
                  <c:v>0.98427710131221191</c:v>
                </c:pt>
                <c:pt idx="6">
                  <c:v>0.98451249560014087</c:v>
                </c:pt>
                <c:pt idx="7">
                  <c:v>0.98259531139000711</c:v>
                </c:pt>
                <c:pt idx="8">
                  <c:v>0.9814223168855758</c:v>
                </c:pt>
                <c:pt idx="9">
                  <c:v>0.98055588691399265</c:v>
                </c:pt>
                <c:pt idx="10">
                  <c:v>0.98302287196415938</c:v>
                </c:pt>
                <c:pt idx="11">
                  <c:v>0.98287064382752509</c:v>
                </c:pt>
                <c:pt idx="12">
                  <c:v>0.98422456791555502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1.9112874143526869E-2</c:v>
                </c:pt>
                <c:pt idx="1">
                  <c:v>1.8423256370379233E-2</c:v>
                </c:pt>
                <c:pt idx="2">
                  <c:v>1.8937152325719023E-2</c:v>
                </c:pt>
                <c:pt idx="3">
                  <c:v>1.8985074626865672E-2</c:v>
                </c:pt>
                <c:pt idx="4">
                  <c:v>1.6943085550650279E-2</c:v>
                </c:pt>
                <c:pt idx="5">
                  <c:v>1.5722898687788155E-2</c:v>
                </c:pt>
                <c:pt idx="6">
                  <c:v>1.5487504399859207E-2</c:v>
                </c:pt>
                <c:pt idx="7">
                  <c:v>1.7404688609992898E-2</c:v>
                </c:pt>
                <c:pt idx="8">
                  <c:v>1.8577683114424332E-2</c:v>
                </c:pt>
                <c:pt idx="9">
                  <c:v>1.9444113086007395E-2</c:v>
                </c:pt>
                <c:pt idx="10">
                  <c:v>1.6977128035840606E-2</c:v>
                </c:pt>
                <c:pt idx="11">
                  <c:v>1.7129356172474894E-2</c:v>
                </c:pt>
                <c:pt idx="12">
                  <c:v>1.5775432084444964E-2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0.92917471042471034</c:v>
                </c:pt>
                <c:pt idx="1">
                  <c:v>0.93325415676959611</c:v>
                </c:pt>
                <c:pt idx="2">
                  <c:v>0.92659892408846378</c:v>
                </c:pt>
                <c:pt idx="3">
                  <c:v>0.93423090670797093</c:v>
                </c:pt>
                <c:pt idx="4">
                  <c:v>0.92604961832061061</c:v>
                </c:pt>
                <c:pt idx="5">
                  <c:v>0.94202725316758318</c:v>
                </c:pt>
                <c:pt idx="6">
                  <c:v>0.93518628030751028</c:v>
                </c:pt>
                <c:pt idx="7">
                  <c:v>0.91643819287161754</c:v>
                </c:pt>
                <c:pt idx="8">
                  <c:v>0.93479809976247041</c:v>
                </c:pt>
                <c:pt idx="9">
                  <c:v>0.93826427638608567</c:v>
                </c:pt>
                <c:pt idx="10">
                  <c:v>0.93137371103472788</c:v>
                </c:pt>
                <c:pt idx="11">
                  <c:v>0.92794065701165662</c:v>
                </c:pt>
                <c:pt idx="12">
                  <c:v>0.93303831373005708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7.0825289575289566E-2</c:v>
                </c:pt>
                <c:pt idx="1">
                  <c:v>6.6745843230403806E-2</c:v>
                </c:pt>
                <c:pt idx="2">
                  <c:v>7.3401075911536148E-2</c:v>
                </c:pt>
                <c:pt idx="3">
                  <c:v>6.5769093292029068E-2</c:v>
                </c:pt>
                <c:pt idx="4">
                  <c:v>7.3950381679389318E-2</c:v>
                </c:pt>
                <c:pt idx="5">
                  <c:v>5.7972746832416926E-2</c:v>
                </c:pt>
                <c:pt idx="6">
                  <c:v>6.4813719692489655E-2</c:v>
                </c:pt>
                <c:pt idx="7">
                  <c:v>8.3561807128382404E-2</c:v>
                </c:pt>
                <c:pt idx="8">
                  <c:v>6.5201900237529697E-2</c:v>
                </c:pt>
                <c:pt idx="9">
                  <c:v>6.173572361391428E-2</c:v>
                </c:pt>
                <c:pt idx="10">
                  <c:v>6.8626288965272009E-2</c:v>
                </c:pt>
                <c:pt idx="11">
                  <c:v>7.2059342988343336E-2</c:v>
                </c:pt>
                <c:pt idx="12">
                  <c:v>6.6961686269942935E-2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Junio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41050" y="1572690"/>
          <a:ext cx="6924714" cy="537452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41050" y="5040407"/>
          <a:ext cx="6924714" cy="53745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41050" y="2271285"/>
          <a:ext cx="6924714" cy="531102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41050" y="2969880"/>
          <a:ext cx="6924714" cy="52475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41050" y="4354514"/>
          <a:ext cx="6924714" cy="52475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41050" y="3652744"/>
          <a:ext cx="6924714" cy="53427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31750</xdr:rowOff>
        </xdr:from>
        <xdr:to>
          <xdr:col>4</xdr:col>
          <xdr:colOff>127000</xdr:colOff>
          <xdr:row>30</xdr:row>
          <xdr:rowOff>31750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31750</xdr:rowOff>
        </xdr:from>
        <xdr:to>
          <xdr:col>4</xdr:col>
          <xdr:colOff>127000</xdr:colOff>
          <xdr:row>30</xdr:row>
          <xdr:rowOff>31750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>
      <selection activeCell="P9" sqref="P9"/>
    </sheetView>
  </sheetViews>
  <sheetFormatPr baseColWidth="10" defaultColWidth="11.453125" defaultRowHeight="14.5" x14ac:dyDescent="0.35"/>
  <sheetData>
    <row r="6" spans="14:14" x14ac:dyDescent="0.3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88" zoomScaleNormal="100" workbookViewId="0">
      <selection activeCell="L11" sqref="L11"/>
    </sheetView>
  </sheetViews>
  <sheetFormatPr baseColWidth="10" defaultColWidth="11.453125" defaultRowHeight="14.5" x14ac:dyDescent="0.35"/>
  <cols>
    <col min="1" max="1" width="18.54296875" customWidth="1"/>
  </cols>
  <sheetData>
    <row r="1" ht="56.25" customHeight="1" x14ac:dyDescent="0.3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topLeftCell="A9" zoomScale="80" zoomScaleNormal="80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24" ht="26.25" customHeight="1" x14ac:dyDescent="0.35"/>
    <row r="27" spans="1:24" ht="21" customHeight="1" x14ac:dyDescent="0.35">
      <c r="X27" t="s">
        <v>0</v>
      </c>
    </row>
    <row r="28" spans="1:24" ht="24" customHeight="1" x14ac:dyDescent="0.3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35">
      <c r="B29" s="41"/>
      <c r="C29" s="41"/>
      <c r="D29" s="42">
        <v>1</v>
      </c>
      <c r="E29" s="41"/>
      <c r="K29" s="41"/>
      <c r="L29" s="41"/>
      <c r="M29" s="41"/>
      <c r="N29" s="42">
        <v>2</v>
      </c>
    </row>
    <row r="30" spans="1:24" ht="18.75" customHeight="1" x14ac:dyDescent="0.3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31750</xdr:rowOff>
                  </from>
                  <to>
                    <xdr:col>4</xdr:col>
                    <xdr:colOff>127000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412750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85" zoomScaleNormal="85" zoomScalePageLayoutView="90" workbookViewId="0">
      <selection activeCell="N28" sqref="N28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spans="22:22" ht="4.5" customHeight="1" x14ac:dyDescent="0.35"/>
    <row r="8" spans="22:22" x14ac:dyDescent="0.35">
      <c r="V8" s="39"/>
    </row>
    <row r="25" spans="1:16" ht="26.25" customHeight="1" x14ac:dyDescent="0.35"/>
    <row r="27" spans="1:16" ht="21" customHeight="1" x14ac:dyDescent="0.35"/>
    <row r="28" spans="1:16" ht="24" customHeight="1" x14ac:dyDescent="0.3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5">
      <c r="A29" s="41"/>
      <c r="B29" s="41"/>
      <c r="C29" s="41"/>
      <c r="D29" s="42">
        <v>2</v>
      </c>
      <c r="E29" s="41"/>
      <c r="K29" s="41"/>
      <c r="L29" s="41"/>
      <c r="M29" s="41"/>
      <c r="N29" s="42">
        <v>2</v>
      </c>
      <c r="O29" s="41"/>
    </row>
    <row r="30" spans="1:16" ht="18.75" customHeight="1" x14ac:dyDescent="0.3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5">
      <c r="A31" s="41"/>
      <c r="B31" s="41"/>
      <c r="C31" s="41"/>
      <c r="D31" s="41"/>
      <c r="E31" s="41"/>
    </row>
    <row r="53" spans="1:2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31750</xdr:rowOff>
                  </from>
                  <to>
                    <xdr:col>4</xdr:col>
                    <xdr:colOff>127000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412750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topLeftCell="A44" zoomScaleNormal="100" zoomScalePageLayoutView="70" workbookViewId="0">
      <selection activeCell="T59" sqref="T59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45">
      <c r="A28" s="24" t="s">
        <v>1</v>
      </c>
      <c r="B28" s="38" t="s">
        <v>1</v>
      </c>
      <c r="K28" s="23"/>
    </row>
    <row r="29" spans="1:14" ht="7.5" customHeight="1" x14ac:dyDescent="0.35">
      <c r="D29" s="17">
        <v>1</v>
      </c>
      <c r="N29" s="17">
        <v>1</v>
      </c>
    </row>
    <row r="80" spans="2:2" ht="18.5" x14ac:dyDescent="0.4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topLeftCell="A68" zoomScale="78" zoomScaleNormal="100" workbookViewId="0">
      <selection activeCell="P124" sqref="P124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45">
      <c r="A28" s="24" t="s">
        <v>1</v>
      </c>
      <c r="B28" s="38" t="s">
        <v>1</v>
      </c>
      <c r="K28" s="23"/>
    </row>
    <row r="29" spans="1:14" ht="7.5" customHeight="1" x14ac:dyDescent="0.35">
      <c r="D29" s="17">
        <v>1</v>
      </c>
      <c r="N29" s="17">
        <v>1</v>
      </c>
    </row>
    <row r="80" spans="2:2" ht="18.5" x14ac:dyDescent="0.4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53125" defaultRowHeight="14.5" x14ac:dyDescent="0.35"/>
  <cols>
    <col min="1" max="1" width="3.1796875" customWidth="1"/>
    <col min="2" max="2" width="2.54296875" customWidth="1"/>
    <col min="3" max="3" width="4.453125" style="26" customWidth="1"/>
    <col min="4" max="4" width="90.453125" customWidth="1"/>
  </cols>
  <sheetData>
    <row r="3" spans="2:9" ht="14.15" customHeight="1" thickBot="1" x14ac:dyDescent="0.4">
      <c r="B3" s="28"/>
      <c r="C3" s="27" t="s">
        <v>5</v>
      </c>
      <c r="F3" s="33" t="s">
        <v>6</v>
      </c>
    </row>
    <row r="4" spans="2:9" x14ac:dyDescent="0.35">
      <c r="F4" s="47" t="s">
        <v>7</v>
      </c>
      <c r="G4" s="48"/>
      <c r="H4" s="48"/>
      <c r="I4" s="49"/>
    </row>
    <row r="5" spans="2:9" s="18" customFormat="1" ht="20.149999999999999" customHeight="1" x14ac:dyDescent="0.3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49999999999999" customHeight="1" x14ac:dyDescent="0.3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49999999999999" customHeight="1" x14ac:dyDescent="0.3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49999999999999" customHeight="1" x14ac:dyDescent="0.35">
      <c r="C8" s="29" t="s">
        <v>14</v>
      </c>
      <c r="D8" s="18" t="s">
        <v>15</v>
      </c>
      <c r="F8" s="50"/>
      <c r="G8" s="51"/>
      <c r="H8" s="51"/>
      <c r="I8" s="52"/>
    </row>
    <row r="9" spans="2:9" ht="20.149999999999999" customHeight="1" x14ac:dyDescent="0.35">
      <c r="C9" s="29" t="s">
        <v>16</v>
      </c>
      <c r="D9" s="18" t="s">
        <v>17</v>
      </c>
      <c r="F9" s="50"/>
      <c r="G9" s="51"/>
      <c r="H9" s="51"/>
      <c r="I9" s="52"/>
    </row>
    <row r="10" spans="2:9" ht="20.149999999999999" customHeight="1" x14ac:dyDescent="0.3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5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4">
      <c r="F12" s="53"/>
      <c r="G12" s="54"/>
      <c r="H12" s="54"/>
      <c r="I12" s="55"/>
    </row>
    <row r="16" spans="2:9" ht="14.15" customHeight="1" x14ac:dyDescent="0.35">
      <c r="B16" s="28"/>
      <c r="C16" s="27" t="s">
        <v>22</v>
      </c>
    </row>
    <row r="18" spans="3:4" x14ac:dyDescent="0.35">
      <c r="D18" s="30" t="s">
        <v>23</v>
      </c>
    </row>
    <row r="19" spans="3:4" x14ac:dyDescent="0.35">
      <c r="C19" s="29"/>
      <c r="D19" t="s">
        <v>24</v>
      </c>
    </row>
    <row r="20" spans="3:4" x14ac:dyDescent="0.35">
      <c r="C20" s="29"/>
      <c r="D20" t="s">
        <v>25</v>
      </c>
    </row>
    <row r="21" spans="3:4" x14ac:dyDescent="0.35">
      <c r="C21" s="29"/>
      <c r="D21" t="s">
        <v>26</v>
      </c>
    </row>
    <row r="22" spans="3:4" ht="3.75" customHeight="1" x14ac:dyDescent="0.35">
      <c r="C22" s="29"/>
    </row>
    <row r="23" spans="3:4" ht="15.5" x14ac:dyDescent="0.35">
      <c r="C23" s="29"/>
      <c r="D23" s="31" t="s">
        <v>27</v>
      </c>
    </row>
    <row r="24" spans="3:4" x14ac:dyDescent="0.35">
      <c r="C24" s="29"/>
      <c r="D24" s="32" t="s">
        <v>28</v>
      </c>
    </row>
    <row r="27" spans="3:4" x14ac:dyDescent="0.35">
      <c r="D27" s="30" t="s">
        <v>29</v>
      </c>
    </row>
    <row r="28" spans="3:4" x14ac:dyDescent="0.35">
      <c r="D28" t="s">
        <v>30</v>
      </c>
    </row>
    <row r="29" spans="3:4" x14ac:dyDescent="0.35">
      <c r="D29" t="s">
        <v>31</v>
      </c>
    </row>
    <row r="30" spans="3:4" x14ac:dyDescent="0.35">
      <c r="D30" t="s">
        <v>32</v>
      </c>
    </row>
    <row r="33" spans="4:4" x14ac:dyDescent="0.35">
      <c r="D33" s="30" t="s">
        <v>33</v>
      </c>
    </row>
    <row r="34" spans="4:4" x14ac:dyDescent="0.3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topLeftCell="A2" zoomScale="77" zoomScaleNormal="110" zoomScalePageLayoutView="130" workbookViewId="0">
      <selection activeCell="B16" sqref="B16"/>
    </sheetView>
  </sheetViews>
  <sheetFormatPr baseColWidth="10" defaultColWidth="11.453125" defaultRowHeight="14.5" x14ac:dyDescent="0.35"/>
  <sheetData>
    <row r="6" spans="2:13" x14ac:dyDescent="0.35">
      <c r="B6" s="20" t="s">
        <v>35</v>
      </c>
    </row>
    <row r="7" spans="2:13" ht="7.5" customHeight="1" x14ac:dyDescent="0.35">
      <c r="B7" s="20"/>
    </row>
    <row r="8" spans="2:13" ht="197.25" customHeight="1" x14ac:dyDescent="0.3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6" customHeight="1" x14ac:dyDescent="0.35"/>
    <row r="10" spans="2:13" ht="16" customHeight="1" x14ac:dyDescent="0.35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P414"/>
  <sheetViews>
    <sheetView topLeftCell="AW1" zoomScale="77" zoomScaleNormal="85" workbookViewId="0">
      <selection activeCell="BE12" sqref="BE12"/>
    </sheetView>
  </sheetViews>
  <sheetFormatPr baseColWidth="10" defaultColWidth="11.453125" defaultRowHeight="14.5" x14ac:dyDescent="0.35"/>
  <cols>
    <col min="1" max="1" width="38.453125" bestFit="1" customWidth="1"/>
    <col min="2" max="2" width="9.453125" bestFit="1" customWidth="1"/>
    <col min="3" max="3" width="7.1796875" bestFit="1" customWidth="1"/>
    <col min="4" max="4" width="7.54296875" bestFit="1" customWidth="1"/>
    <col min="5" max="5" width="7.1796875" bestFit="1" customWidth="1"/>
    <col min="6" max="6" width="7.81640625" bestFit="1" customWidth="1"/>
    <col min="7" max="8" width="7.1796875" bestFit="1" customWidth="1"/>
    <col min="9" max="9" width="7.54296875" bestFit="1" customWidth="1"/>
    <col min="10" max="10" width="7.453125" bestFit="1" customWidth="1"/>
    <col min="11" max="11" width="7.1796875" bestFit="1" customWidth="1"/>
    <col min="12" max="12" width="7.54296875" bestFit="1" customWidth="1"/>
    <col min="13" max="13" width="7.1796875" bestFit="1" customWidth="1"/>
    <col min="14" max="14" width="7.81640625" bestFit="1" customWidth="1"/>
    <col min="15" max="15" width="7.453125" bestFit="1" customWidth="1"/>
    <col min="16" max="16" width="8" bestFit="1" customWidth="1"/>
    <col min="17" max="17" width="7.453125" bestFit="1" customWidth="1"/>
    <col min="18" max="18" width="10.7265625" bestFit="1" customWidth="1"/>
    <col min="19" max="20" width="7.1796875" bestFit="1" customWidth="1"/>
    <col min="21" max="21" width="13.453125" bestFit="1" customWidth="1"/>
    <col min="22" max="22" width="7.81640625" bestFit="1" customWidth="1"/>
    <col min="23" max="23" width="7.54296875" bestFit="1" customWidth="1"/>
    <col min="24" max="24" width="8" bestFit="1" customWidth="1"/>
    <col min="25" max="25" width="7.1796875" bestFit="1" customWidth="1"/>
    <col min="26" max="26" width="7.453125" bestFit="1" customWidth="1"/>
    <col min="27" max="27" width="7.1796875" bestFit="1" customWidth="1"/>
    <col min="28" max="28" width="7.54296875" bestFit="1" customWidth="1"/>
    <col min="29" max="29" width="7.1796875" bestFit="1" customWidth="1"/>
    <col min="30" max="30" width="7.81640625" bestFit="1" customWidth="1"/>
    <col min="31" max="32" width="7.1796875" bestFit="1" customWidth="1"/>
    <col min="33" max="33" width="7.54296875" bestFit="1" customWidth="1"/>
    <col min="34" max="34" width="7.453125" bestFit="1" customWidth="1"/>
    <col min="35" max="35" width="7.1796875" bestFit="1" customWidth="1"/>
    <col min="36" max="36" width="7.54296875" bestFit="1" customWidth="1"/>
    <col min="37" max="37" width="7.1796875" bestFit="1" customWidth="1"/>
    <col min="38" max="38" width="7.81640625" bestFit="1" customWidth="1"/>
    <col min="39" max="40" width="10.81640625"/>
    <col min="42" max="42" width="8.7265625" bestFit="1" customWidth="1"/>
    <col min="43" max="43" width="7.7265625" bestFit="1" customWidth="1"/>
    <col min="44" max="44" width="6.26953125" bestFit="1" customWidth="1"/>
    <col min="45" max="45" width="6.81640625" bestFit="1" customWidth="1"/>
    <col min="46" max="46" width="7.81640625" bestFit="1" customWidth="1"/>
    <col min="49" max="49" width="7.453125" bestFit="1" customWidth="1"/>
    <col min="50" max="50" width="9.81640625" customWidth="1"/>
    <col min="51" max="51" width="10.81640625"/>
    <col min="52" max="52" width="13.81640625" customWidth="1"/>
    <col min="53" max="53" width="7.453125" bestFit="1" customWidth="1"/>
    <col min="55" max="55" width="6.54296875" bestFit="1" customWidth="1"/>
    <col min="56" max="56" width="6.26953125" bestFit="1" customWidth="1"/>
    <col min="57" max="57" width="6.81640625" bestFit="1" customWidth="1"/>
    <col min="58" max="58" width="10.81640625"/>
    <col min="60" max="60" width="7" bestFit="1" customWidth="1"/>
    <col min="61" max="61" width="6.26953125" bestFit="1" customWidth="1"/>
    <col min="62" max="62" width="10.81640625"/>
    <col min="63" max="63" width="6.7265625" bestFit="1" customWidth="1"/>
    <col min="64" max="64" width="7.1796875" bestFit="1" customWidth="1"/>
    <col min="65" max="65" width="7.1796875" customWidth="1"/>
    <col min="66" max="66" width="7.453125" bestFit="1" customWidth="1"/>
    <col min="67" max="67" width="7.453125" customWidth="1"/>
    <col min="68" max="68" width="11.453125" style="2"/>
  </cols>
  <sheetData>
    <row r="1" spans="1:67" x14ac:dyDescent="0.35">
      <c r="A1" t="s">
        <v>36</v>
      </c>
    </row>
    <row r="2" spans="1:67" x14ac:dyDescent="0.35">
      <c r="A2" t="s">
        <v>37</v>
      </c>
    </row>
    <row r="3" spans="1:67" x14ac:dyDescent="0.35">
      <c r="A3" t="s">
        <v>38</v>
      </c>
    </row>
    <row r="4" spans="1:67" x14ac:dyDescent="0.3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</row>
    <row r="5" spans="1:67" x14ac:dyDescent="0.35">
      <c r="A5" t="s">
        <v>40</v>
      </c>
    </row>
    <row r="6" spans="1:67" x14ac:dyDescent="0.3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</row>
    <row r="7" spans="1:67" x14ac:dyDescent="0.3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</row>
    <row r="8" spans="1:67" x14ac:dyDescent="0.3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</row>
    <row r="9" spans="1:67" x14ac:dyDescent="0.3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  <c r="BF9">
        <v>15.48</v>
      </c>
      <c r="BG9">
        <v>15.27</v>
      </c>
      <c r="BH9">
        <v>15</v>
      </c>
      <c r="BI9">
        <v>14.23</v>
      </c>
      <c r="BJ9">
        <v>15.24</v>
      </c>
      <c r="BK9">
        <v>15.39</v>
      </c>
      <c r="BL9">
        <v>15.36</v>
      </c>
      <c r="BM9">
        <v>14.67</v>
      </c>
      <c r="BN9">
        <v>14.16</v>
      </c>
      <c r="BO9">
        <v>13.48</v>
      </c>
    </row>
    <row r="11" spans="1:67" x14ac:dyDescent="0.35">
      <c r="A11" t="s">
        <v>45</v>
      </c>
    </row>
    <row r="12" spans="1:67" x14ac:dyDescent="0.3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  <c r="BF12">
        <v>100</v>
      </c>
      <c r="BG12">
        <v>100</v>
      </c>
      <c r="BH12">
        <v>100</v>
      </c>
      <c r="BI12">
        <v>100</v>
      </c>
      <c r="BJ12">
        <v>100</v>
      </c>
      <c r="BK12">
        <v>100</v>
      </c>
      <c r="BL12">
        <v>100</v>
      </c>
      <c r="BM12">
        <v>100</v>
      </c>
      <c r="BN12">
        <v>100</v>
      </c>
      <c r="BO12">
        <v>100</v>
      </c>
    </row>
    <row r="13" spans="1:67" x14ac:dyDescent="0.3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  <c r="BF13">
        <v>78.92</v>
      </c>
      <c r="BG13">
        <v>79.69</v>
      </c>
      <c r="BH13">
        <v>79.709999999999994</v>
      </c>
      <c r="BI13">
        <v>79.739999999999995</v>
      </c>
      <c r="BJ13">
        <v>78.25</v>
      </c>
      <c r="BK13">
        <v>76.95</v>
      </c>
      <c r="BL13">
        <v>77.010000000000005</v>
      </c>
      <c r="BM13">
        <v>79.09</v>
      </c>
      <c r="BN13">
        <v>78.790000000000006</v>
      </c>
      <c r="BO13">
        <v>79.739999999999995</v>
      </c>
    </row>
    <row r="14" spans="1:67" x14ac:dyDescent="0.3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  <c r="BF14">
        <v>4.42</v>
      </c>
      <c r="BG14">
        <v>4.1500000000000004</v>
      </c>
      <c r="BH14">
        <v>4.33</v>
      </c>
      <c r="BI14">
        <v>4.75</v>
      </c>
      <c r="BJ14">
        <v>4.26</v>
      </c>
      <c r="BK14">
        <v>5.59</v>
      </c>
      <c r="BL14">
        <v>5.6</v>
      </c>
      <c r="BM14">
        <v>5.8</v>
      </c>
      <c r="BN14">
        <v>5.26</v>
      </c>
      <c r="BO14">
        <v>5.48</v>
      </c>
    </row>
    <row r="15" spans="1:67" x14ac:dyDescent="0.3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  <c r="BF15">
        <v>16.66</v>
      </c>
      <c r="BG15">
        <v>16.16</v>
      </c>
      <c r="BH15">
        <v>15.96</v>
      </c>
      <c r="BI15">
        <v>15.51</v>
      </c>
      <c r="BJ15">
        <v>17.489999999999998</v>
      </c>
      <c r="BK15">
        <v>17.47</v>
      </c>
      <c r="BL15">
        <v>17.39</v>
      </c>
      <c r="BM15">
        <v>15.11</v>
      </c>
      <c r="BN15">
        <v>15.95</v>
      </c>
      <c r="BO15">
        <v>14.78</v>
      </c>
    </row>
    <row r="17" spans="1:67" x14ac:dyDescent="0.35">
      <c r="A17" t="s">
        <v>50</v>
      </c>
    </row>
    <row r="18" spans="1:67" x14ac:dyDescent="0.3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  <c r="BF18">
        <v>100</v>
      </c>
      <c r="BG18">
        <v>100</v>
      </c>
      <c r="BH18">
        <v>100</v>
      </c>
      <c r="BI18">
        <v>100</v>
      </c>
      <c r="BJ18">
        <v>100</v>
      </c>
      <c r="BK18">
        <v>100</v>
      </c>
      <c r="BL18">
        <v>100</v>
      </c>
      <c r="BM18">
        <v>100</v>
      </c>
      <c r="BN18">
        <v>100</v>
      </c>
      <c r="BO18">
        <v>100</v>
      </c>
    </row>
    <row r="19" spans="1:67" x14ac:dyDescent="0.3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  <c r="BF19">
        <v>83.73</v>
      </c>
      <c r="BG19">
        <v>84.52</v>
      </c>
      <c r="BH19">
        <v>84.12</v>
      </c>
      <c r="BI19">
        <v>85.29</v>
      </c>
      <c r="BJ19">
        <v>84.36</v>
      </c>
      <c r="BK19">
        <v>84.83</v>
      </c>
      <c r="BL19">
        <v>84.8</v>
      </c>
      <c r="BM19">
        <v>84.09</v>
      </c>
      <c r="BN19">
        <v>85.14</v>
      </c>
      <c r="BO19">
        <v>86.03</v>
      </c>
    </row>
    <row r="20" spans="1:67" x14ac:dyDescent="0.3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  <c r="BF20">
        <v>1.1599999999999999</v>
      </c>
      <c r="BG20">
        <v>0.67</v>
      </c>
      <c r="BH20">
        <v>1.17</v>
      </c>
      <c r="BI20">
        <v>0.71</v>
      </c>
      <c r="BJ20">
        <v>0.92</v>
      </c>
      <c r="BK20">
        <v>0.6</v>
      </c>
      <c r="BL20">
        <v>0.55000000000000004</v>
      </c>
      <c r="BM20">
        <v>1.53</v>
      </c>
      <c r="BN20">
        <v>1.07</v>
      </c>
      <c r="BO20">
        <v>0.88</v>
      </c>
    </row>
    <row r="21" spans="1:67" x14ac:dyDescent="0.3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  <c r="BF21">
        <v>15.12</v>
      </c>
      <c r="BG21">
        <v>14.81</v>
      </c>
      <c r="BH21">
        <v>14.71</v>
      </c>
      <c r="BI21">
        <v>14</v>
      </c>
      <c r="BJ21">
        <v>14.72</v>
      </c>
      <c r="BK21">
        <v>14.57</v>
      </c>
      <c r="BL21">
        <v>14.65</v>
      </c>
      <c r="BM21">
        <v>14.38</v>
      </c>
      <c r="BN21">
        <v>13.8</v>
      </c>
      <c r="BO21">
        <v>13.09</v>
      </c>
    </row>
    <row r="23" spans="1:67" x14ac:dyDescent="0.35">
      <c r="A23" t="s">
        <v>51</v>
      </c>
    </row>
    <row r="24" spans="1:67" x14ac:dyDescent="0.3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  <c r="BF24">
        <v>100</v>
      </c>
      <c r="BG24">
        <v>100</v>
      </c>
      <c r="BH24">
        <v>100</v>
      </c>
      <c r="BI24">
        <v>100</v>
      </c>
      <c r="BJ24">
        <v>100</v>
      </c>
      <c r="BK24">
        <v>100</v>
      </c>
      <c r="BL24">
        <v>100</v>
      </c>
      <c r="BM24">
        <v>100</v>
      </c>
      <c r="BN24">
        <v>100</v>
      </c>
      <c r="BO24">
        <v>100</v>
      </c>
    </row>
    <row r="25" spans="1:67" x14ac:dyDescent="0.3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  <c r="BF25">
        <v>79.930000000000007</v>
      </c>
      <c r="BG25">
        <v>80.400000000000006</v>
      </c>
      <c r="BH25">
        <v>82.46</v>
      </c>
      <c r="BI25">
        <v>84.23</v>
      </c>
      <c r="BJ25">
        <v>82.71</v>
      </c>
      <c r="BK25">
        <v>80.91</v>
      </c>
      <c r="BL25">
        <v>80.97</v>
      </c>
      <c r="BM25">
        <v>81.11</v>
      </c>
      <c r="BN25">
        <v>84.2</v>
      </c>
      <c r="BO25">
        <v>82.93</v>
      </c>
    </row>
    <row r="26" spans="1:67" x14ac:dyDescent="0.3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  <c r="BF26">
        <v>4.33</v>
      </c>
      <c r="BG26">
        <v>2.83</v>
      </c>
      <c r="BH26">
        <v>2.34</v>
      </c>
      <c r="BI26">
        <v>2.2400000000000002</v>
      </c>
      <c r="BJ26">
        <v>2.31</v>
      </c>
      <c r="BK26">
        <v>2.06</v>
      </c>
      <c r="BL26">
        <v>2.56</v>
      </c>
      <c r="BM26">
        <v>3.05</v>
      </c>
      <c r="BN26">
        <v>2.35</v>
      </c>
      <c r="BO26">
        <v>3.2</v>
      </c>
    </row>
    <row r="27" spans="1:67" x14ac:dyDescent="0.3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  <c r="BF27">
        <v>15.73</v>
      </c>
      <c r="BG27">
        <v>16.77</v>
      </c>
      <c r="BH27">
        <v>15.2</v>
      </c>
      <c r="BI27">
        <v>13.53</v>
      </c>
      <c r="BJ27">
        <v>14.98</v>
      </c>
      <c r="BK27">
        <v>17.03</v>
      </c>
      <c r="BL27">
        <v>16.47</v>
      </c>
      <c r="BM27">
        <v>15.84</v>
      </c>
      <c r="BN27">
        <v>13.45</v>
      </c>
      <c r="BO27">
        <v>13.87</v>
      </c>
    </row>
    <row r="30" spans="1:67" x14ac:dyDescent="0.35">
      <c r="A30" t="s">
        <v>36</v>
      </c>
    </row>
    <row r="31" spans="1:67" x14ac:dyDescent="0.35">
      <c r="A31" t="s">
        <v>37</v>
      </c>
    </row>
    <row r="32" spans="1:67" x14ac:dyDescent="0.35">
      <c r="A32" t="s">
        <v>52</v>
      </c>
    </row>
    <row r="33" spans="1:67" x14ac:dyDescent="0.3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  <c r="BF33" s="1">
        <v>45170</v>
      </c>
      <c r="BG33" s="1">
        <v>45200</v>
      </c>
      <c r="BH33" s="1">
        <v>45231</v>
      </c>
      <c r="BI33" s="1">
        <v>45261</v>
      </c>
      <c r="BJ33" s="1">
        <v>45292</v>
      </c>
      <c r="BK33" s="1">
        <v>45323</v>
      </c>
      <c r="BL33" s="1">
        <v>45352</v>
      </c>
      <c r="BM33" s="1">
        <v>45383</v>
      </c>
      <c r="BN33" s="1">
        <v>45413</v>
      </c>
      <c r="BO33" s="1">
        <v>45444</v>
      </c>
    </row>
    <row r="34" spans="1:67" x14ac:dyDescent="0.35">
      <c r="A34" t="s">
        <v>40</v>
      </c>
    </row>
    <row r="35" spans="1:67" x14ac:dyDescent="0.3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  <c r="BF35">
        <v>100</v>
      </c>
      <c r="BG35">
        <v>100</v>
      </c>
      <c r="BH35">
        <v>100</v>
      </c>
      <c r="BI35">
        <v>100</v>
      </c>
      <c r="BJ35">
        <v>100</v>
      </c>
      <c r="BK35">
        <v>100</v>
      </c>
      <c r="BL35">
        <v>100</v>
      </c>
      <c r="BM35">
        <v>100</v>
      </c>
      <c r="BN35">
        <v>100</v>
      </c>
      <c r="BO35">
        <v>100</v>
      </c>
    </row>
    <row r="36" spans="1:67" x14ac:dyDescent="0.3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  <c r="BF36">
        <v>80.31</v>
      </c>
      <c r="BG36">
        <v>80.25</v>
      </c>
      <c r="BH36">
        <v>81.14</v>
      </c>
      <c r="BI36">
        <v>81.78</v>
      </c>
      <c r="BJ36">
        <v>80.239999999999995</v>
      </c>
      <c r="BK36">
        <v>80.72</v>
      </c>
      <c r="BL36">
        <v>80.459999999999994</v>
      </c>
      <c r="BM36">
        <v>81.31</v>
      </c>
      <c r="BN36">
        <v>81.09</v>
      </c>
      <c r="BO36">
        <v>82.74</v>
      </c>
    </row>
    <row r="37" spans="1:67" x14ac:dyDescent="0.3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  <c r="BF37">
        <v>3.1</v>
      </c>
      <c r="BG37">
        <v>3.18</v>
      </c>
      <c r="BH37">
        <v>2.67</v>
      </c>
      <c r="BI37">
        <v>2.78</v>
      </c>
      <c r="BJ37">
        <v>3.5</v>
      </c>
      <c r="BK37">
        <v>3.24</v>
      </c>
      <c r="BL37">
        <v>3.14</v>
      </c>
      <c r="BM37">
        <v>3.12</v>
      </c>
      <c r="BN37">
        <v>3.33</v>
      </c>
      <c r="BO37">
        <v>3.05</v>
      </c>
    </row>
    <row r="38" spans="1:67" x14ac:dyDescent="0.3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  <c r="BF38">
        <v>16.579999999999998</v>
      </c>
      <c r="BG38">
        <v>16.57</v>
      </c>
      <c r="BH38">
        <v>16.190000000000001</v>
      </c>
      <c r="BI38">
        <v>15.44</v>
      </c>
      <c r="BJ38">
        <v>16.25</v>
      </c>
      <c r="BK38">
        <v>16.04</v>
      </c>
      <c r="BL38">
        <v>16.39</v>
      </c>
      <c r="BM38">
        <v>15.57</v>
      </c>
      <c r="BN38">
        <v>15.58</v>
      </c>
      <c r="BO38">
        <v>14.21</v>
      </c>
    </row>
    <row r="40" spans="1:67" x14ac:dyDescent="0.35">
      <c r="A40" t="s">
        <v>45</v>
      </c>
    </row>
    <row r="41" spans="1:67" x14ac:dyDescent="0.3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</row>
    <row r="42" spans="1:67" x14ac:dyDescent="0.3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  <c r="BF42">
        <v>76.08</v>
      </c>
      <c r="BG42">
        <v>75.849999999999994</v>
      </c>
      <c r="BH42">
        <v>76.95</v>
      </c>
      <c r="BI42">
        <v>77.7</v>
      </c>
      <c r="BJ42">
        <v>76.55</v>
      </c>
      <c r="BK42">
        <v>76.430000000000007</v>
      </c>
      <c r="BL42">
        <v>75.2</v>
      </c>
      <c r="BM42">
        <v>76.77</v>
      </c>
      <c r="BN42">
        <v>75.44</v>
      </c>
      <c r="BO42">
        <v>77.680000000000007</v>
      </c>
    </row>
    <row r="43" spans="1:67" x14ac:dyDescent="0.3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  <c r="BF43">
        <v>7.96</v>
      </c>
      <c r="BG43">
        <v>7.47</v>
      </c>
      <c r="BH43">
        <v>6.36</v>
      </c>
      <c r="BI43">
        <v>6.4</v>
      </c>
      <c r="BJ43">
        <v>7.18</v>
      </c>
      <c r="BK43">
        <v>7.49</v>
      </c>
      <c r="BL43">
        <v>7.43</v>
      </c>
      <c r="BM43">
        <v>7.47</v>
      </c>
      <c r="BN43">
        <v>8.1300000000000008</v>
      </c>
      <c r="BO43">
        <v>7.19</v>
      </c>
    </row>
    <row r="44" spans="1:67" x14ac:dyDescent="0.3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  <c r="BF44">
        <v>15.96</v>
      </c>
      <c r="BG44">
        <v>16.68</v>
      </c>
      <c r="BH44">
        <v>16.690000000000001</v>
      </c>
      <c r="BI44">
        <v>15.9</v>
      </c>
      <c r="BJ44">
        <v>16.27</v>
      </c>
      <c r="BK44">
        <v>16.079999999999998</v>
      </c>
      <c r="BL44">
        <v>17.37</v>
      </c>
      <c r="BM44">
        <v>15.76</v>
      </c>
      <c r="BN44">
        <v>16.43</v>
      </c>
      <c r="BO44">
        <v>15.14</v>
      </c>
    </row>
    <row r="46" spans="1:67" x14ac:dyDescent="0.35">
      <c r="A46" t="s">
        <v>50</v>
      </c>
    </row>
    <row r="47" spans="1:67" x14ac:dyDescent="0.3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  <c r="BF47">
        <v>100</v>
      </c>
      <c r="BG47">
        <v>100</v>
      </c>
      <c r="BH47">
        <v>100</v>
      </c>
      <c r="BI47">
        <v>100</v>
      </c>
      <c r="BJ47">
        <v>100</v>
      </c>
      <c r="BK47">
        <v>100</v>
      </c>
      <c r="BL47">
        <v>100</v>
      </c>
      <c r="BM47">
        <v>100</v>
      </c>
      <c r="BN47">
        <v>100</v>
      </c>
      <c r="BO47">
        <v>100</v>
      </c>
    </row>
    <row r="48" spans="1:67" x14ac:dyDescent="0.3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  <c r="BF48">
        <v>80.989999999999995</v>
      </c>
      <c r="BG48">
        <v>80.89</v>
      </c>
      <c r="BH48">
        <v>81.89</v>
      </c>
      <c r="BI48">
        <v>82.28</v>
      </c>
      <c r="BJ48">
        <v>80.91</v>
      </c>
      <c r="BK48">
        <v>81.650000000000006</v>
      </c>
      <c r="BL48">
        <v>81.400000000000006</v>
      </c>
      <c r="BM48">
        <v>82.02</v>
      </c>
      <c r="BN48">
        <v>82.16</v>
      </c>
      <c r="BO48">
        <v>83.62</v>
      </c>
    </row>
    <row r="49" spans="1:67" x14ac:dyDescent="0.3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  <c r="BF49">
        <v>1.97</v>
      </c>
      <c r="BG49">
        <v>2.1800000000000002</v>
      </c>
      <c r="BH49">
        <v>1.76</v>
      </c>
      <c r="BI49">
        <v>2</v>
      </c>
      <c r="BJ49">
        <v>2.57</v>
      </c>
      <c r="BK49">
        <v>2.1800000000000002</v>
      </c>
      <c r="BL49">
        <v>2.12</v>
      </c>
      <c r="BM49">
        <v>2.16</v>
      </c>
      <c r="BN49">
        <v>2.2200000000000002</v>
      </c>
      <c r="BO49">
        <v>2.14</v>
      </c>
    </row>
    <row r="50" spans="1:67" x14ac:dyDescent="0.3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  <c r="BF50">
        <v>17.04</v>
      </c>
      <c r="BG50">
        <v>16.93</v>
      </c>
      <c r="BH50">
        <v>16.34</v>
      </c>
      <c r="BI50">
        <v>15.72</v>
      </c>
      <c r="BJ50">
        <v>16.52</v>
      </c>
      <c r="BK50">
        <v>16.170000000000002</v>
      </c>
      <c r="BL50">
        <v>16.48</v>
      </c>
      <c r="BM50">
        <v>15.82</v>
      </c>
      <c r="BN50">
        <v>15.62</v>
      </c>
      <c r="BO50">
        <v>14.24</v>
      </c>
    </row>
    <row r="52" spans="1:67" x14ac:dyDescent="0.35">
      <c r="A52" t="s">
        <v>51</v>
      </c>
    </row>
    <row r="53" spans="1:67" x14ac:dyDescent="0.3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  <c r="BF53">
        <v>100</v>
      </c>
      <c r="BG53">
        <v>100</v>
      </c>
      <c r="BH53">
        <v>100</v>
      </c>
      <c r="BI53">
        <v>100</v>
      </c>
      <c r="BJ53">
        <v>100</v>
      </c>
      <c r="BK53">
        <v>100</v>
      </c>
      <c r="BL53">
        <v>100</v>
      </c>
      <c r="BM53">
        <v>100</v>
      </c>
      <c r="BN53">
        <v>100</v>
      </c>
      <c r="BO53">
        <v>100</v>
      </c>
    </row>
    <row r="54" spans="1:67" x14ac:dyDescent="0.3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  <c r="BF54">
        <v>82.15</v>
      </c>
      <c r="BG54">
        <v>82.99</v>
      </c>
      <c r="BH54">
        <v>82.8</v>
      </c>
      <c r="BI54">
        <v>84.45</v>
      </c>
      <c r="BJ54">
        <v>81.72</v>
      </c>
      <c r="BK54">
        <v>81.59</v>
      </c>
      <c r="BL54">
        <v>82.57</v>
      </c>
      <c r="BM54">
        <v>83.49</v>
      </c>
      <c r="BN54">
        <v>82.59</v>
      </c>
      <c r="BO54">
        <v>84.27</v>
      </c>
    </row>
    <row r="55" spans="1:67" x14ac:dyDescent="0.3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  <c r="BF55">
        <v>3.3</v>
      </c>
      <c r="BG55">
        <v>3</v>
      </c>
      <c r="BH55">
        <v>2.73</v>
      </c>
      <c r="BI55">
        <v>2.2599999999999998</v>
      </c>
      <c r="BJ55">
        <v>3.79</v>
      </c>
      <c r="BK55">
        <v>3.27</v>
      </c>
      <c r="BL55">
        <v>3.07</v>
      </c>
      <c r="BM55">
        <v>2.88</v>
      </c>
      <c r="BN55">
        <v>3.37</v>
      </c>
      <c r="BO55">
        <v>3.15</v>
      </c>
    </row>
    <row r="56" spans="1:67" x14ac:dyDescent="0.3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  <c r="BF56">
        <v>14.55</v>
      </c>
      <c r="BG56">
        <v>14</v>
      </c>
      <c r="BH56">
        <v>14.47</v>
      </c>
      <c r="BI56">
        <v>13.3</v>
      </c>
      <c r="BJ56">
        <v>14.49</v>
      </c>
      <c r="BK56">
        <v>15.14</v>
      </c>
      <c r="BL56">
        <v>14.36</v>
      </c>
      <c r="BM56">
        <v>13.62</v>
      </c>
      <c r="BN56">
        <v>14.04</v>
      </c>
      <c r="BO56">
        <v>12.58</v>
      </c>
    </row>
    <row r="59" spans="1:67" x14ac:dyDescent="0.35">
      <c r="A59" t="s">
        <v>36</v>
      </c>
    </row>
    <row r="60" spans="1:67" x14ac:dyDescent="0.35">
      <c r="A60" t="s">
        <v>37</v>
      </c>
    </row>
    <row r="61" spans="1:67" x14ac:dyDescent="0.35">
      <c r="A61" t="s">
        <v>54</v>
      </c>
    </row>
    <row r="62" spans="1:67" x14ac:dyDescent="0.3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  <c r="BF62" s="1">
        <v>45170</v>
      </c>
      <c r="BG62" s="1">
        <v>45200</v>
      </c>
      <c r="BH62" s="1">
        <v>45231</v>
      </c>
      <c r="BI62" s="1">
        <v>45261</v>
      </c>
      <c r="BJ62" s="1">
        <v>45292</v>
      </c>
      <c r="BK62" s="1">
        <v>45323</v>
      </c>
      <c r="BL62" s="1">
        <v>45352</v>
      </c>
      <c r="BM62" s="1">
        <v>45383</v>
      </c>
      <c r="BN62" s="1">
        <v>45413</v>
      </c>
      <c r="BO62" s="1">
        <v>45444</v>
      </c>
    </row>
    <row r="63" spans="1:67" x14ac:dyDescent="0.35">
      <c r="A63" t="s">
        <v>40</v>
      </c>
    </row>
    <row r="64" spans="1:67" x14ac:dyDescent="0.3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  <c r="BF64">
        <v>100</v>
      </c>
      <c r="BG64">
        <v>100</v>
      </c>
      <c r="BH64">
        <v>100</v>
      </c>
      <c r="BI64">
        <v>100</v>
      </c>
      <c r="BJ64">
        <v>100</v>
      </c>
      <c r="BK64">
        <v>100</v>
      </c>
      <c r="BL64">
        <v>100</v>
      </c>
      <c r="BM64">
        <v>100</v>
      </c>
      <c r="BN64">
        <v>100</v>
      </c>
      <c r="BO64">
        <v>100</v>
      </c>
    </row>
    <row r="65" spans="1:67" x14ac:dyDescent="0.3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  <c r="BF65">
        <v>77.98</v>
      </c>
      <c r="BG65">
        <v>80.19</v>
      </c>
      <c r="BH65">
        <v>80.510000000000005</v>
      </c>
      <c r="BI65">
        <v>81.709999999999994</v>
      </c>
      <c r="BJ65">
        <v>78.56</v>
      </c>
      <c r="BK65">
        <v>78.739999999999995</v>
      </c>
      <c r="BL65">
        <v>81.540000000000006</v>
      </c>
      <c r="BM65">
        <v>80.11</v>
      </c>
      <c r="BN65">
        <v>80.36</v>
      </c>
      <c r="BO65">
        <v>80.92</v>
      </c>
    </row>
    <row r="66" spans="1:67" x14ac:dyDescent="0.3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  <c r="BF66">
        <v>6.45</v>
      </c>
      <c r="BG66">
        <v>4.8600000000000003</v>
      </c>
      <c r="BH66">
        <v>4.75</v>
      </c>
      <c r="BI66">
        <v>4.3099999999999996</v>
      </c>
      <c r="BJ66">
        <v>6.9</v>
      </c>
      <c r="BK66">
        <v>6.55</v>
      </c>
      <c r="BL66">
        <v>4.5999999999999996</v>
      </c>
      <c r="BM66">
        <v>6.27</v>
      </c>
      <c r="BN66">
        <v>5.71</v>
      </c>
      <c r="BO66">
        <v>5.28</v>
      </c>
    </row>
    <row r="67" spans="1:67" x14ac:dyDescent="0.3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  <c r="BF67">
        <v>15.57</v>
      </c>
      <c r="BG67">
        <v>14.96</v>
      </c>
      <c r="BH67">
        <v>14.74</v>
      </c>
      <c r="BI67">
        <v>13.98</v>
      </c>
      <c r="BJ67">
        <v>14.55</v>
      </c>
      <c r="BK67">
        <v>14.71</v>
      </c>
      <c r="BL67">
        <v>13.86</v>
      </c>
      <c r="BM67">
        <v>13.63</v>
      </c>
      <c r="BN67">
        <v>13.93</v>
      </c>
      <c r="BO67">
        <v>13.8</v>
      </c>
    </row>
    <row r="69" spans="1:67" x14ac:dyDescent="0.35">
      <c r="A69" t="s">
        <v>45</v>
      </c>
    </row>
    <row r="70" spans="1:67" x14ac:dyDescent="0.3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  <c r="BF70">
        <v>100</v>
      </c>
      <c r="BG70">
        <v>100</v>
      </c>
      <c r="BH70">
        <v>100</v>
      </c>
      <c r="BI70">
        <v>100</v>
      </c>
      <c r="BJ70">
        <v>100</v>
      </c>
      <c r="BK70">
        <v>100</v>
      </c>
      <c r="BL70">
        <v>100</v>
      </c>
      <c r="BM70">
        <v>100</v>
      </c>
      <c r="BN70">
        <v>100</v>
      </c>
      <c r="BO70">
        <v>100</v>
      </c>
    </row>
    <row r="71" spans="1:67" x14ac:dyDescent="0.3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  <c r="BF71">
        <v>65.73</v>
      </c>
      <c r="BG71">
        <v>68.180000000000007</v>
      </c>
      <c r="BH71">
        <v>70.37</v>
      </c>
      <c r="BI71">
        <v>73.11</v>
      </c>
      <c r="BJ71">
        <v>65.98</v>
      </c>
      <c r="BK71">
        <v>67.44</v>
      </c>
      <c r="BL71">
        <v>69.180000000000007</v>
      </c>
      <c r="BM71">
        <v>65.349999999999994</v>
      </c>
      <c r="BN71">
        <v>67.63</v>
      </c>
      <c r="BO71">
        <v>67.3</v>
      </c>
    </row>
    <row r="72" spans="1:67" x14ac:dyDescent="0.3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  <c r="BF72">
        <v>18.47</v>
      </c>
      <c r="BG72">
        <v>15.7</v>
      </c>
      <c r="BH72">
        <v>13.54</v>
      </c>
      <c r="BI72">
        <v>11.43</v>
      </c>
      <c r="BJ72">
        <v>18.72</v>
      </c>
      <c r="BK72">
        <v>16.7</v>
      </c>
      <c r="BL72">
        <v>14.84</v>
      </c>
      <c r="BM72">
        <v>19.510000000000002</v>
      </c>
      <c r="BN72">
        <v>17.07</v>
      </c>
      <c r="BO72">
        <v>15.85</v>
      </c>
    </row>
    <row r="73" spans="1:67" x14ac:dyDescent="0.3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  <c r="BF73">
        <v>15.8</v>
      </c>
      <c r="BG73">
        <v>16.12</v>
      </c>
      <c r="BH73">
        <v>16.09</v>
      </c>
      <c r="BI73">
        <v>15.46</v>
      </c>
      <c r="BJ73">
        <v>15.3</v>
      </c>
      <c r="BK73">
        <v>15.86</v>
      </c>
      <c r="BL73">
        <v>15.98</v>
      </c>
      <c r="BM73">
        <v>15.15</v>
      </c>
      <c r="BN73">
        <v>15.31</v>
      </c>
      <c r="BO73">
        <v>16.850000000000001</v>
      </c>
    </row>
    <row r="75" spans="1:67" x14ac:dyDescent="0.35">
      <c r="A75" t="s">
        <v>50</v>
      </c>
    </row>
    <row r="76" spans="1:67" x14ac:dyDescent="0.3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  <c r="BF76">
        <v>100</v>
      </c>
      <c r="BG76">
        <v>100</v>
      </c>
      <c r="BH76">
        <v>100</v>
      </c>
      <c r="BI76">
        <v>100</v>
      </c>
      <c r="BJ76">
        <v>100</v>
      </c>
      <c r="BK76">
        <v>100</v>
      </c>
      <c r="BL76">
        <v>100</v>
      </c>
      <c r="BM76">
        <v>100</v>
      </c>
      <c r="BN76">
        <v>100</v>
      </c>
      <c r="BO76">
        <v>100</v>
      </c>
    </row>
    <row r="77" spans="1:67" x14ac:dyDescent="0.3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  <c r="BF77">
        <v>81.86</v>
      </c>
      <c r="BG77">
        <v>83.62</v>
      </c>
      <c r="BH77">
        <v>82.64</v>
      </c>
      <c r="BI77">
        <v>84.17</v>
      </c>
      <c r="BJ77">
        <v>84.1</v>
      </c>
      <c r="BK77">
        <v>82.81</v>
      </c>
      <c r="BL77">
        <v>85.65</v>
      </c>
      <c r="BM77">
        <v>85.99</v>
      </c>
      <c r="BN77">
        <v>84.52</v>
      </c>
      <c r="BO77">
        <v>86.3</v>
      </c>
    </row>
    <row r="78" spans="1:67" x14ac:dyDescent="0.3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  <c r="BF78">
        <v>1.95</v>
      </c>
      <c r="BG78">
        <v>1.59</v>
      </c>
      <c r="BH78">
        <v>1.68</v>
      </c>
      <c r="BI78">
        <v>1.83</v>
      </c>
      <c r="BJ78">
        <v>1.52</v>
      </c>
      <c r="BK78">
        <v>2.29</v>
      </c>
      <c r="BL78">
        <v>1.32</v>
      </c>
      <c r="BM78">
        <v>1.82</v>
      </c>
      <c r="BN78">
        <v>1.95</v>
      </c>
      <c r="BO78">
        <v>1.27</v>
      </c>
    </row>
    <row r="79" spans="1:67" x14ac:dyDescent="0.3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  <c r="BF79">
        <v>16.190000000000001</v>
      </c>
      <c r="BG79">
        <v>14.79</v>
      </c>
      <c r="BH79">
        <v>15.67</v>
      </c>
      <c r="BI79">
        <v>14.01</v>
      </c>
      <c r="BJ79">
        <v>14.37</v>
      </c>
      <c r="BK79">
        <v>14.89</v>
      </c>
      <c r="BL79">
        <v>13.02</v>
      </c>
      <c r="BM79">
        <v>12.19</v>
      </c>
      <c r="BN79">
        <v>13.53</v>
      </c>
      <c r="BO79">
        <v>12.43</v>
      </c>
    </row>
    <row r="81" spans="1:67" x14ac:dyDescent="0.35">
      <c r="A81" t="s">
        <v>51</v>
      </c>
    </row>
    <row r="82" spans="1:67" x14ac:dyDescent="0.3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  <c r="BF82">
        <v>100</v>
      </c>
      <c r="BG82">
        <v>100</v>
      </c>
      <c r="BH82">
        <v>100</v>
      </c>
      <c r="BI82">
        <v>100</v>
      </c>
      <c r="BJ82">
        <v>100</v>
      </c>
      <c r="BK82">
        <v>100</v>
      </c>
      <c r="BL82">
        <v>100</v>
      </c>
      <c r="BM82">
        <v>100</v>
      </c>
      <c r="BN82">
        <v>100</v>
      </c>
      <c r="BO82">
        <v>100</v>
      </c>
    </row>
    <row r="83" spans="1:67" x14ac:dyDescent="0.3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  <c r="BF83">
        <v>82.17</v>
      </c>
      <c r="BG83">
        <v>79.92</v>
      </c>
      <c r="BH83">
        <v>83.27</v>
      </c>
      <c r="BI83">
        <v>81.790000000000006</v>
      </c>
      <c r="BJ83">
        <v>78.98</v>
      </c>
      <c r="BK83">
        <v>82.74</v>
      </c>
      <c r="BL83">
        <v>81.19</v>
      </c>
      <c r="BM83">
        <v>78.36</v>
      </c>
      <c r="BN83">
        <v>84.04</v>
      </c>
      <c r="BO83">
        <v>79.819999999999993</v>
      </c>
    </row>
    <row r="84" spans="1:67" x14ac:dyDescent="0.3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  <c r="BF84">
        <v>5.29</v>
      </c>
      <c r="BG84">
        <v>5.8</v>
      </c>
      <c r="BH84">
        <v>7.23</v>
      </c>
      <c r="BI84">
        <v>6.09</v>
      </c>
      <c r="BJ84">
        <v>7.19</v>
      </c>
      <c r="BK84">
        <v>5.24</v>
      </c>
      <c r="BL84">
        <v>4.34</v>
      </c>
      <c r="BM84">
        <v>4.6399999999999997</v>
      </c>
      <c r="BN84">
        <v>2.59</v>
      </c>
      <c r="BO84">
        <v>5.51</v>
      </c>
    </row>
    <row r="85" spans="1:67" x14ac:dyDescent="0.3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  <c r="BF85">
        <v>12.54</v>
      </c>
      <c r="BG85">
        <v>14.28</v>
      </c>
      <c r="BH85">
        <v>9.5</v>
      </c>
      <c r="BI85">
        <v>12.12</v>
      </c>
      <c r="BJ85">
        <v>13.83</v>
      </c>
      <c r="BK85">
        <v>12.02</v>
      </c>
      <c r="BL85">
        <v>14.47</v>
      </c>
      <c r="BM85">
        <v>16.989999999999998</v>
      </c>
      <c r="BN85">
        <v>13.37</v>
      </c>
      <c r="BO85">
        <v>14.67</v>
      </c>
    </row>
    <row r="88" spans="1:67" x14ac:dyDescent="0.35">
      <c r="A88" t="s">
        <v>36</v>
      </c>
    </row>
    <row r="89" spans="1:67" x14ac:dyDescent="0.35">
      <c r="A89" t="s">
        <v>37</v>
      </c>
    </row>
    <row r="90" spans="1:67" x14ac:dyDescent="0.35">
      <c r="A90" t="s">
        <v>55</v>
      </c>
    </row>
    <row r="91" spans="1:67" x14ac:dyDescent="0.3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  <c r="BF91" s="1">
        <v>45170</v>
      </c>
      <c r="BG91" s="1">
        <v>45200</v>
      </c>
      <c r="BH91" s="1">
        <v>45231</v>
      </c>
      <c r="BI91" s="1">
        <v>45261</v>
      </c>
      <c r="BJ91" s="1">
        <v>45292</v>
      </c>
      <c r="BK91" s="1">
        <v>45323</v>
      </c>
      <c r="BL91" s="1">
        <v>45352</v>
      </c>
      <c r="BM91" s="1">
        <v>45383</v>
      </c>
      <c r="BN91" s="1">
        <v>45413</v>
      </c>
      <c r="BO91" s="1">
        <v>45444</v>
      </c>
    </row>
    <row r="92" spans="1:67" x14ac:dyDescent="0.35">
      <c r="A92" t="s">
        <v>40</v>
      </c>
    </row>
    <row r="93" spans="1:67" x14ac:dyDescent="0.3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  <c r="BF93">
        <v>100</v>
      </c>
      <c r="BG93">
        <v>100</v>
      </c>
      <c r="BH93">
        <v>100</v>
      </c>
      <c r="BI93">
        <v>100</v>
      </c>
      <c r="BJ93">
        <v>100</v>
      </c>
      <c r="BK93">
        <v>100</v>
      </c>
      <c r="BL93">
        <v>100</v>
      </c>
      <c r="BM93">
        <v>100</v>
      </c>
      <c r="BN93">
        <v>100</v>
      </c>
      <c r="BO93">
        <v>100</v>
      </c>
    </row>
    <row r="94" spans="1:67" x14ac:dyDescent="0.3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  <c r="BF94">
        <v>72.06</v>
      </c>
      <c r="BG94">
        <v>77.180000000000007</v>
      </c>
      <c r="BH94">
        <v>77.86</v>
      </c>
      <c r="BI94">
        <v>79.849999999999994</v>
      </c>
      <c r="BJ94">
        <v>74.5</v>
      </c>
      <c r="BK94">
        <v>77.17</v>
      </c>
      <c r="BL94">
        <v>78.459999999999994</v>
      </c>
      <c r="BM94">
        <v>75.58</v>
      </c>
      <c r="BN94">
        <v>77.42</v>
      </c>
      <c r="BO94">
        <v>76.430000000000007</v>
      </c>
    </row>
    <row r="95" spans="1:67" x14ac:dyDescent="0.3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  <c r="BF95">
        <v>10.62</v>
      </c>
      <c r="BG95">
        <v>5.39</v>
      </c>
      <c r="BH95">
        <v>6.25</v>
      </c>
      <c r="BI95">
        <v>5.38</v>
      </c>
      <c r="BJ95">
        <v>8.8800000000000008</v>
      </c>
      <c r="BK95">
        <v>8.68</v>
      </c>
      <c r="BL95">
        <v>6.96</v>
      </c>
      <c r="BM95">
        <v>9.3800000000000008</v>
      </c>
      <c r="BN95">
        <v>8.09</v>
      </c>
      <c r="BO95">
        <v>6.23</v>
      </c>
    </row>
    <row r="96" spans="1:67" x14ac:dyDescent="0.3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  <c r="BF96">
        <v>17.329999999999998</v>
      </c>
      <c r="BG96">
        <v>17.420000000000002</v>
      </c>
      <c r="BH96">
        <v>15.88</v>
      </c>
      <c r="BI96">
        <v>14.77</v>
      </c>
      <c r="BJ96">
        <v>16.62</v>
      </c>
      <c r="BK96">
        <v>14.15</v>
      </c>
      <c r="BL96">
        <v>14.59</v>
      </c>
      <c r="BM96">
        <v>15.04</v>
      </c>
      <c r="BN96">
        <v>14.49</v>
      </c>
      <c r="BO96">
        <v>17.350000000000001</v>
      </c>
    </row>
    <row r="98" spans="1:67" x14ac:dyDescent="0.35">
      <c r="A98" t="s">
        <v>45</v>
      </c>
    </row>
    <row r="99" spans="1:67" x14ac:dyDescent="0.3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  <c r="BF99">
        <v>100</v>
      </c>
      <c r="BG99">
        <v>100</v>
      </c>
      <c r="BH99">
        <v>100</v>
      </c>
      <c r="BI99">
        <v>100</v>
      </c>
      <c r="BJ99">
        <v>100</v>
      </c>
      <c r="BK99">
        <v>100</v>
      </c>
      <c r="BL99">
        <v>100</v>
      </c>
      <c r="BM99">
        <v>100</v>
      </c>
      <c r="BN99">
        <v>100</v>
      </c>
      <c r="BO99">
        <v>100</v>
      </c>
    </row>
    <row r="100" spans="1:67" x14ac:dyDescent="0.3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  <c r="BF100">
        <v>59.23</v>
      </c>
      <c r="BG100">
        <v>66.14</v>
      </c>
      <c r="BH100">
        <v>67.55</v>
      </c>
      <c r="BI100">
        <v>71.349999999999994</v>
      </c>
      <c r="BJ100">
        <v>62.45</v>
      </c>
      <c r="BK100">
        <v>63.53</v>
      </c>
      <c r="BL100">
        <v>60.65</v>
      </c>
      <c r="BM100">
        <v>55.71</v>
      </c>
      <c r="BN100">
        <v>62.85</v>
      </c>
      <c r="BO100">
        <v>64.540000000000006</v>
      </c>
    </row>
    <row r="101" spans="1:67" x14ac:dyDescent="0.3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  <c r="BF101">
        <v>25.18</v>
      </c>
      <c r="BG101">
        <v>16.809999999999999</v>
      </c>
      <c r="BH101">
        <v>14.87</v>
      </c>
      <c r="BI101">
        <v>13.91</v>
      </c>
      <c r="BJ101">
        <v>19.68</v>
      </c>
      <c r="BK101">
        <v>19.5</v>
      </c>
      <c r="BL101">
        <v>21.29</v>
      </c>
      <c r="BM101">
        <v>29.47</v>
      </c>
      <c r="BN101">
        <v>22.5</v>
      </c>
      <c r="BO101">
        <v>14.97</v>
      </c>
    </row>
    <row r="102" spans="1:67" x14ac:dyDescent="0.3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  <c r="BF102">
        <v>15.59</v>
      </c>
      <c r="BG102">
        <v>17.059999999999999</v>
      </c>
      <c r="BH102">
        <v>17.579999999999998</v>
      </c>
      <c r="BI102">
        <v>14.74</v>
      </c>
      <c r="BJ102">
        <v>17.87</v>
      </c>
      <c r="BK102">
        <v>16.97</v>
      </c>
      <c r="BL102">
        <v>18.059999999999999</v>
      </c>
      <c r="BM102">
        <v>14.82</v>
      </c>
      <c r="BN102">
        <v>14.65</v>
      </c>
      <c r="BO102">
        <v>20.49</v>
      </c>
    </row>
    <row r="104" spans="1:67" x14ac:dyDescent="0.35">
      <c r="A104" t="s">
        <v>50</v>
      </c>
    </row>
    <row r="105" spans="1:67" x14ac:dyDescent="0.3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  <c r="BF105">
        <v>100</v>
      </c>
      <c r="BG105">
        <v>100</v>
      </c>
      <c r="BH105">
        <v>100</v>
      </c>
      <c r="BI105">
        <v>100</v>
      </c>
      <c r="BJ105">
        <v>100</v>
      </c>
      <c r="BK105">
        <v>100</v>
      </c>
      <c r="BL105">
        <v>100</v>
      </c>
      <c r="BM105">
        <v>100</v>
      </c>
      <c r="BN105">
        <v>100</v>
      </c>
      <c r="BO105">
        <v>100</v>
      </c>
    </row>
    <row r="106" spans="1:67" x14ac:dyDescent="0.3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  <c r="BF106">
        <v>80.099999999999994</v>
      </c>
      <c r="BG106">
        <v>82.35</v>
      </c>
      <c r="BH106">
        <v>81.78</v>
      </c>
      <c r="BI106">
        <v>85.11</v>
      </c>
      <c r="BJ106">
        <v>82.6</v>
      </c>
      <c r="BK106">
        <v>83.86</v>
      </c>
      <c r="BL106">
        <v>85.38</v>
      </c>
      <c r="BM106">
        <v>85.02</v>
      </c>
      <c r="BN106">
        <v>83.4</v>
      </c>
      <c r="BO106">
        <v>83.15</v>
      </c>
    </row>
    <row r="107" spans="1:67" x14ac:dyDescent="0.3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  <c r="BF107">
        <v>0.7</v>
      </c>
      <c r="BG107">
        <v>0.98</v>
      </c>
      <c r="BH107">
        <v>0.89</v>
      </c>
      <c r="BI107">
        <v>0.3</v>
      </c>
      <c r="BJ107">
        <v>0.98</v>
      </c>
      <c r="BK107">
        <v>1.81</v>
      </c>
      <c r="BL107">
        <v>1.04</v>
      </c>
      <c r="BM107">
        <v>0.84</v>
      </c>
      <c r="BN107">
        <v>1.52</v>
      </c>
      <c r="BO107">
        <v>0.94</v>
      </c>
    </row>
    <row r="108" spans="1:67" x14ac:dyDescent="0.3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  <c r="BF108">
        <v>19.2</v>
      </c>
      <c r="BG108">
        <v>16.670000000000002</v>
      </c>
      <c r="BH108">
        <v>17.329999999999998</v>
      </c>
      <c r="BI108">
        <v>14.59</v>
      </c>
      <c r="BJ108">
        <v>16.420000000000002</v>
      </c>
      <c r="BK108">
        <v>14.33</v>
      </c>
      <c r="BL108">
        <v>13.58</v>
      </c>
      <c r="BM108">
        <v>14.14</v>
      </c>
      <c r="BN108">
        <v>15.08</v>
      </c>
      <c r="BO108">
        <v>15.91</v>
      </c>
    </row>
    <row r="110" spans="1:67" x14ac:dyDescent="0.35">
      <c r="A110" t="s">
        <v>51</v>
      </c>
    </row>
    <row r="111" spans="1:67" x14ac:dyDescent="0.3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</row>
    <row r="112" spans="1:67" x14ac:dyDescent="0.3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  <c r="BF112">
        <v>74.930000000000007</v>
      </c>
      <c r="BG112">
        <v>74.209999999999994</v>
      </c>
      <c r="BH112">
        <v>80.22</v>
      </c>
      <c r="BI112">
        <v>77.02</v>
      </c>
      <c r="BJ112">
        <v>71.62</v>
      </c>
      <c r="BK112">
        <v>84.37</v>
      </c>
      <c r="BL112">
        <v>83.28</v>
      </c>
      <c r="BM112">
        <v>76.67</v>
      </c>
      <c r="BN112">
        <v>85.58</v>
      </c>
      <c r="BO112">
        <v>75.55</v>
      </c>
    </row>
    <row r="113" spans="1:67" x14ac:dyDescent="0.3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  <c r="BF113">
        <v>10.050000000000001</v>
      </c>
      <c r="BG113">
        <v>5.25</v>
      </c>
      <c r="BH113">
        <v>10.039999999999999</v>
      </c>
      <c r="BI113">
        <v>7.72</v>
      </c>
      <c r="BJ113">
        <v>13.85</v>
      </c>
      <c r="BK113">
        <v>7.05</v>
      </c>
      <c r="BL113">
        <v>4.0199999999999996</v>
      </c>
      <c r="BM113">
        <v>4.92</v>
      </c>
      <c r="BN113">
        <v>2.21</v>
      </c>
      <c r="BO113">
        <v>7.92</v>
      </c>
    </row>
    <row r="114" spans="1:67" x14ac:dyDescent="0.3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  <c r="BF114">
        <v>15.02</v>
      </c>
      <c r="BG114">
        <v>20.55</v>
      </c>
      <c r="BH114">
        <v>9.73</v>
      </c>
      <c r="BI114">
        <v>15.26</v>
      </c>
      <c r="BJ114">
        <v>14.53</v>
      </c>
      <c r="BK114">
        <v>8.58</v>
      </c>
      <c r="BL114">
        <v>12.7</v>
      </c>
      <c r="BM114">
        <v>18.41</v>
      </c>
      <c r="BN114">
        <v>12.2</v>
      </c>
      <c r="BO114">
        <v>16.53</v>
      </c>
    </row>
    <row r="117" spans="1:67" x14ac:dyDescent="0.35">
      <c r="A117" t="s">
        <v>36</v>
      </c>
    </row>
    <row r="118" spans="1:67" x14ac:dyDescent="0.35">
      <c r="A118" t="s">
        <v>37</v>
      </c>
    </row>
    <row r="119" spans="1:67" x14ac:dyDescent="0.35">
      <c r="A119" t="s">
        <v>57</v>
      </c>
    </row>
    <row r="120" spans="1:67" x14ac:dyDescent="0.3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  <c r="BF120" s="1">
        <v>45170</v>
      </c>
      <c r="BG120" s="1">
        <v>45200</v>
      </c>
      <c r="BH120" s="1">
        <v>45231</v>
      </c>
      <c r="BI120" s="1">
        <v>45261</v>
      </c>
      <c r="BJ120" s="1">
        <v>45292</v>
      </c>
      <c r="BK120" s="1">
        <v>45323</v>
      </c>
      <c r="BL120" s="1">
        <v>45352</v>
      </c>
      <c r="BM120" s="1">
        <v>45383</v>
      </c>
      <c r="BN120" s="1">
        <v>45413</v>
      </c>
      <c r="BO120" s="1">
        <v>45444</v>
      </c>
    </row>
    <row r="121" spans="1:67" x14ac:dyDescent="0.35">
      <c r="A121" t="s">
        <v>40</v>
      </c>
    </row>
    <row r="122" spans="1:67" x14ac:dyDescent="0.3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  <c r="BF122">
        <v>100</v>
      </c>
      <c r="BG122">
        <v>100</v>
      </c>
      <c r="BH122">
        <v>100</v>
      </c>
      <c r="BI122">
        <v>100</v>
      </c>
      <c r="BJ122">
        <v>100</v>
      </c>
      <c r="BK122">
        <v>100</v>
      </c>
      <c r="BL122">
        <v>100</v>
      </c>
      <c r="BM122">
        <v>100</v>
      </c>
      <c r="BN122">
        <v>100</v>
      </c>
      <c r="BO122">
        <v>100</v>
      </c>
    </row>
    <row r="123" spans="1:67" x14ac:dyDescent="0.3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  <c r="BF123">
        <v>74.62</v>
      </c>
      <c r="BG123">
        <v>79.5</v>
      </c>
      <c r="BH123">
        <v>75.78</v>
      </c>
      <c r="BI123">
        <v>81.349999999999994</v>
      </c>
      <c r="BJ123">
        <v>75.52</v>
      </c>
      <c r="BK123">
        <v>78.91</v>
      </c>
      <c r="BL123">
        <v>76.3</v>
      </c>
      <c r="BM123">
        <v>79.05</v>
      </c>
      <c r="BN123">
        <v>80.72</v>
      </c>
      <c r="BO123">
        <v>81.430000000000007</v>
      </c>
    </row>
    <row r="124" spans="1:67" x14ac:dyDescent="0.3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  <c r="BF124">
        <v>7.69</v>
      </c>
      <c r="BG124">
        <v>4.91</v>
      </c>
      <c r="BH124">
        <v>7.47</v>
      </c>
      <c r="BI124">
        <v>2.2400000000000002</v>
      </c>
      <c r="BJ124">
        <v>7.33</v>
      </c>
      <c r="BK124">
        <v>9.35</v>
      </c>
      <c r="BL124">
        <v>6.27</v>
      </c>
      <c r="BM124">
        <v>7.25</v>
      </c>
      <c r="BN124">
        <v>6.01</v>
      </c>
      <c r="BO124">
        <v>4.93</v>
      </c>
    </row>
    <row r="125" spans="1:67" x14ac:dyDescent="0.3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  <c r="BF125">
        <v>17.690000000000001</v>
      </c>
      <c r="BG125">
        <v>15.58</v>
      </c>
      <c r="BH125">
        <v>16.75</v>
      </c>
      <c r="BI125">
        <v>16.420000000000002</v>
      </c>
      <c r="BJ125">
        <v>17.14</v>
      </c>
      <c r="BK125">
        <v>11.75</v>
      </c>
      <c r="BL125">
        <v>17.43</v>
      </c>
      <c r="BM125">
        <v>13.71</v>
      </c>
      <c r="BN125">
        <v>13.28</v>
      </c>
      <c r="BO125">
        <v>13.64</v>
      </c>
    </row>
    <row r="127" spans="1:67" x14ac:dyDescent="0.35">
      <c r="A127" t="s">
        <v>45</v>
      </c>
    </row>
    <row r="128" spans="1:67" x14ac:dyDescent="0.3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  <c r="BF128">
        <v>100</v>
      </c>
      <c r="BG128">
        <v>100</v>
      </c>
      <c r="BH128">
        <v>100</v>
      </c>
      <c r="BI128">
        <v>100</v>
      </c>
      <c r="BJ128">
        <v>100</v>
      </c>
      <c r="BK128">
        <v>100</v>
      </c>
      <c r="BL128">
        <v>100</v>
      </c>
      <c r="BM128">
        <v>100</v>
      </c>
      <c r="BN128">
        <v>100</v>
      </c>
      <c r="BO128">
        <v>100</v>
      </c>
    </row>
    <row r="129" spans="1:67" x14ac:dyDescent="0.3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  <c r="BF129">
        <v>64.97</v>
      </c>
      <c r="BG129">
        <v>69.239999999999995</v>
      </c>
      <c r="BH129">
        <v>51.18</v>
      </c>
      <c r="BI129">
        <v>74.25</v>
      </c>
      <c r="BJ129">
        <v>58.7</v>
      </c>
      <c r="BK129">
        <v>65.209999999999994</v>
      </c>
      <c r="BL129">
        <v>60.49</v>
      </c>
      <c r="BM129">
        <v>56.96</v>
      </c>
      <c r="BN129">
        <v>66.64</v>
      </c>
      <c r="BO129">
        <v>62.89</v>
      </c>
    </row>
    <row r="130" spans="1:67" x14ac:dyDescent="0.3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  <c r="BF130">
        <v>27.45</v>
      </c>
      <c r="BG130">
        <v>22.34</v>
      </c>
      <c r="BH130">
        <v>27.87</v>
      </c>
      <c r="BI130">
        <v>14.04</v>
      </c>
      <c r="BJ130">
        <v>22.07</v>
      </c>
      <c r="BK130">
        <v>21.86</v>
      </c>
      <c r="BL130">
        <v>20.47</v>
      </c>
      <c r="BM130">
        <v>27.12</v>
      </c>
      <c r="BN130">
        <v>20.7</v>
      </c>
      <c r="BO130">
        <v>16.100000000000001</v>
      </c>
    </row>
    <row r="131" spans="1:67" x14ac:dyDescent="0.3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  <c r="BF131">
        <v>7.58</v>
      </c>
      <c r="BG131">
        <v>8.42</v>
      </c>
      <c r="BH131">
        <v>20.95</v>
      </c>
      <c r="BI131">
        <v>11.71</v>
      </c>
      <c r="BJ131">
        <v>19.23</v>
      </c>
      <c r="BK131">
        <v>12.93</v>
      </c>
      <c r="BL131">
        <v>19.04</v>
      </c>
      <c r="BM131">
        <v>15.92</v>
      </c>
      <c r="BN131">
        <v>12.66</v>
      </c>
      <c r="BO131">
        <v>21.01</v>
      </c>
    </row>
    <row r="133" spans="1:67" x14ac:dyDescent="0.35">
      <c r="A133" t="s">
        <v>50</v>
      </c>
    </row>
    <row r="134" spans="1:67" x14ac:dyDescent="0.3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  <c r="BF134">
        <v>100</v>
      </c>
      <c r="BG134">
        <v>100</v>
      </c>
      <c r="BH134">
        <v>100</v>
      </c>
      <c r="BI134">
        <v>100</v>
      </c>
      <c r="BJ134">
        <v>100</v>
      </c>
      <c r="BK134">
        <v>100</v>
      </c>
      <c r="BL134">
        <v>100</v>
      </c>
      <c r="BM134">
        <v>100</v>
      </c>
      <c r="BN134">
        <v>100</v>
      </c>
      <c r="BO134">
        <v>100</v>
      </c>
    </row>
    <row r="135" spans="1:67" x14ac:dyDescent="0.3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  <c r="BF135">
        <v>78.3</v>
      </c>
      <c r="BG135">
        <v>82.81</v>
      </c>
      <c r="BH135">
        <v>80.36</v>
      </c>
      <c r="BI135">
        <v>81.37</v>
      </c>
      <c r="BJ135">
        <v>82.78</v>
      </c>
      <c r="BK135">
        <v>84.18</v>
      </c>
      <c r="BL135">
        <v>81.3</v>
      </c>
      <c r="BM135">
        <v>86.59</v>
      </c>
      <c r="BN135">
        <v>84.37</v>
      </c>
      <c r="BO135">
        <v>86.48</v>
      </c>
    </row>
    <row r="136" spans="1:67" x14ac:dyDescent="0.3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  <c r="BF136">
        <v>0</v>
      </c>
      <c r="BG136">
        <v>0.76</v>
      </c>
      <c r="BH136">
        <v>1.07</v>
      </c>
      <c r="BI136">
        <v>0</v>
      </c>
      <c r="BJ136">
        <v>0</v>
      </c>
      <c r="BK136">
        <v>2.95</v>
      </c>
      <c r="BL136">
        <v>1.97</v>
      </c>
      <c r="BM136">
        <v>0</v>
      </c>
      <c r="BN136">
        <v>1.0900000000000001</v>
      </c>
      <c r="BO136">
        <v>1.5</v>
      </c>
    </row>
    <row r="137" spans="1:67" x14ac:dyDescent="0.3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  <c r="BF137">
        <v>21.7</v>
      </c>
      <c r="BG137">
        <v>16.43</v>
      </c>
      <c r="BH137">
        <v>18.57</v>
      </c>
      <c r="BI137">
        <v>18.63</v>
      </c>
      <c r="BJ137">
        <v>17.22</v>
      </c>
      <c r="BK137">
        <v>12.87</v>
      </c>
      <c r="BL137">
        <v>16.73</v>
      </c>
      <c r="BM137">
        <v>13.41</v>
      </c>
      <c r="BN137">
        <v>14.54</v>
      </c>
      <c r="BO137">
        <v>12.01</v>
      </c>
    </row>
    <row r="139" spans="1:67" x14ac:dyDescent="0.35">
      <c r="A139" t="s">
        <v>51</v>
      </c>
    </row>
    <row r="140" spans="1:67" x14ac:dyDescent="0.3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  <c r="BF140">
        <v>100</v>
      </c>
      <c r="BG140">
        <v>100</v>
      </c>
      <c r="BH140">
        <v>100</v>
      </c>
      <c r="BI140">
        <v>100</v>
      </c>
      <c r="BJ140">
        <v>100</v>
      </c>
      <c r="BK140">
        <v>100</v>
      </c>
      <c r="BL140">
        <v>100</v>
      </c>
      <c r="BM140">
        <v>100</v>
      </c>
      <c r="BN140">
        <v>100</v>
      </c>
      <c r="BO140">
        <v>100</v>
      </c>
    </row>
    <row r="141" spans="1:67" x14ac:dyDescent="0.3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  <c r="BF141">
        <v>79.010000000000005</v>
      </c>
      <c r="BG141">
        <v>73.55</v>
      </c>
      <c r="BH141">
        <v>92.34</v>
      </c>
      <c r="BI141">
        <v>91.11</v>
      </c>
      <c r="BJ141">
        <v>88.43</v>
      </c>
      <c r="BK141">
        <v>96.5</v>
      </c>
      <c r="BL141">
        <v>82.37</v>
      </c>
      <c r="BM141">
        <v>91.16</v>
      </c>
      <c r="BN141">
        <v>92.68</v>
      </c>
      <c r="BO141">
        <v>89.71</v>
      </c>
    </row>
    <row r="142" spans="1:67" x14ac:dyDescent="0.3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  <c r="BF142">
        <v>0</v>
      </c>
      <c r="BG142">
        <v>0</v>
      </c>
      <c r="BH142">
        <v>3.34</v>
      </c>
      <c r="BI142">
        <v>0</v>
      </c>
      <c r="BJ142">
        <v>2.66</v>
      </c>
      <c r="BK142">
        <v>0</v>
      </c>
      <c r="BL142">
        <v>0</v>
      </c>
      <c r="BM142">
        <v>0</v>
      </c>
      <c r="BN142">
        <v>0</v>
      </c>
      <c r="BO142">
        <v>2.4</v>
      </c>
    </row>
    <row r="143" spans="1:67" x14ac:dyDescent="0.3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  <c r="BF143">
        <v>20.99</v>
      </c>
      <c r="BG143">
        <v>26.45</v>
      </c>
      <c r="BH143">
        <v>4.32</v>
      </c>
      <c r="BI143">
        <v>8.89</v>
      </c>
      <c r="BJ143">
        <v>8.92</v>
      </c>
      <c r="BK143">
        <v>3.5</v>
      </c>
      <c r="BL143">
        <v>17.63</v>
      </c>
      <c r="BM143">
        <v>8.84</v>
      </c>
      <c r="BN143">
        <v>7.32</v>
      </c>
      <c r="BO143">
        <v>7.89</v>
      </c>
    </row>
    <row r="146" spans="1:67" x14ac:dyDescent="0.35">
      <c r="A146" t="s">
        <v>36</v>
      </c>
    </row>
    <row r="147" spans="1:67" x14ac:dyDescent="0.35">
      <c r="A147" t="s">
        <v>37</v>
      </c>
    </row>
    <row r="148" spans="1:67" x14ac:dyDescent="0.35">
      <c r="A148" t="s">
        <v>58</v>
      </c>
    </row>
    <row r="149" spans="1:67" x14ac:dyDescent="0.3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  <c r="BF149" s="1">
        <v>45170</v>
      </c>
      <c r="BG149" s="1">
        <v>45200</v>
      </c>
      <c r="BH149" s="1">
        <v>45231</v>
      </c>
      <c r="BI149" s="1">
        <v>45261</v>
      </c>
      <c r="BJ149" s="1">
        <v>45292</v>
      </c>
      <c r="BK149" s="1">
        <v>45323</v>
      </c>
      <c r="BL149" s="1">
        <v>45352</v>
      </c>
      <c r="BM149" s="1">
        <v>45383</v>
      </c>
      <c r="BN149" s="1">
        <v>45413</v>
      </c>
      <c r="BO149" s="1">
        <v>45444</v>
      </c>
    </row>
    <row r="150" spans="1:67" x14ac:dyDescent="0.35">
      <c r="A150" t="s">
        <v>40</v>
      </c>
    </row>
    <row r="151" spans="1:67" x14ac:dyDescent="0.3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  <c r="BF151">
        <v>100</v>
      </c>
      <c r="BG151">
        <v>100</v>
      </c>
      <c r="BH151">
        <v>100</v>
      </c>
      <c r="BI151">
        <v>100</v>
      </c>
      <c r="BJ151">
        <v>100</v>
      </c>
      <c r="BK151">
        <v>100</v>
      </c>
      <c r="BL151">
        <v>100</v>
      </c>
      <c r="BM151">
        <v>100</v>
      </c>
      <c r="BN151">
        <v>100</v>
      </c>
      <c r="BO151">
        <v>100</v>
      </c>
    </row>
    <row r="152" spans="1:67" x14ac:dyDescent="0.3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  <c r="BF152">
        <v>71.209999999999994</v>
      </c>
      <c r="BG152">
        <v>76.42</v>
      </c>
      <c r="BH152">
        <v>78.78</v>
      </c>
      <c r="BI152">
        <v>79.27</v>
      </c>
      <c r="BJ152">
        <v>74.13</v>
      </c>
      <c r="BK152">
        <v>76.63</v>
      </c>
      <c r="BL152">
        <v>79.13</v>
      </c>
      <c r="BM152">
        <v>74.61</v>
      </c>
      <c r="BN152">
        <v>76.319999999999993</v>
      </c>
      <c r="BO152">
        <v>74.709999999999994</v>
      </c>
    </row>
    <row r="153" spans="1:67" x14ac:dyDescent="0.3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  <c r="BF153">
        <v>11.58</v>
      </c>
      <c r="BG153">
        <v>5.55</v>
      </c>
      <c r="BH153">
        <v>5.72</v>
      </c>
      <c r="BI153">
        <v>6.62</v>
      </c>
      <c r="BJ153">
        <v>9.44</v>
      </c>
      <c r="BK153">
        <v>8.4700000000000006</v>
      </c>
      <c r="BL153">
        <v>7.17</v>
      </c>
      <c r="BM153">
        <v>9.9700000000000006</v>
      </c>
      <c r="BN153">
        <v>8.7899999999999991</v>
      </c>
      <c r="BO153">
        <v>6.67</v>
      </c>
    </row>
    <row r="154" spans="1:67" x14ac:dyDescent="0.3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  <c r="BF154">
        <v>17.21</v>
      </c>
      <c r="BG154">
        <v>18.03</v>
      </c>
      <c r="BH154">
        <v>15.5</v>
      </c>
      <c r="BI154">
        <v>14.12</v>
      </c>
      <c r="BJ154">
        <v>16.43</v>
      </c>
      <c r="BK154">
        <v>14.9</v>
      </c>
      <c r="BL154">
        <v>13.7</v>
      </c>
      <c r="BM154">
        <v>15.42</v>
      </c>
      <c r="BN154">
        <v>14.9</v>
      </c>
      <c r="BO154">
        <v>18.62</v>
      </c>
    </row>
    <row r="156" spans="1:67" x14ac:dyDescent="0.35">
      <c r="A156" t="s">
        <v>45</v>
      </c>
    </row>
    <row r="157" spans="1:67" x14ac:dyDescent="0.3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  <c r="BF157">
        <v>100</v>
      </c>
      <c r="BG157">
        <v>100</v>
      </c>
      <c r="BH157">
        <v>100</v>
      </c>
      <c r="BI157">
        <v>100</v>
      </c>
      <c r="BJ157">
        <v>100</v>
      </c>
      <c r="BK157">
        <v>100</v>
      </c>
      <c r="BL157">
        <v>100</v>
      </c>
      <c r="BM157">
        <v>100</v>
      </c>
      <c r="BN157">
        <v>100</v>
      </c>
      <c r="BO157">
        <v>100</v>
      </c>
    </row>
    <row r="158" spans="1:67" x14ac:dyDescent="0.3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  <c r="BF158">
        <v>57.81</v>
      </c>
      <c r="BG158">
        <v>65.319999999999993</v>
      </c>
      <c r="BH158">
        <v>73.66</v>
      </c>
      <c r="BI158">
        <v>70.75</v>
      </c>
      <c r="BJ158">
        <v>63.8</v>
      </c>
      <c r="BK158">
        <v>62.96</v>
      </c>
      <c r="BL158">
        <v>60.7</v>
      </c>
      <c r="BM158">
        <v>55.38</v>
      </c>
      <c r="BN158">
        <v>61.85</v>
      </c>
      <c r="BO158">
        <v>64.95</v>
      </c>
    </row>
    <row r="159" spans="1:67" x14ac:dyDescent="0.3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  <c r="BF159">
        <v>24.62</v>
      </c>
      <c r="BG159">
        <v>15.36</v>
      </c>
      <c r="BH159">
        <v>10.02</v>
      </c>
      <c r="BI159">
        <v>13.89</v>
      </c>
      <c r="BJ159">
        <v>18.809999999999999</v>
      </c>
      <c r="BK159">
        <v>18.68</v>
      </c>
      <c r="BL159">
        <v>21.53</v>
      </c>
      <c r="BM159">
        <v>30.1</v>
      </c>
      <c r="BN159">
        <v>22.98</v>
      </c>
      <c r="BO159">
        <v>14.69</v>
      </c>
    </row>
    <row r="160" spans="1:67" x14ac:dyDescent="0.3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  <c r="BF160">
        <v>17.57</v>
      </c>
      <c r="BG160">
        <v>19.32</v>
      </c>
      <c r="BH160">
        <v>16.32</v>
      </c>
      <c r="BI160">
        <v>15.36</v>
      </c>
      <c r="BJ160">
        <v>17.38</v>
      </c>
      <c r="BK160">
        <v>18.36</v>
      </c>
      <c r="BL160">
        <v>17.78</v>
      </c>
      <c r="BM160">
        <v>14.52</v>
      </c>
      <c r="BN160">
        <v>15.17</v>
      </c>
      <c r="BO160">
        <v>20.36</v>
      </c>
    </row>
    <row r="162" spans="1:67" x14ac:dyDescent="0.35">
      <c r="A162" t="s">
        <v>50</v>
      </c>
    </row>
    <row r="163" spans="1:67" x14ac:dyDescent="0.3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  <c r="BF163">
        <v>100</v>
      </c>
      <c r="BG163">
        <v>100</v>
      </c>
      <c r="BH163">
        <v>100</v>
      </c>
      <c r="BI163">
        <v>100</v>
      </c>
      <c r="BJ163">
        <v>100</v>
      </c>
      <c r="BK163">
        <v>100</v>
      </c>
      <c r="BL163">
        <v>100</v>
      </c>
      <c r="BM163">
        <v>100</v>
      </c>
      <c r="BN163">
        <v>100</v>
      </c>
      <c r="BO163">
        <v>100</v>
      </c>
    </row>
    <row r="164" spans="1:67" x14ac:dyDescent="0.3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  <c r="BF164">
        <v>80.92</v>
      </c>
      <c r="BG164">
        <v>82.15</v>
      </c>
      <c r="BH164">
        <v>82.52</v>
      </c>
      <c r="BI164">
        <v>87.44</v>
      </c>
      <c r="BJ164">
        <v>82.53</v>
      </c>
      <c r="BK164">
        <v>83.75</v>
      </c>
      <c r="BL164">
        <v>86.87</v>
      </c>
      <c r="BM164">
        <v>84.48</v>
      </c>
      <c r="BN164">
        <v>83</v>
      </c>
      <c r="BO164">
        <v>81.58</v>
      </c>
    </row>
    <row r="165" spans="1:67" x14ac:dyDescent="0.3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  <c r="BF165">
        <v>1.03</v>
      </c>
      <c r="BG165">
        <v>1.07</v>
      </c>
      <c r="BH165">
        <v>0.79</v>
      </c>
      <c r="BI165">
        <v>0.48</v>
      </c>
      <c r="BJ165">
        <v>1.39</v>
      </c>
      <c r="BK165">
        <v>1.41</v>
      </c>
      <c r="BL165">
        <v>0.7</v>
      </c>
      <c r="BM165">
        <v>1.1299999999999999</v>
      </c>
      <c r="BN165">
        <v>1.7</v>
      </c>
      <c r="BO165">
        <v>0.68</v>
      </c>
    </row>
    <row r="166" spans="1:67" x14ac:dyDescent="0.3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  <c r="BF166">
        <v>18.05</v>
      </c>
      <c r="BG166">
        <v>16.77</v>
      </c>
      <c r="BH166">
        <v>16.68</v>
      </c>
      <c r="BI166">
        <v>12.09</v>
      </c>
      <c r="BJ166">
        <v>16.079999999999998</v>
      </c>
      <c r="BK166">
        <v>14.85</v>
      </c>
      <c r="BL166">
        <v>12.43</v>
      </c>
      <c r="BM166">
        <v>14.39</v>
      </c>
      <c r="BN166">
        <v>15.3</v>
      </c>
      <c r="BO166">
        <v>17.739999999999998</v>
      </c>
    </row>
    <row r="168" spans="1:67" x14ac:dyDescent="0.35">
      <c r="A168" t="s">
        <v>51</v>
      </c>
    </row>
    <row r="169" spans="1:67" x14ac:dyDescent="0.3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  <c r="BF169">
        <v>100</v>
      </c>
      <c r="BG169">
        <v>100</v>
      </c>
      <c r="BH169">
        <v>100</v>
      </c>
      <c r="BI169">
        <v>100</v>
      </c>
      <c r="BJ169">
        <v>100</v>
      </c>
      <c r="BK169">
        <v>100</v>
      </c>
      <c r="BL169">
        <v>100</v>
      </c>
      <c r="BM169">
        <v>100</v>
      </c>
      <c r="BN169">
        <v>100</v>
      </c>
      <c r="BO169">
        <v>100</v>
      </c>
    </row>
    <row r="170" spans="1:67" x14ac:dyDescent="0.3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  <c r="BF170">
        <v>74.3</v>
      </c>
      <c r="BG170">
        <v>74.28</v>
      </c>
      <c r="BH170">
        <v>76.06</v>
      </c>
      <c r="BI170">
        <v>74.33</v>
      </c>
      <c r="BJ170">
        <v>68.400000000000006</v>
      </c>
      <c r="BK170">
        <v>82.1</v>
      </c>
      <c r="BL170">
        <v>83.47</v>
      </c>
      <c r="BM170">
        <v>74.95</v>
      </c>
      <c r="BN170">
        <v>84.11</v>
      </c>
      <c r="BO170">
        <v>73.010000000000005</v>
      </c>
    </row>
    <row r="171" spans="1:67" x14ac:dyDescent="0.3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  <c r="BF171">
        <v>11.59</v>
      </c>
      <c r="BG171">
        <v>5.85</v>
      </c>
      <c r="BH171">
        <v>12.35</v>
      </c>
      <c r="BI171">
        <v>9.19</v>
      </c>
      <c r="BJ171">
        <v>16</v>
      </c>
      <c r="BK171">
        <v>8.3699999999999992</v>
      </c>
      <c r="BL171">
        <v>4.87</v>
      </c>
      <c r="BM171">
        <v>5.51</v>
      </c>
      <c r="BN171">
        <v>2.67</v>
      </c>
      <c r="BO171">
        <v>8.91</v>
      </c>
    </row>
    <row r="172" spans="1:67" x14ac:dyDescent="0.3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  <c r="BF172">
        <v>14.11</v>
      </c>
      <c r="BG172">
        <v>19.86</v>
      </c>
      <c r="BH172">
        <v>11.6</v>
      </c>
      <c r="BI172">
        <v>16.48</v>
      </c>
      <c r="BJ172">
        <v>15.6</v>
      </c>
      <c r="BK172">
        <v>9.5299999999999994</v>
      </c>
      <c r="BL172">
        <v>11.66</v>
      </c>
      <c r="BM172">
        <v>19.55</v>
      </c>
      <c r="BN172">
        <v>13.22</v>
      </c>
      <c r="BO172">
        <v>18.079999999999998</v>
      </c>
    </row>
    <row r="175" spans="1:67" x14ac:dyDescent="0.35">
      <c r="A175" t="s">
        <v>36</v>
      </c>
    </row>
    <row r="176" spans="1:67" x14ac:dyDescent="0.35">
      <c r="A176" t="s">
        <v>37</v>
      </c>
    </row>
    <row r="177" spans="1:67" x14ac:dyDescent="0.35">
      <c r="A177" t="s">
        <v>59</v>
      </c>
    </row>
    <row r="178" spans="1:67" x14ac:dyDescent="0.3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  <c r="BF178" s="1">
        <v>45170</v>
      </c>
      <c r="BG178" s="1">
        <v>45200</v>
      </c>
      <c r="BH178" s="1">
        <v>45231</v>
      </c>
      <c r="BI178" s="1">
        <v>45261</v>
      </c>
      <c r="BJ178" s="1">
        <v>45292</v>
      </c>
      <c r="BK178" s="1">
        <v>45323</v>
      </c>
      <c r="BL178" s="1">
        <v>45352</v>
      </c>
      <c r="BM178" s="1">
        <v>45383</v>
      </c>
      <c r="BN178" s="1">
        <v>45413</v>
      </c>
      <c r="BO178" s="1">
        <v>45444</v>
      </c>
    </row>
    <row r="179" spans="1:67" x14ac:dyDescent="0.35">
      <c r="A179" t="s">
        <v>40</v>
      </c>
    </row>
    <row r="180" spans="1:67" x14ac:dyDescent="0.3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  <c r="BF180">
        <v>100</v>
      </c>
      <c r="BG180">
        <v>100</v>
      </c>
      <c r="BH180">
        <v>100</v>
      </c>
      <c r="BI180">
        <v>100</v>
      </c>
      <c r="BJ180">
        <v>100</v>
      </c>
      <c r="BK180">
        <v>100</v>
      </c>
      <c r="BL180">
        <v>100</v>
      </c>
      <c r="BM180">
        <v>100</v>
      </c>
      <c r="BN180">
        <v>100</v>
      </c>
      <c r="BO180">
        <v>100</v>
      </c>
    </row>
    <row r="181" spans="1:67" x14ac:dyDescent="0.3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  <c r="BF181">
        <v>82.48</v>
      </c>
      <c r="BG181">
        <v>81.739999999999995</v>
      </c>
      <c r="BH181">
        <v>80.959999999999994</v>
      </c>
      <c r="BI181">
        <v>82.13</v>
      </c>
      <c r="BJ181">
        <v>78.06</v>
      </c>
      <c r="BK181">
        <v>78.39</v>
      </c>
      <c r="BL181">
        <v>80.69</v>
      </c>
      <c r="BM181">
        <v>79.86</v>
      </c>
      <c r="BN181">
        <v>79.41</v>
      </c>
      <c r="BO181">
        <v>79.349999999999994</v>
      </c>
    </row>
    <row r="182" spans="1:67" x14ac:dyDescent="0.3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  <c r="BF182">
        <v>4.68</v>
      </c>
      <c r="BG182">
        <v>6.16</v>
      </c>
      <c r="BH182">
        <v>5.44</v>
      </c>
      <c r="BI182">
        <v>4.34</v>
      </c>
      <c r="BJ182">
        <v>9.18</v>
      </c>
      <c r="BK182">
        <v>7.61</v>
      </c>
      <c r="BL182">
        <v>6.19</v>
      </c>
      <c r="BM182">
        <v>7.62</v>
      </c>
      <c r="BN182">
        <v>7.35</v>
      </c>
      <c r="BO182">
        <v>8.2200000000000006</v>
      </c>
    </row>
    <row r="183" spans="1:67" x14ac:dyDescent="0.3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  <c r="BF183">
        <v>12.84</v>
      </c>
      <c r="BG183">
        <v>12.1</v>
      </c>
      <c r="BH183">
        <v>13.6</v>
      </c>
      <c r="BI183">
        <v>13.53</v>
      </c>
      <c r="BJ183">
        <v>12.76</v>
      </c>
      <c r="BK183">
        <v>14</v>
      </c>
      <c r="BL183">
        <v>13.12</v>
      </c>
      <c r="BM183">
        <v>12.52</v>
      </c>
      <c r="BN183">
        <v>13.23</v>
      </c>
      <c r="BO183">
        <v>12.44</v>
      </c>
    </row>
    <row r="185" spans="1:67" x14ac:dyDescent="0.35">
      <c r="A185" t="s">
        <v>45</v>
      </c>
    </row>
    <row r="186" spans="1:67" x14ac:dyDescent="0.3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</row>
    <row r="187" spans="1:67" x14ac:dyDescent="0.3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  <c r="BF187">
        <v>67.040000000000006</v>
      </c>
      <c r="BG187">
        <v>66.22</v>
      </c>
      <c r="BH187">
        <v>67.959999999999994</v>
      </c>
      <c r="BI187">
        <v>71.78</v>
      </c>
      <c r="BJ187">
        <v>66.61</v>
      </c>
      <c r="BK187">
        <v>67.94</v>
      </c>
      <c r="BL187">
        <v>66.87</v>
      </c>
      <c r="BM187">
        <v>69.930000000000007</v>
      </c>
      <c r="BN187">
        <v>67.05</v>
      </c>
      <c r="BO187">
        <v>63.92</v>
      </c>
    </row>
    <row r="188" spans="1:67" x14ac:dyDescent="0.3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  <c r="BF188">
        <v>15.59</v>
      </c>
      <c r="BG188">
        <v>19.86</v>
      </c>
      <c r="BH188">
        <v>16.010000000000002</v>
      </c>
      <c r="BI188">
        <v>12.68</v>
      </c>
      <c r="BJ188">
        <v>20.03</v>
      </c>
      <c r="BK188">
        <v>16.96</v>
      </c>
      <c r="BL188">
        <v>15.6</v>
      </c>
      <c r="BM188">
        <v>14.05</v>
      </c>
      <c r="BN188">
        <v>15.77</v>
      </c>
      <c r="BO188">
        <v>19.850000000000001</v>
      </c>
    </row>
    <row r="189" spans="1:67" x14ac:dyDescent="0.3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  <c r="BF189">
        <v>17.38</v>
      </c>
      <c r="BG189">
        <v>13.92</v>
      </c>
      <c r="BH189">
        <v>16.03</v>
      </c>
      <c r="BI189">
        <v>15.53</v>
      </c>
      <c r="BJ189">
        <v>13.37</v>
      </c>
      <c r="BK189">
        <v>15.1</v>
      </c>
      <c r="BL189">
        <v>17.53</v>
      </c>
      <c r="BM189">
        <v>16.02</v>
      </c>
      <c r="BN189">
        <v>17.18</v>
      </c>
      <c r="BO189">
        <v>16.22</v>
      </c>
    </row>
    <row r="191" spans="1:67" x14ac:dyDescent="0.35">
      <c r="A191" t="s">
        <v>50</v>
      </c>
    </row>
    <row r="192" spans="1:67" x14ac:dyDescent="0.3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  <c r="BF192">
        <v>100</v>
      </c>
      <c r="BG192">
        <v>100</v>
      </c>
      <c r="BH192">
        <v>100</v>
      </c>
      <c r="BI192">
        <v>100</v>
      </c>
      <c r="BJ192">
        <v>100</v>
      </c>
      <c r="BK192">
        <v>100</v>
      </c>
      <c r="BL192">
        <v>100</v>
      </c>
      <c r="BM192">
        <v>100</v>
      </c>
      <c r="BN192">
        <v>100</v>
      </c>
      <c r="BO192">
        <v>100</v>
      </c>
    </row>
    <row r="193" spans="1:67" x14ac:dyDescent="0.3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  <c r="BF193">
        <v>87.04</v>
      </c>
      <c r="BG193">
        <v>87.74</v>
      </c>
      <c r="BH193">
        <v>84.09</v>
      </c>
      <c r="BI193">
        <v>85.85</v>
      </c>
      <c r="BJ193">
        <v>86.94</v>
      </c>
      <c r="BK193">
        <v>85.46</v>
      </c>
      <c r="BL193">
        <v>88.01</v>
      </c>
      <c r="BM193">
        <v>86.56</v>
      </c>
      <c r="BN193">
        <v>84.48</v>
      </c>
      <c r="BO193">
        <v>85.63</v>
      </c>
    </row>
    <row r="194" spans="1:67" x14ac:dyDescent="0.3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  <c r="BF194">
        <v>1.03</v>
      </c>
      <c r="BG194">
        <v>0.9</v>
      </c>
      <c r="BH194">
        <v>1.99</v>
      </c>
      <c r="BI194">
        <v>0.99</v>
      </c>
      <c r="BJ194">
        <v>0.49</v>
      </c>
      <c r="BK194">
        <v>0.55000000000000004</v>
      </c>
      <c r="BL194">
        <v>1.1299999999999999</v>
      </c>
      <c r="BM194">
        <v>3.77</v>
      </c>
      <c r="BN194">
        <v>4.5199999999999996</v>
      </c>
      <c r="BO194">
        <v>3.1</v>
      </c>
    </row>
    <row r="195" spans="1:67" x14ac:dyDescent="0.3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  <c r="BF195">
        <v>11.93</v>
      </c>
      <c r="BG195">
        <v>11.36</v>
      </c>
      <c r="BH195">
        <v>13.92</v>
      </c>
      <c r="BI195">
        <v>13.17</v>
      </c>
      <c r="BJ195">
        <v>12.57</v>
      </c>
      <c r="BK195">
        <v>13.99</v>
      </c>
      <c r="BL195">
        <v>10.87</v>
      </c>
      <c r="BM195">
        <v>9.67</v>
      </c>
      <c r="BN195">
        <v>11</v>
      </c>
      <c r="BO195">
        <v>11.27</v>
      </c>
    </row>
    <row r="197" spans="1:67" x14ac:dyDescent="0.35">
      <c r="A197" t="s">
        <v>51</v>
      </c>
    </row>
    <row r="198" spans="1:67" x14ac:dyDescent="0.3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  <c r="BF198">
        <v>100</v>
      </c>
      <c r="BG198">
        <v>100</v>
      </c>
      <c r="BH198">
        <v>100</v>
      </c>
      <c r="BI198">
        <v>100</v>
      </c>
      <c r="BJ198">
        <v>100</v>
      </c>
      <c r="BK198">
        <v>100</v>
      </c>
      <c r="BL198">
        <v>100</v>
      </c>
      <c r="BM198">
        <v>100</v>
      </c>
      <c r="BN198">
        <v>100</v>
      </c>
      <c r="BO198">
        <v>100</v>
      </c>
    </row>
    <row r="199" spans="1:67" x14ac:dyDescent="0.3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  <c r="BF199">
        <v>88.65</v>
      </c>
      <c r="BG199">
        <v>77.23</v>
      </c>
      <c r="BH199">
        <v>83.64</v>
      </c>
      <c r="BI199">
        <v>82.54</v>
      </c>
      <c r="BJ199">
        <v>83.38</v>
      </c>
      <c r="BK199">
        <v>88.4</v>
      </c>
      <c r="BL199">
        <v>81.25</v>
      </c>
      <c r="BM199">
        <v>74.12</v>
      </c>
      <c r="BN199">
        <v>85.04</v>
      </c>
      <c r="BO199">
        <v>82.48</v>
      </c>
    </row>
    <row r="200" spans="1:67" x14ac:dyDescent="0.3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  <c r="BF200">
        <v>2.5499999999999998</v>
      </c>
      <c r="BG200">
        <v>9.92</v>
      </c>
      <c r="BH200">
        <v>8.5</v>
      </c>
      <c r="BI200">
        <v>5.67</v>
      </c>
      <c r="BJ200">
        <v>5.39</v>
      </c>
      <c r="BK200">
        <v>1.49</v>
      </c>
      <c r="BL200">
        <v>6.09</v>
      </c>
      <c r="BM200">
        <v>9.56</v>
      </c>
      <c r="BN200">
        <v>1.25</v>
      </c>
      <c r="BO200">
        <v>7.25</v>
      </c>
    </row>
    <row r="201" spans="1:67" x14ac:dyDescent="0.3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  <c r="BF201">
        <v>8.8000000000000007</v>
      </c>
      <c r="BG201">
        <v>12.85</v>
      </c>
      <c r="BH201">
        <v>7.86</v>
      </c>
      <c r="BI201">
        <v>11.8</v>
      </c>
      <c r="BJ201">
        <v>11.23</v>
      </c>
      <c r="BK201">
        <v>10.119999999999999</v>
      </c>
      <c r="BL201">
        <v>12.65</v>
      </c>
      <c r="BM201">
        <v>16.329999999999998</v>
      </c>
      <c r="BN201">
        <v>13.71</v>
      </c>
      <c r="BO201">
        <v>10.27</v>
      </c>
    </row>
    <row r="204" spans="1:67" x14ac:dyDescent="0.35">
      <c r="A204" t="s">
        <v>36</v>
      </c>
    </row>
    <row r="205" spans="1:67" x14ac:dyDescent="0.35">
      <c r="A205" t="s">
        <v>37</v>
      </c>
    </row>
    <row r="206" spans="1:67" x14ac:dyDescent="0.35">
      <c r="A206" t="s">
        <v>60</v>
      </c>
    </row>
    <row r="207" spans="1:67" x14ac:dyDescent="0.3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  <c r="BF207" s="1">
        <v>45170</v>
      </c>
      <c r="BG207" s="1">
        <v>45200</v>
      </c>
      <c r="BH207" s="1">
        <v>45231</v>
      </c>
      <c r="BI207" s="1">
        <v>45261</v>
      </c>
      <c r="BJ207" s="1">
        <v>45292</v>
      </c>
      <c r="BK207" s="1">
        <v>45323</v>
      </c>
      <c r="BL207" s="1">
        <v>45352</v>
      </c>
      <c r="BM207" s="1">
        <v>45383</v>
      </c>
      <c r="BN207" s="1">
        <v>45413</v>
      </c>
      <c r="BO207" s="1">
        <v>45444</v>
      </c>
    </row>
    <row r="208" spans="1:67" x14ac:dyDescent="0.35">
      <c r="A208" t="s">
        <v>40</v>
      </c>
    </row>
    <row r="209" spans="1:67" x14ac:dyDescent="0.3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  <c r="BF209">
        <v>100</v>
      </c>
      <c r="BG209">
        <v>100</v>
      </c>
      <c r="BH209">
        <v>100</v>
      </c>
      <c r="BI209">
        <v>100</v>
      </c>
      <c r="BJ209">
        <v>100</v>
      </c>
      <c r="BK209">
        <v>100</v>
      </c>
      <c r="BL209">
        <v>100</v>
      </c>
      <c r="BM209">
        <v>100</v>
      </c>
      <c r="BN209">
        <v>100</v>
      </c>
      <c r="BO209">
        <v>100</v>
      </c>
    </row>
    <row r="210" spans="1:67" x14ac:dyDescent="0.3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  <c r="BF210">
        <v>78.209999999999994</v>
      </c>
      <c r="BG210">
        <v>80.8</v>
      </c>
      <c r="BH210">
        <v>80.98</v>
      </c>
      <c r="BI210">
        <v>81.75</v>
      </c>
      <c r="BJ210">
        <v>80.48</v>
      </c>
      <c r="BK210">
        <v>78.7</v>
      </c>
      <c r="BL210">
        <v>83.01</v>
      </c>
      <c r="BM210">
        <v>82.07</v>
      </c>
      <c r="BN210">
        <v>81.849999999999994</v>
      </c>
      <c r="BO210">
        <v>84</v>
      </c>
    </row>
    <row r="211" spans="1:67" x14ac:dyDescent="0.3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  <c r="BF211">
        <v>5.82</v>
      </c>
      <c r="BG211">
        <v>4.1500000000000004</v>
      </c>
      <c r="BH211">
        <v>3.93</v>
      </c>
      <c r="BI211">
        <v>3.88</v>
      </c>
      <c r="BJ211">
        <v>4.97</v>
      </c>
      <c r="BK211">
        <v>5.66</v>
      </c>
      <c r="BL211">
        <v>3</v>
      </c>
      <c r="BM211">
        <v>4.13</v>
      </c>
      <c r="BN211">
        <v>3.83</v>
      </c>
      <c r="BO211">
        <v>3.53</v>
      </c>
    </row>
    <row r="212" spans="1:67" x14ac:dyDescent="0.3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  <c r="BF212">
        <v>15.97</v>
      </c>
      <c r="BG212">
        <v>15.05</v>
      </c>
      <c r="BH212">
        <v>15.09</v>
      </c>
      <c r="BI212">
        <v>14.37</v>
      </c>
      <c r="BJ212">
        <v>14.55</v>
      </c>
      <c r="BK212">
        <v>15.64</v>
      </c>
      <c r="BL212">
        <v>13.99</v>
      </c>
      <c r="BM212">
        <v>13.8</v>
      </c>
      <c r="BN212">
        <v>14.32</v>
      </c>
      <c r="BO212">
        <v>12.47</v>
      </c>
    </row>
    <row r="214" spans="1:67" x14ac:dyDescent="0.35">
      <c r="A214" t="s">
        <v>45</v>
      </c>
    </row>
    <row r="215" spans="1:67" x14ac:dyDescent="0.3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  <c r="BF215">
        <v>100</v>
      </c>
      <c r="BG215">
        <v>100</v>
      </c>
      <c r="BH215">
        <v>100</v>
      </c>
      <c r="BI215">
        <v>100</v>
      </c>
      <c r="BJ215">
        <v>100</v>
      </c>
      <c r="BK215">
        <v>100</v>
      </c>
      <c r="BL215">
        <v>100</v>
      </c>
      <c r="BM215">
        <v>100</v>
      </c>
      <c r="BN215">
        <v>100</v>
      </c>
      <c r="BO215">
        <v>100</v>
      </c>
    </row>
    <row r="216" spans="1:67" x14ac:dyDescent="0.3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  <c r="BF216">
        <v>67.08</v>
      </c>
      <c r="BG216">
        <v>69.36</v>
      </c>
      <c r="BH216">
        <v>69.489999999999995</v>
      </c>
      <c r="BI216">
        <v>71.36</v>
      </c>
      <c r="BJ216">
        <v>65.31</v>
      </c>
      <c r="BK216">
        <v>62.6</v>
      </c>
      <c r="BL216">
        <v>75.260000000000005</v>
      </c>
      <c r="BM216">
        <v>61.71</v>
      </c>
      <c r="BN216">
        <v>70.19</v>
      </c>
      <c r="BO216">
        <v>69.78</v>
      </c>
    </row>
    <row r="217" spans="1:67" x14ac:dyDescent="0.3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  <c r="BF217">
        <v>17.809999999999999</v>
      </c>
      <c r="BG217">
        <v>14.69</v>
      </c>
      <c r="BH217">
        <v>13.98</v>
      </c>
      <c r="BI217">
        <v>10.43</v>
      </c>
      <c r="BJ217">
        <v>19.170000000000002</v>
      </c>
      <c r="BK217">
        <v>18.87</v>
      </c>
      <c r="BL217">
        <v>10.67</v>
      </c>
      <c r="BM217">
        <v>20.49</v>
      </c>
      <c r="BN217">
        <v>18.04</v>
      </c>
      <c r="BO217">
        <v>16.22</v>
      </c>
    </row>
    <row r="218" spans="1:67" x14ac:dyDescent="0.3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  <c r="BF218">
        <v>15.11</v>
      </c>
      <c r="BG218">
        <v>15.95</v>
      </c>
      <c r="BH218">
        <v>16.53</v>
      </c>
      <c r="BI218">
        <v>18.2</v>
      </c>
      <c r="BJ218">
        <v>15.51</v>
      </c>
      <c r="BK218">
        <v>18.53</v>
      </c>
      <c r="BL218">
        <v>14.07</v>
      </c>
      <c r="BM218">
        <v>17.8</v>
      </c>
      <c r="BN218">
        <v>11.77</v>
      </c>
      <c r="BO218">
        <v>14</v>
      </c>
    </row>
    <row r="220" spans="1:67" x14ac:dyDescent="0.35">
      <c r="A220" t="s">
        <v>50</v>
      </c>
    </row>
    <row r="221" spans="1:67" x14ac:dyDescent="0.3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  <c r="BF221">
        <v>100</v>
      </c>
      <c r="BG221">
        <v>100</v>
      </c>
      <c r="BH221">
        <v>100</v>
      </c>
      <c r="BI221">
        <v>100</v>
      </c>
      <c r="BJ221">
        <v>100</v>
      </c>
      <c r="BK221">
        <v>100</v>
      </c>
      <c r="BL221">
        <v>100</v>
      </c>
      <c r="BM221">
        <v>100</v>
      </c>
      <c r="BN221">
        <v>100</v>
      </c>
      <c r="BO221">
        <v>100</v>
      </c>
    </row>
    <row r="222" spans="1:67" x14ac:dyDescent="0.3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  <c r="BF222">
        <v>79.88</v>
      </c>
      <c r="BG222">
        <v>82.19</v>
      </c>
      <c r="BH222">
        <v>82.51</v>
      </c>
      <c r="BI222">
        <v>82.77</v>
      </c>
      <c r="BJ222">
        <v>83.76</v>
      </c>
      <c r="BK222">
        <v>81.73</v>
      </c>
      <c r="BL222">
        <v>84.95</v>
      </c>
      <c r="BM222">
        <v>86.13</v>
      </c>
      <c r="BN222">
        <v>84.39</v>
      </c>
      <c r="BO222">
        <v>87.88</v>
      </c>
    </row>
    <row r="223" spans="1:67" x14ac:dyDescent="0.3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  <c r="BF223">
        <v>2.95</v>
      </c>
      <c r="BG223">
        <v>2.19</v>
      </c>
      <c r="BH223">
        <v>1.85</v>
      </c>
      <c r="BI223">
        <v>2.94</v>
      </c>
      <c r="BJ223">
        <v>2.14</v>
      </c>
      <c r="BK223">
        <v>3.17</v>
      </c>
      <c r="BL223">
        <v>1.52</v>
      </c>
      <c r="BM223">
        <v>1.24</v>
      </c>
      <c r="BN223">
        <v>0.97</v>
      </c>
      <c r="BO223">
        <v>0.64</v>
      </c>
    </row>
    <row r="224" spans="1:67" x14ac:dyDescent="0.3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  <c r="BF224">
        <v>17.18</v>
      </c>
      <c r="BG224">
        <v>15.62</v>
      </c>
      <c r="BH224">
        <v>15.64</v>
      </c>
      <c r="BI224">
        <v>14.29</v>
      </c>
      <c r="BJ224">
        <v>14.1</v>
      </c>
      <c r="BK224">
        <v>15.1</v>
      </c>
      <c r="BL224">
        <v>13.54</v>
      </c>
      <c r="BM224">
        <v>12.63</v>
      </c>
      <c r="BN224">
        <v>14.64</v>
      </c>
      <c r="BO224">
        <v>11.48</v>
      </c>
    </row>
    <row r="226" spans="1:67" x14ac:dyDescent="0.35">
      <c r="A226" t="s">
        <v>51</v>
      </c>
    </row>
    <row r="227" spans="1:67" x14ac:dyDescent="0.3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  <c r="BF227">
        <v>100</v>
      </c>
      <c r="BG227">
        <v>100</v>
      </c>
      <c r="BH227">
        <v>100</v>
      </c>
      <c r="BI227">
        <v>100</v>
      </c>
      <c r="BJ227">
        <v>100</v>
      </c>
      <c r="BK227">
        <v>100</v>
      </c>
      <c r="BL227">
        <v>100</v>
      </c>
      <c r="BM227">
        <v>100</v>
      </c>
      <c r="BN227">
        <v>100</v>
      </c>
      <c r="BO227">
        <v>100</v>
      </c>
    </row>
    <row r="228" spans="1:67" x14ac:dyDescent="0.3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  <c r="BF228">
        <v>83.69</v>
      </c>
      <c r="BG228">
        <v>83.23</v>
      </c>
      <c r="BH228">
        <v>82.27</v>
      </c>
      <c r="BI228">
        <v>83.81</v>
      </c>
      <c r="BJ228">
        <v>77.61</v>
      </c>
      <c r="BK228">
        <v>76.319999999999993</v>
      </c>
      <c r="BL228">
        <v>78.67</v>
      </c>
      <c r="BM228">
        <v>81.33</v>
      </c>
      <c r="BN228">
        <v>80.61</v>
      </c>
      <c r="BO228">
        <v>79.349999999999994</v>
      </c>
    </row>
    <row r="229" spans="1:67" x14ac:dyDescent="0.3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  <c r="BF229">
        <v>5.96</v>
      </c>
      <c r="BG229">
        <v>5.43</v>
      </c>
      <c r="BH229">
        <v>6.54</v>
      </c>
      <c r="BI229">
        <v>4.42</v>
      </c>
      <c r="BJ229">
        <v>6.11</v>
      </c>
      <c r="BK229">
        <v>7.66</v>
      </c>
      <c r="BL229">
        <v>4.75</v>
      </c>
      <c r="BM229">
        <v>2.82</v>
      </c>
      <c r="BN229">
        <v>4.09</v>
      </c>
      <c r="BO229">
        <v>4.2</v>
      </c>
    </row>
    <row r="230" spans="1:67" x14ac:dyDescent="0.3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  <c r="BF230">
        <v>10.35</v>
      </c>
      <c r="BG230">
        <v>11.33</v>
      </c>
      <c r="BH230">
        <v>11.19</v>
      </c>
      <c r="BI230">
        <v>11.76</v>
      </c>
      <c r="BJ230">
        <v>16.28</v>
      </c>
      <c r="BK230">
        <v>16.02</v>
      </c>
      <c r="BL230">
        <v>16.579999999999998</v>
      </c>
      <c r="BM230">
        <v>15.85</v>
      </c>
      <c r="BN230">
        <v>15.29</v>
      </c>
      <c r="BO230">
        <v>16.45</v>
      </c>
    </row>
    <row r="233" spans="1:67" x14ac:dyDescent="0.35">
      <c r="A233" t="s">
        <v>36</v>
      </c>
    </row>
    <row r="234" spans="1:67" x14ac:dyDescent="0.35">
      <c r="A234" t="s">
        <v>61</v>
      </c>
    </row>
    <row r="235" spans="1:67" x14ac:dyDescent="0.35">
      <c r="A235" t="s">
        <v>38</v>
      </c>
    </row>
    <row r="236" spans="1:67" x14ac:dyDescent="0.3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  <c r="BF236" s="1">
        <v>45170</v>
      </c>
      <c r="BG236" s="1">
        <v>45200</v>
      </c>
      <c r="BH236" s="1">
        <v>45231</v>
      </c>
      <c r="BI236" s="1">
        <v>45261</v>
      </c>
      <c r="BJ236" s="1">
        <v>45292</v>
      </c>
      <c r="BK236" s="1">
        <v>45323</v>
      </c>
      <c r="BL236" s="1">
        <v>45352</v>
      </c>
      <c r="BM236" s="1">
        <v>45383</v>
      </c>
      <c r="BN236" s="1">
        <v>45413</v>
      </c>
      <c r="BO236" s="1">
        <v>45444</v>
      </c>
    </row>
    <row r="237" spans="1:67" x14ac:dyDescent="0.35">
      <c r="A237" t="s">
        <v>62</v>
      </c>
    </row>
    <row r="238" spans="1:67" x14ac:dyDescent="0.3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  <c r="BF238">
        <v>100</v>
      </c>
      <c r="BG238">
        <v>100</v>
      </c>
      <c r="BH238">
        <v>100</v>
      </c>
      <c r="BI238">
        <v>100</v>
      </c>
      <c r="BJ238">
        <v>100</v>
      </c>
      <c r="BK238">
        <v>100</v>
      </c>
      <c r="BL238">
        <v>100</v>
      </c>
      <c r="BM238">
        <v>100</v>
      </c>
      <c r="BN238">
        <v>100</v>
      </c>
      <c r="BO238">
        <v>100</v>
      </c>
    </row>
    <row r="239" spans="1:67" x14ac:dyDescent="0.3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  <c r="BF239">
        <v>79.8</v>
      </c>
      <c r="BG239">
        <v>79.319999999999993</v>
      </c>
      <c r="BH239">
        <v>80.14</v>
      </c>
      <c r="BI239">
        <v>81.39</v>
      </c>
      <c r="BJ239">
        <v>80.930000000000007</v>
      </c>
      <c r="BK239">
        <v>81.040000000000006</v>
      </c>
      <c r="BL239">
        <v>81.260000000000005</v>
      </c>
      <c r="BM239">
        <v>81.319999999999993</v>
      </c>
      <c r="BN239">
        <v>82.37</v>
      </c>
      <c r="BO239">
        <v>82.18</v>
      </c>
    </row>
    <row r="240" spans="1:67" x14ac:dyDescent="0.3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  <c r="BF240">
        <v>2.7</v>
      </c>
      <c r="BG240">
        <v>2.77</v>
      </c>
      <c r="BH240">
        <v>2.29</v>
      </c>
      <c r="BI240">
        <v>2.7</v>
      </c>
      <c r="BJ240">
        <v>2.4700000000000002</v>
      </c>
      <c r="BK240">
        <v>2.6</v>
      </c>
      <c r="BL240">
        <v>2.1</v>
      </c>
      <c r="BM240">
        <v>3.8</v>
      </c>
      <c r="BN240">
        <v>3.27</v>
      </c>
      <c r="BO240">
        <v>3</v>
      </c>
    </row>
    <row r="241" spans="1:67" x14ac:dyDescent="0.3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  <c r="BF241">
        <v>17.5</v>
      </c>
      <c r="BG241">
        <v>17.920000000000002</v>
      </c>
      <c r="BH241">
        <v>17.57</v>
      </c>
      <c r="BI241">
        <v>15.9</v>
      </c>
      <c r="BJ241">
        <v>16.600000000000001</v>
      </c>
      <c r="BK241">
        <v>16.37</v>
      </c>
      <c r="BL241">
        <v>16.64</v>
      </c>
      <c r="BM241">
        <v>14.87</v>
      </c>
      <c r="BN241">
        <v>14.35</v>
      </c>
      <c r="BO241">
        <v>14.83</v>
      </c>
    </row>
    <row r="243" spans="1:67" x14ac:dyDescent="0.35">
      <c r="A243" t="s">
        <v>67</v>
      </c>
    </row>
    <row r="244" spans="1:67" x14ac:dyDescent="0.3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  <c r="BF244">
        <v>100</v>
      </c>
      <c r="BG244">
        <v>100</v>
      </c>
      <c r="BH244">
        <v>100</v>
      </c>
      <c r="BI244">
        <v>100</v>
      </c>
      <c r="BJ244">
        <v>100</v>
      </c>
      <c r="BK244">
        <v>100</v>
      </c>
      <c r="BL244">
        <v>100</v>
      </c>
      <c r="BM244">
        <v>100</v>
      </c>
      <c r="BN244">
        <v>100</v>
      </c>
      <c r="BO244">
        <v>100</v>
      </c>
    </row>
    <row r="245" spans="1:67" x14ac:dyDescent="0.3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  <c r="BF245">
        <v>82.93</v>
      </c>
      <c r="BG245">
        <v>83.91</v>
      </c>
      <c r="BH245">
        <v>84.28</v>
      </c>
      <c r="BI245">
        <v>85.07</v>
      </c>
      <c r="BJ245">
        <v>84.14</v>
      </c>
      <c r="BK245">
        <v>83.25</v>
      </c>
      <c r="BL245">
        <v>83.25</v>
      </c>
      <c r="BM245">
        <v>83.69</v>
      </c>
      <c r="BN245">
        <v>84.48</v>
      </c>
      <c r="BO245">
        <v>84.7</v>
      </c>
    </row>
    <row r="246" spans="1:67" x14ac:dyDescent="0.3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  <c r="BF246">
        <v>1.75</v>
      </c>
      <c r="BG246">
        <v>1.1499999999999999</v>
      </c>
      <c r="BH246">
        <v>1.26</v>
      </c>
      <c r="BI246">
        <v>1.18</v>
      </c>
      <c r="BJ246">
        <v>1.01</v>
      </c>
      <c r="BK246">
        <v>1.36</v>
      </c>
      <c r="BL246">
        <v>1.42</v>
      </c>
      <c r="BM246">
        <v>1.7</v>
      </c>
      <c r="BN246">
        <v>1.41</v>
      </c>
      <c r="BO246">
        <v>1.6</v>
      </c>
    </row>
    <row r="247" spans="1:67" x14ac:dyDescent="0.3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  <c r="BF247">
        <v>15.32</v>
      </c>
      <c r="BG247">
        <v>14.95</v>
      </c>
      <c r="BH247">
        <v>14.46</v>
      </c>
      <c r="BI247">
        <v>13.76</v>
      </c>
      <c r="BJ247">
        <v>14.85</v>
      </c>
      <c r="BK247">
        <v>15.39</v>
      </c>
      <c r="BL247">
        <v>15.33</v>
      </c>
      <c r="BM247">
        <v>14.61</v>
      </c>
      <c r="BN247">
        <v>14.11</v>
      </c>
      <c r="BO247">
        <v>13.7</v>
      </c>
    </row>
    <row r="249" spans="1:67" x14ac:dyDescent="0.35">
      <c r="A249" t="s">
        <v>72</v>
      </c>
    </row>
    <row r="250" spans="1:67" x14ac:dyDescent="0.3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  <c r="BF250">
        <v>100</v>
      </c>
      <c r="BG250">
        <v>100</v>
      </c>
      <c r="BH250">
        <v>100</v>
      </c>
      <c r="BI250">
        <v>100</v>
      </c>
      <c r="BJ250">
        <v>100</v>
      </c>
      <c r="BK250">
        <v>100</v>
      </c>
      <c r="BL250">
        <v>100</v>
      </c>
      <c r="BM250">
        <v>100</v>
      </c>
      <c r="BN250">
        <v>100</v>
      </c>
      <c r="BO250">
        <v>100</v>
      </c>
    </row>
    <row r="251" spans="1:67" x14ac:dyDescent="0.3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  <c r="BF251">
        <v>82.78</v>
      </c>
      <c r="BG251">
        <v>83.57</v>
      </c>
      <c r="BH251">
        <v>81.27</v>
      </c>
      <c r="BI251">
        <v>83.25</v>
      </c>
      <c r="BJ251">
        <v>81.209999999999994</v>
      </c>
      <c r="BK251">
        <v>83.12</v>
      </c>
      <c r="BL251">
        <v>83.05</v>
      </c>
      <c r="BM251">
        <v>81.28</v>
      </c>
      <c r="BN251">
        <v>82.89</v>
      </c>
      <c r="BO251">
        <v>85.9</v>
      </c>
    </row>
    <row r="252" spans="1:67" x14ac:dyDescent="0.3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  <c r="BF252">
        <v>2.86</v>
      </c>
      <c r="BG252">
        <v>2.0499999999999998</v>
      </c>
      <c r="BH252">
        <v>3.79</v>
      </c>
      <c r="BI252">
        <v>2.2400000000000002</v>
      </c>
      <c r="BJ252">
        <v>3.25</v>
      </c>
      <c r="BK252">
        <v>2.27</v>
      </c>
      <c r="BL252">
        <v>2.5299999999999998</v>
      </c>
      <c r="BM252">
        <v>4</v>
      </c>
      <c r="BN252">
        <v>2.94</v>
      </c>
      <c r="BO252">
        <v>2.41</v>
      </c>
    </row>
    <row r="253" spans="1:67" x14ac:dyDescent="0.3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  <c r="BF253">
        <v>14.35</v>
      </c>
      <c r="BG253">
        <v>14.38</v>
      </c>
      <c r="BH253">
        <v>14.94</v>
      </c>
      <c r="BI253">
        <v>14.5</v>
      </c>
      <c r="BJ253">
        <v>15.55</v>
      </c>
      <c r="BK253">
        <v>14.61</v>
      </c>
      <c r="BL253">
        <v>14.43</v>
      </c>
      <c r="BM253">
        <v>14.72</v>
      </c>
      <c r="BN253">
        <v>14.17</v>
      </c>
      <c r="BO253">
        <v>11.69</v>
      </c>
    </row>
    <row r="256" spans="1:67" x14ac:dyDescent="0.35">
      <c r="A256" t="s">
        <v>36</v>
      </c>
    </row>
    <row r="257" spans="1:67" x14ac:dyDescent="0.35">
      <c r="A257" t="s">
        <v>61</v>
      </c>
    </row>
    <row r="258" spans="1:67" x14ac:dyDescent="0.35">
      <c r="A258" t="s">
        <v>52</v>
      </c>
    </row>
    <row r="259" spans="1:67" x14ac:dyDescent="0.3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  <c r="BF259" s="1">
        <v>45170</v>
      </c>
      <c r="BG259" s="1">
        <v>45200</v>
      </c>
      <c r="BH259" s="1">
        <v>45231</v>
      </c>
      <c r="BI259" s="1">
        <v>45261</v>
      </c>
      <c r="BJ259" s="1">
        <v>45292</v>
      </c>
      <c r="BK259" s="1">
        <v>45323</v>
      </c>
      <c r="BL259" s="1">
        <v>45352</v>
      </c>
      <c r="BM259" s="1">
        <v>45383</v>
      </c>
      <c r="BN259" s="1">
        <v>45413</v>
      </c>
      <c r="BO259" s="1">
        <v>45444</v>
      </c>
    </row>
    <row r="260" spans="1:67" x14ac:dyDescent="0.35">
      <c r="A260" t="s">
        <v>62</v>
      </c>
    </row>
    <row r="261" spans="1:67" x14ac:dyDescent="0.3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  <c r="BF261">
        <v>100</v>
      </c>
      <c r="BG261">
        <v>100</v>
      </c>
      <c r="BH261">
        <v>100</v>
      </c>
      <c r="BI261">
        <v>100</v>
      </c>
      <c r="BJ261">
        <v>100</v>
      </c>
      <c r="BK261">
        <v>100</v>
      </c>
      <c r="BL261">
        <v>100</v>
      </c>
      <c r="BM261">
        <v>100</v>
      </c>
      <c r="BN261">
        <v>100</v>
      </c>
      <c r="BO261">
        <v>100</v>
      </c>
    </row>
    <row r="262" spans="1:67" x14ac:dyDescent="0.3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  <c r="BF262">
        <v>74.58</v>
      </c>
      <c r="BG262">
        <v>74.64</v>
      </c>
      <c r="BH262">
        <v>74.91</v>
      </c>
      <c r="BI262">
        <v>76.319999999999993</v>
      </c>
      <c r="BJ262">
        <v>73.12</v>
      </c>
      <c r="BK262">
        <v>73.97</v>
      </c>
      <c r="BL262">
        <v>74.569999999999993</v>
      </c>
      <c r="BM262">
        <v>76.05</v>
      </c>
      <c r="BN262">
        <v>75.040000000000006</v>
      </c>
      <c r="BO262">
        <v>77.19</v>
      </c>
    </row>
    <row r="263" spans="1:67" x14ac:dyDescent="0.3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  <c r="BF263">
        <v>6.37</v>
      </c>
      <c r="BG263">
        <v>6.24</v>
      </c>
      <c r="BH263">
        <v>5.41</v>
      </c>
      <c r="BI263">
        <v>5.07</v>
      </c>
      <c r="BJ263">
        <v>7.18</v>
      </c>
      <c r="BK263">
        <v>7.16</v>
      </c>
      <c r="BL263">
        <v>6.86</v>
      </c>
      <c r="BM263">
        <v>6.56</v>
      </c>
      <c r="BN263">
        <v>7.39</v>
      </c>
      <c r="BO263">
        <v>6.39</v>
      </c>
    </row>
    <row r="264" spans="1:67" x14ac:dyDescent="0.3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  <c r="BF264">
        <v>19.05</v>
      </c>
      <c r="BG264">
        <v>19.12</v>
      </c>
      <c r="BH264">
        <v>19.68</v>
      </c>
      <c r="BI264">
        <v>18.61</v>
      </c>
      <c r="BJ264">
        <v>19.7</v>
      </c>
      <c r="BK264">
        <v>18.87</v>
      </c>
      <c r="BL264">
        <v>18.57</v>
      </c>
      <c r="BM264">
        <v>17.39</v>
      </c>
      <c r="BN264">
        <v>17.57</v>
      </c>
      <c r="BO264">
        <v>16.420000000000002</v>
      </c>
    </row>
    <row r="266" spans="1:67" x14ac:dyDescent="0.35">
      <c r="A266" t="s">
        <v>67</v>
      </c>
    </row>
    <row r="267" spans="1:67" x14ac:dyDescent="0.3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  <c r="BF267">
        <v>100</v>
      </c>
      <c r="BG267">
        <v>100</v>
      </c>
      <c r="BH267">
        <v>100</v>
      </c>
      <c r="BI267">
        <v>100</v>
      </c>
      <c r="BJ267">
        <v>100</v>
      </c>
      <c r="BK267">
        <v>100</v>
      </c>
      <c r="BL267">
        <v>100</v>
      </c>
      <c r="BM267">
        <v>100</v>
      </c>
      <c r="BN267">
        <v>100</v>
      </c>
      <c r="BO267">
        <v>100</v>
      </c>
    </row>
    <row r="268" spans="1:67" x14ac:dyDescent="0.3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  <c r="BF268">
        <v>82.16</v>
      </c>
      <c r="BG268">
        <v>82.39</v>
      </c>
      <c r="BH268">
        <v>83.26</v>
      </c>
      <c r="BI268">
        <v>83.91</v>
      </c>
      <c r="BJ268">
        <v>82.99</v>
      </c>
      <c r="BK268">
        <v>82.94</v>
      </c>
      <c r="BL268">
        <v>82.2</v>
      </c>
      <c r="BM268">
        <v>83.38</v>
      </c>
      <c r="BN268">
        <v>83.2</v>
      </c>
      <c r="BO268">
        <v>84.85</v>
      </c>
    </row>
    <row r="269" spans="1:67" x14ac:dyDescent="0.3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  <c r="BF269">
        <v>1.59</v>
      </c>
      <c r="BG269">
        <v>1.42</v>
      </c>
      <c r="BH269">
        <v>1.33</v>
      </c>
      <c r="BI269">
        <v>1.32</v>
      </c>
      <c r="BJ269">
        <v>1.47</v>
      </c>
      <c r="BK269">
        <v>1.57</v>
      </c>
      <c r="BL269">
        <v>1.63</v>
      </c>
      <c r="BM269">
        <v>1.44</v>
      </c>
      <c r="BN269">
        <v>1.45</v>
      </c>
      <c r="BO269">
        <v>1.36</v>
      </c>
    </row>
    <row r="270" spans="1:67" x14ac:dyDescent="0.3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  <c r="BF270">
        <v>16.260000000000002</v>
      </c>
      <c r="BG270">
        <v>16.190000000000001</v>
      </c>
      <c r="BH270">
        <v>15.41</v>
      </c>
      <c r="BI270">
        <v>14.77</v>
      </c>
      <c r="BJ270">
        <v>15.54</v>
      </c>
      <c r="BK270">
        <v>15.5</v>
      </c>
      <c r="BL270">
        <v>16.16</v>
      </c>
      <c r="BM270">
        <v>15.18</v>
      </c>
      <c r="BN270">
        <v>15.35</v>
      </c>
      <c r="BO270">
        <v>13.79</v>
      </c>
    </row>
    <row r="272" spans="1:67" x14ac:dyDescent="0.35">
      <c r="A272" t="s">
        <v>72</v>
      </c>
    </row>
    <row r="273" spans="1:67" x14ac:dyDescent="0.3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  <c r="BF273">
        <v>100</v>
      </c>
      <c r="BG273">
        <v>100</v>
      </c>
      <c r="BH273">
        <v>100</v>
      </c>
      <c r="BI273">
        <v>100</v>
      </c>
      <c r="BJ273">
        <v>100</v>
      </c>
      <c r="BK273">
        <v>100</v>
      </c>
      <c r="BL273">
        <v>100</v>
      </c>
      <c r="BM273">
        <v>100</v>
      </c>
      <c r="BN273">
        <v>100</v>
      </c>
      <c r="BO273">
        <v>100</v>
      </c>
    </row>
    <row r="274" spans="1:67" x14ac:dyDescent="0.3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  <c r="BF274">
        <v>78.41</v>
      </c>
      <c r="BG274">
        <v>77.64</v>
      </c>
      <c r="BH274">
        <v>78.81</v>
      </c>
      <c r="BI274">
        <v>79.069999999999993</v>
      </c>
      <c r="BJ274">
        <v>76.88</v>
      </c>
      <c r="BK274">
        <v>78.709999999999994</v>
      </c>
      <c r="BL274">
        <v>79.03</v>
      </c>
      <c r="BM274">
        <v>78.58</v>
      </c>
      <c r="BN274">
        <v>78.81</v>
      </c>
      <c r="BO274">
        <v>80.12</v>
      </c>
    </row>
    <row r="275" spans="1:67" x14ac:dyDescent="0.3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  <c r="BF275">
        <v>5.52</v>
      </c>
      <c r="BG275">
        <v>6.2</v>
      </c>
      <c r="BH275">
        <v>4.8499999999999996</v>
      </c>
      <c r="BI275">
        <v>5.48</v>
      </c>
      <c r="BJ275">
        <v>7.01</v>
      </c>
      <c r="BK275">
        <v>5.49</v>
      </c>
      <c r="BL275">
        <v>5.2</v>
      </c>
      <c r="BM275">
        <v>5.79</v>
      </c>
      <c r="BN275">
        <v>6.12</v>
      </c>
      <c r="BO275">
        <v>5.75</v>
      </c>
    </row>
    <row r="276" spans="1:67" x14ac:dyDescent="0.3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  <c r="BF276">
        <v>16.07</v>
      </c>
      <c r="BG276">
        <v>16.16</v>
      </c>
      <c r="BH276">
        <v>16.350000000000001</v>
      </c>
      <c r="BI276">
        <v>15.45</v>
      </c>
      <c r="BJ276">
        <v>16.11</v>
      </c>
      <c r="BK276">
        <v>15.8</v>
      </c>
      <c r="BL276">
        <v>15.76</v>
      </c>
      <c r="BM276">
        <v>15.62</v>
      </c>
      <c r="BN276">
        <v>15.08</v>
      </c>
      <c r="BO276">
        <v>14.13</v>
      </c>
    </row>
    <row r="279" spans="1:67" x14ac:dyDescent="0.35">
      <c r="A279" t="s">
        <v>36</v>
      </c>
    </row>
    <row r="280" spans="1:67" x14ac:dyDescent="0.35">
      <c r="A280" t="s">
        <v>61</v>
      </c>
    </row>
    <row r="281" spans="1:67" x14ac:dyDescent="0.35">
      <c r="A281" t="s">
        <v>54</v>
      </c>
    </row>
    <row r="282" spans="1:67" x14ac:dyDescent="0.3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  <c r="BF282" s="1">
        <v>45170</v>
      </c>
      <c r="BG282" s="1">
        <v>45200</v>
      </c>
      <c r="BH282" s="1">
        <v>45231</v>
      </c>
      <c r="BI282" s="1">
        <v>45261</v>
      </c>
      <c r="BJ282" s="1">
        <v>45292</v>
      </c>
      <c r="BK282" s="1">
        <v>45323</v>
      </c>
      <c r="BL282" s="1">
        <v>45352</v>
      </c>
      <c r="BM282" s="1">
        <v>45383</v>
      </c>
      <c r="BN282" s="1">
        <v>45413</v>
      </c>
      <c r="BO282" s="1">
        <v>45444</v>
      </c>
    </row>
    <row r="283" spans="1:67" x14ac:dyDescent="0.35">
      <c r="A283" t="s">
        <v>62</v>
      </c>
    </row>
    <row r="284" spans="1:67" x14ac:dyDescent="0.3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  <c r="BF284">
        <v>100</v>
      </c>
      <c r="BG284">
        <v>100</v>
      </c>
      <c r="BH284">
        <v>100</v>
      </c>
      <c r="BI284">
        <v>100</v>
      </c>
      <c r="BJ284">
        <v>100</v>
      </c>
      <c r="BK284">
        <v>100</v>
      </c>
      <c r="BL284">
        <v>100</v>
      </c>
      <c r="BM284">
        <v>100</v>
      </c>
      <c r="BN284">
        <v>100</v>
      </c>
      <c r="BO284">
        <v>100</v>
      </c>
    </row>
    <row r="285" spans="1:67" x14ac:dyDescent="0.3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  <c r="BF285">
        <v>70.98</v>
      </c>
      <c r="BG285">
        <v>72.47</v>
      </c>
      <c r="BH285">
        <v>74.31</v>
      </c>
      <c r="BI285">
        <v>77.680000000000007</v>
      </c>
      <c r="BJ285">
        <v>72.099999999999994</v>
      </c>
      <c r="BK285">
        <v>70.569999999999993</v>
      </c>
      <c r="BL285">
        <v>74.680000000000007</v>
      </c>
      <c r="BM285">
        <v>73.58</v>
      </c>
      <c r="BN285">
        <v>72.47</v>
      </c>
      <c r="BO285">
        <v>71.22</v>
      </c>
    </row>
    <row r="286" spans="1:67" x14ac:dyDescent="0.3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  <c r="BF286">
        <v>12.82</v>
      </c>
      <c r="BG286">
        <v>9.58</v>
      </c>
      <c r="BH286">
        <v>9.58</v>
      </c>
      <c r="BI286">
        <v>7.15</v>
      </c>
      <c r="BJ286">
        <v>11.59</v>
      </c>
      <c r="BK286">
        <v>13.26</v>
      </c>
      <c r="BL286">
        <v>9.94</v>
      </c>
      <c r="BM286">
        <v>11.76</v>
      </c>
      <c r="BN286">
        <v>13.59</v>
      </c>
      <c r="BO286">
        <v>10.71</v>
      </c>
    </row>
    <row r="287" spans="1:67" x14ac:dyDescent="0.3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  <c r="BF287">
        <v>16.21</v>
      </c>
      <c r="BG287">
        <v>17.95</v>
      </c>
      <c r="BH287">
        <v>16.12</v>
      </c>
      <c r="BI287">
        <v>15.17</v>
      </c>
      <c r="BJ287">
        <v>16.309999999999999</v>
      </c>
      <c r="BK287">
        <v>16.18</v>
      </c>
      <c r="BL287">
        <v>15.37</v>
      </c>
      <c r="BM287">
        <v>14.66</v>
      </c>
      <c r="BN287">
        <v>13.94</v>
      </c>
      <c r="BO287">
        <v>18.07</v>
      </c>
    </row>
    <row r="289" spans="1:67" x14ac:dyDescent="0.35">
      <c r="A289" t="s">
        <v>67</v>
      </c>
    </row>
    <row r="290" spans="1:67" x14ac:dyDescent="0.3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  <c r="BF290">
        <v>100</v>
      </c>
      <c r="BG290">
        <v>100</v>
      </c>
      <c r="BH290">
        <v>100</v>
      </c>
      <c r="BI290">
        <v>100</v>
      </c>
      <c r="BJ290">
        <v>100</v>
      </c>
      <c r="BK290">
        <v>100</v>
      </c>
      <c r="BL290">
        <v>100</v>
      </c>
      <c r="BM290">
        <v>100</v>
      </c>
      <c r="BN290">
        <v>100</v>
      </c>
      <c r="BO290">
        <v>100</v>
      </c>
    </row>
    <row r="291" spans="1:67" x14ac:dyDescent="0.3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  <c r="BF291">
        <v>80.84</v>
      </c>
      <c r="BG291">
        <v>82.39</v>
      </c>
      <c r="BH291">
        <v>81.95</v>
      </c>
      <c r="BI291">
        <v>82.28</v>
      </c>
      <c r="BJ291">
        <v>80.680000000000007</v>
      </c>
      <c r="BK291">
        <v>80.16</v>
      </c>
      <c r="BL291">
        <v>83.04</v>
      </c>
      <c r="BM291">
        <v>81.349999999999994</v>
      </c>
      <c r="BN291">
        <v>82.27</v>
      </c>
      <c r="BO291">
        <v>83.53</v>
      </c>
    </row>
    <row r="292" spans="1:67" x14ac:dyDescent="0.3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  <c r="BF292">
        <v>4.2</v>
      </c>
      <c r="BG292">
        <v>3.65</v>
      </c>
      <c r="BH292">
        <v>3.62</v>
      </c>
      <c r="BI292">
        <v>3.63</v>
      </c>
      <c r="BJ292">
        <v>5.47</v>
      </c>
      <c r="BK292">
        <v>4.88</v>
      </c>
      <c r="BL292">
        <v>3.48</v>
      </c>
      <c r="BM292">
        <v>4.62</v>
      </c>
      <c r="BN292">
        <v>3.97</v>
      </c>
      <c r="BO292">
        <v>3.73</v>
      </c>
    </row>
    <row r="293" spans="1:67" x14ac:dyDescent="0.3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  <c r="BF293">
        <v>14.96</v>
      </c>
      <c r="BG293">
        <v>13.96</v>
      </c>
      <c r="BH293">
        <v>14.42</v>
      </c>
      <c r="BI293">
        <v>14.09</v>
      </c>
      <c r="BJ293">
        <v>13.85</v>
      </c>
      <c r="BK293">
        <v>14.96</v>
      </c>
      <c r="BL293">
        <v>13.48</v>
      </c>
      <c r="BM293">
        <v>14.03</v>
      </c>
      <c r="BN293">
        <v>13.76</v>
      </c>
      <c r="BO293">
        <v>12.75</v>
      </c>
    </row>
    <row r="295" spans="1:67" x14ac:dyDescent="0.35">
      <c r="A295" t="s">
        <v>72</v>
      </c>
    </row>
    <row r="296" spans="1:67" x14ac:dyDescent="0.3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</row>
    <row r="297" spans="1:67" x14ac:dyDescent="0.3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  <c r="BF297">
        <v>77.3</v>
      </c>
      <c r="BG297">
        <v>81.64</v>
      </c>
      <c r="BH297">
        <v>82.54</v>
      </c>
      <c r="BI297">
        <v>84.27</v>
      </c>
      <c r="BJ297">
        <v>78.97</v>
      </c>
      <c r="BK297">
        <v>85.09</v>
      </c>
      <c r="BL297">
        <v>83.48</v>
      </c>
      <c r="BM297">
        <v>83.3</v>
      </c>
      <c r="BN297">
        <v>83.07</v>
      </c>
      <c r="BO297">
        <v>83.51</v>
      </c>
    </row>
    <row r="298" spans="1:67" x14ac:dyDescent="0.3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  <c r="BF298">
        <v>5.75</v>
      </c>
      <c r="BG298">
        <v>3.45</v>
      </c>
      <c r="BH298">
        <v>3.17</v>
      </c>
      <c r="BI298">
        <v>3.63</v>
      </c>
      <c r="BJ298">
        <v>6.13</v>
      </c>
      <c r="BK298">
        <v>3.49</v>
      </c>
      <c r="BL298">
        <v>2.85</v>
      </c>
      <c r="BM298">
        <v>5.98</v>
      </c>
      <c r="BN298">
        <v>2.29</v>
      </c>
      <c r="BO298">
        <v>4.18</v>
      </c>
    </row>
    <row r="299" spans="1:67" x14ac:dyDescent="0.3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  <c r="BF299">
        <v>16.95</v>
      </c>
      <c r="BG299">
        <v>14.91</v>
      </c>
      <c r="BH299">
        <v>14.28</v>
      </c>
      <c r="BI299">
        <v>12.11</v>
      </c>
      <c r="BJ299">
        <v>14.89</v>
      </c>
      <c r="BK299">
        <v>11.42</v>
      </c>
      <c r="BL299">
        <v>13.68</v>
      </c>
      <c r="BM299">
        <v>10.71</v>
      </c>
      <c r="BN299">
        <v>14.64</v>
      </c>
      <c r="BO299">
        <v>12.31</v>
      </c>
    </row>
    <row r="302" spans="1:67" x14ac:dyDescent="0.35">
      <c r="A302" t="s">
        <v>36</v>
      </c>
    </row>
    <row r="303" spans="1:67" x14ac:dyDescent="0.35">
      <c r="A303" t="s">
        <v>61</v>
      </c>
    </row>
    <row r="304" spans="1:67" x14ac:dyDescent="0.35">
      <c r="A304" t="s">
        <v>55</v>
      </c>
    </row>
    <row r="305" spans="1:67" x14ac:dyDescent="0.3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  <c r="BF305" s="1">
        <v>45170</v>
      </c>
      <c r="BG305" s="1">
        <v>45200</v>
      </c>
      <c r="BH305" s="1">
        <v>45231</v>
      </c>
      <c r="BI305" s="1">
        <v>45261</v>
      </c>
      <c r="BJ305" s="1">
        <v>45292</v>
      </c>
      <c r="BK305" s="1">
        <v>45323</v>
      </c>
      <c r="BL305" s="1">
        <v>45352</v>
      </c>
      <c r="BM305" s="1">
        <v>45383</v>
      </c>
      <c r="BN305" s="1">
        <v>45413</v>
      </c>
      <c r="BO305" s="1">
        <v>45444</v>
      </c>
    </row>
    <row r="306" spans="1:67" x14ac:dyDescent="0.35">
      <c r="A306" t="s">
        <v>62</v>
      </c>
    </row>
    <row r="307" spans="1:67" x14ac:dyDescent="0.3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  <c r="BF307">
        <v>100</v>
      </c>
      <c r="BG307">
        <v>100</v>
      </c>
      <c r="BH307">
        <v>100</v>
      </c>
      <c r="BI307">
        <v>100</v>
      </c>
      <c r="BJ307">
        <v>100</v>
      </c>
      <c r="BK307">
        <v>100</v>
      </c>
      <c r="BL307">
        <v>100</v>
      </c>
      <c r="BM307">
        <v>100</v>
      </c>
      <c r="BN307">
        <v>100</v>
      </c>
      <c r="BO307">
        <v>100</v>
      </c>
    </row>
    <row r="308" spans="1:67" x14ac:dyDescent="0.3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  <c r="BF308">
        <v>62.96</v>
      </c>
      <c r="BG308">
        <v>70.39</v>
      </c>
      <c r="BH308">
        <v>70.09</v>
      </c>
      <c r="BI308">
        <v>74.41</v>
      </c>
      <c r="BJ308">
        <v>69.739999999999995</v>
      </c>
      <c r="BK308">
        <v>65.66</v>
      </c>
      <c r="BL308">
        <v>68.540000000000006</v>
      </c>
      <c r="BM308">
        <v>64.739999999999995</v>
      </c>
      <c r="BN308">
        <v>70.7</v>
      </c>
      <c r="BO308">
        <v>67.680000000000007</v>
      </c>
    </row>
    <row r="309" spans="1:67" x14ac:dyDescent="0.3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  <c r="BF309">
        <v>20.64</v>
      </c>
      <c r="BG309">
        <v>11.4</v>
      </c>
      <c r="BH309">
        <v>14.98</v>
      </c>
      <c r="BI309">
        <v>10.16</v>
      </c>
      <c r="BJ309">
        <v>14.6</v>
      </c>
      <c r="BK309">
        <v>17.62</v>
      </c>
      <c r="BL309">
        <v>13.09</v>
      </c>
      <c r="BM309">
        <v>17.059999999999999</v>
      </c>
      <c r="BN309">
        <v>17.11</v>
      </c>
      <c r="BO309">
        <v>12.9</v>
      </c>
    </row>
    <row r="310" spans="1:67" x14ac:dyDescent="0.3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  <c r="BF310">
        <v>16.399999999999999</v>
      </c>
      <c r="BG310">
        <v>18.22</v>
      </c>
      <c r="BH310">
        <v>14.93</v>
      </c>
      <c r="BI310">
        <v>15.42</v>
      </c>
      <c r="BJ310">
        <v>15.65</v>
      </c>
      <c r="BK310">
        <v>16.71</v>
      </c>
      <c r="BL310">
        <v>18.37</v>
      </c>
      <c r="BM310">
        <v>18.2</v>
      </c>
      <c r="BN310">
        <v>12.19</v>
      </c>
      <c r="BO310">
        <v>19.41</v>
      </c>
    </row>
    <row r="312" spans="1:67" x14ac:dyDescent="0.35">
      <c r="A312" t="s">
        <v>67</v>
      </c>
    </row>
    <row r="313" spans="1:67" x14ac:dyDescent="0.3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  <c r="BF313">
        <v>100</v>
      </c>
      <c r="BG313">
        <v>100</v>
      </c>
      <c r="BH313">
        <v>100</v>
      </c>
      <c r="BI313">
        <v>100</v>
      </c>
      <c r="BJ313">
        <v>100</v>
      </c>
      <c r="BK313">
        <v>100</v>
      </c>
      <c r="BL313">
        <v>100</v>
      </c>
      <c r="BM313">
        <v>100</v>
      </c>
      <c r="BN313">
        <v>100</v>
      </c>
      <c r="BO313">
        <v>100</v>
      </c>
    </row>
    <row r="314" spans="1:67" x14ac:dyDescent="0.3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  <c r="BF314">
        <v>75.56</v>
      </c>
      <c r="BG314">
        <v>79.14</v>
      </c>
      <c r="BH314">
        <v>79.650000000000006</v>
      </c>
      <c r="BI314">
        <v>80.150000000000006</v>
      </c>
      <c r="BJ314">
        <v>74.58</v>
      </c>
      <c r="BK314">
        <v>80.22</v>
      </c>
      <c r="BL314">
        <v>81.209999999999994</v>
      </c>
      <c r="BM314">
        <v>78</v>
      </c>
      <c r="BN314">
        <v>78.180000000000007</v>
      </c>
      <c r="BO314">
        <v>78.37</v>
      </c>
    </row>
    <row r="315" spans="1:67" x14ac:dyDescent="0.3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  <c r="BF315">
        <v>7.18</v>
      </c>
      <c r="BG315">
        <v>2.76</v>
      </c>
      <c r="BH315">
        <v>3.79</v>
      </c>
      <c r="BI315">
        <v>4.29</v>
      </c>
      <c r="BJ315">
        <v>7.5</v>
      </c>
      <c r="BK315">
        <v>5.86</v>
      </c>
      <c r="BL315">
        <v>5.67</v>
      </c>
      <c r="BM315">
        <v>7.28</v>
      </c>
      <c r="BN315">
        <v>5.64</v>
      </c>
      <c r="BO315">
        <v>3.83</v>
      </c>
    </row>
    <row r="316" spans="1:67" x14ac:dyDescent="0.3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  <c r="BF316">
        <v>17.27</v>
      </c>
      <c r="BG316">
        <v>18.09</v>
      </c>
      <c r="BH316">
        <v>16.559999999999999</v>
      </c>
      <c r="BI316">
        <v>15.56</v>
      </c>
      <c r="BJ316">
        <v>17.920000000000002</v>
      </c>
      <c r="BK316">
        <v>13.92</v>
      </c>
      <c r="BL316">
        <v>13.13</v>
      </c>
      <c r="BM316">
        <v>14.72</v>
      </c>
      <c r="BN316">
        <v>16.18</v>
      </c>
      <c r="BO316">
        <v>17.8</v>
      </c>
    </row>
    <row r="318" spans="1:67" x14ac:dyDescent="0.35">
      <c r="A318" t="s">
        <v>72</v>
      </c>
    </row>
    <row r="319" spans="1:67" x14ac:dyDescent="0.3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  <c r="BF319">
        <v>100</v>
      </c>
      <c r="BG319">
        <v>100</v>
      </c>
      <c r="BH319">
        <v>100</v>
      </c>
      <c r="BI319">
        <v>100</v>
      </c>
      <c r="BJ319">
        <v>100</v>
      </c>
      <c r="BK319">
        <v>100</v>
      </c>
      <c r="BL319">
        <v>100</v>
      </c>
      <c r="BM319">
        <v>100</v>
      </c>
      <c r="BN319">
        <v>100</v>
      </c>
      <c r="BO319">
        <v>100</v>
      </c>
    </row>
    <row r="320" spans="1:67" x14ac:dyDescent="0.3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  <c r="BF320">
        <v>79.510000000000005</v>
      </c>
      <c r="BG320">
        <v>80.989999999999995</v>
      </c>
      <c r="BH320">
        <v>83.96</v>
      </c>
      <c r="BI320">
        <v>89.08</v>
      </c>
      <c r="BJ320">
        <v>83.82</v>
      </c>
      <c r="BK320">
        <v>89.1</v>
      </c>
      <c r="BL320">
        <v>82.92</v>
      </c>
      <c r="BM320">
        <v>83.82</v>
      </c>
      <c r="BN320">
        <v>88.23</v>
      </c>
      <c r="BO320">
        <v>84.92</v>
      </c>
    </row>
    <row r="321" spans="1:67" x14ac:dyDescent="0.3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  <c r="BF321">
        <v>0</v>
      </c>
      <c r="BG321">
        <v>5.9</v>
      </c>
      <c r="BH321">
        <v>1.92</v>
      </c>
      <c r="BI321">
        <v>1.38</v>
      </c>
      <c r="BJ321">
        <v>3.87</v>
      </c>
      <c r="BK321">
        <v>1.65</v>
      </c>
      <c r="BL321">
        <v>1.99</v>
      </c>
      <c r="BM321">
        <v>5.44</v>
      </c>
      <c r="BN321">
        <v>0.77</v>
      </c>
      <c r="BO321">
        <v>3.1</v>
      </c>
    </row>
    <row r="322" spans="1:67" x14ac:dyDescent="0.3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  <c r="BF322">
        <v>20.49</v>
      </c>
      <c r="BG322">
        <v>13.1</v>
      </c>
      <c r="BH322">
        <v>14.12</v>
      </c>
      <c r="BI322">
        <v>9.5399999999999991</v>
      </c>
      <c r="BJ322">
        <v>12.3</v>
      </c>
      <c r="BK322">
        <v>9.24</v>
      </c>
      <c r="BL322">
        <v>15.09</v>
      </c>
      <c r="BM322">
        <v>10.74</v>
      </c>
      <c r="BN322">
        <v>11.01</v>
      </c>
      <c r="BO322">
        <v>11.99</v>
      </c>
    </row>
    <row r="325" spans="1:67" x14ac:dyDescent="0.35">
      <c r="A325" t="s">
        <v>36</v>
      </c>
    </row>
    <row r="326" spans="1:67" x14ac:dyDescent="0.35">
      <c r="A326" t="s">
        <v>61</v>
      </c>
    </row>
    <row r="327" spans="1:67" x14ac:dyDescent="0.35">
      <c r="A327" t="s">
        <v>57</v>
      </c>
    </row>
    <row r="328" spans="1:67" x14ac:dyDescent="0.3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  <c r="BF328" s="1">
        <v>45170</v>
      </c>
      <c r="BG328" s="1">
        <v>45200</v>
      </c>
      <c r="BH328" s="1">
        <v>45231</v>
      </c>
      <c r="BI328" s="1">
        <v>45261</v>
      </c>
      <c r="BJ328" s="1">
        <v>45292</v>
      </c>
      <c r="BK328" s="1">
        <v>45323</v>
      </c>
      <c r="BL328" s="1">
        <v>45352</v>
      </c>
      <c r="BM328" s="1">
        <v>45383</v>
      </c>
      <c r="BN328" s="1">
        <v>45413</v>
      </c>
      <c r="BO328" s="1">
        <v>45444</v>
      </c>
    </row>
    <row r="329" spans="1:67" x14ac:dyDescent="0.35">
      <c r="A329" t="s">
        <v>62</v>
      </c>
    </row>
    <row r="330" spans="1:67" x14ac:dyDescent="0.3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  <c r="BF330">
        <v>100</v>
      </c>
      <c r="BG330">
        <v>100</v>
      </c>
      <c r="BH330">
        <v>100</v>
      </c>
      <c r="BI330">
        <v>100</v>
      </c>
      <c r="BJ330">
        <v>100</v>
      </c>
      <c r="BK330">
        <v>100</v>
      </c>
      <c r="BL330">
        <v>100</v>
      </c>
      <c r="BM330">
        <v>100</v>
      </c>
      <c r="BN330">
        <v>100</v>
      </c>
      <c r="BO330">
        <v>100</v>
      </c>
    </row>
    <row r="331" spans="1:67" x14ac:dyDescent="0.3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  <c r="BF331">
        <v>64.72</v>
      </c>
      <c r="BG331">
        <v>68.680000000000007</v>
      </c>
      <c r="BH331">
        <v>75.84</v>
      </c>
      <c r="BI331">
        <v>74.41</v>
      </c>
      <c r="BJ331">
        <v>69.47</v>
      </c>
      <c r="BK331">
        <v>68.27</v>
      </c>
      <c r="BL331">
        <v>65.930000000000007</v>
      </c>
      <c r="BM331">
        <v>63.56</v>
      </c>
      <c r="BN331">
        <v>65.34</v>
      </c>
      <c r="BO331">
        <v>68.97</v>
      </c>
    </row>
    <row r="332" spans="1:67" x14ac:dyDescent="0.3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  <c r="BF332">
        <v>23.22</v>
      </c>
      <c r="BG332">
        <v>19.850000000000001</v>
      </c>
      <c r="BH332">
        <v>16.48</v>
      </c>
      <c r="BI332">
        <v>10.16</v>
      </c>
      <c r="BJ332">
        <v>14.05</v>
      </c>
      <c r="BK332">
        <v>20.78</v>
      </c>
      <c r="BL332">
        <v>15.25</v>
      </c>
      <c r="BM332">
        <v>23.65</v>
      </c>
      <c r="BN332">
        <v>18.64</v>
      </c>
      <c r="BO332">
        <v>10.58</v>
      </c>
    </row>
    <row r="333" spans="1:67" x14ac:dyDescent="0.3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  <c r="BF333">
        <v>12.06</v>
      </c>
      <c r="BG333">
        <v>11.46</v>
      </c>
      <c r="BH333">
        <v>7.68</v>
      </c>
      <c r="BI333">
        <v>15.42</v>
      </c>
      <c r="BJ333">
        <v>16.48</v>
      </c>
      <c r="BK333">
        <v>10.95</v>
      </c>
      <c r="BL333">
        <v>18.82</v>
      </c>
      <c r="BM333">
        <v>12.79</v>
      </c>
      <c r="BN333">
        <v>16.02</v>
      </c>
      <c r="BO333">
        <v>20.46</v>
      </c>
    </row>
    <row r="335" spans="1:67" x14ac:dyDescent="0.35">
      <c r="A335" t="s">
        <v>67</v>
      </c>
    </row>
    <row r="336" spans="1:67" x14ac:dyDescent="0.3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</row>
    <row r="337" spans="1:67" x14ac:dyDescent="0.3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  <c r="BF337">
        <v>76.459999999999994</v>
      </c>
      <c r="BG337">
        <v>80.290000000000006</v>
      </c>
      <c r="BH337">
        <v>73.42</v>
      </c>
      <c r="BI337">
        <v>80.150000000000006</v>
      </c>
      <c r="BJ337">
        <v>77.84</v>
      </c>
      <c r="BK337">
        <v>81.42</v>
      </c>
      <c r="BL337">
        <v>77.7</v>
      </c>
      <c r="BM337">
        <v>80.48</v>
      </c>
      <c r="BN337">
        <v>84.05</v>
      </c>
      <c r="BO337">
        <v>83.56</v>
      </c>
    </row>
    <row r="338" spans="1:67" x14ac:dyDescent="0.3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  <c r="BF338">
        <v>3.75</v>
      </c>
      <c r="BG338">
        <v>1.92</v>
      </c>
      <c r="BH338">
        <v>5.87</v>
      </c>
      <c r="BI338">
        <v>4.29</v>
      </c>
      <c r="BJ338">
        <v>5.6</v>
      </c>
      <c r="BK338">
        <v>6.66</v>
      </c>
      <c r="BL338">
        <v>4.97</v>
      </c>
      <c r="BM338">
        <v>5.09</v>
      </c>
      <c r="BN338">
        <v>4.71</v>
      </c>
      <c r="BO338">
        <v>3.53</v>
      </c>
    </row>
    <row r="339" spans="1:67" x14ac:dyDescent="0.3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  <c r="BF339">
        <v>19.79</v>
      </c>
      <c r="BG339">
        <v>17.78</v>
      </c>
      <c r="BH339">
        <v>20.71</v>
      </c>
      <c r="BI339">
        <v>15.56</v>
      </c>
      <c r="BJ339">
        <v>16.559999999999999</v>
      </c>
      <c r="BK339">
        <v>11.92</v>
      </c>
      <c r="BL339">
        <v>17.32</v>
      </c>
      <c r="BM339">
        <v>14.42</v>
      </c>
      <c r="BN339">
        <v>11.24</v>
      </c>
      <c r="BO339">
        <v>12.9</v>
      </c>
    </row>
    <row r="341" spans="1:67" x14ac:dyDescent="0.35">
      <c r="A341" t="s">
        <v>72</v>
      </c>
    </row>
    <row r="342" spans="1:67" x14ac:dyDescent="0.3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  <c r="BF342">
        <v>100</v>
      </c>
      <c r="BG342">
        <v>100</v>
      </c>
      <c r="BH342">
        <v>100</v>
      </c>
      <c r="BI342">
        <v>100</v>
      </c>
      <c r="BJ342">
        <v>100</v>
      </c>
      <c r="BK342">
        <v>100</v>
      </c>
      <c r="BL342">
        <v>100</v>
      </c>
      <c r="BM342">
        <v>100</v>
      </c>
      <c r="BN342">
        <v>100</v>
      </c>
      <c r="BO342">
        <v>100</v>
      </c>
    </row>
    <row r="343" spans="1:67" x14ac:dyDescent="0.3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  <c r="BF343">
        <v>82.28</v>
      </c>
      <c r="BG343">
        <v>85.56</v>
      </c>
      <c r="BH343">
        <v>86.55</v>
      </c>
      <c r="BI343">
        <v>89.08</v>
      </c>
      <c r="BJ343">
        <v>74.33</v>
      </c>
      <c r="BK343">
        <v>86.65</v>
      </c>
      <c r="BL343">
        <v>83.96</v>
      </c>
      <c r="BM343">
        <v>83.04</v>
      </c>
      <c r="BN343">
        <v>81.02</v>
      </c>
      <c r="BO343">
        <v>86.26</v>
      </c>
    </row>
    <row r="344" spans="1:67" x14ac:dyDescent="0.3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  <c r="BF344">
        <v>0</v>
      </c>
      <c r="BG344">
        <v>2.87</v>
      </c>
      <c r="BH344">
        <v>3.43</v>
      </c>
      <c r="BI344">
        <v>1.38</v>
      </c>
      <c r="BJ344">
        <v>6.5</v>
      </c>
      <c r="BK344">
        <v>0.95</v>
      </c>
      <c r="BL344">
        <v>0</v>
      </c>
      <c r="BM344">
        <v>4.91</v>
      </c>
      <c r="BN344">
        <v>1.66</v>
      </c>
      <c r="BO344">
        <v>3.81</v>
      </c>
    </row>
    <row r="345" spans="1:67" x14ac:dyDescent="0.3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  <c r="BF345">
        <v>17.72</v>
      </c>
      <c r="BG345">
        <v>11.58</v>
      </c>
      <c r="BH345">
        <v>10.02</v>
      </c>
      <c r="BI345">
        <v>9.5399999999999991</v>
      </c>
      <c r="BJ345">
        <v>19.170000000000002</v>
      </c>
      <c r="BK345">
        <v>12.41</v>
      </c>
      <c r="BL345">
        <v>16.04</v>
      </c>
      <c r="BM345">
        <v>12.06</v>
      </c>
      <c r="BN345">
        <v>17.32</v>
      </c>
      <c r="BO345">
        <v>9.93</v>
      </c>
    </row>
    <row r="348" spans="1:67" x14ac:dyDescent="0.35">
      <c r="A348" t="s">
        <v>36</v>
      </c>
    </row>
    <row r="349" spans="1:67" x14ac:dyDescent="0.35">
      <c r="A349" t="s">
        <v>61</v>
      </c>
    </row>
    <row r="350" spans="1:67" x14ac:dyDescent="0.35">
      <c r="A350" t="s">
        <v>58</v>
      </c>
    </row>
    <row r="351" spans="1:67" x14ac:dyDescent="0.3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  <c r="BF351" s="1">
        <v>45170</v>
      </c>
      <c r="BG351" s="1">
        <v>45200</v>
      </c>
      <c r="BH351" s="1">
        <v>45231</v>
      </c>
      <c r="BI351" s="1">
        <v>45261</v>
      </c>
      <c r="BJ351" s="1">
        <v>45292</v>
      </c>
      <c r="BK351" s="1">
        <v>45323</v>
      </c>
      <c r="BL351" s="1">
        <v>45352</v>
      </c>
      <c r="BM351" s="1">
        <v>45383</v>
      </c>
      <c r="BN351" s="1">
        <v>45413</v>
      </c>
      <c r="BO351" s="1">
        <v>45444</v>
      </c>
    </row>
    <row r="352" spans="1:67" x14ac:dyDescent="0.35">
      <c r="A352" t="s">
        <v>62</v>
      </c>
    </row>
    <row r="353" spans="1:67" x14ac:dyDescent="0.3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  <c r="BF353">
        <v>100</v>
      </c>
      <c r="BG353">
        <v>100</v>
      </c>
      <c r="BH353">
        <v>100</v>
      </c>
      <c r="BI353">
        <v>100</v>
      </c>
      <c r="BJ353">
        <v>100</v>
      </c>
      <c r="BK353">
        <v>100</v>
      </c>
      <c r="BL353">
        <v>100</v>
      </c>
      <c r="BM353">
        <v>100</v>
      </c>
      <c r="BN353">
        <v>100</v>
      </c>
      <c r="BO353">
        <v>100</v>
      </c>
    </row>
    <row r="354" spans="1:67" x14ac:dyDescent="0.3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  <c r="BF354">
        <v>62.57</v>
      </c>
      <c r="BG354">
        <v>70.7</v>
      </c>
      <c r="BH354">
        <v>68.31</v>
      </c>
      <c r="BI354">
        <v>73.08</v>
      </c>
      <c r="BJ354">
        <v>69.81</v>
      </c>
      <c r="BK354">
        <v>64.959999999999994</v>
      </c>
      <c r="BL354">
        <v>69.2</v>
      </c>
      <c r="BM354">
        <v>64.88</v>
      </c>
      <c r="BN354">
        <v>71.53</v>
      </c>
      <c r="BO354">
        <v>67.41</v>
      </c>
    </row>
    <row r="355" spans="1:67" x14ac:dyDescent="0.3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  <c r="BF355">
        <v>20.059999999999999</v>
      </c>
      <c r="BG355">
        <v>9.8699999999999992</v>
      </c>
      <c r="BH355">
        <v>14.52</v>
      </c>
      <c r="BI355">
        <v>10.63</v>
      </c>
      <c r="BJ355">
        <v>14.73</v>
      </c>
      <c r="BK355">
        <v>16.78</v>
      </c>
      <c r="BL355">
        <v>12.55</v>
      </c>
      <c r="BM355">
        <v>16.260000000000002</v>
      </c>
      <c r="BN355">
        <v>16.87</v>
      </c>
      <c r="BO355">
        <v>13.4</v>
      </c>
    </row>
    <row r="356" spans="1:67" x14ac:dyDescent="0.3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  <c r="BF356">
        <v>17.37</v>
      </c>
      <c r="BG356">
        <v>19.440000000000001</v>
      </c>
      <c r="BH356">
        <v>17.170000000000002</v>
      </c>
      <c r="BI356">
        <v>16.29</v>
      </c>
      <c r="BJ356">
        <v>15.46</v>
      </c>
      <c r="BK356">
        <v>18.260000000000002</v>
      </c>
      <c r="BL356">
        <v>18.25</v>
      </c>
      <c r="BM356">
        <v>18.86</v>
      </c>
      <c r="BN356">
        <v>11.6</v>
      </c>
      <c r="BO356">
        <v>19.190000000000001</v>
      </c>
    </row>
    <row r="358" spans="1:67" x14ac:dyDescent="0.35">
      <c r="A358" t="s">
        <v>67</v>
      </c>
    </row>
    <row r="359" spans="1:67" x14ac:dyDescent="0.3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  <c r="BF359">
        <v>100</v>
      </c>
      <c r="BG359">
        <v>100</v>
      </c>
      <c r="BH359">
        <v>100</v>
      </c>
      <c r="BI359">
        <v>100</v>
      </c>
      <c r="BJ359">
        <v>100</v>
      </c>
      <c r="BK359">
        <v>100</v>
      </c>
      <c r="BL359">
        <v>100</v>
      </c>
      <c r="BM359">
        <v>100</v>
      </c>
      <c r="BN359">
        <v>100</v>
      </c>
      <c r="BO359">
        <v>100</v>
      </c>
    </row>
    <row r="360" spans="1:67" x14ac:dyDescent="0.3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  <c r="BF360">
        <v>75.239999999999995</v>
      </c>
      <c r="BG360">
        <v>78.73</v>
      </c>
      <c r="BH360">
        <v>82.57</v>
      </c>
      <c r="BI360">
        <v>81.03</v>
      </c>
      <c r="BJ360">
        <v>73.459999999999994</v>
      </c>
      <c r="BK360">
        <v>79.83</v>
      </c>
      <c r="BL360">
        <v>82.33</v>
      </c>
      <c r="BM360">
        <v>77.28</v>
      </c>
      <c r="BN360">
        <v>76.13</v>
      </c>
      <c r="BO360">
        <v>76.540000000000006</v>
      </c>
    </row>
    <row r="361" spans="1:67" x14ac:dyDescent="0.3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  <c r="BF361">
        <v>8.3800000000000008</v>
      </c>
      <c r="BG361">
        <v>3.06</v>
      </c>
      <c r="BH361">
        <v>2.81</v>
      </c>
      <c r="BI361">
        <v>5.44</v>
      </c>
      <c r="BJ361">
        <v>8.15</v>
      </c>
      <c r="BK361">
        <v>5.61</v>
      </c>
      <c r="BL361">
        <v>5.89</v>
      </c>
      <c r="BM361">
        <v>7.92</v>
      </c>
      <c r="BN361">
        <v>5.96</v>
      </c>
      <c r="BO361">
        <v>3.94</v>
      </c>
    </row>
    <row r="362" spans="1:67" x14ac:dyDescent="0.3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  <c r="BF362">
        <v>16.38</v>
      </c>
      <c r="BG362">
        <v>18.21</v>
      </c>
      <c r="BH362">
        <v>14.61</v>
      </c>
      <c r="BI362">
        <v>13.52</v>
      </c>
      <c r="BJ362">
        <v>18.39</v>
      </c>
      <c r="BK362">
        <v>14.56</v>
      </c>
      <c r="BL362">
        <v>11.79</v>
      </c>
      <c r="BM362">
        <v>14.81</v>
      </c>
      <c r="BN362">
        <v>17.899999999999999</v>
      </c>
      <c r="BO362">
        <v>19.52</v>
      </c>
    </row>
    <row r="364" spans="1:67" x14ac:dyDescent="0.35">
      <c r="A364" t="s">
        <v>72</v>
      </c>
    </row>
    <row r="365" spans="1:67" x14ac:dyDescent="0.3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  <c r="BF365">
        <v>100</v>
      </c>
      <c r="BG365">
        <v>100</v>
      </c>
      <c r="BH365">
        <v>100</v>
      </c>
      <c r="BI365">
        <v>100</v>
      </c>
      <c r="BJ365">
        <v>100</v>
      </c>
      <c r="BK365">
        <v>100</v>
      </c>
      <c r="BL365">
        <v>100</v>
      </c>
      <c r="BM365">
        <v>100</v>
      </c>
      <c r="BN365">
        <v>100</v>
      </c>
      <c r="BO365">
        <v>100</v>
      </c>
    </row>
    <row r="366" spans="1:67" x14ac:dyDescent="0.3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  <c r="BF366">
        <v>77.95</v>
      </c>
      <c r="BG366">
        <v>78.62</v>
      </c>
      <c r="BH366">
        <v>82.33</v>
      </c>
      <c r="BI366">
        <v>86.04</v>
      </c>
      <c r="BJ366">
        <v>92.61</v>
      </c>
      <c r="BK366">
        <v>90.09</v>
      </c>
      <c r="BL366">
        <v>82.5</v>
      </c>
      <c r="BM366">
        <v>84.29</v>
      </c>
      <c r="BN366">
        <v>94.4</v>
      </c>
      <c r="BO366">
        <v>84.07</v>
      </c>
    </row>
    <row r="367" spans="1:67" x14ac:dyDescent="0.3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  <c r="BF367">
        <v>0</v>
      </c>
      <c r="BG367">
        <v>7.49</v>
      </c>
      <c r="BH367">
        <v>0.98</v>
      </c>
      <c r="BI367">
        <v>2.36</v>
      </c>
      <c r="BJ367">
        <v>1.44</v>
      </c>
      <c r="BK367">
        <v>1.94</v>
      </c>
      <c r="BL367">
        <v>2.8</v>
      </c>
      <c r="BM367">
        <v>5.77</v>
      </c>
      <c r="BN367">
        <v>0</v>
      </c>
      <c r="BO367">
        <v>2.65</v>
      </c>
    </row>
    <row r="368" spans="1:67" x14ac:dyDescent="0.3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  <c r="BF368">
        <v>22.05</v>
      </c>
      <c r="BG368">
        <v>13.9</v>
      </c>
      <c r="BH368">
        <v>16.690000000000001</v>
      </c>
      <c r="BI368">
        <v>11.59</v>
      </c>
      <c r="BJ368">
        <v>5.95</v>
      </c>
      <c r="BK368">
        <v>7.97</v>
      </c>
      <c r="BL368">
        <v>14.7</v>
      </c>
      <c r="BM368">
        <v>9.94</v>
      </c>
      <c r="BN368">
        <v>5.6</v>
      </c>
      <c r="BO368">
        <v>13.27</v>
      </c>
    </row>
    <row r="371" spans="1:67" x14ac:dyDescent="0.35">
      <c r="A371" t="s">
        <v>36</v>
      </c>
    </row>
    <row r="372" spans="1:67" x14ac:dyDescent="0.35">
      <c r="A372" t="s">
        <v>61</v>
      </c>
    </row>
    <row r="373" spans="1:67" x14ac:dyDescent="0.35">
      <c r="A373" t="s">
        <v>59</v>
      </c>
    </row>
    <row r="374" spans="1:67" x14ac:dyDescent="0.3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  <c r="BF374" s="1">
        <v>45170</v>
      </c>
      <c r="BG374" s="1">
        <v>45200</v>
      </c>
      <c r="BH374" s="1">
        <v>45231</v>
      </c>
      <c r="BI374" s="1">
        <v>45261</v>
      </c>
      <c r="BJ374" s="1">
        <v>45292</v>
      </c>
      <c r="BK374" s="1">
        <v>45323</v>
      </c>
      <c r="BL374" s="1">
        <v>45352</v>
      </c>
      <c r="BM374" s="1">
        <v>45383</v>
      </c>
      <c r="BN374" s="1">
        <v>45413</v>
      </c>
      <c r="BO374" s="1">
        <v>45444</v>
      </c>
    </row>
    <row r="375" spans="1:67" x14ac:dyDescent="0.35">
      <c r="A375" t="s">
        <v>62</v>
      </c>
    </row>
    <row r="376" spans="1:67" x14ac:dyDescent="0.3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  <c r="BF376">
        <v>100</v>
      </c>
      <c r="BG376">
        <v>100</v>
      </c>
      <c r="BH376">
        <v>100</v>
      </c>
      <c r="BI376">
        <v>100</v>
      </c>
      <c r="BJ376">
        <v>100</v>
      </c>
      <c r="BK376">
        <v>100</v>
      </c>
      <c r="BL376">
        <v>100</v>
      </c>
      <c r="BM376">
        <v>100</v>
      </c>
      <c r="BN376">
        <v>100</v>
      </c>
      <c r="BO376">
        <v>100</v>
      </c>
    </row>
    <row r="377" spans="1:67" x14ac:dyDescent="0.3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  <c r="BF377">
        <v>75.52</v>
      </c>
      <c r="BG377">
        <v>70.89</v>
      </c>
      <c r="BH377">
        <v>74.209999999999994</v>
      </c>
      <c r="BI377">
        <v>77.44</v>
      </c>
      <c r="BJ377">
        <v>68.33</v>
      </c>
      <c r="BK377">
        <v>73.95</v>
      </c>
      <c r="BL377">
        <v>70.11</v>
      </c>
      <c r="BM377">
        <v>73.55</v>
      </c>
      <c r="BN377">
        <v>68.59</v>
      </c>
      <c r="BO377">
        <v>67.709999999999994</v>
      </c>
    </row>
    <row r="378" spans="1:67" x14ac:dyDescent="0.3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  <c r="BF378">
        <v>10.210000000000001</v>
      </c>
      <c r="BG378">
        <v>12.85</v>
      </c>
      <c r="BH378">
        <v>10.17</v>
      </c>
      <c r="BI378">
        <v>7.88</v>
      </c>
      <c r="BJ378">
        <v>13.31</v>
      </c>
      <c r="BK378">
        <v>11.82</v>
      </c>
      <c r="BL378">
        <v>10.9</v>
      </c>
      <c r="BM378">
        <v>13.15</v>
      </c>
      <c r="BN378">
        <v>13.92</v>
      </c>
      <c r="BO378">
        <v>15.61</v>
      </c>
    </row>
    <row r="379" spans="1:67" x14ac:dyDescent="0.3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  <c r="BF379">
        <v>14.26</v>
      </c>
      <c r="BG379">
        <v>16.260000000000002</v>
      </c>
      <c r="BH379">
        <v>15.63</v>
      </c>
      <c r="BI379">
        <v>14.68</v>
      </c>
      <c r="BJ379">
        <v>18.350000000000001</v>
      </c>
      <c r="BK379">
        <v>14.22</v>
      </c>
      <c r="BL379">
        <v>18.989999999999998</v>
      </c>
      <c r="BM379">
        <v>13.3</v>
      </c>
      <c r="BN379">
        <v>17.489999999999998</v>
      </c>
      <c r="BO379">
        <v>16.68</v>
      </c>
    </row>
    <row r="381" spans="1:67" x14ac:dyDescent="0.35">
      <c r="A381" t="s">
        <v>67</v>
      </c>
    </row>
    <row r="382" spans="1:67" x14ac:dyDescent="0.3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  <c r="BF382">
        <v>100</v>
      </c>
      <c r="BG382">
        <v>100</v>
      </c>
      <c r="BH382">
        <v>100</v>
      </c>
      <c r="BI382">
        <v>100</v>
      </c>
      <c r="BJ382">
        <v>100</v>
      </c>
      <c r="BK382">
        <v>100</v>
      </c>
      <c r="BL382">
        <v>100</v>
      </c>
      <c r="BM382">
        <v>100</v>
      </c>
      <c r="BN382">
        <v>100</v>
      </c>
      <c r="BO382">
        <v>100</v>
      </c>
    </row>
    <row r="383" spans="1:67" x14ac:dyDescent="0.3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  <c r="BF383">
        <v>85.03</v>
      </c>
      <c r="BG383">
        <v>85.44</v>
      </c>
      <c r="BH383">
        <v>82.71</v>
      </c>
      <c r="BI383">
        <v>82.35</v>
      </c>
      <c r="BJ383">
        <v>82.9</v>
      </c>
      <c r="BK383">
        <v>80.3</v>
      </c>
      <c r="BL383">
        <v>84.21</v>
      </c>
      <c r="BM383">
        <v>82.1</v>
      </c>
      <c r="BN383">
        <v>82.8</v>
      </c>
      <c r="BO383">
        <v>84.05</v>
      </c>
    </row>
    <row r="384" spans="1:67" x14ac:dyDescent="0.3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  <c r="BF384">
        <v>2.59</v>
      </c>
      <c r="BG384">
        <v>4.08</v>
      </c>
      <c r="BH384">
        <v>4.3</v>
      </c>
      <c r="BI384">
        <v>3.65</v>
      </c>
      <c r="BJ384">
        <v>6.15</v>
      </c>
      <c r="BK384">
        <v>5.69</v>
      </c>
      <c r="BL384">
        <v>4.1500000000000004</v>
      </c>
      <c r="BM384">
        <v>4.59</v>
      </c>
      <c r="BN384">
        <v>4.97</v>
      </c>
      <c r="BO384">
        <v>5.05</v>
      </c>
    </row>
    <row r="385" spans="1:67" x14ac:dyDescent="0.3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  <c r="BF385">
        <v>12.39</v>
      </c>
      <c r="BG385">
        <v>10.48</v>
      </c>
      <c r="BH385">
        <v>12.99</v>
      </c>
      <c r="BI385">
        <v>14</v>
      </c>
      <c r="BJ385">
        <v>10.95</v>
      </c>
      <c r="BK385">
        <v>14.01</v>
      </c>
      <c r="BL385">
        <v>11.65</v>
      </c>
      <c r="BM385">
        <v>13.31</v>
      </c>
      <c r="BN385">
        <v>12.23</v>
      </c>
      <c r="BO385">
        <v>10.89</v>
      </c>
    </row>
    <row r="387" spans="1:67" x14ac:dyDescent="0.35">
      <c r="A387" t="s">
        <v>72</v>
      </c>
    </row>
    <row r="388" spans="1:67" x14ac:dyDescent="0.3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  <c r="BF388">
        <v>100</v>
      </c>
      <c r="BG388">
        <v>100</v>
      </c>
      <c r="BH388">
        <v>100</v>
      </c>
      <c r="BI388">
        <v>100</v>
      </c>
      <c r="BJ388">
        <v>100</v>
      </c>
      <c r="BK388">
        <v>100</v>
      </c>
      <c r="BL388">
        <v>100</v>
      </c>
      <c r="BM388">
        <v>100</v>
      </c>
      <c r="BN388">
        <v>100</v>
      </c>
      <c r="BO388">
        <v>100</v>
      </c>
    </row>
    <row r="389" spans="1:67" x14ac:dyDescent="0.3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  <c r="BF389">
        <v>82.9</v>
      </c>
      <c r="BG389">
        <v>84.89</v>
      </c>
      <c r="BH389">
        <v>83.21</v>
      </c>
      <c r="BI389">
        <v>89.11</v>
      </c>
      <c r="BJ389">
        <v>74.17</v>
      </c>
      <c r="BK389">
        <v>78.16</v>
      </c>
      <c r="BL389">
        <v>76.72</v>
      </c>
      <c r="BM389">
        <v>80.099999999999994</v>
      </c>
      <c r="BN389">
        <v>84.68</v>
      </c>
      <c r="BO389">
        <v>77.569999999999993</v>
      </c>
    </row>
    <row r="390" spans="1:67" x14ac:dyDescent="0.3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  <c r="BF390">
        <v>4.63</v>
      </c>
      <c r="BG390">
        <v>3.22</v>
      </c>
      <c r="BH390">
        <v>3.52</v>
      </c>
      <c r="BI390">
        <v>1.88</v>
      </c>
      <c r="BJ390">
        <v>15.06</v>
      </c>
      <c r="BK390">
        <v>8.39</v>
      </c>
      <c r="BL390">
        <v>11.28</v>
      </c>
      <c r="BM390">
        <v>12.68</v>
      </c>
      <c r="BN390">
        <v>5.79</v>
      </c>
      <c r="BO390">
        <v>10.28</v>
      </c>
    </row>
    <row r="391" spans="1:67" x14ac:dyDescent="0.3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  <c r="BF391">
        <v>12.47</v>
      </c>
      <c r="BG391">
        <v>11.88</v>
      </c>
      <c r="BH391">
        <v>13.27</v>
      </c>
      <c r="BI391">
        <v>9.01</v>
      </c>
      <c r="BJ391">
        <v>10.77</v>
      </c>
      <c r="BK391">
        <v>13.45</v>
      </c>
      <c r="BL391">
        <v>12</v>
      </c>
      <c r="BM391">
        <v>7.22</v>
      </c>
      <c r="BN391">
        <v>9.5299999999999994</v>
      </c>
      <c r="BO391">
        <v>12.15</v>
      </c>
    </row>
    <row r="394" spans="1:67" x14ac:dyDescent="0.35">
      <c r="A394" t="s">
        <v>36</v>
      </c>
    </row>
    <row r="395" spans="1:67" x14ac:dyDescent="0.35">
      <c r="A395" t="s">
        <v>61</v>
      </c>
    </row>
    <row r="396" spans="1:67" x14ac:dyDescent="0.35">
      <c r="A396" t="s">
        <v>60</v>
      </c>
    </row>
    <row r="397" spans="1:67" x14ac:dyDescent="0.3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  <c r="BF397" s="1">
        <v>45170</v>
      </c>
      <c r="BG397" s="1">
        <v>45200</v>
      </c>
      <c r="BH397" s="1">
        <v>45231</v>
      </c>
      <c r="BI397" s="1">
        <v>45261</v>
      </c>
      <c r="BJ397" s="1">
        <v>45292</v>
      </c>
      <c r="BK397" s="1">
        <v>45323</v>
      </c>
      <c r="BL397" s="1">
        <v>45352</v>
      </c>
      <c r="BM397" s="1">
        <v>45383</v>
      </c>
      <c r="BN397" s="1">
        <v>45413</v>
      </c>
      <c r="BO397" s="1">
        <v>45444</v>
      </c>
    </row>
    <row r="398" spans="1:67" x14ac:dyDescent="0.35">
      <c r="A398" t="s">
        <v>62</v>
      </c>
    </row>
    <row r="399" spans="1:67" x14ac:dyDescent="0.3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  <c r="BF399">
        <v>100</v>
      </c>
      <c r="BG399">
        <v>100</v>
      </c>
      <c r="BH399">
        <v>100</v>
      </c>
      <c r="BI399">
        <v>100</v>
      </c>
      <c r="BJ399">
        <v>100</v>
      </c>
      <c r="BK399">
        <v>100</v>
      </c>
      <c r="BL399">
        <v>100</v>
      </c>
      <c r="BM399">
        <v>100</v>
      </c>
      <c r="BN399">
        <v>100</v>
      </c>
      <c r="BO399">
        <v>100</v>
      </c>
    </row>
    <row r="400" spans="1:67" x14ac:dyDescent="0.3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  <c r="BF400">
        <v>73.41</v>
      </c>
      <c r="BG400">
        <v>75.489999999999995</v>
      </c>
      <c r="BH400">
        <v>77.069999999999993</v>
      </c>
      <c r="BI400">
        <v>77.78</v>
      </c>
      <c r="BJ400">
        <v>75.44</v>
      </c>
      <c r="BK400">
        <v>69.819999999999993</v>
      </c>
      <c r="BL400">
        <v>79.27</v>
      </c>
      <c r="BM400">
        <v>78.75</v>
      </c>
      <c r="BN400">
        <v>77.400000000000006</v>
      </c>
      <c r="BO400">
        <v>75.540000000000006</v>
      </c>
    </row>
    <row r="401" spans="1:67" x14ac:dyDescent="0.3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  <c r="BF401">
        <v>9.07</v>
      </c>
      <c r="BG401">
        <v>6.47</v>
      </c>
      <c r="BH401">
        <v>6.46</v>
      </c>
      <c r="BI401">
        <v>4.84</v>
      </c>
      <c r="BJ401">
        <v>8.69</v>
      </c>
      <c r="BK401">
        <v>12.33</v>
      </c>
      <c r="BL401">
        <v>8.2200000000000006</v>
      </c>
      <c r="BM401">
        <v>7.74</v>
      </c>
      <c r="BN401">
        <v>11.16</v>
      </c>
      <c r="BO401">
        <v>5.63</v>
      </c>
    </row>
    <row r="402" spans="1:67" x14ac:dyDescent="0.3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  <c r="BF402">
        <v>17.510000000000002</v>
      </c>
      <c r="BG402">
        <v>18.04</v>
      </c>
      <c r="BH402">
        <v>16.47</v>
      </c>
      <c r="BI402">
        <v>17.39</v>
      </c>
      <c r="BJ402">
        <v>15.87</v>
      </c>
      <c r="BK402">
        <v>17.850000000000001</v>
      </c>
      <c r="BL402">
        <v>12.5</v>
      </c>
      <c r="BM402">
        <v>13.52</v>
      </c>
      <c r="BN402">
        <v>11.44</v>
      </c>
      <c r="BO402">
        <v>18.829999999999998</v>
      </c>
    </row>
    <row r="404" spans="1:67" x14ac:dyDescent="0.35">
      <c r="A404" t="s">
        <v>67</v>
      </c>
    </row>
    <row r="405" spans="1:67" x14ac:dyDescent="0.3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  <c r="BF405">
        <v>100</v>
      </c>
      <c r="BG405">
        <v>100</v>
      </c>
      <c r="BH405">
        <v>100</v>
      </c>
      <c r="BI405">
        <v>100</v>
      </c>
      <c r="BJ405">
        <v>100</v>
      </c>
      <c r="BK405">
        <v>100</v>
      </c>
      <c r="BL405">
        <v>100</v>
      </c>
      <c r="BM405">
        <v>100</v>
      </c>
      <c r="BN405">
        <v>100</v>
      </c>
      <c r="BO405">
        <v>100</v>
      </c>
    </row>
    <row r="406" spans="1:67" x14ac:dyDescent="0.3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  <c r="BF406">
        <v>80.62</v>
      </c>
      <c r="BG406">
        <v>81.86</v>
      </c>
      <c r="BH406">
        <v>81.77</v>
      </c>
      <c r="BI406">
        <v>82.85</v>
      </c>
      <c r="BJ406">
        <v>82.56</v>
      </c>
      <c r="BK406">
        <v>79.27</v>
      </c>
      <c r="BL406">
        <v>83.13</v>
      </c>
      <c r="BM406">
        <v>82.23</v>
      </c>
      <c r="BN406">
        <v>83.38</v>
      </c>
      <c r="BO406">
        <v>85.64</v>
      </c>
    </row>
    <row r="407" spans="1:67" x14ac:dyDescent="0.3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  <c r="BF407">
        <v>3.97</v>
      </c>
      <c r="BG407">
        <v>4</v>
      </c>
      <c r="BH407">
        <v>3.3</v>
      </c>
      <c r="BI407">
        <v>3.13</v>
      </c>
      <c r="BJ407">
        <v>4.1500000000000004</v>
      </c>
      <c r="BK407">
        <v>4.58</v>
      </c>
      <c r="BL407">
        <v>2.2200000000000002</v>
      </c>
      <c r="BM407">
        <v>3.56</v>
      </c>
      <c r="BN407">
        <v>2.82</v>
      </c>
      <c r="BO407">
        <v>3.1</v>
      </c>
    </row>
    <row r="408" spans="1:67" x14ac:dyDescent="0.3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  <c r="BF408">
        <v>15.41</v>
      </c>
      <c r="BG408">
        <v>14.14</v>
      </c>
      <c r="BH408">
        <v>14.92</v>
      </c>
      <c r="BI408">
        <v>14.02</v>
      </c>
      <c r="BJ408">
        <v>13.29</v>
      </c>
      <c r="BK408">
        <v>16.149999999999999</v>
      </c>
      <c r="BL408">
        <v>14.65</v>
      </c>
      <c r="BM408">
        <v>14.21</v>
      </c>
      <c r="BN408">
        <v>13.8</v>
      </c>
      <c r="BO408">
        <v>11.26</v>
      </c>
    </row>
    <row r="410" spans="1:67" x14ac:dyDescent="0.35">
      <c r="A410" t="s">
        <v>72</v>
      </c>
    </row>
    <row r="411" spans="1:67" x14ac:dyDescent="0.3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  <c r="BF411">
        <v>100</v>
      </c>
      <c r="BG411">
        <v>100</v>
      </c>
      <c r="BH411">
        <v>100</v>
      </c>
      <c r="BI411">
        <v>100</v>
      </c>
      <c r="BJ411">
        <v>100</v>
      </c>
      <c r="BK411">
        <v>100</v>
      </c>
      <c r="BL411">
        <v>100</v>
      </c>
      <c r="BM411">
        <v>100</v>
      </c>
      <c r="BN411">
        <v>100</v>
      </c>
      <c r="BO411">
        <v>100</v>
      </c>
    </row>
    <row r="412" spans="1:67" x14ac:dyDescent="0.3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  <c r="BF412">
        <v>74.900000000000006</v>
      </c>
      <c r="BG412">
        <v>81.87</v>
      </c>
      <c r="BH412">
        <v>81.87</v>
      </c>
      <c r="BI412">
        <v>81.02</v>
      </c>
      <c r="BJ412">
        <v>78.209999999999994</v>
      </c>
      <c r="BK412">
        <v>85.19</v>
      </c>
      <c r="BL412">
        <v>85.82</v>
      </c>
      <c r="BM412">
        <v>84.75</v>
      </c>
      <c r="BN412">
        <v>79.790000000000006</v>
      </c>
      <c r="BO412">
        <v>85.24</v>
      </c>
    </row>
    <row r="413" spans="1:67" x14ac:dyDescent="0.3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  <c r="BF413">
        <v>8.76</v>
      </c>
      <c r="BG413">
        <v>2.62</v>
      </c>
      <c r="BH413">
        <v>3.73</v>
      </c>
      <c r="BI413">
        <v>5.77</v>
      </c>
      <c r="BJ413">
        <v>4.22</v>
      </c>
      <c r="BK413">
        <v>3.21</v>
      </c>
      <c r="BL413">
        <v>1.3</v>
      </c>
      <c r="BM413">
        <v>2.71</v>
      </c>
      <c r="BN413">
        <v>1.42</v>
      </c>
      <c r="BO413">
        <v>3.3</v>
      </c>
    </row>
    <row r="414" spans="1:67" x14ac:dyDescent="0.3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  <c r="BF414">
        <v>16.34</v>
      </c>
      <c r="BG414">
        <v>15.5</v>
      </c>
      <c r="BH414">
        <v>14.4</v>
      </c>
      <c r="BI414">
        <v>13.21</v>
      </c>
      <c r="BJ414">
        <v>17.57</v>
      </c>
      <c r="BK414">
        <v>11.6</v>
      </c>
      <c r="BL414">
        <v>12.88</v>
      </c>
      <c r="BM414">
        <v>12.54</v>
      </c>
      <c r="BN414">
        <v>18.79</v>
      </c>
      <c r="BO414">
        <v>11.47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68" zoomScaleNormal="68" workbookViewId="0">
      <pane xSplit="1" topLeftCell="B1" activePane="topRight" state="frozen"/>
      <selection activeCell="B8" sqref="B8:M8"/>
      <selection pane="topRight" activeCell="U28" sqref="U28"/>
    </sheetView>
  </sheetViews>
  <sheetFormatPr baseColWidth="10" defaultColWidth="11.453125" defaultRowHeight="15.5" x14ac:dyDescent="0.35"/>
  <cols>
    <col min="1" max="1" width="21" style="3" customWidth="1"/>
    <col min="2" max="2" width="27" style="5" customWidth="1"/>
    <col min="3" max="3" width="19" style="3" customWidth="1"/>
    <col min="4" max="4" width="18.54296875" style="3" customWidth="1"/>
    <col min="5" max="5" width="14.54296875" style="3" customWidth="1"/>
    <col min="6" max="7" width="15.81640625" style="3" bestFit="1" customWidth="1"/>
    <col min="8" max="9" width="15.453125" style="3" bestFit="1" customWidth="1"/>
    <col min="10" max="10" width="15.1796875" style="3" bestFit="1" customWidth="1"/>
    <col min="11" max="12" width="14.54296875" style="3" customWidth="1"/>
    <col min="13" max="15" width="19.453125" style="3" customWidth="1"/>
    <col min="16" max="16" width="15.54296875" style="3" customWidth="1"/>
    <col min="17" max="16384" width="11.453125" style="3"/>
  </cols>
  <sheetData>
    <row r="3" spans="1:63" ht="36.75" customHeight="1" x14ac:dyDescent="0.35"/>
    <row r="4" spans="1:63" ht="36.75" customHeight="1" x14ac:dyDescent="0.35"/>
    <row r="5" spans="1:63" ht="36.75" customHeight="1" thickBot="1" x14ac:dyDescent="0.4">
      <c r="A5" s="4"/>
      <c r="B5" s="4"/>
      <c r="D5" s="37">
        <f t="array" ref="D5">INDEX('Back data'!$A$4:$BP$4,MAX(IF('Back data'!$A$4:$BP$4&lt;&gt;"",COLUMN('Back data'!$A$4:$BP$4)))-D6)</f>
        <v>45078</v>
      </c>
      <c r="E5" s="37">
        <f t="array" ref="E5">INDEX('Back data'!$A$4:$BP$4,MAX(IF('Back data'!$A$4:$BP$4&lt;&gt;"",COLUMN('Back data'!$A$4:$BP$4)))-E6)</f>
        <v>45108</v>
      </c>
      <c r="F5" s="37">
        <f t="array" ref="F5">INDEX('Back data'!$A$4:$BP$4,MAX(IF('Back data'!$A$4:$BP$4&lt;&gt;"",COLUMN('Back data'!$A$4:$BP$4)))-F6)</f>
        <v>45139</v>
      </c>
      <c r="G5" s="37">
        <f t="array" ref="G5">INDEX('Back data'!$A$4:$BP$4,MAX(IF('Back data'!$A$4:$BP$4&lt;&gt;"",COLUMN('Back data'!$A$4:$BP$4)))-G6)</f>
        <v>45170</v>
      </c>
      <c r="H5" s="37">
        <f t="array" ref="H5">INDEX('Back data'!$A$4:$BP$4,MAX(IF('Back data'!$A$4:$BP$4&lt;&gt;"",COLUMN('Back data'!$A$4:$BP$4)))-H6)</f>
        <v>45200</v>
      </c>
      <c r="I5" s="37">
        <f t="array" ref="I5">INDEX('Back data'!$A$4:$BP$4,MAX(IF('Back data'!$A$4:$BP$4&lt;&gt;"",COLUMN('Back data'!$A$4:$BP$4)))-I6)</f>
        <v>45231</v>
      </c>
      <c r="J5" s="37">
        <f t="array" ref="J5">INDEX('Back data'!$A$4:$BP$4,MAX(IF('Back data'!$A$4:$BP$4&lt;&gt;"",COLUMN('Back data'!$A$4:$BP$4)))-J6)</f>
        <v>45261</v>
      </c>
      <c r="K5" s="37">
        <f t="array" ref="K5">INDEX('Back data'!$A$4:$BP$4,MAX(IF('Back data'!$A$4:$BP$4&lt;&gt;"",COLUMN('Back data'!$A$4:$BP$4)))-K6)</f>
        <v>45292</v>
      </c>
      <c r="L5" s="37">
        <f t="array" ref="L5">INDEX('Back data'!$A$4:$BP$4,MAX(IF('Back data'!$A$4:$BP$4&lt;&gt;"",COLUMN('Back data'!$A$4:$BP$4)))-L6)</f>
        <v>45323</v>
      </c>
      <c r="M5" s="37">
        <f t="array" ref="M5">INDEX('Back data'!$A$4:$BP$4,MAX(IF('Back data'!$A$4:$BP$4&lt;&gt;"",COLUMN('Back data'!$A$4:$BP$4)))-M6)</f>
        <v>45352</v>
      </c>
      <c r="N5" s="37">
        <f t="array" ref="N5">INDEX('Back data'!$A$4:$BP$4,MAX(IF('Back data'!$A$4:$BP$4&lt;&gt;"",COLUMN('Back data'!$A$4:$BP$4)))-N6)</f>
        <v>45383</v>
      </c>
      <c r="O5" s="37">
        <f t="array" ref="O5">INDEX('Back data'!$A$4:$BP$4,MAX(IF('Back data'!$A$4:$BP$4&lt;&gt;"",COLUMN('Back data'!$A$4:$BP$4)))-O6)</f>
        <v>45413</v>
      </c>
      <c r="P5" s="37">
        <f t="array" ref="P5">INDEX('Back data'!$A$4:$BP$4,MAX(IF('Back data'!$A$4:$BP$4&lt;&gt;"",COLUMN('Back data'!$A$4:$BP$4)))-P6)</f>
        <v>45444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5">
      <c r="A7" s="6"/>
      <c r="B7" s="7"/>
      <c r="C7" s="8" t="s">
        <v>73</v>
      </c>
      <c r="D7" s="9">
        <f t="array" ref="D7">INDEX('Back data'!$A$7:$BP$7,,MAX(IF('Back data'!$A$7:$BP$7&lt;&gt;"",COLUMN('Back data'!$A$7:$BP$7)))-D$6)+INDEX('Back data'!$A$8:$BP$8,,MAX(IF('Back data'!$A$8:$BP$8&lt;&gt;"",COLUMN('Back data'!$A$8:$BP$8)))-D$6)</f>
        <v>84.06</v>
      </c>
      <c r="E7" s="9">
        <f t="array" ref="E7">INDEX('Back data'!$A$7:$BP$7,,MAX(IF('Back data'!$A$7:$BP$7&lt;&gt;"",COLUMN('Back data'!$A$7:$BP$7)))-E$6)+INDEX('Back data'!$A$8:$BP$8,,MAX(IF('Back data'!$A$8:$BP$8&lt;&gt;"",COLUMN('Back data'!$A$8:$BP$8)))-E$6)</f>
        <v>84.73</v>
      </c>
      <c r="F7" s="9">
        <f t="array" ref="F7">INDEX('Back data'!$A$7:$BP$7,,MAX(IF('Back data'!$A$7:$BP$7&lt;&gt;"",COLUMN('Back data'!$A$7:$BP$7)))-F$6)+INDEX('Back data'!$A$8:$BP$8,,MAX(IF('Back data'!$A$8:$BP$8&lt;&gt;"",COLUMN('Back data'!$A$8:$BP$8)))-F$6)</f>
        <v>85.01</v>
      </c>
      <c r="G7" s="9">
        <f t="array" ref="G7">INDEX('Back data'!$A$7:$BP$7,,MAX(IF('Back data'!$A$7:$BP$7&lt;&gt;"",COLUMN('Back data'!$A$7:$BP$7)))-G$6)+INDEX('Back data'!$A$8:$BP$8,,MAX(IF('Back data'!$A$8:$BP$8&lt;&gt;"",COLUMN('Back data'!$A$8:$BP$8)))-G$6)</f>
        <v>84.52</v>
      </c>
      <c r="H7" s="9">
        <f t="array" ref="H7">INDEX('Back data'!$A$7:$BP$7,,MAX(IF('Back data'!$A$7:$BP$7&lt;&gt;"",COLUMN('Back data'!$A$7:$BP$7)))-H$6)+INDEX('Back data'!$A$8:$BP$8,,MAX(IF('Back data'!$A$8:$BP$8&lt;&gt;"",COLUMN('Back data'!$A$8:$BP$8)))-H$6)</f>
        <v>84.72</v>
      </c>
      <c r="I7" s="9">
        <f t="array" ref="I7">INDEX('Back data'!$A$7:$BP$7,,MAX(IF('Back data'!$A$7:$BP$7&lt;&gt;"",COLUMN('Back data'!$A$7:$BP$7)))-I$6)+INDEX('Back data'!$A$8:$BP$8,,MAX(IF('Back data'!$A$8:$BP$8&lt;&gt;"",COLUMN('Back data'!$A$8:$BP$8)))-I$6)</f>
        <v>85</v>
      </c>
      <c r="J7" s="9">
        <f t="array" ref="J7">INDEX('Back data'!$A$7:$BP$7,,MAX(IF('Back data'!$A$7:$BP$7&lt;&gt;"",COLUMN('Back data'!$A$7:$BP$7)))-J$6)+INDEX('Back data'!$A$8:$BP$8,,MAX(IF('Back data'!$A$8:$BP$8&lt;&gt;"",COLUMN('Back data'!$A$8:$BP$8)))-J$6)</f>
        <v>85.77</v>
      </c>
      <c r="K7" s="9">
        <f t="array" ref="K7">INDEX('Back data'!$A$7:$BP$7,,MAX(IF('Back data'!$A$7:$BP$7&lt;&gt;"",COLUMN('Back data'!$A$7:$BP$7)))-K$6)+INDEX('Back data'!$A$8:$BP$8,,MAX(IF('Back data'!$A$8:$BP$8&lt;&gt;"",COLUMN('Back data'!$A$8:$BP$8)))-K$6)</f>
        <v>84.759999999999991</v>
      </c>
      <c r="L7" s="9">
        <f t="array" ref="L7">INDEX('Back data'!$A$7:$BP$7,,MAX(IF('Back data'!$A$7:$BP$7&lt;&gt;"",COLUMN('Back data'!$A$7:$BP$7)))-L$6)+INDEX('Back data'!$A$8:$BP$8,,MAX(IF('Back data'!$A$8:$BP$8&lt;&gt;"",COLUMN('Back data'!$A$8:$BP$8)))-L$6)</f>
        <v>84.61</v>
      </c>
      <c r="M7" s="9">
        <f t="array" ref="M7">INDEX('Back data'!$A$7:$BP$7,,MAX(IF('Back data'!$A$7:$BP$7&lt;&gt;"",COLUMN('Back data'!$A$7:$BP$7)))-M$6)+INDEX('Back data'!$A$8:$BP$8,,MAX(IF('Back data'!$A$8:$BP$8&lt;&gt;"",COLUMN('Back data'!$A$8:$BP$8)))-M$6)</f>
        <v>84.63</v>
      </c>
      <c r="N7" s="9">
        <f t="array" ref="N7">INDEX('Back data'!$A$7:$BP$7,,MAX(IF('Back data'!$A$7:$BP$7&lt;&gt;"",COLUMN('Back data'!$A$7:$BP$7)))-N$6)+INDEX('Back data'!$A$8:$BP$8,,MAX(IF('Back data'!$A$8:$BP$8&lt;&gt;"",COLUMN('Back data'!$A$8:$BP$8)))-N$6)</f>
        <v>85.33</v>
      </c>
      <c r="O7" s="34">
        <f t="array" ref="O7">INDEX('Back data'!$A$7:$BP$7,,MAX(IF('Back data'!$A$7:$BP$7&lt;&gt;"",COLUMN('Back data'!$A$7:$BP$7)))-O$6)+INDEX('Back data'!$A$8:$BP$8,,MAX(IF('Back data'!$A$8:$BP$8&lt;&gt;"",COLUMN('Back data'!$A$8:$BP$8)))-O$6)</f>
        <v>85.84</v>
      </c>
      <c r="P7" s="34">
        <f t="array" ref="P7">INDEX('Back data'!$A$7:$BP$7,,MAX(IF('Back data'!$A$7:$BP$7&lt;&gt;"",COLUMN('Back data'!$A$7:$BP$7)))-P$6)+INDEX('Back data'!$A$8:$BP$8,,MAX(IF('Back data'!$A$8:$BP$8&lt;&gt;"",COLUMN('Back data'!$A$8:$BP$8)))-P$6)</f>
        <v>86.52</v>
      </c>
    </row>
    <row r="8" spans="1:63" x14ac:dyDescent="0.35">
      <c r="A8" s="10" t="s">
        <v>74</v>
      </c>
      <c r="B8" s="11" t="s">
        <v>74</v>
      </c>
      <c r="C8" s="12" t="s">
        <v>75</v>
      </c>
      <c r="D8" s="13">
        <f t="array" ref="D8">INDEX('Back data'!$A7:$BP7,,MAX(IF('Back data'!$A7:$BP7&lt;&gt;"",COLUMN('Back data'!$A7:$BP7)))-D$6)/D$7</f>
        <v>0.97430406852248397</v>
      </c>
      <c r="E8" s="13">
        <f t="array" ref="E8">INDEX('Back data'!$A7:$BP7,,MAX(IF('Back data'!$A7:$BP7&lt;&gt;"",COLUMN('Back data'!$A7:$BP7)))-E$6)/E$7</f>
        <v>0.98017231205004118</v>
      </c>
      <c r="F8" s="13">
        <f t="array" ref="F8">INDEX('Back data'!$A7:$BP7,,MAX(IF('Back data'!$A7:$BP7&lt;&gt;"",COLUMN('Back data'!$A7:$BP7)))-F$6)/F$7</f>
        <v>0.96847429714151267</v>
      </c>
      <c r="G8" s="13">
        <f t="array" ref="G8">INDEX('Back data'!$A7:$BP7,,MAX(IF('Back data'!$A7:$BP7&lt;&gt;"",COLUMN('Back data'!$A7:$BP7)))-G$6)/G$7</f>
        <v>0.97503549455750116</v>
      </c>
      <c r="H8" s="13">
        <f t="array" ref="H8">INDEX('Back data'!$A7:$BP7,,MAX(IF('Back data'!$A7:$BP7&lt;&gt;"",COLUMN('Back data'!$A7:$BP7)))-H$6)/H$7</f>
        <v>0.98170443814919739</v>
      </c>
      <c r="I8" s="13">
        <f t="array" ref="I8">INDEX('Back data'!$A7:$BP7,,MAX(IF('Back data'!$A7:$BP7&lt;&gt;"",COLUMN('Back data'!$A7:$BP7)))-I$6)/I$7</f>
        <v>0.97776470588235298</v>
      </c>
      <c r="J8" s="13">
        <f t="array" ref="J8">INDEX('Back data'!$A7:$BP7,,MAX(IF('Back data'!$A7:$BP7&lt;&gt;"",COLUMN('Back data'!$A7:$BP7)))-J$6)/J$7</f>
        <v>0.98122886790253006</v>
      </c>
      <c r="K8" s="13">
        <f t="array" ref="K8">INDEX('Back data'!$A7:$BP7,,MAX(IF('Back data'!$A7:$BP7&lt;&gt;"",COLUMN('Back data'!$A7:$BP7)))-K$6)/K$7</f>
        <v>0.98041529023124119</v>
      </c>
      <c r="L8" s="13">
        <f t="array" ref="L8">INDEX('Back data'!$A7:$BP7,,MAX(IF('Back data'!$A7:$BP7&lt;&gt;"",COLUMN('Back data'!$A7:$BP7)))-L$6)/L$7</f>
        <v>0.97978962297600769</v>
      </c>
      <c r="M8" s="13">
        <f t="array" ref="M8">INDEX('Back data'!$A7:$BP7,,MAX(IF('Back data'!$A7:$BP7&lt;&gt;"",COLUMN('Back data'!$A7:$BP7)))-M$6)/M$7</f>
        <v>0.97967623774075385</v>
      </c>
      <c r="N8" s="13">
        <f t="array" ref="N8">INDEX('Back data'!$A7:$BP7,,MAX(IF('Back data'!$A7:$BP7&lt;&gt;"",COLUMN('Back data'!$A7:$BP7)))-N$6)/N$7</f>
        <v>0.97128794093519277</v>
      </c>
      <c r="O8" s="35">
        <f t="array" ref="O8">INDEX('Back data'!$A7:$BP7,,MAX(IF('Back data'!$A7:$BP7&lt;&gt;"",COLUMN('Back data'!$A7:$BP7)))-O$6)/O$7</f>
        <v>0.97693383038210624</v>
      </c>
      <c r="P8" s="35">
        <f t="array" ref="P8">INDEX('Back data'!A7:BP7,,MAX(IF('Back data'!A7:BP7&lt;&gt;"",COLUMN('Back data'!A7:BP7))))/P7</f>
        <v>0.97723069810448449</v>
      </c>
    </row>
    <row r="9" spans="1:63" x14ac:dyDescent="0.35">
      <c r="A9" s="10" t="s">
        <v>74</v>
      </c>
      <c r="B9" s="11" t="s">
        <v>74</v>
      </c>
      <c r="C9" s="12" t="s">
        <v>76</v>
      </c>
      <c r="D9" s="13">
        <f t="array" ref="D9">INDEX('Back data'!$A8:$BP8,,MAX(IF('Back data'!$A8:$BP8&lt;&gt;"",COLUMN('Back data'!$A8:$BP8)))-D$6)/D$7</f>
        <v>2.569593147751606E-2</v>
      </c>
      <c r="E9" s="13">
        <f t="array" ref="E9">INDEX('Back data'!$A8:$BP8,,MAX(IF('Back data'!$A8:$BP8&lt;&gt;"",COLUMN('Back data'!$A8:$BP8)))-E$6)/E$7</f>
        <v>1.9827687949958692E-2</v>
      </c>
      <c r="F9" s="13">
        <f t="array" ref="F9">INDEX('Back data'!$A8:$BP8,,MAX(IF('Back data'!$A8:$BP8&lt;&gt;"",COLUMN('Back data'!$A8:$BP8)))-F$6)/F$7</f>
        <v>3.1525702858487235E-2</v>
      </c>
      <c r="G9" s="13">
        <f t="array" ref="G9">INDEX('Back data'!$A8:$BP8,,MAX(IF('Back data'!$A8:$BP8&lt;&gt;"",COLUMN('Back data'!$A8:$BP8)))-G$6)/G$7</f>
        <v>2.4964505442498817E-2</v>
      </c>
      <c r="H9" s="13">
        <f t="array" ref="H9">INDEX('Back data'!$A8:$BP8,,MAX(IF('Back data'!$A8:$BP8&lt;&gt;"",COLUMN('Back data'!$A8:$BP8)))-H$6)/H$7</f>
        <v>1.8295561850802645E-2</v>
      </c>
      <c r="I9" s="13">
        <f t="array" ref="I9">INDEX('Back data'!$A8:$BP8,,MAX(IF('Back data'!$A8:$BP8&lt;&gt;"",COLUMN('Back data'!$A8:$BP8)))-I$6)/I$7</f>
        <v>2.2235294117647058E-2</v>
      </c>
      <c r="J9" s="13">
        <f t="array" ref="J9">INDEX('Back data'!$A8:$BP8,,MAX(IF('Back data'!$A8:$BP8&lt;&gt;"",COLUMN('Back data'!$A8:$BP8)))-J$6)/J$7</f>
        <v>1.8771132097469979E-2</v>
      </c>
      <c r="K9" s="13">
        <f t="array" ref="K9">INDEX('Back data'!$A8:$BP8,,MAX(IF('Back data'!$A8:$BP8&lt;&gt;"",COLUMN('Back data'!$A8:$BP8)))-K$6)/K$7</f>
        <v>1.958470976875885E-2</v>
      </c>
      <c r="L9" s="13">
        <f t="array" ref="L9">INDEX('Back data'!$A8:$BP8,,MAX(IF('Back data'!$A8:$BP8&lt;&gt;"",COLUMN('Back data'!$A8:$BP8)))-L$6)/L$7</f>
        <v>2.0210377023992435E-2</v>
      </c>
      <c r="M9" s="13">
        <f t="array" ref="M9">INDEX('Back data'!$A8:$BP8,,MAX(IF('Back data'!$A8:$BP8&lt;&gt;"",COLUMN('Back data'!$A8:$BP8)))-M$6)/M$7</f>
        <v>2.032376225924613E-2</v>
      </c>
      <c r="N9" s="13">
        <f t="array" ref="N9">INDEX('Back data'!$A8:$BP8,,MAX(IF('Back data'!$A8:$BP8&lt;&gt;"",COLUMN('Back data'!$A8:$BP8)))-N$6)/N$7</f>
        <v>2.871205906480722E-2</v>
      </c>
      <c r="O9" s="35">
        <f t="array" ref="O9">INDEX('Back data'!$A8:$BP8,,MAX(IF('Back data'!$A8:$BP8&lt;&gt;"",COLUMN('Back data'!$A8:$BP8)))-O$6)/O$7</f>
        <v>2.3066169617893754E-2</v>
      </c>
      <c r="P9" s="35">
        <f t="array" ref="P9">INDEX('Back data'!A8:BP8,,MAX(IF('Back data'!A8:BP8&lt;&gt;"",COLUMN('Back data'!A8:BP8))))/$P7</f>
        <v>2.2769301895515487E-2</v>
      </c>
    </row>
    <row r="12" spans="1:63" x14ac:dyDescent="0.35">
      <c r="C12" s="8" t="s">
        <v>73</v>
      </c>
      <c r="D12" s="9">
        <f t="array" ref="D12">INDEX('Back data'!$A$13:$BP$13,,MAX(IF('Back data'!$A$13:$BP$13&lt;&gt;"",COLUMN('Back data'!$A$13:$BP$13)))-D$6)+INDEX('Back data'!$A$14:$BP$14,,MAX(IF('Back data'!$A$14:$BP$14&lt;&gt;"",COLUMN('Back data'!$A$14:$BP$14)))-D$6)</f>
        <v>82.72999999999999</v>
      </c>
      <c r="E12" s="9">
        <f t="array" ref="E12">INDEX('Back data'!$A$13:$BP$13,,MAX(IF('Back data'!$A$13:$BP$13&lt;&gt;"",COLUMN('Back data'!$A$13:$BP$13)))-E$6)+INDEX('Back data'!$A$14:$BP$14,,MAX(IF('Back data'!$A$14:$BP$14&lt;&gt;"",COLUMN('Back data'!$A$14:$BP$14)))-E$6)</f>
        <v>83.82</v>
      </c>
      <c r="F12" s="9">
        <f t="array" ref="F12">INDEX('Back data'!$A$13:$BP$13,,MAX(IF('Back data'!$A$13:$BP$13&lt;&gt;"",COLUMN('Back data'!$A$13:$BP$13)))-F$6)+INDEX('Back data'!$A$14:$BP$14,,MAX(IF('Back data'!$A$14:$BP$14&lt;&gt;"",COLUMN('Back data'!$A$14:$BP$14)))-F$6)</f>
        <v>85.59</v>
      </c>
      <c r="G12" s="9">
        <f t="array" ref="G12">INDEX('Back data'!$A$13:$BP$13,,MAX(IF('Back data'!$A$13:$BP$13&lt;&gt;"",COLUMN('Back data'!$A$13:$BP$13)))-G$6)+INDEX('Back data'!$A$14:$BP$14,,MAX(IF('Back data'!$A$14:$BP$14&lt;&gt;"",COLUMN('Back data'!$A$14:$BP$14)))-G$6)</f>
        <v>83.34</v>
      </c>
      <c r="H12" s="9">
        <f t="array" ref="H12">INDEX('Back data'!$A$13:$BP$13,,MAX(IF('Back data'!$A$13:$BP$13&lt;&gt;"",COLUMN('Back data'!$A$13:$BP$13)))-H$6)+INDEX('Back data'!$A$14:$BP$14,,MAX(IF('Back data'!$A$14:$BP$14&lt;&gt;"",COLUMN('Back data'!$A$14:$BP$14)))-H$6)</f>
        <v>83.84</v>
      </c>
      <c r="I12" s="9">
        <f t="array" ref="I12">INDEX('Back data'!$A$13:$BP$13,,MAX(IF('Back data'!$A$13:$BP$13&lt;&gt;"",COLUMN('Back data'!$A$13:$BP$13)))-I$6)+INDEX('Back data'!$A$14:$BP$14,,MAX(IF('Back data'!$A$14:$BP$14&lt;&gt;"",COLUMN('Back data'!$A$14:$BP$14)))-I$6)</f>
        <v>84.039999999999992</v>
      </c>
      <c r="J12" s="9">
        <f t="array" ref="J12">INDEX('Back data'!$A$13:$BP$13,,MAX(IF('Back data'!$A$13:$BP$13&lt;&gt;"",COLUMN('Back data'!$A$13:$BP$13)))-J$6)+INDEX('Back data'!$A$14:$BP$14,,MAX(IF('Back data'!$A$14:$BP$14&lt;&gt;"",COLUMN('Back data'!$A$14:$BP$14)))-J$6)</f>
        <v>84.49</v>
      </c>
      <c r="K12" s="9">
        <f t="array" ref="K12">INDEX('Back data'!$A$13:$BP$13,,MAX(IF('Back data'!$A$13:$BP$13&lt;&gt;"",COLUMN('Back data'!$A$13:$BP$13)))-K$6)+INDEX('Back data'!$A$14:$BP$14,,MAX(IF('Back data'!$A$14:$BP$14&lt;&gt;"",COLUMN('Back data'!$A$14:$BP$14)))-K$6)</f>
        <v>82.51</v>
      </c>
      <c r="L12" s="9">
        <f t="array" ref="L12">INDEX('Back data'!$A$13:$BP$13,,MAX(IF('Back data'!$A$13:$BP$13&lt;&gt;"",COLUMN('Back data'!$A$13:$BP$13)))-L$6)+INDEX('Back data'!$A$14:$BP$14,,MAX(IF('Back data'!$A$14:$BP$14&lt;&gt;"",COLUMN('Back data'!$A$14:$BP$14)))-L$6)</f>
        <v>82.54</v>
      </c>
      <c r="M12" s="9">
        <f t="array" ref="M12">INDEX('Back data'!$A$13:$BP$13,,MAX(IF('Back data'!$A$13:$BP$13&lt;&gt;"",COLUMN('Back data'!$A$13:$BP$13)))-M$6)+INDEX('Back data'!$A$14:$BP$14,,MAX(IF('Back data'!$A$14:$BP$14&lt;&gt;"",COLUMN('Back data'!$A$14:$BP$14)))-M$6)</f>
        <v>82.61</v>
      </c>
      <c r="N12" s="9">
        <f t="array" ref="N12">INDEX('Back data'!$A$13:$BP$13,,MAX(IF('Back data'!$A$13:$BP$13&lt;&gt;"",COLUMN('Back data'!$A$13:$BP$13)))-N$6)+INDEX('Back data'!$A$14:$BP$14,,MAX(IF('Back data'!$A$14:$BP$14&lt;&gt;"",COLUMN('Back data'!$A$14:$BP$14)))-N$6)</f>
        <v>84.89</v>
      </c>
      <c r="O12" s="9">
        <f t="array" ref="O12">INDEX('Back data'!$A$13:$BP$13,,MAX(IF('Back data'!$A$13:$BP$13&lt;&gt;"",COLUMN('Back data'!$A$13:$BP$13)))-O$6)+INDEX('Back data'!$A$14:$BP$14,,MAX(IF('Back data'!$A$14:$BP$14&lt;&gt;"",COLUMN('Back data'!$A$14:$BP$14)))-O$6)</f>
        <v>84.050000000000011</v>
      </c>
      <c r="P12" s="34">
        <f t="array" ref="P12">INDEX('Back data'!$A$13:$BP$13,,MAX(IF('Back data'!$A$13:$BP$13&lt;&gt;"",COLUMN('Back data'!$A$13:$BP$13)))-P$6)+INDEX('Back data'!$A$14:$BP$14,,MAX(IF('Back data'!$A$14:$BP$14&lt;&gt;"",COLUMN('Back data'!$A$14:$BP$14)))-P$6)</f>
        <v>85.22</v>
      </c>
    </row>
    <row r="13" spans="1:63" x14ac:dyDescent="0.35">
      <c r="A13" s="10" t="s">
        <v>74</v>
      </c>
      <c r="B13" s="7" t="s">
        <v>77</v>
      </c>
      <c r="C13" s="12" t="s">
        <v>75</v>
      </c>
      <c r="D13" s="13">
        <f t="array" ref="D13">INDEX('Back data'!$A13:$BP13,,MAX(IF('Back data'!$A13:$BP13&lt;&gt;"",COLUMN('Back data'!$A13:$BP13)))-D$6)/D$12</f>
        <v>0.9323099238486644</v>
      </c>
      <c r="E13" s="13">
        <f t="array" ref="E13">INDEX('Back data'!$A13:$BP13,,MAX(IF('Back data'!$A13:$BP13&lt;&gt;"",COLUMN('Back data'!$A13:$BP13)))-E$6)/E$12</f>
        <v>0.95633500357909806</v>
      </c>
      <c r="F13" s="13">
        <f t="array" ref="F13">INDEX('Back data'!$A13:$BP13,,MAX(IF('Back data'!$A13:$BP13&lt;&gt;"",COLUMN('Back data'!$A13:$BP13)))-F$6)/F$12</f>
        <v>0.94695642014254</v>
      </c>
      <c r="G13" s="13">
        <f t="array" ref="G13">INDEX('Back data'!$A13:$BP13,,MAX(IF('Back data'!$A13:$BP13&lt;&gt;"",COLUMN('Back data'!$A13:$BP13)))-G$6)/G$12</f>
        <v>0.94696424286057113</v>
      </c>
      <c r="H13" s="13">
        <f t="array" ref="H13">INDEX('Back data'!$A13:$BP13,,MAX(IF('Back data'!$A13:$BP13&lt;&gt;"",COLUMN('Back data'!$A13:$BP13)))-H$6)/H$12</f>
        <v>0.95050095419847325</v>
      </c>
      <c r="I13" s="13">
        <f t="array" ref="I13">INDEX('Back data'!$A13:$BP13,,MAX(IF('Back data'!$A13:$BP13&lt;&gt;"",COLUMN('Back data'!$A13:$BP13)))-I$6)/I$12</f>
        <v>0.94847691575440263</v>
      </c>
      <c r="J13" s="13">
        <f t="array" ref="J13">INDEX('Back data'!$A13:$BP13,,MAX(IF('Back data'!$A13:$BP13&lt;&gt;"",COLUMN('Back data'!$A13:$BP13)))-J$6)/J$12</f>
        <v>0.94378032903302167</v>
      </c>
      <c r="K13" s="13">
        <f t="array" ref="K13">INDEX('Back data'!$A13:$BP13,,MAX(IF('Back data'!$A13:$BP13&lt;&gt;"",COLUMN('Back data'!$A13:$BP13)))-K$6)/K$12</f>
        <v>0.94836989455823528</v>
      </c>
      <c r="L13" s="13">
        <f t="array" ref="L13">INDEX('Back data'!$A13:$BP13,,MAX(IF('Back data'!$A13:$BP13&lt;&gt;"",COLUMN('Back data'!$A13:$BP13)))-L$6)/L$12</f>
        <v>0.93227526047976739</v>
      </c>
      <c r="M13" s="13">
        <f t="array" ref="M13">INDEX('Back data'!$A13:$BP13,,MAX(IF('Back data'!$A13:$BP13&lt;&gt;"",COLUMN('Back data'!$A13:$BP13)))-M$6)/M$12</f>
        <v>0.93221159665900022</v>
      </c>
      <c r="N13" s="13">
        <f t="array" ref="N13">INDEX('Back data'!$A13:$BP13,,MAX(IF('Back data'!$A13:$BP13&lt;&gt;"",COLUMN('Back data'!$A13:$BP13)))-N$6)/N$12</f>
        <v>0.93167628695959481</v>
      </c>
      <c r="O13" s="13">
        <f t="array" ref="O13">INDEX('Back data'!$A13:$BP13,,MAX(IF('Back data'!$A13:$BP13&lt;&gt;"",COLUMN('Back data'!$A13:$BP13)))-O$6)/O$12</f>
        <v>0.93741820345032711</v>
      </c>
      <c r="P13" s="35">
        <f t="array" ref="P13">INDEX('Back data'!$A13:$BP13,,MAX(IF('Back data'!$A13:$BP13&lt;&gt;"",COLUMN('Back data'!$A13:$BP13)))-P$6)/P$12</f>
        <v>0.93569584604552913</v>
      </c>
    </row>
    <row r="14" spans="1:63" x14ac:dyDescent="0.35">
      <c r="A14" s="10" t="s">
        <v>74</v>
      </c>
      <c r="B14" s="7" t="s">
        <v>77</v>
      </c>
      <c r="C14" s="12" t="s">
        <v>76</v>
      </c>
      <c r="D14" s="13">
        <f t="array" ref="D14">INDEX('Back data'!$A14:$BP14,,MAX(IF('Back data'!$A14:$BP14&lt;&gt;"",COLUMN('Back data'!$A14:$BP14)))-D$6)/D$12</f>
        <v>6.7690076151335668E-2</v>
      </c>
      <c r="E14" s="13">
        <f t="array" ref="E14">INDEX('Back data'!$A14:$BP14,,MAX(IF('Back data'!$A14:$BP14&lt;&gt;"",COLUMN('Back data'!$A14:$BP14)))-E$6)/E$12</f>
        <v>4.3664996420901936E-2</v>
      </c>
      <c r="F14" s="13">
        <f t="array" ref="F14">INDEX('Back data'!$A14:$BP14,,MAX(IF('Back data'!$A14:$BP14&lt;&gt;"",COLUMN('Back data'!$A14:$BP14)))-F$6)/F$12</f>
        <v>5.3043579857459985E-2</v>
      </c>
      <c r="G14" s="13">
        <f t="array" ref="G14">INDEX('Back data'!$A14:$BP14,,MAX(IF('Back data'!$A14:$BP14&lt;&gt;"",COLUMN('Back data'!$A14:$BP14)))-G$6)/G$12</f>
        <v>5.3035757139428839E-2</v>
      </c>
      <c r="H14" s="13">
        <f t="array" ref="H14">INDEX('Back data'!$A14:$BP14,,MAX(IF('Back data'!$A14:$BP14&lt;&gt;"",COLUMN('Back data'!$A14:$BP14)))-H$6)/H$12</f>
        <v>4.9499045801526718E-2</v>
      </c>
      <c r="I14" s="13">
        <f t="array" ref="I14">INDEX('Back data'!$A14:$BP14,,MAX(IF('Back data'!$A14:$BP14&lt;&gt;"",COLUMN('Back data'!$A14:$BP14)))-I$6)/I$12</f>
        <v>5.1523084245597338E-2</v>
      </c>
      <c r="J14" s="13">
        <f t="array" ref="J14">INDEX('Back data'!$A14:$BP14,,MAX(IF('Back data'!$A14:$BP14&lt;&gt;"",COLUMN('Back data'!$A14:$BP14)))-J$6)/J$12</f>
        <v>5.6219670966978344E-2</v>
      </c>
      <c r="K14" s="13">
        <f t="array" ref="K14">INDEX('Back data'!$A14:$BP14,,MAX(IF('Back data'!$A14:$BP14&lt;&gt;"",COLUMN('Back data'!$A14:$BP14)))-K$6)/K$12</f>
        <v>5.1630105441764627E-2</v>
      </c>
      <c r="L14" s="13">
        <f t="array" ref="L14">INDEX('Back data'!$A14:$BP14,,MAX(IF('Back data'!$A14:$BP14&lt;&gt;"",COLUMN('Back data'!$A14:$BP14)))-L$6)/L$12</f>
        <v>6.7724739520232613E-2</v>
      </c>
      <c r="M14" s="13">
        <f t="array" ref="M14">INDEX('Back data'!$A14:$BP14,,MAX(IF('Back data'!$A14:$BP14&lt;&gt;"",COLUMN('Back data'!$A14:$BP14)))-M$6)/M$12</f>
        <v>6.7788403340999878E-2</v>
      </c>
      <c r="N14" s="13">
        <f t="array" ref="N14">INDEX('Back data'!$A14:$BP14,,MAX(IF('Back data'!$A14:$BP14&lt;&gt;"",COLUMN('Back data'!$A14:$BP14)))-N$6)/N$12</f>
        <v>6.8323713040405229E-2</v>
      </c>
      <c r="O14" s="13">
        <f t="array" ref="O14">INDEX('Back data'!$A14:$BP14,,MAX(IF('Back data'!$A14:$BP14&lt;&gt;"",COLUMN('Back data'!$A14:$BP14)))-O$6)/O$12</f>
        <v>6.2581796549672802E-2</v>
      </c>
      <c r="P14" s="35">
        <f t="array" ref="P14">INDEX('Back data'!$A14:$BP14,,MAX(IF('Back data'!$A14:$BP14&lt;&gt;"",COLUMN('Back data'!$A14:$BP14)))-P$6)/P$12</f>
        <v>6.4304153954470783E-2</v>
      </c>
    </row>
    <row r="16" spans="1:63" x14ac:dyDescent="0.35">
      <c r="C16" s="14"/>
      <c r="D16" s="14"/>
    </row>
    <row r="17" spans="1:16" x14ac:dyDescent="0.35">
      <c r="C17" s="8" t="s">
        <v>73</v>
      </c>
      <c r="D17" s="9">
        <f t="array" ref="D17">INDEX('Back data'!$A$19:$BP$19,,MAX(IF('Back data'!$A$19:$BP$19&lt;&gt;"",COLUMN('Back data'!$A$19:$BP$19)))-D$6)+INDEX('Back data'!$A$20:$BP$20,,MAX(IF('Back data'!$A$20:$BP$20&lt;&gt;"",COLUMN('Back data'!$A$20:$BP$20)))-D$6)</f>
        <v>84.649999999999991</v>
      </c>
      <c r="E17" s="9">
        <f t="array" ref="E17">INDEX('Back data'!$A$19:$BP$19,,MAX(IF('Back data'!$A$19:$BP$19&lt;&gt;"",COLUMN('Back data'!$A$19:$BP$19)))-E$6)+INDEX('Back data'!$A$20:$BP$20,,MAX(IF('Back data'!$A$20:$BP$20&lt;&gt;"",COLUMN('Back data'!$A$20:$BP$20)))-E$6)</f>
        <v>85.34</v>
      </c>
      <c r="F17" s="9">
        <f t="array" ref="F17">INDEX('Back data'!$A$19:$BP$19,,MAX(IF('Back data'!$A$19:$BP$19&lt;&gt;"",COLUMN('Back data'!$A$19:$BP$19)))-F$6)+INDEX('Back data'!$A$20:$BP$20,,MAX(IF('Back data'!$A$20:$BP$20&lt;&gt;"",COLUMN('Back data'!$A$20:$BP$20)))-F$6)</f>
        <v>84.94</v>
      </c>
      <c r="G17" s="9">
        <f t="array" ref="G17">INDEX('Back data'!$A$19:$BP$19,,MAX(IF('Back data'!$A$19:$BP$19&lt;&gt;"",COLUMN('Back data'!$A$19:$BP$19)))-G$6)+INDEX('Back data'!$A$20:$BP$20,,MAX(IF('Back data'!$A$20:$BP$20&lt;&gt;"",COLUMN('Back data'!$A$20:$BP$20)))-G$6)</f>
        <v>84.89</v>
      </c>
      <c r="H17" s="9">
        <f t="array" ref="H17">INDEX('Back data'!$A$19:$BP$19,,MAX(IF('Back data'!$A$19:$BP$19&lt;&gt;"",COLUMN('Back data'!$A$19:$BP$19)))-H$6)+INDEX('Back data'!$A$20:$BP$20,,MAX(IF('Back data'!$A$20:$BP$20&lt;&gt;"",COLUMN('Back data'!$A$20:$BP$20)))-H$6)</f>
        <v>85.19</v>
      </c>
      <c r="I17" s="9">
        <f t="array" ref="I17">INDEX('Back data'!$A$19:$BP$19,,MAX(IF('Back data'!$A$19:$BP$19&lt;&gt;"",COLUMN('Back data'!$A$19:$BP$19)))-I$6)+INDEX('Back data'!$A$20:$BP$20,,MAX(IF('Back data'!$A$20:$BP$20&lt;&gt;"",COLUMN('Back data'!$A$20:$BP$20)))-I$6)</f>
        <v>85.29</v>
      </c>
      <c r="J17" s="9">
        <f t="array" ref="J17">INDEX('Back data'!$A$19:$BP$19,,MAX(IF('Back data'!$A$19:$BP$19&lt;&gt;"",COLUMN('Back data'!$A$19:$BP$19)))-J$6)+INDEX('Back data'!$A$20:$BP$20,,MAX(IF('Back data'!$A$20:$BP$20&lt;&gt;"",COLUMN('Back data'!$A$20:$BP$20)))-J$6)</f>
        <v>86</v>
      </c>
      <c r="K17" s="9">
        <f t="array" ref="K17">INDEX('Back data'!$A$19:$BP$19,,MAX(IF('Back data'!$A$19:$BP$19&lt;&gt;"",COLUMN('Back data'!$A$19:$BP$19)))-K$6)+INDEX('Back data'!$A$20:$BP$20,,MAX(IF('Back data'!$A$20:$BP$20&lt;&gt;"",COLUMN('Back data'!$A$20:$BP$20)))-K$6)</f>
        <v>85.28</v>
      </c>
      <c r="L17" s="9">
        <f t="array" ref="L17">INDEX('Back data'!$A$19:$BP$19,,MAX(IF('Back data'!$A$19:$BP$19&lt;&gt;"",COLUMN('Back data'!$A$19:$BP$19)))-L$6)+INDEX('Back data'!$A$20:$BP$20,,MAX(IF('Back data'!$A$20:$BP$20&lt;&gt;"",COLUMN('Back data'!$A$20:$BP$20)))-L$6)</f>
        <v>85.429999999999993</v>
      </c>
      <c r="M17" s="9">
        <f t="array" ref="M17">INDEX('Back data'!$A$19:$BP$19,,MAX(IF('Back data'!$A$19:$BP$19&lt;&gt;"",COLUMN('Back data'!$A$19:$BP$19)))-M$6)+INDEX('Back data'!$A$20:$BP$20,,MAX(IF('Back data'!$A$20:$BP$20&lt;&gt;"",COLUMN('Back data'!$A$20:$BP$20)))-M$6)</f>
        <v>85.35</v>
      </c>
      <c r="N17" s="9">
        <f t="array" ref="N17">INDEX('Back data'!$A$19:$BP$19,,MAX(IF('Back data'!$A$19:$BP$19&lt;&gt;"",COLUMN('Back data'!$A$19:$BP$19)))-N$6)+INDEX('Back data'!$A$20:$BP$20,,MAX(IF('Back data'!$A$20:$BP$20&lt;&gt;"",COLUMN('Back data'!$A$20:$BP$20)))-N$6)</f>
        <v>85.62</v>
      </c>
      <c r="O17" s="9">
        <f t="array" ref="O17">INDEX('Back data'!$A$19:$BP$19,,MAX(IF('Back data'!$A$19:$BP$19&lt;&gt;"",COLUMN('Back data'!$A$19:$BP$19)))-O$6)+INDEX('Back data'!$A$20:$BP$20,,MAX(IF('Back data'!$A$20:$BP$20&lt;&gt;"",COLUMN('Back data'!$A$20:$BP$20)))-O$6)</f>
        <v>86.21</v>
      </c>
      <c r="P17" s="34">
        <f t="array" ref="P17">INDEX('Back data'!$A$19:$BP$19,,MAX(IF('Back data'!$A$19:$BP$19&lt;&gt;"",COLUMN('Back data'!$A$19:$BP$19)))-P$6)+INDEX('Back data'!$A$20:$BP$20,,MAX(IF('Back data'!$A$20:$BP$20&lt;&gt;"",COLUMN('Back data'!$A$20:$BP$20)))-P$6)</f>
        <v>86.91</v>
      </c>
    </row>
    <row r="18" spans="1:16" x14ac:dyDescent="0.35">
      <c r="A18" s="10" t="s">
        <v>74</v>
      </c>
      <c r="B18" s="7" t="s">
        <v>78</v>
      </c>
      <c r="C18" s="12" t="s">
        <v>75</v>
      </c>
      <c r="D18" s="13">
        <f t="array" ref="D18">INDEX('Back data'!$A19:$BP19,,MAX(IF('Back data'!$A$9:$BP19&lt;&gt;"",COLUMN('Back data'!$A19:$BP$19)))-D$6)/D17</f>
        <v>0.98665091553455408</v>
      </c>
      <c r="E18" s="13">
        <f t="array" ref="E18">INDEX('Back data'!$A19:$BP19,,MAX(IF('Back data'!$A$9:$BP19&lt;&gt;"",COLUMN('Back data'!$A19:$BP$19)))-E$6)/E17</f>
        <v>0.98898523552847439</v>
      </c>
      <c r="F18" s="13">
        <f t="array" ref="F18">INDEX('Back data'!$A19:$BP19,,MAX(IF('Back data'!$A$9:$BP19&lt;&gt;"",COLUMN('Back data'!$A19:$BP$19)))-F$6)/F17</f>
        <v>0.97668942783141033</v>
      </c>
      <c r="G18" s="13">
        <f t="array" ref="G18">INDEX('Back data'!$A19:$BP19,,MAX(IF('Back data'!$A$9:$BP19&lt;&gt;"",COLUMN('Back data'!$A19:$BP$19)))-G$6)/G17</f>
        <v>0.98633525739191896</v>
      </c>
      <c r="H18" s="13">
        <f t="array" ref="H18">INDEX('Back data'!$A19:$BP19,,MAX(IF('Back data'!$A$9:$BP19&lt;&gt;"",COLUMN('Back data'!$A19:$BP$19)))-H$6)/H17</f>
        <v>0.99213522713933555</v>
      </c>
      <c r="I18" s="13">
        <f t="array" ref="I18">INDEX('Back data'!$A19:$BP19,,MAX(IF('Back data'!$A$9:$BP19&lt;&gt;"",COLUMN('Back data'!$A19:$BP$19)))-I$6)/I17</f>
        <v>0.98628209637706643</v>
      </c>
      <c r="J18" s="13">
        <f t="array" ref="J18">INDEX('Back data'!$A19:$BP19,,MAX(IF('Back data'!$A$9:$BP19&lt;&gt;"",COLUMN('Back data'!$A19:$BP$19)))-J$6)/J17</f>
        <v>0.99174418604651171</v>
      </c>
      <c r="K18" s="13">
        <f t="array" ref="K18">INDEX('Back data'!$A19:$BP19,,MAX(IF('Back data'!$A$9:$BP19&lt;&gt;"",COLUMN('Back data'!$A19:$BP$19)))-K$6)/K17</f>
        <v>0.9892120075046904</v>
      </c>
      <c r="L18" s="13">
        <f t="array" ref="L18">INDEX('Back data'!$A19:$BP19,,MAX(IF('Back data'!$A$9:$BP19&lt;&gt;"",COLUMN('Back data'!$A19:$BP$19)))-L$6)/L17</f>
        <v>0.99297670607514932</v>
      </c>
      <c r="M18" s="13">
        <f t="array" ref="M18">INDEX('Back data'!$A19:$BP19,,MAX(IF('Back data'!$A$9:$BP19&lt;&gt;"",COLUMN('Back data'!$A19:$BP$19)))-M$6)/M17</f>
        <v>0.99355594610427655</v>
      </c>
      <c r="N18" s="13">
        <f t="array" ref="N18">INDEX('Back data'!$A19:$BP19,,MAX(IF('Back data'!$A$9:$BP19&lt;&gt;"",COLUMN('Back data'!$A19:$BP$19)))-N$6)/N17</f>
        <v>0.98213034337771543</v>
      </c>
      <c r="O18" s="13">
        <f t="array" ref="O18">INDEX('Back data'!$A19:$BP19,,MAX(IF('Back data'!$A$9:$BP19&lt;&gt;"",COLUMN('Back data'!$A19:$BP$19)))-O$6)/O17</f>
        <v>0.98758844681591473</v>
      </c>
      <c r="P18" s="35">
        <f t="array" ref="P18">INDEX('Back data'!$A19:$BP19,,MAX(IF('Back data'!$A$9:$BP19&lt;&gt;"",COLUMN('Back data'!$A19:BP$19)))-$P6)/P17</f>
        <v>0.9898745829018526</v>
      </c>
    </row>
    <row r="19" spans="1:16" x14ac:dyDescent="0.35">
      <c r="A19" s="10" t="s">
        <v>74</v>
      </c>
      <c r="B19" s="7" t="s">
        <v>78</v>
      </c>
      <c r="C19" s="12" t="s">
        <v>76</v>
      </c>
      <c r="D19" s="35" cm="1">
        <f t="array" ref="D19">INDEX('Back data'!$A20:$BP20,,MAX(IF('Back data'!$A$9:$BP20&lt;&gt;"",COLUMN('Back data'!$A$19:BP20)))-D$6)/D17</f>
        <v>1.3349084465445953E-2</v>
      </c>
      <c r="E19" s="35" cm="1">
        <f t="array" ref="E19">INDEX('Back data'!$A20:$BP20,,MAX(IF('Back data'!$A$9:$BP20&lt;&gt;"",COLUMN('Back data'!$A$19:BP20)))-E$6)/E17</f>
        <v>1.101476447152566E-2</v>
      </c>
      <c r="F19" s="35" cm="1">
        <f t="array" ref="F19">INDEX('Back data'!$A20:$BP20,,MAX(IF('Back data'!$A$9:$BP20&lt;&gt;"",COLUMN('Back data'!$A$19:BP20)))-F$6)/F17</f>
        <v>2.3310572168589592E-2</v>
      </c>
      <c r="G19" s="35" cm="1">
        <f t="array" ref="G19">INDEX('Back data'!$A20:$BP20,,MAX(IF('Back data'!$A$9:$BP20&lt;&gt;"",COLUMN('Back data'!$A$19:BP20)))-G$6)/G17</f>
        <v>1.3664742608081044E-2</v>
      </c>
      <c r="H19" s="35" cm="1">
        <f t="array" ref="H19">INDEX('Back data'!$A20:$BP20,,MAX(IF('Back data'!$A$9:$BP20&lt;&gt;"",COLUMN('Back data'!$A$19:BP20)))-H$6)/H17</f>
        <v>7.8647728606643982E-3</v>
      </c>
      <c r="I19" s="35" cm="1">
        <f t="array" ref="I19">INDEX('Back data'!$A20:$BP20,,MAX(IF('Back data'!$A$9:$BP20&lt;&gt;"",COLUMN('Back data'!$A$19:BP20)))-I$6)/I17</f>
        <v>1.3717903622933519E-2</v>
      </c>
      <c r="J19" s="35" cm="1">
        <f t="array" ref="J19">INDEX('Back data'!$A20:$BP20,,MAX(IF('Back data'!$A$9:$BP20&lt;&gt;"",COLUMN('Back data'!$A$19:BP20)))-J$6)/J17</f>
        <v>8.2558139534883723E-3</v>
      </c>
      <c r="K19" s="35" cm="1">
        <f t="array" ref="K19">INDEX('Back data'!$A20:$BP20,,MAX(IF('Back data'!$A$9:$BP20&lt;&gt;"",COLUMN('Back data'!$A$19:BP20)))-K$6)/K17</f>
        <v>1.0787992495309569E-2</v>
      </c>
      <c r="L19" s="35" cm="1">
        <f t="array" ref="L19">INDEX('Back data'!$A20:$BP20,,MAX(IF('Back data'!$A$9:$BP20&lt;&gt;"",COLUMN('Back data'!$A$19:BP20)))-L$6)/L17</f>
        <v>7.0232939248507558E-3</v>
      </c>
      <c r="M19" s="35" cm="1">
        <f t="array" ref="M19">INDEX('Back data'!$A20:$BP20,,MAX(IF('Back data'!$A$9:$BP20&lt;&gt;"",COLUMN('Back data'!$A$19:BP20)))-M$6)/M17</f>
        <v>6.4440538957234927E-3</v>
      </c>
      <c r="N19" s="35" cm="1">
        <f t="array" ref="N19">INDEX('Back data'!$A20:$BP20,,MAX(IF('Back data'!$A$9:$BP20&lt;&gt;"",COLUMN('Back data'!$A$19:BP20)))-N$6)/N17</f>
        <v>1.7869656622284513E-2</v>
      </c>
      <c r="O19" s="35" cm="1">
        <f t="array" ref="O19">INDEX('Back data'!$A20:$BP20,,MAX(IF('Back data'!$A$9:$BP20&lt;&gt;"",COLUMN('Back data'!$A$19:BP20)))-O$6)/O17</f>
        <v>1.2411553184085374E-2</v>
      </c>
      <c r="P19" s="35">
        <f t="array" ref="P19">INDEX('Back data'!$A20:$BP20,,MAX(IF('Back data'!$A$9:$BP20&lt;&gt;"",COLUMN('Back data'!$A$19:BP20)))-P$6)/P17</f>
        <v>1.0125417098147509E-2</v>
      </c>
    </row>
    <row r="22" spans="1:16" x14ac:dyDescent="0.35">
      <c r="C22" s="8" t="s">
        <v>73</v>
      </c>
      <c r="D22" s="9">
        <f t="array" ref="D22">INDEX('Back data'!$A$239:$BP$239,,MAX(IF('Back data'!$A$239:$BP$239&lt;&gt;"",COLUMN('Back data'!$A$239:$BP$239)))-D$6)+INDEX('Back data'!$A$240:$BP$240,,MAX(IF('Back data'!$A$240:$BP$240&lt;&gt;"",COLUMN('Back data'!$A$240:$BP$240)))-D$6)</f>
        <v>82.06</v>
      </c>
      <c r="E22" s="9">
        <f t="array" ref="E22">INDEX('Back data'!$A$239:$BP$239,,MAX(IF('Back data'!$A$239:$BP$239&lt;&gt;"",COLUMN('Back data'!$A$239:$BP$239)))-E$6)+INDEX('Back data'!$A$240:$BP$240,,MAX(IF('Back data'!$A$240:$BP$240&lt;&gt;"",COLUMN('Back data'!$A$240:$BP$240)))-E$6)</f>
        <v>83.42</v>
      </c>
      <c r="F22" s="9">
        <f t="array" ref="F22">INDEX('Back data'!$A$239:$BP$239,,MAX(IF('Back data'!$A$239:$BP$239&lt;&gt;"",COLUMN('Back data'!$A$239:$BP$239)))-F$6)+INDEX('Back data'!$A$240:$BP$240,,MAX(IF('Back data'!$A$240:$BP$240&lt;&gt;"",COLUMN('Back data'!$A$240:$BP$240)))-F$6)</f>
        <v>84.34</v>
      </c>
      <c r="G22" s="9">
        <f t="array" ref="G22">INDEX('Back data'!$A$239:$BP$239,,MAX(IF('Back data'!$A$239:$BP$239&lt;&gt;"",COLUMN('Back data'!$A$239:$BP$239)))-G$6)+INDEX('Back data'!$A$240:$BP$240,,MAX(IF('Back data'!$A$240:$BP$240&lt;&gt;"",COLUMN('Back data'!$A$240:$BP$240)))-G$6)</f>
        <v>82.5</v>
      </c>
      <c r="H22" s="9">
        <f t="array" ref="H22">INDEX('Back data'!$A$239:$BP$239,,MAX(IF('Back data'!$A$239:$BP$239&lt;&gt;"",COLUMN('Back data'!$A$239:$BP$239)))-H$6)+INDEX('Back data'!$A$240:$BP$240,,MAX(IF('Back data'!$A$240:$BP$240&lt;&gt;"",COLUMN('Back data'!$A$240:$BP$240)))-H$6)</f>
        <v>82.089999999999989</v>
      </c>
      <c r="I22" s="9">
        <f t="array" ref="I22">INDEX('Back data'!$A$239:$BP$239,,MAX(IF('Back data'!$A$239:$BP$239&lt;&gt;"",COLUMN('Back data'!$A$239:$BP$239)))-I$6)+INDEX('Back data'!$A$240:$BP$240,,MAX(IF('Back data'!$A$240:$BP$240&lt;&gt;"",COLUMN('Back data'!$A$240:$BP$240)))-I$6)</f>
        <v>82.43</v>
      </c>
      <c r="J22" s="9">
        <f t="array" ref="J22">INDEX('Back data'!$A$239:$BP$239,,MAX(IF('Back data'!$A$239:$BP$239&lt;&gt;"",COLUMN('Back data'!$A$239:$BP$239)))-J$6)+INDEX('Back data'!$A$240:$BP$240,,MAX(IF('Back data'!$A$240:$BP$240&lt;&gt;"",COLUMN('Back data'!$A$240:$BP$240)))-J$6)</f>
        <v>84.09</v>
      </c>
      <c r="K22" s="9">
        <f t="array" ref="K22">INDEX('Back data'!$A$239:$BP$239,,MAX(IF('Back data'!$A$239:$BP$239&lt;&gt;"",COLUMN('Back data'!$A$239:$BP$239)))-K$6)+INDEX('Back data'!$A$240:$BP$240,,MAX(IF('Back data'!$A$240:$BP$240&lt;&gt;"",COLUMN('Back data'!$A$240:$BP$240)))-K$6)</f>
        <v>83.4</v>
      </c>
      <c r="L22" s="9">
        <f t="array" ref="L22">INDEX('Back data'!$A$239:$BP$239,,MAX(IF('Back data'!$A$239:$BP$239&lt;&gt;"",COLUMN('Back data'!$A$239:$BP$239)))-L$6)+INDEX('Back data'!$A$240:$BP$240,,MAX(IF('Back data'!$A$240:$BP$240&lt;&gt;"",COLUMN('Back data'!$A$240:$BP$240)))-L$6)</f>
        <v>83.64</v>
      </c>
      <c r="M22" s="9">
        <f t="array" ref="M22">INDEX('Back data'!$A$239:$BP$239,,MAX(IF('Back data'!$A$239:$BP$239&lt;&gt;"",COLUMN('Back data'!$A$239:$BP$239)))-M$6)+INDEX('Back data'!$A$240:$BP$240,,MAX(IF('Back data'!$A$240:$BP$240&lt;&gt;"",COLUMN('Back data'!$A$240:$BP$240)))-M$6)</f>
        <v>83.36</v>
      </c>
      <c r="N22" s="9">
        <f t="array" ref="N22">INDEX('Back data'!$A$239:$BP$239,,MAX(IF('Back data'!$A$239:$BP$239&lt;&gt;"",COLUMN('Back data'!$A$239:$BP$239)))-N$6)+INDEX('Back data'!$A$240:$BP$240,,MAX(IF('Back data'!$A$240:$BP$240&lt;&gt;"",COLUMN('Back data'!$A$240:$BP$240)))-N$6)</f>
        <v>85.11999999999999</v>
      </c>
      <c r="O22" s="9">
        <f t="array" ref="O22">INDEX('Back data'!$A$239:$BP$239,,MAX(IF('Back data'!$A$239:$BP$239&lt;&gt;"",COLUMN('Back data'!$A$239:$BP$239)))-O$6)+INDEX('Back data'!$A$240:$BP$240,,MAX(IF('Back data'!$A$240:$BP$240&lt;&gt;"",COLUMN('Back data'!$A$240:$BP$240)))-O$6)</f>
        <v>85.64</v>
      </c>
      <c r="P22" s="34">
        <f t="array" ref="P22">INDEX('Back data'!$A$239:$BP$239,,MAX(IF('Back data'!$A$239:$BP$239&lt;&gt;"",COLUMN('Back data'!$A$239:$BP$239)))-P$6)+INDEX('Back data'!$A$240:$BP$240,,MAX(IF('Back data'!$A$240:$BP$240&lt;&gt;"",COLUMN('Back data'!$A$240:$BP$240)))-P$6)</f>
        <v>85.18</v>
      </c>
    </row>
    <row r="23" spans="1:16" x14ac:dyDescent="0.35">
      <c r="A23" s="10" t="s">
        <v>74</v>
      </c>
      <c r="B23" s="7" t="s">
        <v>62</v>
      </c>
      <c r="C23" s="12" t="s">
        <v>75</v>
      </c>
      <c r="D23" s="13">
        <f t="array" ref="D23">INDEX('Back data'!$A$239:$BP$239,,MAX(IF('Back data'!$A$239:$BP$239&lt;&gt;"",COLUMN('Back data'!$A$239:$BP$239)))-D$6)/D$22</f>
        <v>0.96319766024859865</v>
      </c>
      <c r="E23" s="13">
        <f t="array" ref="E23">INDEX('Back data'!$A$239:$BP$239,,MAX(IF('Back data'!$A$239:$BP$239&lt;&gt;"",COLUMN('Back data'!$A$239:$BP$239)))-E$6)/E$22</f>
        <v>0.96991129225605366</v>
      </c>
      <c r="F23" s="13">
        <f t="array" ref="F23">INDEX('Back data'!$A$239:$BP$239,,MAX(IF('Back data'!$A$239:$BP$239&lt;&gt;"",COLUMN('Back data'!$A$239:$BP$239)))-F$6)/F$22</f>
        <v>0.96253260611809344</v>
      </c>
      <c r="G23" s="13">
        <f t="array" ref="G23">INDEX('Back data'!$A$239:$BP$239,,MAX(IF('Back data'!$A$239:$BP$239&lt;&gt;"",COLUMN('Back data'!$A$239:$BP$239)))-G$6)/G$22</f>
        <v>0.96727272727272728</v>
      </c>
      <c r="H23" s="13">
        <f t="array" ref="H23">INDEX('Back data'!$A$239:$BP$239,,MAX(IF('Back data'!$A$239:$BP$239&lt;&gt;"",COLUMN('Back data'!$A$239:$BP$239)))-H$6)/H$22</f>
        <v>0.96625654769155811</v>
      </c>
      <c r="I23" s="13">
        <f t="array" ref="I23">INDEX('Back data'!$A$239:$BP$239,,MAX(IF('Back data'!$A$239:$BP$239&lt;&gt;"",COLUMN('Back data'!$A$239:$BP$239)))-I$6)/I$22</f>
        <v>0.97221885235957772</v>
      </c>
      <c r="J23" s="13">
        <f t="array" ref="J23">INDEX('Back data'!$A$239:$BP$239,,MAX(IF('Back data'!$A$239:$BP$239&lt;&gt;"",COLUMN('Back data'!$A$239:$BP$239)))-J$6)/J$22</f>
        <v>0.96789154477345696</v>
      </c>
      <c r="K23" s="13">
        <f t="array" ref="K23">INDEX('Back data'!$A$239:$BP$239,,MAX(IF('Back data'!$A$239:$BP$239&lt;&gt;"",COLUMN('Back data'!$A$239:$BP$239)))-K$6)/K$22</f>
        <v>0.9703836930455636</v>
      </c>
      <c r="L23" s="13">
        <f t="array" ref="L23">INDEX('Back data'!$A$239:$BP$239,,MAX(IF('Back data'!$A$239:$BP$239&lt;&gt;"",COLUMN('Back data'!$A$239:$BP$239)))-L$6)/L$22</f>
        <v>0.96891439502630328</v>
      </c>
      <c r="M23" s="13">
        <f t="array" ref="M23">INDEX('Back data'!$A$239:$BP$239,,MAX(IF('Back data'!$A$239:$BP$239&lt;&gt;"",COLUMN('Back data'!$A$239:$BP$239)))-M$6)/M$22</f>
        <v>0.9748080614203456</v>
      </c>
      <c r="N23" s="13">
        <f t="array" ref="N23">INDEX('Back data'!$A$239:$BP$239,,MAX(IF('Back data'!$A$239:$BP$239&lt;&gt;"",COLUMN('Back data'!$A$239:$BP$239)))-N$6)/N$22</f>
        <v>0.9553571428571429</v>
      </c>
      <c r="O23" s="13">
        <f t="array" ref="O23">INDEX('Back data'!$A$239:$BP$239,,MAX(IF('Back data'!$A$239:$BP$239&lt;&gt;"",COLUMN('Back data'!$A$239:$BP$239)))-O$6)/O$22</f>
        <v>0.9618169079869221</v>
      </c>
      <c r="P23" s="35">
        <f t="array" ref="P23">INDEX('Back data'!$A$239:$BP$239,,MAX(IF('Back data'!$A$239:$BP$239&lt;&gt;"",COLUMN('Back data'!$A$239:$BP$239)))-P$6)/P$22</f>
        <v>0.9647804648978634</v>
      </c>
    </row>
    <row r="24" spans="1:16" x14ac:dyDescent="0.35">
      <c r="A24" s="10" t="s">
        <v>74</v>
      </c>
      <c r="B24" s="7" t="s">
        <v>62</v>
      </c>
      <c r="C24" s="12" t="s">
        <v>76</v>
      </c>
      <c r="D24" s="13">
        <f t="array" ref="D24">INDEX('Back data'!$A$240:$BP$240,,MAX(IF('Back data'!$A$240:$BP$240&lt;&gt;"",COLUMN('Back data'!$A$240:$BP$240)))-D$6)/D$22</f>
        <v>3.680233975140141E-2</v>
      </c>
      <c r="E24" s="13">
        <f t="array" ref="E24">INDEX('Back data'!$A$240:$BP$240,,MAX(IF('Back data'!$A$240:$BP$240&lt;&gt;"",COLUMN('Back data'!$A$240:$BP$240)))-E$6)/E$22</f>
        <v>3.0088707743946293E-2</v>
      </c>
      <c r="F24" s="13">
        <f t="array" ref="F24">INDEX('Back data'!$A$240:$BP$240,,MAX(IF('Back data'!$A$240:$BP$240&lt;&gt;"",COLUMN('Back data'!$A$240:$BP$240)))-F$6)/F$22</f>
        <v>3.746739388190657E-2</v>
      </c>
      <c r="G24" s="13">
        <f t="array" ref="G24">INDEX('Back data'!$A$240:$BP$240,,MAX(IF('Back data'!$A$240:$BP$240&lt;&gt;"",COLUMN('Back data'!$A$240:$BP$240)))-G$6)/G$22</f>
        <v>3.272727272727273E-2</v>
      </c>
      <c r="H24" s="13">
        <f t="array" ref="H24">INDEX('Back data'!$A$240:$BP$240,,MAX(IF('Back data'!$A$240:$BP$240&lt;&gt;"",COLUMN('Back data'!$A$240:$BP$240)))-H$6)/H$22</f>
        <v>3.374345230844196E-2</v>
      </c>
      <c r="I24" s="13">
        <f t="array" ref="I24">INDEX('Back data'!$A$240:$BP$240,,MAX(IF('Back data'!$A$240:$BP$240&lt;&gt;"",COLUMN('Back data'!$A$240:$BP$240)))-I$6)/I$22</f>
        <v>2.7781147640422176E-2</v>
      </c>
      <c r="J24" s="13">
        <f t="array" ref="J24">INDEX('Back data'!$A$240:$BP$240,,MAX(IF('Back data'!$A$240:$BP$240&lt;&gt;"",COLUMN('Back data'!$A$240:$BP$240)))-J$6)/J$22</f>
        <v>3.2108455226542994E-2</v>
      </c>
      <c r="K24" s="13">
        <f t="array" ref="K24">INDEX('Back data'!$A$240:$BP$240,,MAX(IF('Back data'!$A$240:$BP$240&lt;&gt;"",COLUMN('Back data'!$A$240:$BP$240)))-K$6)/K$22</f>
        <v>2.9616306954436452E-2</v>
      </c>
      <c r="L24" s="13">
        <f t="array" ref="L24">INDEX('Back data'!$A$240:$BP$240,,MAX(IF('Back data'!$A$240:$BP$240&lt;&gt;"",COLUMN('Back data'!$A$240:$BP$240)))-L$6)/L$22</f>
        <v>3.1085604973696796E-2</v>
      </c>
      <c r="M24" s="13">
        <f t="array" ref="M24">INDEX('Back data'!$A$240:$BP$240,,MAX(IF('Back data'!$A$240:$BP$240&lt;&gt;"",COLUMN('Back data'!$A$240:$BP$240)))-M$6)/M$22</f>
        <v>2.5191938579654512E-2</v>
      </c>
      <c r="N24" s="13">
        <f t="array" ref="N24">INDEX('Back data'!$A$240:$BP$240,,MAX(IF('Back data'!$A$240:$BP$240&lt;&gt;"",COLUMN('Back data'!$A$240:$BP$240)))-N$6)/N$22</f>
        <v>4.4642857142857144E-2</v>
      </c>
      <c r="O24" s="13">
        <f t="array" ref="O24">INDEX('Back data'!$A$240:$BP$240,,MAX(IF('Back data'!$A$240:$BP$240&lt;&gt;"",COLUMN('Back data'!$A$240:$BP$240)))-O$6)/O$22</f>
        <v>3.8183092013077999E-2</v>
      </c>
      <c r="P24" s="35">
        <f t="array" ref="P24">INDEX('Back data'!$A$240:$BP$240,,MAX(IF('Back data'!$A$240:$BP$240&lt;&gt;"",COLUMN('Back data'!$A$240:$BP$240)))-P$6)/P$22</f>
        <v>3.521953510213665E-2</v>
      </c>
    </row>
    <row r="27" spans="1:16" x14ac:dyDescent="0.35">
      <c r="C27" s="8" t="s">
        <v>73</v>
      </c>
      <c r="D27" s="9">
        <f t="array" ref="D27">INDEX('Back data'!$A$245:$BP$245,,MAX(IF('Back data'!$A$245:$BP$245&lt;&gt;"",COLUMN('Back data'!$A$245:$BP$245)))-D$6)+INDEX('Back data'!$A$246:$BP$246,,MAX(IF('Back data'!$A$246:$BP$246&lt;&gt;"",COLUMN('Back data'!$A$246:$BP$246)))-D$6)</f>
        <v>84.3</v>
      </c>
      <c r="E27" s="9">
        <f t="array" ref="E27">INDEX('Back data'!$A$245:$BP$245,,MAX(IF('Back data'!$A$245:$BP$245&lt;&gt;"",COLUMN('Back data'!$A$245:$BP$245)))-E$6)+INDEX('Back data'!$A$246:$BP$246,,MAX(IF('Back data'!$A$246:$BP$246&lt;&gt;"",COLUMN('Back data'!$A$246:$BP$246)))-E$6)</f>
        <v>84.820000000000007</v>
      </c>
      <c r="F27" s="9">
        <f t="array" ref="F27">INDEX('Back data'!$A$245:$BP$245,,MAX(IF('Back data'!$A$245:$BP$245&lt;&gt;"",COLUMN('Back data'!$A$245:$BP$245)))-F$6)+INDEX('Back data'!$A$246:$BP$246,,MAX(IF('Back data'!$A$246:$BP$246&lt;&gt;"",COLUMN('Back data'!$A$246:$BP$246)))-F$6)</f>
        <v>85.429999999999993</v>
      </c>
      <c r="G27" s="9">
        <f t="array" ref="G27">INDEX('Back data'!$A$245:$BP$245,,MAX(IF('Back data'!$A$245:$BP$245&lt;&gt;"",COLUMN('Back data'!$A$245:$BP$245)))-G$6)+INDEX('Back data'!$A$246:$BP$246,,MAX(IF('Back data'!$A$246:$BP$246&lt;&gt;"",COLUMN('Back data'!$A$246:$BP$246)))-G$6)</f>
        <v>84.68</v>
      </c>
      <c r="H27" s="9">
        <f t="array" ref="H27">INDEX('Back data'!$A$245:$BP$245,,MAX(IF('Back data'!$A$245:$BP$245&lt;&gt;"",COLUMN('Back data'!$A$245:$BP$245)))-H$6)+INDEX('Back data'!$A$246:$BP$246,,MAX(IF('Back data'!$A$246:$BP$246&lt;&gt;"",COLUMN('Back data'!$A$246:$BP$246)))-H$6)</f>
        <v>85.06</v>
      </c>
      <c r="I27" s="9">
        <f t="array" ref="I27">INDEX('Back data'!$A$245:$BP$245,,MAX(IF('Back data'!$A$245:$BP$245&lt;&gt;"",COLUMN('Back data'!$A$245:$BP$245)))-I$6)+INDEX('Back data'!$A$246:$BP$246,,MAX(IF('Back data'!$A$246:$BP$246&lt;&gt;"",COLUMN('Back data'!$A$246:$BP$246)))-I$6)</f>
        <v>85.54</v>
      </c>
      <c r="J27" s="9">
        <f t="array" ref="J27">INDEX('Back data'!$A$245:$BP$245,,MAX(IF('Back data'!$A$245:$BP$245&lt;&gt;"",COLUMN('Back data'!$A$245:$BP$245)))-J$6)+INDEX('Back data'!$A$246:$BP$246,,MAX(IF('Back data'!$A$246:$BP$246&lt;&gt;"",COLUMN('Back data'!$A$246:$BP$246)))-J$6)</f>
        <v>86.25</v>
      </c>
      <c r="K27" s="9">
        <f t="array" ref="K27">INDEX('Back data'!$A$245:$BP$245,,MAX(IF('Back data'!$A$245:$BP$245&lt;&gt;"",COLUMN('Back data'!$A$245:$BP$245)))-K$6)+INDEX('Back data'!$A$246:$BP$246,,MAX(IF('Back data'!$A$246:$BP$246&lt;&gt;"",COLUMN('Back data'!$A$246:$BP$246)))-K$6)</f>
        <v>85.15</v>
      </c>
      <c r="L27" s="9">
        <f t="array" ref="L27">INDEX('Back data'!$A$245:$BP$245,,MAX(IF('Back data'!$A$245:$BP$245&lt;&gt;"",COLUMN('Back data'!$A$245:$BP$245)))-L$6)+INDEX('Back data'!$A$246:$BP$246,,MAX(IF('Back data'!$A$246:$BP$246&lt;&gt;"",COLUMN('Back data'!$A$246:$BP$246)))-L$6)</f>
        <v>84.61</v>
      </c>
      <c r="M27" s="9">
        <f t="array" ref="M27">INDEX('Back data'!$A$245:$BP$245,,MAX(IF('Back data'!$A$245:$BP$245&lt;&gt;"",COLUMN('Back data'!$A$245:$BP$245)))-M$6)+INDEX('Back data'!$A$246:$BP$246,,MAX(IF('Back data'!$A$246:$BP$246&lt;&gt;"",COLUMN('Back data'!$A$246:$BP$246)))-M$6)</f>
        <v>84.67</v>
      </c>
      <c r="N27" s="9">
        <f t="array" ref="N27">INDEX('Back data'!$A$245:$BP$245,,MAX(IF('Back data'!$A$245:$BP$245&lt;&gt;"",COLUMN('Back data'!$A$245:$BP$245)))-N$6)+INDEX('Back data'!$A$246:$BP$246,,MAX(IF('Back data'!$A$246:$BP$246&lt;&gt;"",COLUMN('Back data'!$A$246:$BP$246)))-N$6)</f>
        <v>85.39</v>
      </c>
      <c r="O27" s="9">
        <f t="array" ref="O27">INDEX('Back data'!$A$245:$BP$245,,MAX(IF('Back data'!$A$245:$BP$245&lt;&gt;"",COLUMN('Back data'!$A$245:$BP$245)))-O$6)+INDEX('Back data'!$A$246:$BP$246,,MAX(IF('Back data'!$A$246:$BP$246&lt;&gt;"",COLUMN('Back data'!$A$246:$BP$246)))-O$6)</f>
        <v>85.89</v>
      </c>
      <c r="P27" s="34">
        <f t="array" ref="P27">INDEX('Back data'!$A$245:$BP$245,,MAX(IF('Back data'!$A$245:$BP$245&lt;&gt;"",COLUMN('Back data'!$A$245:$BP$245)))-P$6)+INDEX('Back data'!$A$246:$BP$246,,MAX(IF('Back data'!$A$246:$BP$246&lt;&gt;"",COLUMN('Back data'!$A$246:$BP$246)))-P$6)</f>
        <v>86.3</v>
      </c>
    </row>
    <row r="28" spans="1:16" x14ac:dyDescent="0.35">
      <c r="A28" s="10" t="s">
        <v>74</v>
      </c>
      <c r="B28" s="7" t="s">
        <v>67</v>
      </c>
      <c r="C28" s="12" t="s">
        <v>75</v>
      </c>
      <c r="D28" s="13">
        <f t="array" ref="D28">INDEX('Back data'!$A$245:$BP$245,,MAX(IF('Back data'!$A$245:$BP$245&lt;&gt;"",COLUMN('Back data'!$A$245:$BP$245)))-D$6)/D27</f>
        <v>0.98291814946619216</v>
      </c>
      <c r="E28" s="13">
        <f t="array" ref="E28">INDEX('Back data'!$A$245:$BP$245,,MAX(IF('Back data'!$A$245:$BP$245&lt;&gt;"",COLUMN('Back data'!$A$245:$BP$245)))-E$6)/E27</f>
        <v>0.98620608347087946</v>
      </c>
      <c r="F28" s="13">
        <f t="array" ref="F28">INDEX('Back data'!$A$245:$BP$245,,MAX(IF('Back data'!$A$245:$BP$245&lt;&gt;"",COLUMN('Back data'!$A$245:$BP$245)))-F$6)/F27</f>
        <v>0.97834484373171027</v>
      </c>
      <c r="G28" s="13">
        <f t="array" ref="G28">INDEX('Back data'!$A$245:$BP$245,,MAX(IF('Back data'!$A$245:$BP$245&lt;&gt;"",COLUMN('Back data'!$A$245:$BP$245)))-G$6)/G27</f>
        <v>0.97933396315540855</v>
      </c>
      <c r="H28" s="13">
        <f t="array" ref="H28">INDEX('Back data'!$A$245:$BP$245,,MAX(IF('Back data'!$A$245:$BP$245&lt;&gt;"",COLUMN('Back data'!$A$245:$BP$245)))-H$6)/H27</f>
        <v>0.98648013167176107</v>
      </c>
      <c r="I28" s="13">
        <f t="array" ref="I28">INDEX('Back data'!$A$245:$BP$245,,MAX(IF('Back data'!$A$245:$BP$245&lt;&gt;"",COLUMN('Back data'!$A$245:$BP$245)))-I$6)/I27</f>
        <v>0.98527004909983629</v>
      </c>
      <c r="J28" s="13">
        <f t="array" ref="J28">INDEX('Back data'!$A$245:$BP$245,,MAX(IF('Back data'!$A$245:$BP$245&lt;&gt;"",COLUMN('Back data'!$A$245:$BP$245)))-J$6)/J27</f>
        <v>0.98631884057971009</v>
      </c>
      <c r="K28" s="13">
        <f t="array" ref="K28">INDEX('Back data'!$A$245:$BP$245,,MAX(IF('Back data'!$A$245:$BP$245&lt;&gt;"",COLUMN('Back data'!$A$245:$BP$245)))-K$6)/K27</f>
        <v>0.98813857897827362</v>
      </c>
      <c r="L28" s="13">
        <f t="array" ref="L28">INDEX('Back data'!$A$245:$BP$245,,MAX(IF('Back data'!$A$245:$BP$245&lt;&gt;"",COLUMN('Back data'!$A$245:$BP$245)))-L$6)/L27</f>
        <v>0.98392624985226329</v>
      </c>
      <c r="M28" s="13">
        <f t="array" ref="M28">INDEX('Back data'!$A$245:$BP$245,,MAX(IF('Back data'!$A$245:$BP$245&lt;&gt;"",COLUMN('Back data'!$A$245:$BP$245)))-M$6)/M27</f>
        <v>0.98322900673201841</v>
      </c>
      <c r="N28" s="13">
        <f t="array" ref="N28">INDEX('Back data'!$A$245:$BP$245,,MAX(IF('Back data'!$A$245:$BP$245&lt;&gt;"",COLUMN('Back data'!$A$245:$BP$245)))-N$6)/N27</f>
        <v>0.98009134559081856</v>
      </c>
      <c r="O28" s="13">
        <f t="array" ref="O28">INDEX('Back data'!$A$245:$BP$245,,MAX(IF('Back data'!$A$245:$BP$245&lt;&gt;"",COLUMN('Back data'!$A$245:$BP$245)))-O$6)/O27</f>
        <v>0.98358365351030397</v>
      </c>
      <c r="P28" s="35">
        <f t="array" ref="P28">INDEX('Back data'!$A$245:$BP$245,,MAX(IF('Back data'!$A$245:$BP$245&lt;&gt;"",COLUMN('Back data'!$A$245:$BP$245)))-P$6)/P27</f>
        <v>0.98146002317497105</v>
      </c>
    </row>
    <row r="29" spans="1:16" x14ac:dyDescent="0.35">
      <c r="A29" s="10" t="s">
        <v>74</v>
      </c>
      <c r="B29" s="7" t="s">
        <v>67</v>
      </c>
      <c r="C29" s="12" t="s">
        <v>76</v>
      </c>
      <c r="D29" s="13">
        <f t="array" ref="D29">INDEX('Back data'!$A$246:$BP$246,,MAX(IF('Back data'!$A$246:$BP$246&lt;&gt;"",COLUMN('Back data'!$A$246:$BP$246)))-D$6)/D27</f>
        <v>1.708185053380783E-2</v>
      </c>
      <c r="E29" s="13">
        <f t="array" ref="E29">INDEX('Back data'!$A$246:$BP$246,,MAX(IF('Back data'!$A$246:$BP$246&lt;&gt;"",COLUMN('Back data'!$A$246:$BP$246)))-E$6)/E27</f>
        <v>1.3793916529120489E-2</v>
      </c>
      <c r="F29" s="13">
        <f t="array" ref="F29">INDEX('Back data'!$A$246:$BP$246,,MAX(IF('Back data'!$A$246:$BP$246&lt;&gt;"",COLUMN('Back data'!$A$246:$BP$246)))-F$6)/F27</f>
        <v>2.165515626828983E-2</v>
      </c>
      <c r="G29" s="13">
        <f t="array" ref="G29">INDEX('Back data'!$A$246:$BP$246,,MAX(IF('Back data'!$A$246:$BP$246&lt;&gt;"",COLUMN('Back data'!$A$246:$BP$246)))-G$6)/G27</f>
        <v>2.0666036844591402E-2</v>
      </c>
      <c r="H29" s="13">
        <f t="array" ref="H29">INDEX('Back data'!$A$246:$BP$246,,MAX(IF('Back data'!$A$246:$BP$246&lt;&gt;"",COLUMN('Back data'!$A$246:$BP$246)))-H$6)/H27</f>
        <v>1.3519868328238888E-2</v>
      </c>
      <c r="I29" s="13">
        <f t="array" ref="I29">INDEX('Back data'!$A$246:$BP$246,,MAX(IF('Back data'!$A$246:$BP$246&lt;&gt;"",COLUMN('Back data'!$A$246:$BP$246)))-I$6)/I27</f>
        <v>1.4729950900163664E-2</v>
      </c>
      <c r="J29" s="13">
        <f t="array" ref="J29">INDEX('Back data'!$A$246:$BP$246,,MAX(IF('Back data'!$A$246:$BP$246&lt;&gt;"",COLUMN('Back data'!$A$246:$BP$246)))-J$6)/J27</f>
        <v>1.3681159420289855E-2</v>
      </c>
      <c r="K29" s="13">
        <f t="array" ref="K29">INDEX('Back data'!$A$246:$BP$246,,MAX(IF('Back data'!$A$246:$BP$246&lt;&gt;"",COLUMN('Back data'!$A$246:$BP$246)))-K$6)/K27</f>
        <v>1.1861421021726364E-2</v>
      </c>
      <c r="L29" s="13">
        <f t="array" ref="L29">INDEX('Back data'!$A$246:$BP$246,,MAX(IF('Back data'!$A$246:$BP$246&lt;&gt;"",COLUMN('Back data'!$A$246:$BP$246)))-L$6)/L27</f>
        <v>1.6073750147736675E-2</v>
      </c>
      <c r="M29" s="13">
        <f t="array" ref="M29">INDEX('Back data'!$A$246:$BP$246,,MAX(IF('Back data'!$A$246:$BP$246&lt;&gt;"",COLUMN('Back data'!$A$246:$BP$246)))-M$6)/M27</f>
        <v>1.6770993267981576E-2</v>
      </c>
      <c r="N29" s="13">
        <f t="array" ref="N29">INDEX('Back data'!$A$246:$BP$246,,MAX(IF('Back data'!$A$246:$BP$246&lt;&gt;"",COLUMN('Back data'!$A$246:$BP$246)))-N$6)/N27</f>
        <v>1.9908654409181402E-2</v>
      </c>
      <c r="O29" s="13">
        <f t="array" ref="O29">INDEX('Back data'!$A$246:$BP$246,,MAX(IF('Back data'!$A$246:$BP$246&lt;&gt;"",COLUMN('Back data'!$A$246:$BP$246)))-O$6)/O27</f>
        <v>1.6416346489696122E-2</v>
      </c>
      <c r="P29" s="35">
        <f t="array" ref="P29">INDEX('Back data'!$A$246:$BP$246,,MAX(IF('Back data'!$A$246:$BP$246&lt;&gt;"",COLUMN('Back data'!$A$246:$BP$246)))-P$6)/P27</f>
        <v>1.8539976825028972E-2</v>
      </c>
    </row>
    <row r="32" spans="1:16" x14ac:dyDescent="0.35">
      <c r="C32" s="8" t="s">
        <v>73</v>
      </c>
      <c r="D32" s="9">
        <f t="array" ref="D32">INDEX('Back data'!$A$251:$BP$251,,MAX(IF('Back data'!$A$251:$BP$251&lt;&gt;"",COLUMN('Back data'!$A$251:$BP$251)))-D$6)+INDEX('Back data'!$A$252:$BP$252,,MAX(IF('Back data'!$A$252:$BP$252&lt;&gt;"",COLUMN('Back data'!$A$252:$BP$252)))-D$6)</f>
        <v>84.88</v>
      </c>
      <c r="E32" s="9">
        <f t="array" ref="E32">INDEX('Back data'!$A$251:$BP$251,,MAX(IF('Back data'!$A$251:$BP$251&lt;&gt;"",COLUMN('Back data'!$A$251:$BP$251)))-E$6)+INDEX('Back data'!$A$252:$BP$252,,MAX(IF('Back data'!$A$252:$BP$252&lt;&gt;"",COLUMN('Back data'!$A$252:$BP$252)))-E$6)</f>
        <v>85.54</v>
      </c>
      <c r="F32" s="9">
        <f t="array" ref="F32">INDEX('Back data'!$A$251:$BP$251,,MAX(IF('Back data'!$A$251:$BP$251&lt;&gt;"",COLUMN('Back data'!$A$251:$BP$251)))-F$6)+INDEX('Back data'!$A$252:$BP$252,,MAX(IF('Back data'!$A$252:$BP$252&lt;&gt;"",COLUMN('Back data'!$A$252:$BP$252)))-F$6)</f>
        <v>84.17</v>
      </c>
      <c r="G32" s="9">
        <f t="array" ref="G32">INDEX('Back data'!$A$251:$BP$251,,MAX(IF('Back data'!$A$251:$BP$251&lt;&gt;"",COLUMN('Back data'!$A$251:$BP$251)))-G$6)+INDEX('Back data'!$A$252:$BP$252,,MAX(IF('Back data'!$A$252:$BP$252&lt;&gt;"",COLUMN('Back data'!$A$252:$BP$252)))-G$6)</f>
        <v>85.64</v>
      </c>
      <c r="H32" s="9">
        <f t="array" ref="H32">INDEX('Back data'!$A$251:$BP$251,,MAX(IF('Back data'!$A$251:$BP$251&lt;&gt;"",COLUMN('Back data'!$A$251:$BP$251)))-H$6)+INDEX('Back data'!$A$252:$BP$252,,MAX(IF('Back data'!$A$252:$BP$252&lt;&gt;"",COLUMN('Back data'!$A$252:$BP$252)))-H$6)</f>
        <v>85.61999999999999</v>
      </c>
      <c r="I32" s="9">
        <f t="array" ref="I32">INDEX('Back data'!$A$251:$BP$251,,MAX(IF('Back data'!$A$251:$BP$251&lt;&gt;"",COLUMN('Back data'!$A$251:$BP$251)))-I$6)+INDEX('Back data'!$A$252:$BP$252,,MAX(IF('Back data'!$A$252:$BP$252&lt;&gt;"",COLUMN('Back data'!$A$252:$BP$252)))-I$6)</f>
        <v>85.06</v>
      </c>
      <c r="J32" s="9">
        <f t="array" ref="J32">INDEX('Back data'!$A$251:$BP$251,,MAX(IF('Back data'!$A$251:$BP$251&lt;&gt;"",COLUMN('Back data'!$A$251:$BP$251)))-J$6)+INDEX('Back data'!$A$252:$BP$252,,MAX(IF('Back data'!$A$252:$BP$252&lt;&gt;"",COLUMN('Back data'!$A$252:$BP$252)))-J$6)</f>
        <v>85.49</v>
      </c>
      <c r="K32" s="9">
        <f t="array" ref="K32">INDEX('Back data'!$A$251:$BP$251,,MAX(IF('Back data'!$A$251:$BP$251&lt;&gt;"",COLUMN('Back data'!$A$251:$BP$251)))-K$6)+INDEX('Back data'!$A$252:$BP$252,,MAX(IF('Back data'!$A$252:$BP$252&lt;&gt;"",COLUMN('Back data'!$A$252:$BP$252)))-K$6)</f>
        <v>84.46</v>
      </c>
      <c r="L32" s="9">
        <f t="array" ref="L32">INDEX('Back data'!$A$251:$BP$251,,MAX(IF('Back data'!$A$251:$BP$251&lt;&gt;"",COLUMN('Back data'!$A$251:$BP$251)))-L$6)+INDEX('Back data'!$A$252:$BP$252,,MAX(IF('Back data'!$A$252:$BP$252&lt;&gt;"",COLUMN('Back data'!$A$252:$BP$252)))-L$6)</f>
        <v>85.39</v>
      </c>
      <c r="M32" s="9">
        <f t="array" ref="M32">INDEX('Back data'!$A$251:$BP$251,,MAX(IF('Back data'!$A$251:$BP$251&lt;&gt;"",COLUMN('Back data'!$A$251:$BP$251)))-M$6)+INDEX('Back data'!$A$252:$BP$252,,MAX(IF('Back data'!$A$252:$BP$252&lt;&gt;"",COLUMN('Back data'!$A$252:$BP$252)))-M$6)</f>
        <v>85.58</v>
      </c>
      <c r="N32" s="9">
        <f t="array" ref="N32">INDEX('Back data'!$A$251:$BP$251,,MAX(IF('Back data'!$A$251:$BP$251&lt;&gt;"",COLUMN('Back data'!$A$251:$BP$251)))-N$6)+INDEX('Back data'!$A$252:$BP$252,,MAX(IF('Back data'!$A$252:$BP$252&lt;&gt;"",COLUMN('Back data'!$A$252:$BP$252)))-N$6)</f>
        <v>85.28</v>
      </c>
      <c r="O32" s="9">
        <f t="array" ref="O32">INDEX('Back data'!$A$251:$BP$251,,MAX(IF('Back data'!$A$251:$BP$251&lt;&gt;"",COLUMN('Back data'!$A$251:$BP$251)))-O$6)+INDEX('Back data'!$A$252:$BP$252,,MAX(IF('Back data'!$A$252:$BP$252&lt;&gt;"",COLUMN('Back data'!$A$252:$BP$252)))-O$6)</f>
        <v>85.83</v>
      </c>
      <c r="P32" s="34">
        <f t="array" ref="P32">INDEX('Back data'!$A$251:$BP$251,,MAX(IF('Back data'!$A$251:$BP$251&lt;&gt;"",COLUMN('Back data'!$A$251:$BP$251)))-P$6)+INDEX('Back data'!$A$252:$BP$252,,MAX(IF('Back data'!$A$252:$BP$252&lt;&gt;"",COLUMN('Back data'!$A$252:$BP$252)))-P$6)</f>
        <v>88.31</v>
      </c>
    </row>
    <row r="33" spans="1:63" x14ac:dyDescent="0.35">
      <c r="A33" s="10" t="s">
        <v>74</v>
      </c>
      <c r="B33" s="7" t="s">
        <v>72</v>
      </c>
      <c r="C33" s="12" t="s">
        <v>75</v>
      </c>
      <c r="D33" s="13">
        <f t="array" ref="D33">INDEX('Back data'!$A$251:$BP$251,,MAX(IF('Back data'!$A$251:$BP$251&lt;&gt;"",COLUMN('Back data'!$A$251:$BP$251)))-D$6)/D32</f>
        <v>0.95487747408105561</v>
      </c>
      <c r="E33" s="13">
        <f t="array" ref="E33">INDEX('Back data'!$A$251:$BP$251,,MAX(IF('Back data'!$A$251:$BP$251&lt;&gt;"",COLUMN('Back data'!$A$251:$BP$251)))-E$6)/E32</f>
        <v>0.96773439326630806</v>
      </c>
      <c r="F33" s="13">
        <f t="array" ref="F33">INDEX('Back data'!$A$251:$BP$251,,MAX(IF('Back data'!$A$251:$BP$251&lt;&gt;"",COLUMN('Back data'!$A$251:$BP$251)))-F$6)/F32</f>
        <v>0.94095283355114645</v>
      </c>
      <c r="G33" s="13">
        <f t="array" ref="G33">INDEX('Back data'!$A$251:$BP$251,,MAX(IF('Back data'!$A$251:$BP$251&lt;&gt;"",COLUMN('Back data'!$A$251:$BP$251)))-G$6)/G32</f>
        <v>0.96660439047174218</v>
      </c>
      <c r="H33" s="13">
        <f t="array" ref="H33">INDEX('Back data'!$A$251:$BP$251,,MAX(IF('Back data'!$A$251:$BP$251&lt;&gt;"",COLUMN('Back data'!$A$251:$BP$251)))-H$6)/H32</f>
        <v>0.97605699602896523</v>
      </c>
      <c r="I33" s="13">
        <f t="array" ref="I33">INDEX('Back data'!$A$251:$BP$251,,MAX(IF('Back data'!$A$251:$BP$251&lt;&gt;"",COLUMN('Back data'!$A$251:$BP$251)))-I$6)/I32</f>
        <v>0.95544321655302134</v>
      </c>
      <c r="J33" s="13">
        <f t="array" ref="J33">INDEX('Back data'!$A$251:$BP$251,,MAX(IF('Back data'!$A$251:$BP$251&lt;&gt;"",COLUMN('Back data'!$A$251:$BP$251)))-J$6)/J32</f>
        <v>0.97379810504152542</v>
      </c>
      <c r="K33" s="13">
        <f t="array" ref="K33">INDEX('Back data'!$A$251:$BP$251,,MAX(IF('Back data'!$A$251:$BP$251&lt;&gt;"",COLUMN('Back data'!$A$251:$BP$251)))-K$6)/K32</f>
        <v>0.96152024627042387</v>
      </c>
      <c r="L33" s="13">
        <f t="array" ref="L33">INDEX('Back data'!$A$251:$BP$251,,MAX(IF('Back data'!$A$251:$BP$251&lt;&gt;"",COLUMN('Back data'!$A$251:$BP$251)))-L$6)/L32</f>
        <v>0.97341609087715197</v>
      </c>
      <c r="M33" s="13">
        <f t="array" ref="M33">INDEX('Back data'!$A$251:$BP$251,,MAX(IF('Back data'!$A$251:$BP$251&lt;&gt;"",COLUMN('Back data'!$A$251:$BP$251)))-M$6)/M32</f>
        <v>0.9704370179948586</v>
      </c>
      <c r="N33" s="13">
        <f t="array" ref="N33">INDEX('Back data'!$A$251:$BP$251,,MAX(IF('Back data'!$A$251:$BP$251&lt;&gt;"",COLUMN('Back data'!$A$251:$BP$251)))-N$6)/N32</f>
        <v>0.95309568480300189</v>
      </c>
      <c r="O33" s="13">
        <f t="array" ref="O33">INDEX('Back data'!$A$251:$BP$251,,MAX(IF('Back data'!$A$251:$BP$251&lt;&gt;"",COLUMN('Back data'!$A$251:$BP$251)))-O$6)/O32</f>
        <v>0.96574624257252717</v>
      </c>
      <c r="P33" s="35">
        <f t="array" ref="P33">INDEX('Back data'!$A$251:$BP$251,,MAX(IF('Back data'!$A$251:$BP$251&lt;&gt;"",COLUMN('Back data'!$A$251:$BP$251)))-P$6)/P32</f>
        <v>0.97270977239270751</v>
      </c>
    </row>
    <row r="34" spans="1:63" x14ac:dyDescent="0.35">
      <c r="A34" s="10" t="s">
        <v>74</v>
      </c>
      <c r="B34" s="7" t="s">
        <v>72</v>
      </c>
      <c r="C34" s="12" t="s">
        <v>76</v>
      </c>
      <c r="D34" s="13">
        <f t="array" ref="D34">INDEX('Back data'!$A$252:$BP$252,,MAX(IF('Back data'!$A$252:$BP$252&lt;&gt;"",COLUMN('Back data'!$A$252:$BP$252)))-D$6)/D32</f>
        <v>4.5122525918944396E-2</v>
      </c>
      <c r="E34" s="13">
        <f t="array" ref="E34">INDEX('Back data'!$A$252:$BP$252,,MAX(IF('Back data'!$A$252:$BP$252&lt;&gt;"",COLUMN('Back data'!$A$252:$BP$252)))-E$6)/E32</f>
        <v>3.2265606733691839E-2</v>
      </c>
      <c r="F34" s="13">
        <f t="array" ref="F34">INDEX('Back data'!$A$252:$BP$252,,MAX(IF('Back data'!$A$252:$BP$252&lt;&gt;"",COLUMN('Back data'!$A$252:$BP$252)))-F$6)/F32</f>
        <v>5.9047166448853508E-2</v>
      </c>
      <c r="G34" s="13">
        <f t="array" ref="G34">INDEX('Back data'!$A$252:$BP$252,,MAX(IF('Back data'!$A$252:$BP$252&lt;&gt;"",COLUMN('Back data'!$A$252:$BP$252)))-G$6)/G32</f>
        <v>3.3395609528257819E-2</v>
      </c>
      <c r="H34" s="13">
        <f t="array" ref="H34">INDEX('Back data'!$A$252:$BP$252,,MAX(IF('Back data'!$A$252:$BP$252&lt;&gt;"",COLUMN('Back data'!$A$252:$BP$252)))-H$6)/H32</f>
        <v>2.3943003971034806E-2</v>
      </c>
      <c r="I34" s="13">
        <f t="array" ref="I34">INDEX('Back data'!$A$252:$BP$252,,MAX(IF('Back data'!$A$252:$BP$252&lt;&gt;"",COLUMN('Back data'!$A$252:$BP$252)))-I$6)/I32</f>
        <v>4.4556783446978603E-2</v>
      </c>
      <c r="J34" s="13">
        <f t="array" ref="J34">INDEX('Back data'!$A$252:$BP$252,,MAX(IF('Back data'!$A$252:$BP$252&lt;&gt;"",COLUMN('Back data'!$A$252:$BP$252)))-J$6)/J32</f>
        <v>2.6201894958474678E-2</v>
      </c>
      <c r="K34" s="13">
        <f t="array" ref="K34">INDEX('Back data'!$A$252:$BP$252,,MAX(IF('Back data'!$A$252:$BP$252&lt;&gt;"",COLUMN('Back data'!$A$252:$BP$252)))-K$6)/K32</f>
        <v>3.8479753729576134E-2</v>
      </c>
      <c r="L34" s="13">
        <f t="array" ref="L34">INDEX('Back data'!$A$252:$BP$252,,MAX(IF('Back data'!$A$252:$BP$252&lt;&gt;"",COLUMN('Back data'!$A$252:$BP$252)))-L$6)/L32</f>
        <v>2.6583909122848109E-2</v>
      </c>
      <c r="M34" s="13">
        <f t="array" ref="M34">INDEX('Back data'!$A$252:$BP$252,,MAX(IF('Back data'!$A$252:$BP$252&lt;&gt;"",COLUMN('Back data'!$A$252:$BP$252)))-M$6)/M32</f>
        <v>2.9562982005141385E-2</v>
      </c>
      <c r="N34" s="13">
        <f t="array" ref="N34">INDEX('Back data'!$A$252:$BP$252,,MAX(IF('Back data'!$A$252:$BP$252&lt;&gt;"",COLUMN('Back data'!$A$252:$BP$252)))-N$6)/N32</f>
        <v>4.6904315196998121E-2</v>
      </c>
      <c r="O34" s="13">
        <f t="array" ref="O34">INDEX('Back data'!$A$252:$BP$252,,MAX(IF('Back data'!$A$252:$BP$252&lt;&gt;"",COLUMN('Back data'!$A$252:$BP$252)))-O$6)/O32</f>
        <v>3.4253757427472914E-2</v>
      </c>
      <c r="P34" s="35">
        <f t="array" ref="P34">INDEX('Back data'!$A$252:$BP$252,,MAX(IF('Back data'!$A$252:$BP$252&lt;&gt;"",COLUMN('Back data'!$A$252:$BP$252)))-P$6)/P32</f>
        <v>2.7290227607292494E-2</v>
      </c>
    </row>
    <row r="36" spans="1:63" ht="20.149999999999999" customHeight="1" x14ac:dyDescent="0.35"/>
    <row r="37" spans="1:63" ht="20.149999999999999" customHeight="1" x14ac:dyDescent="0.35"/>
    <row r="38" spans="1:63" ht="20.149999999999999" customHeight="1" thickBot="1" x14ac:dyDescent="0.4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" thickBot="1" x14ac:dyDescent="0.4">
      <c r="A39" s="4"/>
      <c r="B39" s="4"/>
      <c r="D39" s="37">
        <f t="shared" ref="D39:O39" si="0">D5</f>
        <v>45078</v>
      </c>
      <c r="E39" s="37">
        <f t="shared" si="0"/>
        <v>45108</v>
      </c>
      <c r="F39" s="37">
        <f t="shared" si="0"/>
        <v>45139</v>
      </c>
      <c r="G39" s="37">
        <f t="shared" si="0"/>
        <v>45170</v>
      </c>
      <c r="H39" s="37">
        <f t="shared" si="0"/>
        <v>45200</v>
      </c>
      <c r="I39" s="37">
        <f t="shared" si="0"/>
        <v>45231</v>
      </c>
      <c r="J39" s="37">
        <f t="shared" si="0"/>
        <v>45261</v>
      </c>
      <c r="K39" s="37">
        <f t="shared" si="0"/>
        <v>45292</v>
      </c>
      <c r="L39" s="37">
        <f t="shared" si="0"/>
        <v>45323</v>
      </c>
      <c r="M39" s="37">
        <f t="shared" si="0"/>
        <v>45352</v>
      </c>
      <c r="N39" s="37">
        <f t="shared" si="0"/>
        <v>45383</v>
      </c>
      <c r="O39" s="37">
        <f t="shared" si="0"/>
        <v>45413</v>
      </c>
      <c r="P39" s="37">
        <f>P5</f>
        <v>45444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5">
      <c r="C40" s="8" t="s">
        <v>73</v>
      </c>
      <c r="D40" s="9">
        <f t="array" ref="D40">INDEX('Back data'!$A$36:$BP$36,,MAX(IF('Back data'!$A$36:$BP$36&lt;&gt;"",COLUMN('Back data'!$A$36:$BP$36)))-D$6)+INDEX('Back data'!$A$37:$BP$37,,MAX(IF('Back data'!$A$37:$BP$37&lt;&gt;"",COLUMN('Back data'!$A$37:$BP$37)))-D$6)</f>
        <v>82.55</v>
      </c>
      <c r="E40" s="9">
        <f t="array" ref="E40">INDEX('Back data'!$A$36:$BP$36,,MAX(IF('Back data'!$A$36:$BP$36&lt;&gt;"",COLUMN('Back data'!$A$36:$BP$36)))-E$6)+INDEX('Back data'!$A$37:$BP$37,,MAX(IF('Back data'!$A$37:$BP$37&lt;&gt;"",COLUMN('Back data'!$A$37:$BP$37)))-E$6)</f>
        <v>83.26</v>
      </c>
      <c r="F40" s="9">
        <f t="array" ref="F40">INDEX('Back data'!$A$36:$BP$36,,MAX(IF('Back data'!$A$36:$BP$36&lt;&gt;"",COLUMN('Back data'!$A$36:$BP$36)))-F$6)+INDEX('Back data'!$A$37:$BP$37,,MAX(IF('Back data'!$A$37:$BP$37&lt;&gt;"",COLUMN('Back data'!$A$37:$BP$37)))-F$6)</f>
        <v>83.92</v>
      </c>
      <c r="G40" s="9">
        <f t="array" ref="G40">INDEX('Back data'!$A$36:$BP$36,,MAX(IF('Back data'!$A$36:$BP$36&lt;&gt;"",COLUMN('Back data'!$A$36:$BP$36)))-G$6)+INDEX('Back data'!$A$37:$BP$37,,MAX(IF('Back data'!$A$37:$BP$37&lt;&gt;"",COLUMN('Back data'!$A$37:$BP$37)))-G$6)</f>
        <v>83.41</v>
      </c>
      <c r="H40" s="9">
        <f t="array" ref="H40">INDEX('Back data'!$A$36:$BP$36,,MAX(IF('Back data'!$A$36:$BP$36&lt;&gt;"",COLUMN('Back data'!$A$36:$BP$36)))-H$6)+INDEX('Back data'!$A$37:$BP$37,,MAX(IF('Back data'!$A$37:$BP$37&lt;&gt;"",COLUMN('Back data'!$A$37:$BP$37)))-H$6)</f>
        <v>83.43</v>
      </c>
      <c r="I40" s="9">
        <f t="array" ref="I40">INDEX('Back data'!$A$36:$BP$36,,MAX(IF('Back data'!$A$36:$BP$36&lt;&gt;"",COLUMN('Back data'!$A$36:$BP$36)))-I$6)+INDEX('Back data'!$A$37:$BP$37,,MAX(IF('Back data'!$A$37:$BP$37&lt;&gt;"",COLUMN('Back data'!$A$37:$BP$37)))-I$6)</f>
        <v>83.81</v>
      </c>
      <c r="J40" s="9">
        <f t="array" ref="J40">INDEX('Back data'!$A$36:$BP$36,,MAX(IF('Back data'!$A$36:$BP$36&lt;&gt;"",COLUMN('Back data'!$A$36:$BP$36)))-J$6)+INDEX('Back data'!$A$37:$BP$37,,MAX(IF('Back data'!$A$37:$BP$37&lt;&gt;"",COLUMN('Back data'!$A$37:$BP$37)))-J$6)</f>
        <v>84.56</v>
      </c>
      <c r="K40" s="9">
        <f t="array" ref="K40">INDEX('Back data'!$A$36:$BP$36,,MAX(IF('Back data'!$A$36:$BP$36&lt;&gt;"",COLUMN('Back data'!$A$36:$BP$36)))-K$6)+INDEX('Back data'!$A$37:$BP$37,,MAX(IF('Back data'!$A$37:$BP$37&lt;&gt;"",COLUMN('Back data'!$A$37:$BP$37)))-K$6)</f>
        <v>83.74</v>
      </c>
      <c r="L40" s="9">
        <f t="array" ref="L40">INDEX('Back data'!$A$36:$BP$36,,MAX(IF('Back data'!$A$36:$BP$36&lt;&gt;"",COLUMN('Back data'!$A$36:$BP$36)))-L$6)+INDEX('Back data'!$A$37:$BP$37,,MAX(IF('Back data'!$A$37:$BP$37&lt;&gt;"",COLUMN('Back data'!$A$37:$BP$37)))-L$6)</f>
        <v>83.96</v>
      </c>
      <c r="M40" s="9">
        <f t="array" ref="M40">INDEX('Back data'!$A$36:$BP$36,,MAX(IF('Back data'!$A$36:$BP$36&lt;&gt;"",COLUMN('Back data'!$A$36:$BP$36)))-M$6)+INDEX('Back data'!$A$37:$BP$37,,MAX(IF('Back data'!$A$37:$BP$37&lt;&gt;"",COLUMN('Back data'!$A$37:$BP$37)))-M$6)</f>
        <v>83.6</v>
      </c>
      <c r="N40" s="9">
        <f t="array" ref="N40">INDEX('Back data'!$A$36:$BP$36,,MAX(IF('Back data'!$A$36:$BP$36&lt;&gt;"",COLUMN('Back data'!$A$36:$BP$36)))-N$6)+INDEX('Back data'!$A$37:$BP$37,,MAX(IF('Back data'!$A$37:$BP$37&lt;&gt;"",COLUMN('Back data'!$A$37:$BP$37)))-N$6)</f>
        <v>84.43</v>
      </c>
      <c r="O40" s="9">
        <f t="array" ref="O40">INDEX('Back data'!$A$36:$BP$36,,MAX(IF('Back data'!$A$36:$BP$36&lt;&gt;"",COLUMN('Back data'!$A$36:$BP$36)))-O$6)+INDEX('Back data'!$A$37:$BP$37,,MAX(IF('Back data'!$A$37:$BP$37&lt;&gt;"",COLUMN('Back data'!$A$37:$BP$37)))-O$6)</f>
        <v>84.42</v>
      </c>
      <c r="P40" s="34">
        <f t="array" ref="P40">INDEX('Back data'!$A$36:$BP$36,,MAX(IF('Back data'!$A$36:$BP$36&lt;&gt;"",COLUMN('Back data'!$A$36:$BP$36)))-P$6)+INDEX('Back data'!$A$37:$BP$37,,MAX(IF('Back data'!$A$37:$BP$37&lt;&gt;"",COLUMN('Back data'!$A$37:$BP$37)))-P$6)</f>
        <v>85.789999999999992</v>
      </c>
    </row>
    <row r="41" spans="1:63" x14ac:dyDescent="0.35">
      <c r="A41" s="15" t="s">
        <v>79</v>
      </c>
      <c r="B41" s="16" t="s">
        <v>80</v>
      </c>
      <c r="C41" s="12" t="s">
        <v>75</v>
      </c>
      <c r="D41" s="13">
        <f t="array" ref="D41">INDEX('Back data'!$A$36:$BP$36,,MAX(IF('Back data'!$A$36:$BP$36&lt;&gt;"",COLUMN('Back data'!$A$36:$BP$36)))-D$6)/D40</f>
        <v>0.96232586311326473</v>
      </c>
      <c r="E41" s="13">
        <f t="array" ref="E41">INDEX('Back data'!$A$36:$BP$36,,MAX(IF('Back data'!$A$36:$BP$36&lt;&gt;"",COLUMN('Back data'!$A$36:$BP$36)))-E$6)/E40</f>
        <v>0.96264712947393705</v>
      </c>
      <c r="F41" s="13">
        <f t="array" ref="F41">INDEX('Back data'!$A$36:$BP$36,,MAX(IF('Back data'!$A$36:$BP$36&lt;&gt;"",COLUMN('Back data'!$A$36:$BP$36)))-F$6)/F40</f>
        <v>0.96222592945662533</v>
      </c>
      <c r="G41" s="13">
        <f t="array" ref="G41">INDEX('Back data'!$A$36:$BP$36,,MAX(IF('Back data'!$A$36:$BP$36&lt;&gt;"",COLUMN('Back data'!$A$36:$BP$36)))-G$6)/G40</f>
        <v>0.96283419254286062</v>
      </c>
      <c r="H41" s="13">
        <f t="array" ref="H41">INDEX('Back data'!$A$36:$BP$36,,MAX(IF('Back data'!$A$36:$BP$36&lt;&gt;"",COLUMN('Back data'!$A$36:$BP$36)))-H$6)/H40</f>
        <v>0.9618842143113987</v>
      </c>
      <c r="I41" s="13">
        <f t="array" ref="I41">INDEX('Back data'!$A$36:$BP$36,,MAX(IF('Back data'!$A$36:$BP$36&lt;&gt;"",COLUMN('Back data'!$A$36:$BP$36)))-I$6)/I40</f>
        <v>0.96814222646462234</v>
      </c>
      <c r="J41" s="13">
        <f t="array" ref="J41">INDEX('Back data'!$A$36:$BP$36,,MAX(IF('Back data'!$A$36:$BP$36&lt;&gt;"",COLUMN('Back data'!$A$36:$BP$36)))-J$6)/J40</f>
        <v>0.96712393566698196</v>
      </c>
      <c r="K41" s="13">
        <f t="array" ref="K41">INDEX('Back data'!$A$36:$BP$36,,MAX(IF('Back data'!$A$36:$BP$36&lt;&gt;"",COLUMN('Back data'!$A$36:$BP$36)))-K$6)/K40</f>
        <v>0.9582039646524958</v>
      </c>
      <c r="L41" s="13">
        <f t="array" ref="L41">INDEX('Back data'!$A$36:$BP$36,,MAX(IF('Back data'!$A$36:$BP$36&lt;&gt;"",COLUMN('Back data'!$A$36:$BP$36)))-L$6)/L40</f>
        <v>0.96141019533111016</v>
      </c>
      <c r="M41" s="13">
        <f t="array" ref="M41">INDEX('Back data'!$A$36:$BP$36,,MAX(IF('Back data'!$A$36:$BP$36&lt;&gt;"",COLUMN('Back data'!$A$36:$BP$36)))-M$6)/M40</f>
        <v>0.96244019138755976</v>
      </c>
      <c r="N41" s="13">
        <f t="array" ref="N41">INDEX('Back data'!$A$36:$BP$36,,MAX(IF('Back data'!$A$36:$BP$36&lt;&gt;"",COLUMN('Back data'!$A$36:$BP$36)))-N$6)/N40</f>
        <v>0.96304631055312084</v>
      </c>
      <c r="O41" s="13">
        <f t="array" ref="O41">INDEX('Back data'!$A$36:$BP$36,,MAX(IF('Back data'!$A$36:$BP$36&lt;&gt;"",COLUMN('Back data'!$A$36:$BP$36)))-O$6)/O40</f>
        <v>0.96055437100213226</v>
      </c>
      <c r="P41" s="35">
        <f t="array" ref="P41">INDEX('Back data'!$A$36:$BP$36,,MAX(IF('Back data'!$A$36:$BP$36&lt;&gt;"",COLUMN('Back data'!$A$36:$BP$36)))-P$6)/P40</f>
        <v>0.96444807087073092</v>
      </c>
    </row>
    <row r="42" spans="1:63" x14ac:dyDescent="0.35">
      <c r="A42" s="15" t="s">
        <v>79</v>
      </c>
      <c r="B42" s="16" t="s">
        <v>80</v>
      </c>
      <c r="C42" s="12" t="s">
        <v>76</v>
      </c>
      <c r="D42" s="13">
        <f t="array" ref="D42">INDEX('Back data'!$A$37:$BP$37,,MAX(IF('Back data'!$A$37:$BP$37&lt;&gt;"",COLUMN('Back data'!$A$37:$BP$37)))-D$6)/D40</f>
        <v>3.7674136886735314E-2</v>
      </c>
      <c r="E42" s="13">
        <f t="array" ref="E42">INDEX('Back data'!$A$37:$BP$37,,MAX(IF('Back data'!$A$37:$BP$37&lt;&gt;"",COLUMN('Back data'!$A$37:$BP$37)))-E$6)/E40</f>
        <v>3.7352870526062933E-2</v>
      </c>
      <c r="F42" s="13">
        <f t="array" ref="F42">INDEX('Back data'!$A$37:$BP$37,,MAX(IF('Back data'!$A$37:$BP$37&lt;&gt;"",COLUMN('Back data'!$A$37:$BP$37)))-F$6)/F40</f>
        <v>3.7774070543374644E-2</v>
      </c>
      <c r="G42" s="13">
        <f t="array" ref="G42">INDEX('Back data'!$A$37:$BP$37,,MAX(IF('Back data'!$A$37:$BP$37&lt;&gt;"",COLUMN('Back data'!$A$37:$BP$37)))-G$6)/G40</f>
        <v>3.7165807457139433E-2</v>
      </c>
      <c r="H42" s="13">
        <f t="array" ref="H42">INDEX('Back data'!$A$37:$BP$37,,MAX(IF('Back data'!$A$37:$BP$37&lt;&gt;"",COLUMN('Back data'!$A$37:$BP$37)))-H$6)/H40</f>
        <v>3.8115785688601224E-2</v>
      </c>
      <c r="I42" s="13">
        <f t="array" ref="I42">INDEX('Back data'!$A$37:$BP$37,,MAX(IF('Back data'!$A$37:$BP$37&lt;&gt;"",COLUMN('Back data'!$A$37:$BP$37)))-I$6)/I40</f>
        <v>3.1857773535377637E-2</v>
      </c>
      <c r="J42" s="13">
        <f t="array" ref="J42">INDEX('Back data'!$A$37:$BP$37,,MAX(IF('Back data'!$A$37:$BP$37&lt;&gt;"",COLUMN('Back data'!$A$37:$BP$37)))-J$6)/J40</f>
        <v>3.2876064333017971E-2</v>
      </c>
      <c r="K42" s="13">
        <f t="array" ref="K42">INDEX('Back data'!$A$37:$BP$37,,MAX(IF('Back data'!$A$37:$BP$37&lt;&gt;"",COLUMN('Back data'!$A$37:$BP$37)))-K$6)/K40</f>
        <v>4.179603534750418E-2</v>
      </c>
      <c r="L42" s="13">
        <f t="array" ref="L42">INDEX('Back data'!$A$37:$BP$37,,MAX(IF('Back data'!$A$37:$BP$37&lt;&gt;"",COLUMN('Back data'!$A$37:$BP$37)))-L$6)/L40</f>
        <v>3.8589804668889956E-2</v>
      </c>
      <c r="M42" s="13">
        <f t="array" ref="M42">INDEX('Back data'!$A$37:$BP$37,,MAX(IF('Back data'!$A$37:$BP$37&lt;&gt;"",COLUMN('Back data'!$A$37:$BP$37)))-M$6)/M40</f>
        <v>3.7559808612440196E-2</v>
      </c>
      <c r="N42" s="13">
        <f t="array" ref="N42">INDEX('Back data'!$A$37:$BP$37,,MAX(IF('Back data'!$A$37:$BP$37&lt;&gt;"",COLUMN('Back data'!$A$37:$BP$37)))-N$6)/N40</f>
        <v>3.6953689446879066E-2</v>
      </c>
      <c r="O42" s="13">
        <f t="array" ref="O42">INDEX('Back data'!$A$37:$BP$37,,MAX(IF('Back data'!$A$37:$BP$37&lt;&gt;"",COLUMN('Back data'!$A$37:$BP$37)))-O$6)/O40</f>
        <v>3.9445628997867806E-2</v>
      </c>
      <c r="P42" s="35">
        <f t="array" ref="P42">INDEX('Back data'!$A$37:$BP$37,,MAX(IF('Back data'!$A$37:$BP$37&lt;&gt;"",COLUMN('Back data'!$A$37:$BP$37)))-P$6)/P40</f>
        <v>3.5551929129269147E-2</v>
      </c>
    </row>
    <row r="45" spans="1:63" x14ac:dyDescent="0.35">
      <c r="C45" s="8" t="s">
        <v>73</v>
      </c>
      <c r="D45" s="9">
        <f t="array" ref="D45">INDEX('Back data'!$A$42:$BP$42,,MAX(IF('Back data'!$A$42:$BP$42&lt;&gt;"",COLUMN('Back data'!$A$42:$BP$42)))-D$6)+INDEX('Back data'!$A$43:$BP$43,,MAX(IF('Back data'!$A$43:$BP$43&lt;&gt;"",COLUMN('Back data'!$A$43:$BP$43)))-D$6)</f>
        <v>82.75</v>
      </c>
      <c r="E45" s="9">
        <f t="array" ref="E45">INDEX('Back data'!$A$42:$BP$42,,MAX(IF('Back data'!$A$42:$BP$42&lt;&gt;"",COLUMN('Back data'!$A$42:$BP$42)))-E$6)+INDEX('Back data'!$A$43:$BP$43,,MAX(IF('Back data'!$A$43:$BP$43&lt;&gt;"",COLUMN('Back data'!$A$43:$BP$43)))-E$6)</f>
        <v>82.71</v>
      </c>
      <c r="F45" s="9">
        <f t="array" ref="F45">INDEX('Back data'!$A$42:$BP$42,,MAX(IF('Back data'!$A$42:$BP$42&lt;&gt;"",COLUMN('Back data'!$A$42:$BP$42)))-F$6)+INDEX('Back data'!$A$43:$BP$43,,MAX(IF('Back data'!$A$43:$BP$43&lt;&gt;"",COLUMN('Back data'!$A$43:$BP$43)))-F$6)</f>
        <v>84.210000000000008</v>
      </c>
      <c r="G45" s="9">
        <f t="array" ref="G45">INDEX('Back data'!$A$42:$BP$42,,MAX(IF('Back data'!$A$42:$BP$42&lt;&gt;"",COLUMN('Back data'!$A$42:$BP$42)))-G$6)+INDEX('Back data'!$A$43:$BP$43,,MAX(IF('Back data'!$A$43:$BP$43&lt;&gt;"",COLUMN('Back data'!$A$43:$BP$43)))-G$6)</f>
        <v>84.039999999999992</v>
      </c>
      <c r="H45" s="9">
        <f t="array" ref="H45">INDEX('Back data'!$A$42:$BP$42,,MAX(IF('Back data'!$A$42:$BP$42&lt;&gt;"",COLUMN('Back data'!$A$42:$BP$42)))-H$6)+INDEX('Back data'!$A$43:$BP$43,,MAX(IF('Back data'!$A$43:$BP$43&lt;&gt;"",COLUMN('Back data'!$A$43:$BP$43)))-H$6)</f>
        <v>83.32</v>
      </c>
      <c r="I45" s="9">
        <f t="array" ref="I45">INDEX('Back data'!$A$42:$BP$42,,MAX(IF('Back data'!$A$42:$BP$42&lt;&gt;"",COLUMN('Back data'!$A$42:$BP$42)))-I$6)+INDEX('Back data'!$A$43:$BP$43,,MAX(IF('Back data'!$A$43:$BP$43&lt;&gt;"",COLUMN('Back data'!$A$43:$BP$43)))-I$6)</f>
        <v>83.31</v>
      </c>
      <c r="J45" s="9">
        <f t="array" ref="J45">INDEX('Back data'!$A$42:$BP$42,,MAX(IF('Back data'!$A$42:$BP$42&lt;&gt;"",COLUMN('Back data'!$A$42:$BP$42)))-J$6)+INDEX('Back data'!$A$43:$BP$43,,MAX(IF('Back data'!$A$43:$BP$43&lt;&gt;"",COLUMN('Back data'!$A$43:$BP$43)))-J$6)</f>
        <v>84.100000000000009</v>
      </c>
      <c r="K45" s="9">
        <f t="array" ref="K45">INDEX('Back data'!$A$42:$BP$42,,MAX(IF('Back data'!$A$42:$BP$42&lt;&gt;"",COLUMN('Back data'!$A$42:$BP$42)))-K$6)+INDEX('Back data'!$A$43:$BP$43,,MAX(IF('Back data'!$A$43:$BP$43&lt;&gt;"",COLUMN('Back data'!$A$43:$BP$43)))-K$6)</f>
        <v>83.72999999999999</v>
      </c>
      <c r="L45" s="9">
        <f t="array" ref="L45">INDEX('Back data'!$A$42:$BP$42,,MAX(IF('Back data'!$A$42:$BP$42&lt;&gt;"",COLUMN('Back data'!$A$42:$BP$42)))-L$6)+INDEX('Back data'!$A$43:$BP$43,,MAX(IF('Back data'!$A$43:$BP$43&lt;&gt;"",COLUMN('Back data'!$A$43:$BP$43)))-L$6)</f>
        <v>83.92</v>
      </c>
      <c r="M45" s="9">
        <f t="array" ref="M45">INDEX('Back data'!$A$42:$BP$42,,MAX(IF('Back data'!$A$42:$BP$42&lt;&gt;"",COLUMN('Back data'!$A$42:$BP$42)))-M$6)+INDEX('Back data'!$A$43:$BP$43,,MAX(IF('Back data'!$A$43:$BP$43&lt;&gt;"",COLUMN('Back data'!$A$43:$BP$43)))-M$6)</f>
        <v>82.63</v>
      </c>
      <c r="N45" s="9">
        <f t="array" ref="N45">INDEX('Back data'!$A$42:$BP$42,,MAX(IF('Back data'!$A$42:$BP$42&lt;&gt;"",COLUMN('Back data'!$A$42:$BP$42)))-N$6)+INDEX('Back data'!$A$43:$BP$43,,MAX(IF('Back data'!$A$43:$BP$43&lt;&gt;"",COLUMN('Back data'!$A$43:$BP$43)))-N$6)</f>
        <v>84.24</v>
      </c>
      <c r="O45" s="9">
        <f t="array" ref="O45">INDEX('Back data'!$A$42:$BP$42,,MAX(IF('Back data'!$A$42:$BP$42&lt;&gt;"",COLUMN('Back data'!$A$42:$BP$42)))-O$6)+INDEX('Back data'!$A$43:$BP$43,,MAX(IF('Back data'!$A$43:$BP$43&lt;&gt;"",COLUMN('Back data'!$A$43:$BP$43)))-O$6)</f>
        <v>83.57</v>
      </c>
      <c r="P45" s="34">
        <f t="array" ref="P45">INDEX('Back data'!$A$42:$BP$42,,MAX(IF('Back data'!$A$42:$BP$42&lt;&gt;"",COLUMN('Back data'!$A$42:$BP$42)))-P$6)+INDEX('Back data'!$A$43:$BP$43,,MAX(IF('Back data'!$A$43:$BP$43&lt;&gt;"",COLUMN('Back data'!$A$43:$BP$43)))-P$6)</f>
        <v>84.87</v>
      </c>
    </row>
    <row r="46" spans="1:63" x14ac:dyDescent="0.35">
      <c r="A46" s="15" t="s">
        <v>79</v>
      </c>
      <c r="B46" s="16" t="s">
        <v>77</v>
      </c>
      <c r="C46" s="12" t="s">
        <v>75</v>
      </c>
      <c r="D46" s="13">
        <f t="array" ref="D46">INDEX('Back data'!$A$42:$BP$42,,MAX(IF('Back data'!$A$42:$BP$42&lt;&gt;"",COLUMN('Back data'!$A$42:$BP$42)))-D$6)/D45</f>
        <v>0.90223564954682778</v>
      </c>
      <c r="E46" s="13">
        <f t="array" ref="E46">INDEX('Back data'!$A$42:$BP$42,,MAX(IF('Back data'!$A$42:$BP$42&lt;&gt;"",COLUMN('Back data'!$A$42:$BP$42)))-E$6)/E45</f>
        <v>0.91415790110022976</v>
      </c>
      <c r="F46" s="13">
        <f t="array" ref="F46">INDEX('Back data'!$A$42:$BP$42,,MAX(IF('Back data'!$A$42:$BP$42&lt;&gt;"",COLUMN('Back data'!$A$42:$BP$42)))-F$6)/F45</f>
        <v>0.91117444484028021</v>
      </c>
      <c r="G46" s="13">
        <f t="array" ref="G46">INDEX('Back data'!$A$42:$BP$42,,MAX(IF('Back data'!$A$42:$BP$42&lt;&gt;"",COLUMN('Back data'!$A$42:$BP$42)))-G$6)/G45</f>
        <v>0.90528319847691585</v>
      </c>
      <c r="H46" s="13">
        <f t="array" ref="H46">INDEX('Back data'!$A$42:$BP$42,,MAX(IF('Back data'!$A$42:$BP$42&lt;&gt;"",COLUMN('Back data'!$A$42:$BP$42)))-H$6)/H45</f>
        <v>0.91034565530484879</v>
      </c>
      <c r="I46" s="13">
        <f t="array" ref="I46">INDEX('Back data'!$A$42:$BP$42,,MAX(IF('Back data'!$A$42:$BP$42&lt;&gt;"",COLUMN('Back data'!$A$42:$BP$42)))-I$6)/I45</f>
        <v>0.92365862441483615</v>
      </c>
      <c r="J46" s="13">
        <f t="array" ref="J46">INDEX('Back data'!$A$42:$BP$42,,MAX(IF('Back data'!$A$42:$BP$42&lt;&gt;"",COLUMN('Back data'!$A$42:$BP$42)))-J$6)/J45</f>
        <v>0.92390011890606416</v>
      </c>
      <c r="K46" s="13">
        <f t="array" ref="K46">INDEX('Back data'!$A$42:$BP$42,,MAX(IF('Back data'!$A$42:$BP$42&lt;&gt;"",COLUMN('Back data'!$A$42:$BP$42)))-K$6)/K45</f>
        <v>0.91424817866953312</v>
      </c>
      <c r="L46" s="13">
        <f t="array" ref="L46">INDEX('Back data'!$A$42:$BP$42,,MAX(IF('Back data'!$A$42:$BP$42&lt;&gt;"",COLUMN('Back data'!$A$42:$BP$42)))-L$6)/L45</f>
        <v>0.91074833174451864</v>
      </c>
      <c r="M46" s="13">
        <f t="array" ref="M46">INDEX('Back data'!$A$42:$BP$42,,MAX(IF('Back data'!$A$42:$BP$42&lt;&gt;"",COLUMN('Back data'!$A$42:$BP$42)))-M$6)/M45</f>
        <v>0.91008108435193036</v>
      </c>
      <c r="N46" s="13">
        <f t="array" ref="N46">INDEX('Back data'!$A$42:$BP$42,,MAX(IF('Back data'!$A$42:$BP$42&lt;&gt;"",COLUMN('Back data'!$A$42:$BP$42)))-N$6)/N45</f>
        <v>0.91132478632478631</v>
      </c>
      <c r="O46" s="13">
        <f t="array" ref="O46">INDEX('Back data'!$A$42:$BP$42,,MAX(IF('Back data'!$A$42:$BP$42&lt;&gt;"",COLUMN('Back data'!$A$42:$BP$42)))-O$6)/O45</f>
        <v>0.9027162857484744</v>
      </c>
      <c r="P46" s="35">
        <f t="array" ref="P46">INDEX('Back data'!$A$42:$BP$42,,MAX(IF('Back data'!$A$42:$BP$42&lt;&gt;"",COLUMN('Back data'!$A$42:$BP$42)))-P$6)/P45</f>
        <v>0.91528219630022389</v>
      </c>
    </row>
    <row r="47" spans="1:63" x14ac:dyDescent="0.35">
      <c r="A47" s="15" t="s">
        <v>79</v>
      </c>
      <c r="B47" s="16" t="s">
        <v>77</v>
      </c>
      <c r="C47" s="12" t="s">
        <v>76</v>
      </c>
      <c r="D47" s="13">
        <f t="array" ref="D47">INDEX('Back data'!$A$43:$BP$43,,MAX(IF('Back data'!$A$43:$BP$43&lt;&gt;"",COLUMN('Back data'!$A$43:$BP$43)))-D$6)/D45</f>
        <v>9.7764350453172208E-2</v>
      </c>
      <c r="E47" s="13">
        <f t="array" ref="E47">INDEX('Back data'!$A$43:$BP$43,,MAX(IF('Back data'!$A$43:$BP$43&lt;&gt;"",COLUMN('Back data'!$A$43:$BP$43)))-E$6)/E45</f>
        <v>8.5842098899770278E-2</v>
      </c>
      <c r="F47" s="13">
        <f t="array" ref="F47">INDEX('Back data'!$A$43:$BP$43,,MAX(IF('Back data'!$A$43:$BP$43&lt;&gt;"",COLUMN('Back data'!$A$43:$BP$43)))-F$6)/F45</f>
        <v>8.8825555159719752E-2</v>
      </c>
      <c r="G47" s="13">
        <f t="array" ref="G47">INDEX('Back data'!$A$43:$BP$43,,MAX(IF('Back data'!$A$43:$BP$43&lt;&gt;"",COLUMN('Back data'!$A$43:$BP$43)))-G$6)/G45</f>
        <v>9.471680152308426E-2</v>
      </c>
      <c r="H47" s="13">
        <f t="array" ref="H47">INDEX('Back data'!$A$43:$BP$43,,MAX(IF('Back data'!$A$43:$BP$43&lt;&gt;"",COLUMN('Back data'!$A$43:$BP$43)))-H$6)/H45</f>
        <v>8.9654344695151225E-2</v>
      </c>
      <c r="I47" s="13">
        <f t="array" ref="I47">INDEX('Back data'!$A$43:$BP$43,,MAX(IF('Back data'!$A$43:$BP$43&lt;&gt;"",COLUMN('Back data'!$A$43:$BP$43)))-I$6)/I45</f>
        <v>7.6341375585163851E-2</v>
      </c>
      <c r="J47" s="13">
        <f t="array" ref="J47">INDEX('Back data'!$A$43:$BP$43,,MAX(IF('Back data'!$A$43:$BP$43&lt;&gt;"",COLUMN('Back data'!$A$43:$BP$43)))-J$6)/J45</f>
        <v>7.6099881093935784E-2</v>
      </c>
      <c r="K47" s="13">
        <f t="array" ref="K47">INDEX('Back data'!$A$43:$BP$43,,MAX(IF('Back data'!$A$43:$BP$43&lt;&gt;"",COLUMN('Back data'!$A$43:$BP$43)))-K$6)/K45</f>
        <v>8.5751821330466979E-2</v>
      </c>
      <c r="L47" s="13">
        <f t="array" ref="L47">INDEX('Back data'!$A$43:$BP$43,,MAX(IF('Back data'!$A$43:$BP$43&lt;&gt;"",COLUMN('Back data'!$A$43:$BP$43)))-L$6)/L45</f>
        <v>8.9251668255481406E-2</v>
      </c>
      <c r="M47" s="13">
        <f t="array" ref="M47">INDEX('Back data'!$A$43:$BP$43,,MAX(IF('Back data'!$A$43:$BP$43&lt;&gt;"",COLUMN('Back data'!$A$43:$BP$43)))-M$6)/M45</f>
        <v>8.9918915648069711E-2</v>
      </c>
      <c r="N47" s="13">
        <f t="array" ref="N47">INDEX('Back data'!$A$43:$BP$43,,MAX(IF('Back data'!$A$43:$BP$43&lt;&gt;"",COLUMN('Back data'!$A$43:$BP$43)))-N$6)/N45</f>
        <v>8.8675213675213679E-2</v>
      </c>
      <c r="O47" s="13">
        <f t="array" ref="O47">INDEX('Back data'!$A$43:$BP$43,,MAX(IF('Back data'!$A$43:$BP$43&lt;&gt;"",COLUMN('Back data'!$A$43:$BP$43)))-O$6)/O45</f>
        <v>9.7283714251525683E-2</v>
      </c>
      <c r="P47" s="35">
        <f t="array" ref="P47">INDEX('Back data'!$A$43:$BP$43,,MAX(IF('Back data'!$A$43:$BP$43&lt;&gt;"",COLUMN('Back data'!$A$43:$BP$43)))-P$6)/P45</f>
        <v>8.4717803699776134E-2</v>
      </c>
    </row>
    <row r="50" spans="1:16" x14ac:dyDescent="0.35">
      <c r="C50" s="8" t="s">
        <v>73</v>
      </c>
      <c r="D50" s="9">
        <f t="array" ref="D50">INDEX('Back data'!$A$48:$BP$48,,MAX(IF('Back data'!$A$48:$BP$48&lt;&gt;"",COLUMN('Back data'!$A$48:$BP$48)))-D$6)+INDEX('Back data'!$A$49:$BP$49,,MAX(IF('Back data'!$A$49:$BP$49&lt;&gt;"",COLUMN('Back data'!$A$49:$BP$49)))-D$6)</f>
        <v>82.259999999999991</v>
      </c>
      <c r="E50" s="9">
        <f t="array" ref="E50">INDEX('Back data'!$A$48:$BP$48,,MAX(IF('Back data'!$A$48:$BP$48&lt;&gt;"",COLUMN('Back data'!$A$48:$BP$48)))-E$6)+INDEX('Back data'!$A$49:$BP$49,,MAX(IF('Back data'!$A$49:$BP$49&lt;&gt;"",COLUMN('Back data'!$A$49:$BP$49)))-E$6)</f>
        <v>83.09</v>
      </c>
      <c r="F50" s="9">
        <f t="array" ref="F50">INDEX('Back data'!$A$48:$BP$48,,MAX(IF('Back data'!$A$48:$BP$48&lt;&gt;"",COLUMN('Back data'!$A$48:$BP$48)))-F$6)+INDEX('Back data'!$A$49:$BP$49,,MAX(IF('Back data'!$A$49:$BP$49&lt;&gt;"",COLUMN('Back data'!$A$49:$BP$49)))-F$6)</f>
        <v>83.49</v>
      </c>
      <c r="G50" s="9">
        <f t="array" ref="G50">INDEX('Back data'!$A$48:$BP$48,,MAX(IF('Back data'!$A$48:$BP$48&lt;&gt;"",COLUMN('Back data'!$A$48:$BP$48)))-G$6)+INDEX('Back data'!$A$49:$BP$49,,MAX(IF('Back data'!$A$49:$BP$49&lt;&gt;"",COLUMN('Back data'!$A$49:$BP$49)))-G$6)</f>
        <v>82.96</v>
      </c>
      <c r="H50" s="9">
        <f t="array" ref="H50">INDEX('Back data'!$A$48:$BP$48,,MAX(IF('Back data'!$A$48:$BP$48&lt;&gt;"",COLUMN('Back data'!$A$48:$BP$48)))-H$6)+INDEX('Back data'!$A$49:$BP$49,,MAX(IF('Back data'!$A$49:$BP$49&lt;&gt;"",COLUMN('Back data'!$A$49:$BP$49)))-H$6)</f>
        <v>83.070000000000007</v>
      </c>
      <c r="I50" s="9">
        <f t="array" ref="I50">INDEX('Back data'!$A$48:$BP$48,,MAX(IF('Back data'!$A$48:$BP$48&lt;&gt;"",COLUMN('Back data'!$A$48:$BP$48)))-I$6)+INDEX('Back data'!$A$49:$BP$49,,MAX(IF('Back data'!$A$49:$BP$49&lt;&gt;"",COLUMN('Back data'!$A$49:$BP$49)))-I$6)</f>
        <v>83.65</v>
      </c>
      <c r="J50" s="9">
        <f t="array" ref="J50">INDEX('Back data'!$A$48:$BP$48,,MAX(IF('Back data'!$A$48:$BP$48&lt;&gt;"",COLUMN('Back data'!$A$48:$BP$48)))-J$6)+INDEX('Back data'!$A$49:$BP$49,,MAX(IF('Back data'!$A$49:$BP$49&lt;&gt;"",COLUMN('Back data'!$A$49:$BP$49)))-J$6)</f>
        <v>84.28</v>
      </c>
      <c r="K50" s="9">
        <f t="array" ref="K50">INDEX('Back data'!$A$48:$BP$48,,MAX(IF('Back data'!$A$48:$BP$48&lt;&gt;"",COLUMN('Back data'!$A$48:$BP$48)))-K$6)+INDEX('Back data'!$A$49:$BP$49,,MAX(IF('Back data'!$A$49:$BP$49&lt;&gt;"",COLUMN('Back data'!$A$49:$BP$49)))-K$6)</f>
        <v>83.47999999999999</v>
      </c>
      <c r="L50" s="9">
        <f t="array" ref="L50">INDEX('Back data'!$A$48:$BP$48,,MAX(IF('Back data'!$A$48:$BP$48&lt;&gt;"",COLUMN('Back data'!$A$48:$BP$48)))-L$6)+INDEX('Back data'!$A$49:$BP$49,,MAX(IF('Back data'!$A$49:$BP$49&lt;&gt;"",COLUMN('Back data'!$A$49:$BP$49)))-L$6)</f>
        <v>83.830000000000013</v>
      </c>
      <c r="M50" s="9">
        <f t="array" ref="M50">INDEX('Back data'!$A$48:$BP$48,,MAX(IF('Back data'!$A$48:$BP$48&lt;&gt;"",COLUMN('Back data'!$A$48:$BP$48)))-M$6)+INDEX('Back data'!$A$49:$BP$49,,MAX(IF('Back data'!$A$49:$BP$49&lt;&gt;"",COLUMN('Back data'!$A$49:$BP$49)))-M$6)</f>
        <v>83.52000000000001</v>
      </c>
      <c r="N50" s="9">
        <f t="array" ref="N50">INDEX('Back data'!$A$48:$BP$48,,MAX(IF('Back data'!$A$48:$BP$48&lt;&gt;"",COLUMN('Back data'!$A$48:$BP$48)))-N$6)+INDEX('Back data'!$A$49:$BP$49,,MAX(IF('Back data'!$A$49:$BP$49&lt;&gt;"",COLUMN('Back data'!$A$49:$BP$49)))-N$6)</f>
        <v>84.179999999999993</v>
      </c>
      <c r="O50" s="9">
        <f t="array" ref="O50">INDEX('Back data'!$A$48:$BP$48,,MAX(IF('Back data'!$A$48:$BP$48&lt;&gt;"",COLUMN('Back data'!$A$48:$BP$48)))-O$6)+INDEX('Back data'!$A$49:$BP$49,,MAX(IF('Back data'!$A$49:$BP$49&lt;&gt;"",COLUMN('Back data'!$A$49:$BP$49)))-O$6)</f>
        <v>84.38</v>
      </c>
      <c r="P50" s="34">
        <f t="array" ref="P50">INDEX('Back data'!$A$48:$BP$48,,MAX(IF('Back data'!$A$48:$BP$48&lt;&gt;"",COLUMN('Back data'!$A$48:$BP$48)))-P$6)+INDEX('Back data'!$A$49:$BP$49,,MAX(IF('Back data'!$A$49:$BP$49&lt;&gt;"",COLUMN('Back data'!$A$49:$BP$49)))-P$6)</f>
        <v>85.76</v>
      </c>
    </row>
    <row r="51" spans="1:16" x14ac:dyDescent="0.35">
      <c r="A51" s="15" t="s">
        <v>79</v>
      </c>
      <c r="B51" s="16" t="s">
        <v>78</v>
      </c>
      <c r="C51" s="12" t="s">
        <v>75</v>
      </c>
      <c r="D51" s="13">
        <f t="array" ref="D51">INDEX('Back data'!$A$48:$BP$48,,MAX(IF('Back data'!$A$48:$BP$48&lt;&gt;"",COLUMN('Back data'!$A$48:$BP$48)))-D$6)/D50</f>
        <v>0.97483588621444206</v>
      </c>
      <c r="E51" s="13">
        <f t="array" ref="E51">INDEX('Back data'!$A$48:$BP$48,,MAX(IF('Back data'!$A$48:$BP$48&lt;&gt;"",COLUMN('Back data'!$A$48:$BP$48)))-E$6)/E50</f>
        <v>0.97388374052232518</v>
      </c>
      <c r="F51" s="13">
        <f t="array" ref="F51">INDEX('Back data'!$A$48:$BP$48,,MAX(IF('Back data'!$A$48:$BP$48&lt;&gt;"",COLUMN('Back data'!$A$48:$BP$48)))-F$6)/F50</f>
        <v>0.97305066475026947</v>
      </c>
      <c r="G51" s="13">
        <f t="array" ref="G51">INDEX('Back data'!$A$48:$BP$48,,MAX(IF('Back data'!$A$48:$BP$48&lt;&gt;"",COLUMN('Back data'!$A$48:$BP$48)))-G$6)/G50</f>
        <v>0.9762536162005786</v>
      </c>
      <c r="H51" s="13">
        <f t="array" ref="H51">INDEX('Back data'!$A$48:$BP$48,,MAX(IF('Back data'!$A$48:$BP$48&lt;&gt;"",COLUMN('Back data'!$A$48:$BP$48)))-H$6)/H50</f>
        <v>0.97375707234862152</v>
      </c>
      <c r="I51" s="13">
        <f t="array" ref="I51">INDEX('Back data'!$A$48:$BP$48,,MAX(IF('Back data'!$A$48:$BP$48&lt;&gt;"",COLUMN('Back data'!$A$48:$BP$48)))-I$6)/I50</f>
        <v>0.97895995218170939</v>
      </c>
      <c r="J51" s="13">
        <f t="array" ref="J51">INDEX('Back data'!$A$48:$BP$48,,MAX(IF('Back data'!$A$48:$BP$48&lt;&gt;"",COLUMN('Back data'!$A$48:$BP$48)))-J$6)/J50</f>
        <v>0.97626957759848121</v>
      </c>
      <c r="K51" s="13">
        <f t="array" ref="K51">INDEX('Back data'!$A$48:$BP$48,,MAX(IF('Back data'!$A$48:$BP$48&lt;&gt;"",COLUMN('Back data'!$A$48:$BP$48)))-K$6)/K50</f>
        <v>0.96921418303785345</v>
      </c>
      <c r="L51" s="13">
        <f t="array" ref="L51">INDEX('Back data'!$A$48:$BP$48,,MAX(IF('Back data'!$A$48:$BP$48&lt;&gt;"",COLUMN('Back data'!$A$48:$BP$48)))-L$6)/L50</f>
        <v>0.97399498986043176</v>
      </c>
      <c r="M51" s="13">
        <f t="array" ref="M51">INDEX('Back data'!$A$48:$BP$48,,MAX(IF('Back data'!$A$48:$BP$48&lt;&gt;"",COLUMN('Back data'!$A$48:$BP$48)))-M$6)/M50</f>
        <v>0.97461685823754785</v>
      </c>
      <c r="N51" s="13">
        <f t="array" ref="N51">INDEX('Back data'!$A$48:$BP$48,,MAX(IF('Back data'!$A$48:$BP$48&lt;&gt;"",COLUMN('Back data'!$A$48:$BP$48)))-N$6)/N50</f>
        <v>0.97434069850320748</v>
      </c>
      <c r="O51" s="13">
        <f t="array" ref="O51">INDEX('Back data'!$A$48:$BP$48,,MAX(IF('Back data'!$A$48:$BP$48&lt;&gt;"",COLUMN('Back data'!$A$48:$BP$48)))-O$6)/O50</f>
        <v>0.97369044797345339</v>
      </c>
      <c r="P51" s="35">
        <f t="array" ref="P51">INDEX('Back data'!$A$48:$BP$48,,MAX(IF('Back data'!$A$48:$BP$48&lt;&gt;"",COLUMN('Back data'!$A$48:$BP$48)))-P$6)/P50</f>
        <v>0.97504664179104472</v>
      </c>
    </row>
    <row r="52" spans="1:16" x14ac:dyDescent="0.35">
      <c r="A52" s="15" t="s">
        <v>79</v>
      </c>
      <c r="B52" s="16" t="s">
        <v>78</v>
      </c>
      <c r="C52" s="12" t="s">
        <v>76</v>
      </c>
      <c r="D52" s="13">
        <f t="array" ref="D52">INDEX('Back data'!$A$49:$BP$49,,MAX(IF('Back data'!$A$49:$BP$49&lt;&gt;"",COLUMN('Back data'!$A$49:$BP$49)))-D$6)/D50</f>
        <v>2.5164113785557989E-2</v>
      </c>
      <c r="E52" s="13">
        <f t="array" ref="E52">INDEX('Back data'!$A$49:$BP$49,,MAX(IF('Back data'!$A$49:$BP$49&lt;&gt;"",COLUMN('Back data'!$A$49:$BP$49)))-E$6)/E50</f>
        <v>2.6116259477674809E-2</v>
      </c>
      <c r="F52" s="13">
        <f t="array" ref="F52">INDEX('Back data'!$A$49:$BP$49,,MAX(IF('Back data'!$A$49:$BP$49&lt;&gt;"",COLUMN('Back data'!$A$49:$BP$49)))-F$6)/F50</f>
        <v>2.6949335249730508E-2</v>
      </c>
      <c r="G52" s="13">
        <f t="array" ref="G52">INDEX('Back data'!$A$49:$BP$49,,MAX(IF('Back data'!$A$49:$BP$49&lt;&gt;"",COLUMN('Back data'!$A$49:$BP$49)))-G$6)/G50</f>
        <v>2.374638379942141E-2</v>
      </c>
      <c r="H52" s="13">
        <f t="array" ref="H52">INDEX('Back data'!$A$49:$BP$49,,MAX(IF('Back data'!$A$49:$BP$49&lt;&gt;"",COLUMN('Back data'!$A$49:$BP$49)))-H$6)/H50</f>
        <v>2.6242927651378357E-2</v>
      </c>
      <c r="I52" s="13">
        <f t="array" ref="I52">INDEX('Back data'!$A$49:$BP$49,,MAX(IF('Back data'!$A$49:$BP$49&lt;&gt;"",COLUMN('Back data'!$A$49:$BP$49)))-I$6)/I50</f>
        <v>2.1040047818290494E-2</v>
      </c>
      <c r="J52" s="13">
        <f t="array" ref="J52">INDEX('Back data'!$A$49:$BP$49,,MAX(IF('Back data'!$A$49:$BP$49&lt;&gt;"",COLUMN('Back data'!$A$49:$BP$49)))-J$6)/J50</f>
        <v>2.3730422401518746E-2</v>
      </c>
      <c r="K52" s="13">
        <f t="array" ref="K52">INDEX('Back data'!$A$49:$BP$49,,MAX(IF('Back data'!$A$49:$BP$49&lt;&gt;"",COLUMN('Back data'!$A$49:$BP$49)))-K$6)/K50</f>
        <v>3.0785816962146623E-2</v>
      </c>
      <c r="L52" s="13">
        <f t="array" ref="L52">INDEX('Back data'!$A$49:$BP$49,,MAX(IF('Back data'!$A$49:$BP$49&lt;&gt;"",COLUMN('Back data'!$A$49:$BP$49)))-L$6)/L50</f>
        <v>2.6005010139568172E-2</v>
      </c>
      <c r="M52" s="13">
        <f t="array" ref="M52">INDEX('Back data'!$A$49:$BP$49,,MAX(IF('Back data'!$A$49:$BP$49&lt;&gt;"",COLUMN('Back data'!$A$49:$BP$49)))-M$6)/M50</f>
        <v>2.5383141762452106E-2</v>
      </c>
      <c r="N52" s="13">
        <f t="array" ref="N52">INDEX('Back data'!$A$49:$BP$49,,MAX(IF('Back data'!$A$49:$BP$49&lt;&gt;"",COLUMN('Back data'!$A$49:$BP$49)))-N$6)/N50</f>
        <v>2.5659301496792592E-2</v>
      </c>
      <c r="O52" s="13">
        <f t="array" ref="O52">INDEX('Back data'!$A$49:$BP$49,,MAX(IF('Back data'!$A$49:$BP$49&lt;&gt;"",COLUMN('Back data'!$A$49:$BP$49)))-O$6)/O50</f>
        <v>2.6309552026546577E-2</v>
      </c>
      <c r="P52" s="35">
        <f t="array" ref="P52">INDEX('Back data'!$A$49:$BP$49,,MAX(IF('Back data'!$A$49:$BP$49&lt;&gt;"",COLUMN('Back data'!$A$49:$BP$49)))-P$6)/P50</f>
        <v>2.4953358208955223E-2</v>
      </c>
    </row>
    <row r="55" spans="1:16" x14ac:dyDescent="0.35">
      <c r="C55" s="8" t="s">
        <v>73</v>
      </c>
      <c r="D55" s="9">
        <f t="array" ref="D55">INDEX('Back data'!$A$262:$BP$262,,MAX(IF('Back data'!$A$262:$BP$262&lt;&gt;"",COLUMN('Back data'!$A$262:$BP$262)))-D$6)+INDEX('Back data'!$A$263:$BP$263,,MAX(IF('Back data'!$A$263:$BP$263&lt;&gt;"",COLUMN('Back data'!$A$263:$BP$263)))-D$6)</f>
        <v>78.900000000000006</v>
      </c>
      <c r="E55" s="9">
        <f t="array" ref="E55">INDEX('Back data'!$A$262:$BP$262,,MAX(IF('Back data'!$A$262:$BP$262&lt;&gt;"",COLUMN('Back data'!$A$262:$BP$262)))-E$6)+INDEX('Back data'!$A$263:$BP$263,,MAX(IF('Back data'!$A$263:$BP$263&lt;&gt;"",COLUMN('Back data'!$A$263:$BP$263)))-E$6)</f>
        <v>79.899999999999991</v>
      </c>
      <c r="F55" s="9">
        <f t="array" ref="F55">INDEX('Back data'!$A$262:$BP$262,,MAX(IF('Back data'!$A$262:$BP$262&lt;&gt;"",COLUMN('Back data'!$A$262:$BP$262)))-F$6)+INDEX('Back data'!$A$263:$BP$263,,MAX(IF('Back data'!$A$263:$BP$263&lt;&gt;"",COLUMN('Back data'!$A$263:$BP$263)))-F$6)</f>
        <v>81.36</v>
      </c>
      <c r="G55" s="9">
        <f t="array" ref="G55">INDEX('Back data'!$A$262:$BP$262,,MAX(IF('Back data'!$A$262:$BP$262&lt;&gt;"",COLUMN('Back data'!$A$262:$BP$262)))-G$6)+INDEX('Back data'!$A$263:$BP$263,,MAX(IF('Back data'!$A$263:$BP$263&lt;&gt;"",COLUMN('Back data'!$A$263:$BP$263)))-G$6)</f>
        <v>80.95</v>
      </c>
      <c r="H55" s="9">
        <f t="array" ref="H55">INDEX('Back data'!$A$262:$BP$262,,MAX(IF('Back data'!$A$262:$BP$262&lt;&gt;"",COLUMN('Back data'!$A$262:$BP$262)))-H$6)+INDEX('Back data'!$A$263:$BP$263,,MAX(IF('Back data'!$A$263:$BP$263&lt;&gt;"",COLUMN('Back data'!$A$263:$BP$263)))-H$6)</f>
        <v>80.88</v>
      </c>
      <c r="I55" s="9">
        <f t="array" ref="I55">INDEX('Back data'!$A$262:$BP$262,,MAX(IF('Back data'!$A$262:$BP$262&lt;&gt;"",COLUMN('Back data'!$A$262:$BP$262)))-I$6)+INDEX('Back data'!$A$263:$BP$263,,MAX(IF('Back data'!$A$263:$BP$263&lt;&gt;"",COLUMN('Back data'!$A$263:$BP$263)))-I$6)</f>
        <v>80.319999999999993</v>
      </c>
      <c r="J55" s="9">
        <f t="array" ref="J55">INDEX('Back data'!$A$262:$BP$262,,MAX(IF('Back data'!$A$262:$BP$262&lt;&gt;"",COLUMN('Back data'!$A$262:$BP$262)))-J$6)+INDEX('Back data'!$A$263:$BP$263,,MAX(IF('Back data'!$A$263:$BP$263&lt;&gt;"",COLUMN('Back data'!$A$263:$BP$263)))-J$6)</f>
        <v>81.389999999999986</v>
      </c>
      <c r="K55" s="9">
        <f t="array" ref="K55">INDEX('Back data'!$A$262:$BP$262,,MAX(IF('Back data'!$A$262:$BP$262&lt;&gt;"",COLUMN('Back data'!$A$262:$BP$262)))-K$6)+INDEX('Back data'!$A$263:$BP$263,,MAX(IF('Back data'!$A$263:$BP$263&lt;&gt;"",COLUMN('Back data'!$A$263:$BP$263)))-K$6)</f>
        <v>80.300000000000011</v>
      </c>
      <c r="L55" s="9">
        <f t="array" ref="L55">INDEX('Back data'!$A$262:$BP$262,,MAX(IF('Back data'!$A$262:$BP$262&lt;&gt;"",COLUMN('Back data'!$A$262:$BP$262)))-L$6)+INDEX('Back data'!$A$263:$BP$263,,MAX(IF('Back data'!$A$263:$BP$263&lt;&gt;"",COLUMN('Back data'!$A$263:$BP$263)))-L$6)</f>
        <v>81.13</v>
      </c>
      <c r="M55" s="9">
        <f t="array" ref="M55">INDEX('Back data'!$A$262:$BP$262,,MAX(IF('Back data'!$A$262:$BP$262&lt;&gt;"",COLUMN('Back data'!$A$262:$BP$262)))-M$6)+INDEX('Back data'!$A$263:$BP$263,,MAX(IF('Back data'!$A$263:$BP$263&lt;&gt;"",COLUMN('Back data'!$A$263:$BP$263)))-M$6)</f>
        <v>81.429999999999993</v>
      </c>
      <c r="N55" s="9">
        <f t="array" ref="N55">INDEX('Back data'!$A$262:$BP$262,,MAX(IF('Back data'!$A$262:$BP$262&lt;&gt;"",COLUMN('Back data'!$A$262:$BP$262)))-N$6)+INDEX('Back data'!$A$263:$BP$263,,MAX(IF('Back data'!$A$263:$BP$263&lt;&gt;"",COLUMN('Back data'!$A$263:$BP$263)))-N$6)</f>
        <v>82.61</v>
      </c>
      <c r="O55" s="9">
        <f t="array" ref="O55">INDEX('Back data'!$A$262:$BP$262,,MAX(IF('Back data'!$A$262:$BP$262&lt;&gt;"",COLUMN('Back data'!$A$262:$BP$262)))-O$6)+INDEX('Back data'!$A$263:$BP$263,,MAX(IF('Back data'!$A$263:$BP$263&lt;&gt;"",COLUMN('Back data'!$A$263:$BP$263)))-O$6)</f>
        <v>82.43</v>
      </c>
      <c r="P55" s="34">
        <f t="array" ref="P55">INDEX('Back data'!$A$262:$BP$262,,MAX(IF('Back data'!$A$262:$BP$262&lt;&gt;"",COLUMN('Back data'!$A$262:$BP$262)))-P$6)+INDEX('Back data'!$A$263:$BP$263,,MAX(IF('Back data'!$A$263:$BP$263&lt;&gt;"",COLUMN('Back data'!$A$263:$BP$263)))-P$6)</f>
        <v>83.58</v>
      </c>
    </row>
    <row r="56" spans="1:16" x14ac:dyDescent="0.35">
      <c r="A56" s="15" t="s">
        <v>79</v>
      </c>
      <c r="B56" s="16" t="s">
        <v>62</v>
      </c>
      <c r="C56" s="12" t="s">
        <v>75</v>
      </c>
      <c r="D56" s="13">
        <f t="array" ref="D56">INDEX('Back data'!$A$262:$BP$262,,MAX(IF('Back data'!$A$262:$BP$262&lt;&gt;"",COLUMN('Back data'!$A$262:$BP$262)))-D$6)/D55</f>
        <v>0.92877059569074771</v>
      </c>
      <c r="E56" s="13">
        <f t="array" ref="E56">INDEX('Back data'!$A$262:$BP$262,,MAX(IF('Back data'!$A$262:$BP$262&lt;&gt;"",COLUMN('Back data'!$A$262:$BP$262)))-E$6)/E55</f>
        <v>0.92115143929912391</v>
      </c>
      <c r="F56" s="13">
        <f t="array" ref="F56">INDEX('Back data'!$A$262:$BP$262,,MAX(IF('Back data'!$A$262:$BP$262&lt;&gt;"",COLUMN('Back data'!$A$262:$BP$262)))-F$6)/F55</f>
        <v>0.92723697148475903</v>
      </c>
      <c r="G56" s="13">
        <f t="array" ref="G56">INDEX('Back data'!$A$262:$BP$262,,MAX(IF('Back data'!$A$262:$BP$262&lt;&gt;"",COLUMN('Back data'!$A$262:$BP$262)))-G$6)/G55</f>
        <v>0.9213094502779493</v>
      </c>
      <c r="H56" s="13">
        <f t="array" ref="H56">INDEX('Back data'!$A$262:$BP$262,,MAX(IF('Back data'!$A$262:$BP$262&lt;&gt;"",COLUMN('Back data'!$A$262:$BP$262)))-H$6)/H55</f>
        <v>0.92284866468842741</v>
      </c>
      <c r="I56" s="13">
        <f t="array" ref="I56">INDEX('Back data'!$A$262:$BP$262,,MAX(IF('Back data'!$A$262:$BP$262&lt;&gt;"",COLUMN('Back data'!$A$262:$BP$262)))-I$6)/I55</f>
        <v>0.93264442231075706</v>
      </c>
      <c r="J56" s="13">
        <f t="array" ref="J56">INDEX('Back data'!$A$262:$BP$262,,MAX(IF('Back data'!$A$262:$BP$262&lt;&gt;"",COLUMN('Back data'!$A$262:$BP$262)))-J$6)/J55</f>
        <v>0.93770733505344639</v>
      </c>
      <c r="K56" s="13">
        <f t="array" ref="K56">INDEX('Back data'!$A$262:$BP$262,,MAX(IF('Back data'!$A$262:$BP$262&lt;&gt;"",COLUMN('Back data'!$A$262:$BP$262)))-K$6)/K55</f>
        <v>0.910585305105853</v>
      </c>
      <c r="L56" s="13">
        <f t="array" ref="L56">INDEX('Back data'!$A$262:$BP$262,,MAX(IF('Back data'!$A$262:$BP$262&lt;&gt;"",COLUMN('Back data'!$A$262:$BP$262)))-L$6)/L55</f>
        <v>0.91174657956366334</v>
      </c>
      <c r="M56" s="13">
        <f t="array" ref="M56">INDEX('Back data'!$A$262:$BP$262,,MAX(IF('Back data'!$A$262:$BP$262&lt;&gt;"",COLUMN('Back data'!$A$262:$BP$262)))-M$6)/M55</f>
        <v>0.91575586393221176</v>
      </c>
      <c r="N56" s="13">
        <f t="array" ref="N56">INDEX('Back data'!$A$262:$BP$262,,MAX(IF('Back data'!$A$262:$BP$262&lt;&gt;"",COLUMN('Back data'!$A$262:$BP$262)))-N$6)/N55</f>
        <v>0.92059072751482873</v>
      </c>
      <c r="O56" s="13">
        <f t="array" ref="O56">INDEX('Back data'!$A$262:$BP$262,,MAX(IF('Back data'!$A$262:$BP$262&lt;&gt;"",COLUMN('Back data'!$A$262:$BP$262)))-O$6)/O55</f>
        <v>0.91034817420841929</v>
      </c>
      <c r="P56" s="35">
        <f t="array" ref="P56">INDEX('Back data'!$A$262:$BP$262,,MAX(IF('Back data'!$A$262:$BP$262&lt;&gt;"",COLUMN('Back data'!$A$262:$BP$262)))-P$6)/P55</f>
        <v>0.92354630294328788</v>
      </c>
    </row>
    <row r="57" spans="1:16" x14ac:dyDescent="0.35">
      <c r="A57" s="15" t="s">
        <v>79</v>
      </c>
      <c r="B57" s="16" t="s">
        <v>62</v>
      </c>
      <c r="C57" s="12" t="s">
        <v>76</v>
      </c>
      <c r="D57" s="13">
        <f t="array" ref="D57">INDEX('Back data'!$A$263:$BP$263,,MAX(IF('Back data'!$A$263:$BP$263&lt;&gt;"",COLUMN('Back data'!$A$263:$BP$263)))-D$6)/D55</f>
        <v>7.1229404309252217E-2</v>
      </c>
      <c r="E57" s="13">
        <f t="array" ref="E57">INDEX('Back data'!$A$263:$BP$263,,MAX(IF('Back data'!$A$263:$BP$263&lt;&gt;"",COLUMN('Back data'!$A$263:$BP$263)))-E$6)/E55</f>
        <v>7.8848560700876105E-2</v>
      </c>
      <c r="F57" s="13">
        <f t="array" ref="F57">INDEX('Back data'!$A$263:$BP$263,,MAX(IF('Back data'!$A$263:$BP$263&lt;&gt;"",COLUMN('Back data'!$A$263:$BP$263)))-F$6)/F55</f>
        <v>7.2763028515240899E-2</v>
      </c>
      <c r="G57" s="13">
        <f t="array" ref="G57">INDEX('Back data'!$A$263:$BP$263,,MAX(IF('Back data'!$A$263:$BP$263&lt;&gt;"",COLUMN('Back data'!$A$263:$BP$263)))-G$6)/G55</f>
        <v>7.8690549722050654E-2</v>
      </c>
      <c r="H57" s="13">
        <f t="array" ref="H57">INDEX('Back data'!$A$263:$BP$263,,MAX(IF('Back data'!$A$263:$BP$263&lt;&gt;"",COLUMN('Back data'!$A$263:$BP$263)))-H$6)/H55</f>
        <v>7.7151335311572714E-2</v>
      </c>
      <c r="I57" s="13">
        <f t="array" ref="I57">INDEX('Back data'!$A$263:$BP$263,,MAX(IF('Back data'!$A$263:$BP$263&lt;&gt;"",COLUMN('Back data'!$A$263:$BP$263)))-I$6)/I55</f>
        <v>6.7355577689243037E-2</v>
      </c>
      <c r="J57" s="13">
        <f t="array" ref="J57">INDEX('Back data'!$A$263:$BP$263,,MAX(IF('Back data'!$A$263:$BP$263&lt;&gt;"",COLUMN('Back data'!$A$263:$BP$263)))-J$6)/J55</f>
        <v>6.2292664946553646E-2</v>
      </c>
      <c r="K57" s="13">
        <f t="array" ref="K57">INDEX('Back data'!$A$263:$BP$263,,MAX(IF('Back data'!$A$263:$BP$263&lt;&gt;"",COLUMN('Back data'!$A$263:$BP$263)))-K$6)/K55</f>
        <v>8.9414694894146926E-2</v>
      </c>
      <c r="L57" s="13">
        <f t="array" ref="L57">INDEX('Back data'!$A$263:$BP$263,,MAX(IF('Back data'!$A$263:$BP$263&lt;&gt;"",COLUMN('Back data'!$A$263:$BP$263)))-L$6)/L55</f>
        <v>8.8253420436336744E-2</v>
      </c>
      <c r="M57" s="13">
        <f t="array" ref="M57">INDEX('Back data'!$A$263:$BP$263,,MAX(IF('Back data'!$A$263:$BP$263&lt;&gt;"",COLUMN('Back data'!$A$263:$BP$263)))-M$6)/M55</f>
        <v>8.42441360677883E-2</v>
      </c>
      <c r="N57" s="13">
        <f t="array" ref="N57">INDEX('Back data'!$A$263:$BP$263,,MAX(IF('Back data'!$A$263:$BP$263&lt;&gt;"",COLUMN('Back data'!$A$263:$BP$263)))-N$6)/N55</f>
        <v>7.9409272485171281E-2</v>
      </c>
      <c r="O57" s="13">
        <f t="array" ref="O57">INDEX('Back data'!$A$263:$BP$263,,MAX(IF('Back data'!$A$263:$BP$263&lt;&gt;"",COLUMN('Back data'!$A$263:$BP$263)))-O$6)/O55</f>
        <v>8.9651825791580722E-2</v>
      </c>
      <c r="P57" s="35">
        <f t="array" ref="P57">INDEX('Back data'!$A$263:$BP$263,,MAX(IF('Back data'!$A$263:$BP$263&lt;&gt;"",COLUMN('Back data'!$A$263:$BP$263)))-P$6)/P55</f>
        <v>7.6453697056712136E-2</v>
      </c>
    </row>
    <row r="60" spans="1:16" x14ac:dyDescent="0.35">
      <c r="C60" s="8" t="s">
        <v>73</v>
      </c>
      <c r="D60" s="9">
        <f t="array" ref="D60">INDEX('Back data'!$A$268:$BP$268,,MAX(IF('Back data'!$A$268:$BP$268&lt;&gt;"",COLUMN('Back data'!$A$268:$BP$268)))-D$6)+INDEX('Back data'!$A$269:$BP$269,,MAX(IF('Back data'!$A$269:$BP$269&lt;&gt;"",COLUMN('Back data'!$A$269:$BP$269)))-D$6)</f>
        <v>83.19</v>
      </c>
      <c r="E60" s="9">
        <f t="array" ref="E60">INDEX('Back data'!$A$268:$BP$268,,MAX(IF('Back data'!$A$268:$BP$268&lt;&gt;"",COLUMN('Back data'!$A$268:$BP$268)))-E$6)+INDEX('Back data'!$A$269:$BP$269,,MAX(IF('Back data'!$A$269:$BP$269&lt;&gt;"",COLUMN('Back data'!$A$269:$BP$269)))-E$6)</f>
        <v>83.59</v>
      </c>
      <c r="F60" s="9">
        <f t="array" ref="F60">INDEX('Back data'!$A$268:$BP$268,,MAX(IF('Back data'!$A$268:$BP$268&lt;&gt;"",COLUMN('Back data'!$A$268:$BP$268)))-F$6)+INDEX('Back data'!$A$269:$BP$269,,MAX(IF('Back data'!$A$269:$BP$269&lt;&gt;"",COLUMN('Back data'!$A$269:$BP$269)))-F$6)</f>
        <v>84.49</v>
      </c>
      <c r="G60" s="9">
        <f t="array" ref="G60">INDEX('Back data'!$A$268:$BP$268,,MAX(IF('Back data'!$A$268:$BP$268&lt;&gt;"",COLUMN('Back data'!$A$268:$BP$268)))-G$6)+INDEX('Back data'!$A$269:$BP$269,,MAX(IF('Back data'!$A$269:$BP$269&lt;&gt;"",COLUMN('Back data'!$A$269:$BP$269)))-G$6)</f>
        <v>83.75</v>
      </c>
      <c r="H60" s="9">
        <f t="array" ref="H60">INDEX('Back data'!$A$268:$BP$268,,MAX(IF('Back data'!$A$268:$BP$268&lt;&gt;"",COLUMN('Back data'!$A$268:$BP$268)))-H$6)+INDEX('Back data'!$A$269:$BP$269,,MAX(IF('Back data'!$A$269:$BP$269&lt;&gt;"",COLUMN('Back data'!$A$269:$BP$269)))-H$6)</f>
        <v>83.81</v>
      </c>
      <c r="I60" s="9">
        <f t="array" ref="I60">INDEX('Back data'!$A$268:$BP$268,,MAX(IF('Back data'!$A$268:$BP$268&lt;&gt;"",COLUMN('Back data'!$A$268:$BP$268)))-I$6)+INDEX('Back data'!$A$269:$BP$269,,MAX(IF('Back data'!$A$269:$BP$269&lt;&gt;"",COLUMN('Back data'!$A$269:$BP$269)))-I$6)</f>
        <v>84.59</v>
      </c>
      <c r="J60" s="9">
        <f t="array" ref="J60">INDEX('Back data'!$A$268:$BP$268,,MAX(IF('Back data'!$A$268:$BP$268&lt;&gt;"",COLUMN('Back data'!$A$268:$BP$268)))-J$6)+INDEX('Back data'!$A$269:$BP$269,,MAX(IF('Back data'!$A$269:$BP$269&lt;&gt;"",COLUMN('Back data'!$A$269:$BP$269)))-J$6)</f>
        <v>85.22999999999999</v>
      </c>
      <c r="K60" s="9">
        <f t="array" ref="K60">INDEX('Back data'!$A$268:$BP$268,,MAX(IF('Back data'!$A$268:$BP$268&lt;&gt;"",COLUMN('Back data'!$A$268:$BP$268)))-K$6)+INDEX('Back data'!$A$269:$BP$269,,MAX(IF('Back data'!$A$269:$BP$269&lt;&gt;"",COLUMN('Back data'!$A$269:$BP$269)))-K$6)</f>
        <v>84.46</v>
      </c>
      <c r="L60" s="9">
        <f t="array" ref="L60">INDEX('Back data'!$A$268:$BP$268,,MAX(IF('Back data'!$A$268:$BP$268&lt;&gt;"",COLUMN('Back data'!$A$268:$BP$268)))-L$6)+INDEX('Back data'!$A$269:$BP$269,,MAX(IF('Back data'!$A$269:$BP$269&lt;&gt;"",COLUMN('Back data'!$A$269:$BP$269)))-L$6)</f>
        <v>84.509999999999991</v>
      </c>
      <c r="M60" s="9">
        <f t="array" ref="M60">INDEX('Back data'!$A$268:$BP$268,,MAX(IF('Back data'!$A$268:$BP$268&lt;&gt;"",COLUMN('Back data'!$A$268:$BP$268)))-M$6)+INDEX('Back data'!$A$269:$BP$269,,MAX(IF('Back data'!$A$269:$BP$269&lt;&gt;"",COLUMN('Back data'!$A$269:$BP$269)))-M$6)</f>
        <v>83.83</v>
      </c>
      <c r="N60" s="9">
        <f t="array" ref="N60">INDEX('Back data'!$A$268:$BP$268,,MAX(IF('Back data'!$A$268:$BP$268&lt;&gt;"",COLUMN('Back data'!$A$268:$BP$268)))-N$6)+INDEX('Back data'!$A$269:$BP$269,,MAX(IF('Back data'!$A$269:$BP$269&lt;&gt;"",COLUMN('Back data'!$A$269:$BP$269)))-N$6)</f>
        <v>84.82</v>
      </c>
      <c r="O60" s="9">
        <f t="array" ref="O60">INDEX('Back data'!$A$268:$BP$268,,MAX(IF('Back data'!$A$268:$BP$268&lt;&gt;"",COLUMN('Back data'!$A$268:$BP$268)))-O$6)+INDEX('Back data'!$A$269:$BP$269,,MAX(IF('Back data'!$A$269:$BP$269&lt;&gt;"",COLUMN('Back data'!$A$269:$BP$269)))-O$6)</f>
        <v>84.65</v>
      </c>
      <c r="P60" s="34">
        <f t="array" ref="P60">INDEX('Back data'!$A$268:$BP$268,,MAX(IF('Back data'!$A$268:$BP$268&lt;&gt;"",COLUMN('Back data'!$A$268:$BP$268)))-P$6)+INDEX('Back data'!$A$269:$BP$269,,MAX(IF('Back data'!$A$269:$BP$269&lt;&gt;"",COLUMN('Back data'!$A$269:$BP$269)))-P$6)</f>
        <v>86.21</v>
      </c>
    </row>
    <row r="61" spans="1:16" x14ac:dyDescent="0.35">
      <c r="A61" s="15" t="s">
        <v>79</v>
      </c>
      <c r="B61" s="16" t="s">
        <v>67</v>
      </c>
      <c r="C61" s="12" t="s">
        <v>75</v>
      </c>
      <c r="D61" s="13">
        <f t="array" ref="D61">INDEX('Back data'!$A$268:$BP$268,,MAX(IF('Back data'!$A$268:$BP$268&lt;&gt;"",COLUMN('Back data'!$A$268:$BP$268)))-D$6)/D60</f>
        <v>0.98088712585647309</v>
      </c>
      <c r="E61" s="13">
        <f t="array" ref="E61">INDEX('Back data'!$A$268:$BP$268,,MAX(IF('Back data'!$A$268:$BP$268&lt;&gt;"",COLUMN('Back data'!$A$268:$BP$268)))-E$6)/E60</f>
        <v>0.98157674362962066</v>
      </c>
      <c r="F61" s="13">
        <f t="array" ref="F61">INDEX('Back data'!$A$268:$BP$268,,MAX(IF('Back data'!$A$268:$BP$268&lt;&gt;"",COLUMN('Back data'!$A$268:$BP$268)))-F$6)/F60</f>
        <v>0.98106284767428109</v>
      </c>
      <c r="G61" s="13">
        <f t="array" ref="G61">INDEX('Back data'!$A$268:$BP$268,,MAX(IF('Back data'!$A$268:$BP$268&lt;&gt;"",COLUMN('Back data'!$A$268:$BP$268)))-G$6)/G60</f>
        <v>0.98101492537313428</v>
      </c>
      <c r="H61" s="13">
        <f t="array" ref="H61">INDEX('Back data'!$A$268:$BP$268,,MAX(IF('Back data'!$A$268:$BP$268&lt;&gt;"",COLUMN('Back data'!$A$268:$BP$268)))-H$6)/H60</f>
        <v>0.98305691444934973</v>
      </c>
      <c r="I61" s="13">
        <f t="array" ref="I61">INDEX('Back data'!$A$268:$BP$268,,MAX(IF('Back data'!$A$268:$BP$268&lt;&gt;"",COLUMN('Back data'!$A$268:$BP$268)))-I$6)/I60</f>
        <v>0.98427710131221191</v>
      </c>
      <c r="J61" s="13">
        <f t="array" ref="J61">INDEX('Back data'!$A$268:$BP$268,,MAX(IF('Back data'!$A$268:$BP$268&lt;&gt;"",COLUMN('Back data'!$A$268:$BP$268)))-J$6)/J60</f>
        <v>0.98451249560014087</v>
      </c>
      <c r="K61" s="13">
        <f t="array" ref="K61">INDEX('Back data'!$A$268:$BP$268,,MAX(IF('Back data'!$A$268:$BP$268&lt;&gt;"",COLUMN('Back data'!$A$268:$BP$268)))-K$6)/K60</f>
        <v>0.98259531139000711</v>
      </c>
      <c r="L61" s="13">
        <f t="array" ref="L61">INDEX('Back data'!$A$268:$BP$268,,MAX(IF('Back data'!$A$268:$BP$268&lt;&gt;"",COLUMN('Back data'!$A$268:$BP$268)))-L$6)/L60</f>
        <v>0.9814223168855758</v>
      </c>
      <c r="M61" s="13">
        <f t="array" ref="M61">INDEX('Back data'!$A$268:$BP$268,,MAX(IF('Back data'!$A$268:$BP$268&lt;&gt;"",COLUMN('Back data'!$A$268:$BP$268)))-M$6)/M60</f>
        <v>0.98055588691399265</v>
      </c>
      <c r="N61" s="13">
        <f t="array" ref="N61">INDEX('Back data'!$A$268:$BP$268,,MAX(IF('Back data'!$A$268:$BP$268&lt;&gt;"",COLUMN('Back data'!$A$268:$BP$268)))-N$6)/N60</f>
        <v>0.98302287196415938</v>
      </c>
      <c r="O61" s="13">
        <f t="array" ref="O61">INDEX('Back data'!$A$268:$BP$268,,MAX(IF('Back data'!$A$268:$BP$268&lt;&gt;"",COLUMN('Back data'!$A$268:$BP$268)))-O$6)/O60</f>
        <v>0.98287064382752509</v>
      </c>
      <c r="P61" s="35">
        <f t="array" ref="P61">INDEX('Back data'!$A$268:$BP$268,,MAX(IF('Back data'!$A$268:$BP$268&lt;&gt;"",COLUMN('Back data'!$A$268:$BP$268)))-P$6)/P60</f>
        <v>0.98422456791555502</v>
      </c>
    </row>
    <row r="62" spans="1:16" x14ac:dyDescent="0.35">
      <c r="A62" s="15" t="s">
        <v>79</v>
      </c>
      <c r="B62" s="16" t="s">
        <v>67</v>
      </c>
      <c r="C62" s="12" t="s">
        <v>76</v>
      </c>
      <c r="D62" s="13">
        <f t="array" ref="D62">INDEX('Back data'!$A$269:$BP$269,,MAX(IF('Back data'!$A$269:$BP$269&lt;&gt;"",COLUMN('Back data'!$A$269:$BP$269)))-D$6)/D60</f>
        <v>1.9112874143526869E-2</v>
      </c>
      <c r="E62" s="13">
        <f t="array" ref="E62">INDEX('Back data'!$A$269:$BP$269,,MAX(IF('Back data'!$A$269:$BP$269&lt;&gt;"",COLUMN('Back data'!$A$269:$BP$269)))-E$6)/E60</f>
        <v>1.8423256370379233E-2</v>
      </c>
      <c r="F62" s="13">
        <f t="array" ref="F62">INDEX('Back data'!$A$269:$BP$269,,MAX(IF('Back data'!$A$269:$BP$269&lt;&gt;"",COLUMN('Back data'!$A$269:$BP$269)))-F$6)/F60</f>
        <v>1.8937152325719023E-2</v>
      </c>
      <c r="G62" s="13">
        <f t="array" ref="G62">INDEX('Back data'!$A$269:$BP$269,,MAX(IF('Back data'!$A$269:$BP$269&lt;&gt;"",COLUMN('Back data'!$A$269:$BP$269)))-G$6)/G60</f>
        <v>1.8985074626865672E-2</v>
      </c>
      <c r="H62" s="13">
        <f t="array" ref="H62">INDEX('Back data'!$A$269:$BP$269,,MAX(IF('Back data'!$A$269:$BP$269&lt;&gt;"",COLUMN('Back data'!$A$269:$BP$269)))-H$6)/H60</f>
        <v>1.6943085550650279E-2</v>
      </c>
      <c r="I62" s="13">
        <f t="array" ref="I62">INDEX('Back data'!$A$269:$BP$269,,MAX(IF('Back data'!$A$269:$BP$269&lt;&gt;"",COLUMN('Back data'!$A$269:$BP$269)))-I$6)/I60</f>
        <v>1.5722898687788155E-2</v>
      </c>
      <c r="J62" s="13">
        <f t="array" ref="J62">INDEX('Back data'!$A$269:$BP$269,,MAX(IF('Back data'!$A$269:$BP$269&lt;&gt;"",COLUMN('Back data'!$A$269:$BP$269)))-J$6)/J60</f>
        <v>1.5487504399859207E-2</v>
      </c>
      <c r="K62" s="13">
        <f t="array" ref="K62">INDEX('Back data'!$A$269:$BP$269,,MAX(IF('Back data'!$A$269:$BP$269&lt;&gt;"",COLUMN('Back data'!$A$269:$BP$269)))-K$6)/K60</f>
        <v>1.7404688609992898E-2</v>
      </c>
      <c r="L62" s="13">
        <f t="array" ref="L62">INDEX('Back data'!$A$269:$BP$269,,MAX(IF('Back data'!$A$269:$BP$269&lt;&gt;"",COLUMN('Back data'!$A$269:$BP$269)))-L$6)/L60</f>
        <v>1.8577683114424332E-2</v>
      </c>
      <c r="M62" s="13">
        <f t="array" ref="M62">INDEX('Back data'!$A$269:$BP$269,,MAX(IF('Back data'!$A$269:$BP$269&lt;&gt;"",COLUMN('Back data'!$A$269:$BP$269)))-M$6)/M60</f>
        <v>1.9444113086007395E-2</v>
      </c>
      <c r="N62" s="13">
        <f t="array" ref="N62">INDEX('Back data'!$A$269:$BP$269,,MAX(IF('Back data'!$A$269:$BP$269&lt;&gt;"",COLUMN('Back data'!$A$269:$BP$269)))-N$6)/N60</f>
        <v>1.6977128035840606E-2</v>
      </c>
      <c r="O62" s="13">
        <f t="array" ref="O62">INDEX('Back data'!$A$269:$BP$269,,MAX(IF('Back data'!$A$269:$BP$269&lt;&gt;"",COLUMN('Back data'!$A$269:$BP$269)))-O$6)/O60</f>
        <v>1.7129356172474894E-2</v>
      </c>
      <c r="P62" s="35">
        <f t="array" ref="P62">INDEX('Back data'!$A$269:$BP$269,,MAX(IF('Back data'!$A$269:$BP$269&lt;&gt;"",COLUMN('Back data'!$A$269:$BP$269)))-P$6)/P60</f>
        <v>1.5775432084444964E-2</v>
      </c>
    </row>
    <row r="65" spans="1:16" x14ac:dyDescent="0.35">
      <c r="C65" s="8" t="s">
        <v>73</v>
      </c>
      <c r="D65" s="9">
        <f t="array" ref="D65">INDEX('Back data'!$A$274:$BP$274,,MAX(IF('Back data'!$A$274:$BP$274&lt;&gt;"",COLUMN('Back data'!$A$274:$BP$274)))-D$6)+INDEX('Back data'!$A$275:$BP$275,,MAX(IF('Back data'!$A$275:$BP$275&lt;&gt;"",COLUMN('Back data'!$A$75:$BP$275)))-D$6)</f>
        <v>82.88000000000001</v>
      </c>
      <c r="E65" s="9">
        <f t="array" ref="E65">INDEX('Back data'!$A$274:$BP$274,,MAX(IF('Back data'!$A$274:$BP$274&lt;&gt;"",COLUMN('Back data'!$A$274:$BP$274)))-E$6)+INDEX('Back data'!$A$275:$BP$275,,MAX(IF('Back data'!$A$275:$BP$275&lt;&gt;"",COLUMN('Back data'!$A$75:$BP$275)))-E$6)</f>
        <v>84.2</v>
      </c>
      <c r="F65" s="9">
        <f t="array" ref="F65">INDEX('Back data'!$A$274:$BP$274,,MAX(IF('Back data'!$A$274:$BP$274&lt;&gt;"",COLUMN('Back data'!$A$274:$BP$274)))-F$6)+INDEX('Back data'!$A$275:$BP$275,,MAX(IF('Back data'!$A$275:$BP$275&lt;&gt;"",COLUMN('Back data'!$A$75:$BP$275)))-F$6)</f>
        <v>83.65</v>
      </c>
      <c r="G65" s="9">
        <f t="array" ref="G65">INDEX('Back data'!$A$274:$BP$274,,MAX(IF('Back data'!$A$274:$BP$274&lt;&gt;"",COLUMN('Back data'!$A$274:$BP$274)))-G$6)+INDEX('Back data'!$A$275:$BP$275,,MAX(IF('Back data'!$A$275:$BP$275&lt;&gt;"",COLUMN('Back data'!$A$75:$BP$275)))-G$6)</f>
        <v>83.929999999999993</v>
      </c>
      <c r="H65" s="9">
        <f t="array" ref="H65">INDEX('Back data'!$A$274:$BP$274,,MAX(IF('Back data'!$A$274:$BP$274&lt;&gt;"",COLUMN('Back data'!$A$274:$BP$274)))-H$6)+INDEX('Back data'!$A$275:$BP$275,,MAX(IF('Back data'!$A$275:$BP$275&lt;&gt;"",COLUMN('Back data'!$A$75:$BP$275)))-H$6)</f>
        <v>83.84</v>
      </c>
      <c r="I65" s="9">
        <f t="array" ref="I65">INDEX('Back data'!$A$274:$BP$274,,MAX(IF('Back data'!$A$274:$BP$274&lt;&gt;"",COLUMN('Back data'!$A$274:$BP$274)))-I$6)+INDEX('Back data'!$A$275:$BP$275,,MAX(IF('Back data'!$A$275:$BP$275&lt;&gt;"",COLUMN('Back data'!$A$75:$BP$275)))-I$6)</f>
        <v>83.66</v>
      </c>
      <c r="J65" s="9">
        <f t="array" ref="J65">INDEX('Back data'!$A$274:$BP$274,,MAX(IF('Back data'!$A$274:$BP$274&lt;&gt;"",COLUMN('Back data'!$A$274:$BP$274)))-J$6)+INDEX('Back data'!$A$275:$BP$275,,MAX(IF('Back data'!$A$275:$BP$275&lt;&gt;"",COLUMN('Back data'!$A$75:$BP$275)))-J$6)</f>
        <v>84.55</v>
      </c>
      <c r="K65" s="9">
        <f t="array" ref="K65">INDEX('Back data'!$A$274:$BP$274,,MAX(IF('Back data'!$A$274:$BP$274&lt;&gt;"",COLUMN('Back data'!$A$274:$BP$274)))-K$6)+INDEX('Back data'!$A$275:$BP$275,,MAX(IF('Back data'!$A$275:$BP$275&lt;&gt;"",COLUMN('Back data'!$A$75:$BP$275)))-K$6)</f>
        <v>83.89</v>
      </c>
      <c r="L65" s="9">
        <f t="array" ref="L65">INDEX('Back data'!$A$274:$BP$274,,MAX(IF('Back data'!$A$274:$BP$274&lt;&gt;"",COLUMN('Back data'!$A$274:$BP$274)))-L$6)+INDEX('Back data'!$A$275:$BP$275,,MAX(IF('Back data'!$A$275:$BP$275&lt;&gt;"",COLUMN('Back data'!$A$75:$BP$275)))-L$6)</f>
        <v>84.199999999999989</v>
      </c>
      <c r="M65" s="9">
        <f t="array" ref="M65">INDEX('Back data'!$A$274:$BP$274,,MAX(IF('Back data'!$A$274:$BP$274&lt;&gt;"",COLUMN('Back data'!$A$274:$BP$274)))-M$6)+INDEX('Back data'!$A$275:$BP$275,,MAX(IF('Back data'!$A$275:$BP$275&lt;&gt;"",COLUMN('Back data'!$A$75:$BP$275)))-M$6)</f>
        <v>84.23</v>
      </c>
      <c r="N65" s="9">
        <f t="array" ref="N65">INDEX('Back data'!$A$274:$BP$274,,MAX(IF('Back data'!$A$274:$BP$274&lt;&gt;"",COLUMN('Back data'!$A$274:$BP$274)))-N$6)+INDEX('Back data'!$A$275:$BP$275,,MAX(IF('Back data'!$A$275:$BP$275&lt;&gt;"",COLUMN('Back data'!$A$75:$BP$275)))-N$6)</f>
        <v>84.37</v>
      </c>
      <c r="O65" s="9">
        <f t="array" ref="O65">INDEX('Back data'!$A$274:$BP$274,,MAX(IF('Back data'!$A$274:$BP$274&lt;&gt;"",COLUMN('Back data'!$A$274:$BP$274)))-O$6)+INDEX('Back data'!$A$275:$BP$275,,MAX(IF('Back data'!$A$275:$BP$275&lt;&gt;"",COLUMN('Back data'!$A$75:$BP$275)))-O$6)</f>
        <v>84.93</v>
      </c>
      <c r="P65" s="34">
        <f t="array" ref="P65">INDEX('Back data'!$A$274:$BP$274,,MAX(IF('Back data'!$A$274:$BP$274&lt;&gt;"",COLUMN('Back data'!$A$274:$BP$274)))-P$6)+INDEX('Back data'!$A$275:$BP$275,,MAX(IF('Back data'!$A$275:$BP$275&lt;&gt;"",COLUMN('Back data'!$A$75:$BP$275)))-P$6)</f>
        <v>85.87</v>
      </c>
    </row>
    <row r="66" spans="1:16" x14ac:dyDescent="0.35">
      <c r="A66" s="15" t="s">
        <v>79</v>
      </c>
      <c r="B66" s="16" t="s">
        <v>72</v>
      </c>
      <c r="C66" s="12" t="s">
        <v>75</v>
      </c>
      <c r="D66" s="13">
        <f t="array" ref="D66">INDEX('Back data'!$A$274:$BP$274,,MAX(IF('Back data'!$A$274:$BP$274&lt;&gt;"",COLUMN('Back data'!$A$274:$BP$274)))-D$6)/D65</f>
        <v>0.92917471042471034</v>
      </c>
      <c r="E66" s="13">
        <f t="array" ref="E66">INDEX('Back data'!$A$274:$BP$274,,MAX(IF('Back data'!$A$274:$BP$274&lt;&gt;"",COLUMN('Back data'!$A$274:$BP$274)))-E$6)/E65</f>
        <v>0.93325415676959611</v>
      </c>
      <c r="F66" s="13">
        <f t="array" ref="F66">INDEX('Back data'!$A$274:$BP$274,,MAX(IF('Back data'!$A$274:$BP$274&lt;&gt;"",COLUMN('Back data'!$A$274:$BP$274)))-F$6)/F65</f>
        <v>0.92659892408846378</v>
      </c>
      <c r="G66" s="13">
        <f t="array" ref="G66">INDEX('Back data'!$A$274:$BP$274,,MAX(IF('Back data'!$A$274:$BP$274&lt;&gt;"",COLUMN('Back data'!$A$274:$BP$274)))-G$6)/G65</f>
        <v>0.93423090670797093</v>
      </c>
      <c r="H66" s="13">
        <f t="array" ref="H66">INDEX('Back data'!$A$274:$BP$274,,MAX(IF('Back data'!$A$274:$BP$274&lt;&gt;"",COLUMN('Back data'!$A$274:$BP$274)))-H$6)/H65</f>
        <v>0.92604961832061061</v>
      </c>
      <c r="I66" s="13">
        <f t="array" ref="I66">INDEX('Back data'!$A$274:$BP$274,,MAX(IF('Back data'!$A$274:$BP$274&lt;&gt;"",COLUMN('Back data'!$A$274:$BP$274)))-I$6)/I65</f>
        <v>0.94202725316758318</v>
      </c>
      <c r="J66" s="13">
        <f t="array" ref="J66">INDEX('Back data'!$A$274:$BP$274,,MAX(IF('Back data'!$A$274:$BP$274&lt;&gt;"",COLUMN('Back data'!$A$274:$BP$274)))-J$6)/J65</f>
        <v>0.93518628030751028</v>
      </c>
      <c r="K66" s="13">
        <f t="array" ref="K66">INDEX('Back data'!$A$274:$BP$274,,MAX(IF('Back data'!$A$274:$BP$274&lt;&gt;"",COLUMN('Back data'!$A$274:$BP$274)))-K$6)/K65</f>
        <v>0.91643819287161754</v>
      </c>
      <c r="L66" s="13">
        <f t="array" ref="L66">INDEX('Back data'!$A$274:$BP$274,,MAX(IF('Back data'!$A$274:$BP$274&lt;&gt;"",COLUMN('Back data'!$A$274:$BP$274)))-L$6)/L65</f>
        <v>0.93479809976247041</v>
      </c>
      <c r="M66" s="13">
        <f t="array" ref="M66">INDEX('Back data'!$A$274:$BP$274,,MAX(IF('Back data'!$A$274:$BP$274&lt;&gt;"",COLUMN('Back data'!$A$274:$BP$274)))-M$6)/M65</f>
        <v>0.93826427638608567</v>
      </c>
      <c r="N66" s="13">
        <f t="array" ref="N66">INDEX('Back data'!$A$274:$BP$274,,MAX(IF('Back data'!$A$274:$BP$274&lt;&gt;"",COLUMN('Back data'!$A$274:$BP$274)))-N$6)/N65</f>
        <v>0.93137371103472788</v>
      </c>
      <c r="O66" s="13">
        <f t="array" ref="O66">INDEX('Back data'!$A$274:$BP$274,,MAX(IF('Back data'!$A$274:$BP$274&lt;&gt;"",COLUMN('Back data'!$A$274:$BP$274)))-O$6)/O65</f>
        <v>0.92794065701165662</v>
      </c>
      <c r="P66" s="35">
        <f t="array" ref="P66">INDEX('Back data'!$A$274:$BP$274,,MAX(IF('Back data'!$A$274:$BP$274&lt;&gt;"",COLUMN('Back data'!$A$274:$BP$274)))-P$6)/P65</f>
        <v>0.93303831373005708</v>
      </c>
    </row>
    <row r="67" spans="1:16" x14ac:dyDescent="0.35">
      <c r="A67" s="15" t="s">
        <v>79</v>
      </c>
      <c r="B67" s="16" t="s">
        <v>72</v>
      </c>
      <c r="C67" s="12" t="s">
        <v>76</v>
      </c>
      <c r="D67" s="13">
        <f t="array" ref="D67">INDEX('Back data'!$A$275:$BP$275,,MAX(IF('Back data'!$A$275:$BP$275&lt;&gt;"",COLUMN('Back data'!$A$75:$BP$275)))-D$6)/D65</f>
        <v>7.0825289575289566E-2</v>
      </c>
      <c r="E67" s="13">
        <f t="array" ref="E67">INDEX('Back data'!$A$275:$BP$275,,MAX(IF('Back data'!$A$275:$BP$275&lt;&gt;"",COLUMN('Back data'!$A$75:$BP$275)))-E$6)/E65</f>
        <v>6.6745843230403806E-2</v>
      </c>
      <c r="F67" s="13">
        <f t="array" ref="F67">INDEX('Back data'!$A$275:$BP$275,,MAX(IF('Back data'!$A$275:$BP$275&lt;&gt;"",COLUMN('Back data'!$A$75:$BP$275)))-F$6)/F65</f>
        <v>7.3401075911536148E-2</v>
      </c>
      <c r="G67" s="13">
        <f t="array" ref="G67">INDEX('Back data'!$A$275:$BP$275,,MAX(IF('Back data'!$A$275:$BP$275&lt;&gt;"",COLUMN('Back data'!$A$75:$BP$275)))-G$6)/G65</f>
        <v>6.5769093292029068E-2</v>
      </c>
      <c r="H67" s="13">
        <f t="array" ref="H67">INDEX('Back data'!$A$275:$BP$275,,MAX(IF('Back data'!$A$275:$BP$275&lt;&gt;"",COLUMN('Back data'!$A$75:$BP$275)))-H$6)/H65</f>
        <v>7.3950381679389318E-2</v>
      </c>
      <c r="I67" s="13">
        <f t="array" ref="I67">INDEX('Back data'!$A$275:$BP$275,,MAX(IF('Back data'!$A$275:$BP$275&lt;&gt;"",COLUMN('Back data'!$A$75:$BP$275)))-I$6)/I65</f>
        <v>5.7972746832416926E-2</v>
      </c>
      <c r="J67" s="13">
        <f t="array" ref="J67">INDEX('Back data'!$A$275:$BP$275,,MAX(IF('Back data'!$A$275:$BP$275&lt;&gt;"",COLUMN('Back data'!$A$75:$BP$275)))-J$6)/J65</f>
        <v>6.4813719692489655E-2</v>
      </c>
      <c r="K67" s="13">
        <f t="array" ref="K67">INDEX('Back data'!$A$275:$BP$275,,MAX(IF('Back data'!$A$275:$BP$275&lt;&gt;"",COLUMN('Back data'!$A$75:$BP$275)))-K$6)/K65</f>
        <v>8.3561807128382404E-2</v>
      </c>
      <c r="L67" s="13">
        <f t="array" ref="L67">INDEX('Back data'!$A$275:$BP$275,,MAX(IF('Back data'!$A$275:$BP$275&lt;&gt;"",COLUMN('Back data'!$A$75:$BP$275)))-L$6)/L65</f>
        <v>6.5201900237529697E-2</v>
      </c>
      <c r="M67" s="13">
        <f t="array" ref="M67">INDEX('Back data'!$A$275:$BP$275,,MAX(IF('Back data'!$A$275:$BP$275&lt;&gt;"",COLUMN('Back data'!$A$75:$BP$275)))-M$6)/M65</f>
        <v>6.173572361391428E-2</v>
      </c>
      <c r="N67" s="13">
        <f t="array" ref="N67">INDEX('Back data'!$A$275:$BP$275,,MAX(IF('Back data'!$A$275:$BP$275&lt;&gt;"",COLUMN('Back data'!$A$75:$BP$275)))-N$6)/N65</f>
        <v>6.8626288965272009E-2</v>
      </c>
      <c r="O67" s="13">
        <f t="array" ref="O67">INDEX('Back data'!$A$275:$BP$275,,MAX(IF('Back data'!$A$275:$BP$275&lt;&gt;"",COLUMN('Back data'!$A$75:$BP$275)))-O$6)/O65</f>
        <v>7.2059342988343336E-2</v>
      </c>
      <c r="P67" s="35">
        <f t="array" ref="P67">INDEX('Back data'!$A$275:$BP$275,,MAX(IF('Back data'!$A$275:$BP$275&lt;&gt;"",COLUMN('Back data'!$A$75:$BP$275)))-P$6)/P65</f>
        <v>6.6961686269942935E-2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69" zoomScaleNormal="69" workbookViewId="0">
      <selection activeCell="S9" sqref="S9"/>
    </sheetView>
  </sheetViews>
  <sheetFormatPr baseColWidth="10" defaultColWidth="11.453125" defaultRowHeight="14.5" x14ac:dyDescent="0.35"/>
  <cols>
    <col min="3" max="3" width="24.453125" bestFit="1" customWidth="1"/>
    <col min="4" max="5" width="15.54296875" bestFit="1" customWidth="1"/>
    <col min="6" max="6" width="15" bestFit="1" customWidth="1"/>
    <col min="7" max="7" width="15.54296875" bestFit="1" customWidth="1"/>
    <col min="8" max="8" width="14.453125" bestFit="1" customWidth="1"/>
    <col min="9" max="10" width="15" bestFit="1" customWidth="1"/>
    <col min="11" max="11" width="11.54296875" bestFit="1" customWidth="1"/>
    <col min="12" max="12" width="14.26953125" bestFit="1" customWidth="1"/>
    <col min="13" max="13" width="13.7265625" bestFit="1" customWidth="1"/>
    <col min="14" max="15" width="11.54296875" bestFit="1" customWidth="1"/>
    <col min="16" max="16" width="15.54296875" bestFit="1" customWidth="1"/>
  </cols>
  <sheetData>
    <row r="1" spans="2:19" ht="34.5" customHeight="1" x14ac:dyDescent="0.35"/>
    <row r="2" spans="2:19" ht="27" customHeight="1" x14ac:dyDescent="0.3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5"/>
    <row r="4" spans="2:19" s="18" customFormat="1" ht="25.5" customHeight="1" x14ac:dyDescent="0.35">
      <c r="C4" s="19" t="s">
        <v>82</v>
      </c>
    </row>
    <row r="5" spans="2:19" ht="16" thickBot="1" x14ac:dyDescent="0.4">
      <c r="C5" s="3"/>
      <c r="D5" s="37">
        <f>'TAM Automático'!D5</f>
        <v>45078</v>
      </c>
      <c r="E5" s="37">
        <f>'TAM Automático'!E5</f>
        <v>45108</v>
      </c>
      <c r="F5" s="37">
        <f>'TAM Automático'!F5</f>
        <v>45139</v>
      </c>
      <c r="G5" s="37">
        <f>'TAM Automático'!G5</f>
        <v>45170</v>
      </c>
      <c r="H5" s="37">
        <f>'TAM Automático'!H5</f>
        <v>45200</v>
      </c>
      <c r="I5" s="37">
        <f>'TAM Automático'!I5</f>
        <v>45231</v>
      </c>
      <c r="J5" s="37">
        <f>'TAM Automático'!J5</f>
        <v>45261</v>
      </c>
      <c r="K5" s="37">
        <f>'TAM Automático'!K5</f>
        <v>45292</v>
      </c>
      <c r="L5" s="37">
        <f>'TAM Automático'!L5</f>
        <v>45323</v>
      </c>
      <c r="M5" s="37">
        <f>'TAM Automático'!M5</f>
        <v>45352</v>
      </c>
      <c r="N5" s="37">
        <f>'TAM Automático'!N5</f>
        <v>45383</v>
      </c>
      <c r="O5" s="37">
        <f>'TAM Automático'!O5</f>
        <v>45413</v>
      </c>
      <c r="P5" s="37">
        <f>'TAM Automático'!P5</f>
        <v>45444</v>
      </c>
    </row>
    <row r="6" spans="2:19" ht="15.5" x14ac:dyDescent="0.35">
      <c r="C6" s="12" t="s">
        <v>75</v>
      </c>
      <c r="D6" s="13">
        <f>'TAM Automático'!D8</f>
        <v>0.97430406852248397</v>
      </c>
      <c r="E6" s="13">
        <f>'TAM Automático'!E8</f>
        <v>0.98017231205004118</v>
      </c>
      <c r="F6" s="13">
        <f>'TAM Automático'!F8</f>
        <v>0.96847429714151267</v>
      </c>
      <c r="G6" s="13">
        <f>'TAM Automático'!G8</f>
        <v>0.97503549455750116</v>
      </c>
      <c r="H6" s="13">
        <f>'TAM Automático'!H8</f>
        <v>0.98170443814919739</v>
      </c>
      <c r="I6" s="13">
        <f>'TAM Automático'!I8</f>
        <v>0.97776470588235298</v>
      </c>
      <c r="J6" s="13">
        <f>'TAM Automático'!J8</f>
        <v>0.98122886790253006</v>
      </c>
      <c r="K6" s="13">
        <f>'TAM Automático'!K8</f>
        <v>0.98041529023124119</v>
      </c>
      <c r="L6" s="13">
        <f>'TAM Automático'!L8</f>
        <v>0.97978962297600769</v>
      </c>
      <c r="M6" s="13">
        <f>'TAM Automático'!M8</f>
        <v>0.97967623774075385</v>
      </c>
      <c r="N6" s="13">
        <f>'TAM Automático'!N8</f>
        <v>0.97128794093519277</v>
      </c>
      <c r="O6" s="13">
        <f>'TAM Automático'!O8</f>
        <v>0.97693383038210624</v>
      </c>
      <c r="P6" s="13">
        <f>'TAM Automático'!P8</f>
        <v>0.97723069810448449</v>
      </c>
    </row>
    <row r="7" spans="2:19" ht="15.5" x14ac:dyDescent="0.35">
      <c r="C7" s="12" t="s">
        <v>76</v>
      </c>
      <c r="D7" s="13">
        <f>'TAM Automático'!D9</f>
        <v>2.569593147751606E-2</v>
      </c>
      <c r="E7" s="13">
        <f>'TAM Automático'!E9</f>
        <v>1.9827687949958692E-2</v>
      </c>
      <c r="F7" s="13">
        <f>'TAM Automático'!F9</f>
        <v>3.1525702858487235E-2</v>
      </c>
      <c r="G7" s="13">
        <f>'TAM Automático'!G9</f>
        <v>2.4964505442498817E-2</v>
      </c>
      <c r="H7" s="13">
        <f>'TAM Automático'!H9</f>
        <v>1.8295561850802645E-2</v>
      </c>
      <c r="I7" s="13">
        <f>'TAM Automático'!I9</f>
        <v>2.2235294117647058E-2</v>
      </c>
      <c r="J7" s="13">
        <f>'TAM Automático'!J9</f>
        <v>1.8771132097469979E-2</v>
      </c>
      <c r="K7" s="13">
        <f>'TAM Automático'!K9</f>
        <v>1.958470976875885E-2</v>
      </c>
      <c r="L7" s="13">
        <f>'TAM Automático'!L9</f>
        <v>2.0210377023992435E-2</v>
      </c>
      <c r="M7" s="13">
        <f>'TAM Automático'!M9</f>
        <v>2.032376225924613E-2</v>
      </c>
      <c r="N7" s="13">
        <f>'TAM Automático'!N9</f>
        <v>2.871205906480722E-2</v>
      </c>
      <c r="O7" s="13">
        <f>'TAM Automático'!O9</f>
        <v>2.3066169617893754E-2</v>
      </c>
      <c r="P7" s="13">
        <f>'TAM Automático'!P9</f>
        <v>2.2769301895515487E-2</v>
      </c>
    </row>
    <row r="9" spans="2:19" s="18" customFormat="1" ht="29.25" customHeight="1" x14ac:dyDescent="0.35">
      <c r="C9" s="19" t="s">
        <v>83</v>
      </c>
    </row>
    <row r="10" spans="2:19" ht="16" thickBot="1" x14ac:dyDescent="0.4">
      <c r="C10" s="3"/>
      <c r="D10" s="37">
        <f>D5</f>
        <v>45078</v>
      </c>
      <c r="E10" s="37">
        <f t="shared" ref="E10:P10" si="0">E5</f>
        <v>45108</v>
      </c>
      <c r="F10" s="37">
        <f t="shared" si="0"/>
        <v>45139</v>
      </c>
      <c r="G10" s="37">
        <f t="shared" si="0"/>
        <v>45170</v>
      </c>
      <c r="H10" s="37">
        <f t="shared" si="0"/>
        <v>45200</v>
      </c>
      <c r="I10" s="37">
        <f t="shared" si="0"/>
        <v>45231</v>
      </c>
      <c r="J10" s="37">
        <f t="shared" si="0"/>
        <v>45261</v>
      </c>
      <c r="K10" s="37">
        <f t="shared" si="0"/>
        <v>45292</v>
      </c>
      <c r="L10" s="37">
        <f t="shared" si="0"/>
        <v>45323</v>
      </c>
      <c r="M10" s="37">
        <f t="shared" si="0"/>
        <v>45352</v>
      </c>
      <c r="N10" s="37">
        <f t="shared" si="0"/>
        <v>45383</v>
      </c>
      <c r="O10" s="37">
        <f t="shared" si="0"/>
        <v>45413</v>
      </c>
      <c r="P10" s="37">
        <f t="shared" si="0"/>
        <v>45444</v>
      </c>
    </row>
    <row r="11" spans="2:19" ht="15.5" x14ac:dyDescent="0.35">
      <c r="C11" s="12" t="s">
        <v>75</v>
      </c>
      <c r="D11" s="13">
        <f>IF(Leche!$D$29=$R$11,'TAM Automático'!D13,'TAM Automático'!D18)</f>
        <v>0.9323099238486644</v>
      </c>
      <c r="E11" s="13">
        <f>IF(Leche!$D$29=$R$11,'TAM Automático'!E13,'TAM Automático'!E18)</f>
        <v>0.95633500357909806</v>
      </c>
      <c r="F11" s="13">
        <f>IF(Leche!$D$29=$R$11,'TAM Automático'!F13,'TAM Automático'!F18)</f>
        <v>0.94695642014254</v>
      </c>
      <c r="G11" s="13">
        <f>IF(Leche!$D$29=$R$11,'TAM Automático'!G13,'TAM Automático'!G18)</f>
        <v>0.94696424286057113</v>
      </c>
      <c r="H11" s="13">
        <f>IF(Leche!$D$29=$R$11,'TAM Automático'!H13,'TAM Automático'!H18)</f>
        <v>0.95050095419847325</v>
      </c>
      <c r="I11" s="13">
        <f>IF(Leche!$D$29=$R$11,'TAM Automático'!I13,'TAM Automático'!I18)</f>
        <v>0.94847691575440263</v>
      </c>
      <c r="J11" s="13">
        <f>IF(Leche!$D$29=$R$11,'TAM Automático'!J13,'TAM Automático'!J18)</f>
        <v>0.94378032903302167</v>
      </c>
      <c r="K11" s="13">
        <f>IF(Leche!$D$29=$R$11,'TAM Automático'!K13,'TAM Automático'!K18)</f>
        <v>0.94836989455823528</v>
      </c>
      <c r="L11" s="13">
        <f>IF(Leche!$D$29=$R$11,'TAM Automático'!L13,'TAM Automático'!L18)</f>
        <v>0.93227526047976739</v>
      </c>
      <c r="M11" s="13">
        <f>IF(Leche!$D$29=$R$11,'TAM Automático'!M13,'TAM Automático'!M18)</f>
        <v>0.93221159665900022</v>
      </c>
      <c r="N11" s="13">
        <f>IF(Leche!$D$29=$R$11,'TAM Automático'!N13,'TAM Automático'!N18)</f>
        <v>0.93167628695959481</v>
      </c>
      <c r="O11" s="13">
        <f>IF(Leche!$D$29=$R$11,'TAM Automático'!O13,'TAM Automático'!O18)</f>
        <v>0.93741820345032711</v>
      </c>
      <c r="P11" s="13">
        <f>IF(Leche!$D$29=$R$11,'TAM Automático'!P13,'TAM Automático'!P18)</f>
        <v>0.93569584604552913</v>
      </c>
      <c r="R11">
        <v>1</v>
      </c>
      <c r="S11" s="19" t="s">
        <v>84</v>
      </c>
    </row>
    <row r="12" spans="2:19" ht="15.5" x14ac:dyDescent="0.35">
      <c r="C12" s="12" t="s">
        <v>76</v>
      </c>
      <c r="D12" s="13">
        <f>IF(Leche!$D$29=$R$11,'TAM Automático'!D14,'TAM Automático'!D19)</f>
        <v>6.7690076151335668E-2</v>
      </c>
      <c r="E12" s="13">
        <f>IF(Leche!$D$29=$R$11,'TAM Automático'!E14,'TAM Automático'!E19)</f>
        <v>4.3664996420901936E-2</v>
      </c>
      <c r="F12" s="13">
        <f>IF(Leche!$D$29=$R$11,'TAM Automático'!F14,'TAM Automático'!F19)</f>
        <v>5.3043579857459985E-2</v>
      </c>
      <c r="G12" s="13">
        <f>IF(Leche!$D$29=$R$11,'TAM Automático'!G14,'TAM Automático'!G19)</f>
        <v>5.3035757139428839E-2</v>
      </c>
      <c r="H12" s="13">
        <f>IF(Leche!$D$29=$R$11,'TAM Automático'!H14,'TAM Automático'!H19)</f>
        <v>4.9499045801526718E-2</v>
      </c>
      <c r="I12" s="13">
        <f>IF(Leche!$D$29=$R$11,'TAM Automático'!I14,'TAM Automático'!I19)</f>
        <v>5.1523084245597338E-2</v>
      </c>
      <c r="J12" s="13">
        <f>IF(Leche!$D$29=$R$11,'TAM Automático'!J14,'TAM Automático'!J19)</f>
        <v>5.6219670966978344E-2</v>
      </c>
      <c r="K12" s="13">
        <f>IF(Leche!$D$29=$R$11,'TAM Automático'!K14,'TAM Automático'!K19)</f>
        <v>5.1630105441764627E-2</v>
      </c>
      <c r="L12" s="13">
        <f>IF(Leche!$D$29=$R$11,'TAM Automático'!L14,'TAM Automático'!L19)</f>
        <v>6.7724739520232613E-2</v>
      </c>
      <c r="M12" s="13">
        <f>IF(Leche!$D$29=$R$11,'TAM Automático'!M14,'TAM Automático'!M19)</f>
        <v>6.7788403340999878E-2</v>
      </c>
      <c r="N12" s="13">
        <f>IF(Leche!$D$29=$R$11,'TAM Automático'!N14,'TAM Automático'!N19)</f>
        <v>6.8323713040405229E-2</v>
      </c>
      <c r="O12" s="13">
        <f>IF(Leche!$D$29=$R$11,'TAM Automático'!O14,'TAM Automático'!O19)</f>
        <v>6.2581796549672802E-2</v>
      </c>
      <c r="P12" s="13">
        <f>IF(Leche!$D$29=$R$11,'TAM Automático'!P14,'TAM Automático'!P19)</f>
        <v>6.4304153954470783E-2</v>
      </c>
      <c r="R12">
        <v>2</v>
      </c>
      <c r="S12" s="19" t="s">
        <v>85</v>
      </c>
    </row>
    <row r="14" spans="2:19" s="18" customFormat="1" ht="29.25" customHeight="1" x14ac:dyDescent="0.35">
      <c r="C14" s="19" t="s">
        <v>86</v>
      </c>
    </row>
    <row r="15" spans="2:19" ht="16" thickBot="1" x14ac:dyDescent="0.4">
      <c r="C15" s="3"/>
      <c r="D15" s="37">
        <f>D10</f>
        <v>45078</v>
      </c>
      <c r="E15" s="37">
        <f t="shared" ref="E15:P15" si="1">E10</f>
        <v>45108</v>
      </c>
      <c r="F15" s="37">
        <f t="shared" si="1"/>
        <v>45139</v>
      </c>
      <c r="G15" s="37">
        <f t="shared" si="1"/>
        <v>45170</v>
      </c>
      <c r="H15" s="37">
        <f t="shared" si="1"/>
        <v>45200</v>
      </c>
      <c r="I15" s="37">
        <f t="shared" si="1"/>
        <v>45231</v>
      </c>
      <c r="J15" s="37">
        <f t="shared" si="1"/>
        <v>45261</v>
      </c>
      <c r="K15" s="37">
        <f t="shared" si="1"/>
        <v>45292</v>
      </c>
      <c r="L15" s="37">
        <f t="shared" si="1"/>
        <v>45323</v>
      </c>
      <c r="M15" s="37">
        <f t="shared" si="1"/>
        <v>45352</v>
      </c>
      <c r="N15" s="37">
        <f t="shared" si="1"/>
        <v>45383</v>
      </c>
      <c r="O15" s="37">
        <f t="shared" si="1"/>
        <v>45413</v>
      </c>
      <c r="P15" s="37">
        <f t="shared" si="1"/>
        <v>45444</v>
      </c>
      <c r="R15">
        <v>1</v>
      </c>
      <c r="S15" s="19" t="s">
        <v>62</v>
      </c>
    </row>
    <row r="16" spans="2:19" ht="15.5" x14ac:dyDescent="0.35">
      <c r="C16" s="12" t="s">
        <v>75</v>
      </c>
      <c r="D16" s="13">
        <f>IF(Leche!$N$29=$R$15,'TAM Automático'!D23,IF(Leche!$N$29=$R$16,'TAM Automático'!D28,'TAM Automático'!D33))</f>
        <v>0.98291814946619216</v>
      </c>
      <c r="E16" s="13">
        <f>IF(Leche!$N$29=$R$15,'TAM Automático'!E23,IF(Leche!$N$29=$R$16,'TAM Automático'!E28,'TAM Automático'!E33))</f>
        <v>0.98620608347087946</v>
      </c>
      <c r="F16" s="13">
        <f>IF(Leche!$N$29=$R$15,'TAM Automático'!F23,IF(Leche!$N$29=$R$16,'TAM Automático'!F28,'TAM Automático'!F33))</f>
        <v>0.97834484373171027</v>
      </c>
      <c r="G16" s="13">
        <f>IF(Leche!$N$29=$R$15,'TAM Automático'!G23,IF(Leche!$N$29=$R$16,'TAM Automático'!G28,'TAM Automático'!G33))</f>
        <v>0.97933396315540855</v>
      </c>
      <c r="H16" s="13">
        <f>IF(Leche!$N$29=$R$15,'TAM Automático'!H23,IF(Leche!$N$29=$R$16,'TAM Automático'!H28,'TAM Automático'!H33))</f>
        <v>0.98648013167176107</v>
      </c>
      <c r="I16" s="13">
        <f>IF(Leche!$N$29=$R$15,'TAM Automático'!I23,IF(Leche!$N$29=$R$16,'TAM Automático'!I28,'TAM Automático'!I33))</f>
        <v>0.98527004909983629</v>
      </c>
      <c r="J16" s="13">
        <f>IF(Leche!$N$29=$R$15,'TAM Automático'!J23,IF(Leche!$N$29=$R$16,'TAM Automático'!J28,'TAM Automático'!J33))</f>
        <v>0.98631884057971009</v>
      </c>
      <c r="K16" s="13">
        <f>IF(Leche!$N$29=$R$15,'TAM Automático'!K23,IF(Leche!$N$29=$R$16,'TAM Automático'!K28,'TAM Automático'!K33))</f>
        <v>0.98813857897827362</v>
      </c>
      <c r="L16" s="13">
        <f>IF(Leche!$N$29=$R$15,'TAM Automático'!L23,IF(Leche!$N$29=$R$16,'TAM Automático'!L28,'TAM Automático'!L33))</f>
        <v>0.98392624985226329</v>
      </c>
      <c r="M16" s="13">
        <f>IF(Leche!$N$29=$R$15,'TAM Automático'!M23,IF(Leche!$N$29=$R$16,'TAM Automático'!M28,'TAM Automático'!M33))</f>
        <v>0.98322900673201841</v>
      </c>
      <c r="N16" s="13">
        <f>IF(Leche!$N$29=$R$15,'TAM Automático'!N23,IF(Leche!$N$29=$R$16,'TAM Automático'!N28,'TAM Automático'!N33))</f>
        <v>0.98009134559081856</v>
      </c>
      <c r="O16" s="13">
        <f>IF(Leche!$N$29=$R$15,'TAM Automático'!O23,IF(Leche!$N$29=$R$16,'TAM Automático'!O28,'TAM Automático'!O33))</f>
        <v>0.98358365351030397</v>
      </c>
      <c r="P16" s="13">
        <f>IF(Leche!$N$29=$R$15,'TAM Automático'!P23,IF(Leche!$N$29=$R$16,'TAM Automático'!P28,'TAM Automático'!P33))</f>
        <v>0.98146002317497105</v>
      </c>
      <c r="R16">
        <v>2</v>
      </c>
      <c r="S16" s="7" t="s">
        <v>67</v>
      </c>
    </row>
    <row r="17" spans="2:19" ht="15.5" x14ac:dyDescent="0.35">
      <c r="C17" s="12" t="s">
        <v>76</v>
      </c>
      <c r="D17" s="13">
        <f>IF(Leche!$N$29=$R$15,'TAM Automático'!D24,IF(Leche!$N$29=$R$16,'TAM Automático'!D29,'TAM Automático'!D34))</f>
        <v>1.708185053380783E-2</v>
      </c>
      <c r="E17" s="13">
        <f>IF(Leche!$N$29=$R$15,'TAM Automático'!E24,IF(Leche!$N$29=$R$16,'TAM Automático'!E29,'TAM Automático'!E34))</f>
        <v>1.3793916529120489E-2</v>
      </c>
      <c r="F17" s="13">
        <f>IF(Leche!$N$29=$R$15,'TAM Automático'!F24,IF(Leche!$N$29=$R$16,'TAM Automático'!F29,'TAM Automático'!F34))</f>
        <v>2.165515626828983E-2</v>
      </c>
      <c r="G17" s="13">
        <f>IF(Leche!$N$29=$R$15,'TAM Automático'!G24,IF(Leche!$N$29=$R$16,'TAM Automático'!G29,'TAM Automático'!G34))</f>
        <v>2.0666036844591402E-2</v>
      </c>
      <c r="H17" s="13">
        <f>IF(Leche!$N$29=$R$15,'TAM Automático'!H24,IF(Leche!$N$29=$R$16,'TAM Automático'!H29,'TAM Automático'!H34))</f>
        <v>1.3519868328238888E-2</v>
      </c>
      <c r="I17" s="13">
        <f>IF(Leche!$N$29=$R$15,'TAM Automático'!I24,IF(Leche!$N$29=$R$16,'TAM Automático'!I29,'TAM Automático'!I34))</f>
        <v>1.4729950900163664E-2</v>
      </c>
      <c r="J17" s="13">
        <f>IF(Leche!$N$29=$R$15,'TAM Automático'!J24,IF(Leche!$N$29=$R$16,'TAM Automático'!J29,'TAM Automático'!J34))</f>
        <v>1.3681159420289855E-2</v>
      </c>
      <c r="K17" s="13">
        <f>IF(Leche!$N$29=$R$15,'TAM Automático'!K24,IF(Leche!$N$29=$R$16,'TAM Automático'!K29,'TAM Automático'!K34))</f>
        <v>1.1861421021726364E-2</v>
      </c>
      <c r="L17" s="13">
        <f>IF(Leche!$N$29=$R$15,'TAM Automático'!L24,IF(Leche!$N$29=$R$16,'TAM Automático'!L29,'TAM Automático'!L34))</f>
        <v>1.6073750147736675E-2</v>
      </c>
      <c r="M17" s="13">
        <f>IF(Leche!$N$29=$R$15,'TAM Automático'!M24,IF(Leche!$N$29=$R$16,'TAM Automático'!M29,'TAM Automático'!M34))</f>
        <v>1.6770993267981576E-2</v>
      </c>
      <c r="N17" s="13">
        <f>IF(Leche!$N$29=$R$15,'TAM Automático'!N24,IF(Leche!$N$29=$R$16,'TAM Automático'!N29,'TAM Automático'!N34))</f>
        <v>1.9908654409181402E-2</v>
      </c>
      <c r="O17" s="13">
        <f>IF(Leche!$N$29=$R$15,'TAM Automático'!O24,IF(Leche!$N$29=$R$16,'TAM Automático'!O29,'TAM Automático'!O34))</f>
        <v>1.6416346489696122E-2</v>
      </c>
      <c r="P17" s="13">
        <f>IF(Leche!$N$29=$R$15,'TAM Automático'!P24,IF(Leche!$N$29=$R$16,'TAM Automático'!P29,'TAM Automático'!P34))</f>
        <v>1.8539976825028972E-2</v>
      </c>
      <c r="R17">
        <v>2</v>
      </c>
      <c r="S17" s="7" t="s">
        <v>72</v>
      </c>
    </row>
    <row r="19" spans="2:19" s="18" customFormat="1" ht="29.25" customHeight="1" x14ac:dyDescent="0.35">
      <c r="C19" s="19"/>
    </row>
    <row r="20" spans="2:19" ht="15.5" x14ac:dyDescent="0.3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5" x14ac:dyDescent="0.3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5" x14ac:dyDescent="0.3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5" x14ac:dyDescent="0.3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5" x14ac:dyDescent="0.3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5" x14ac:dyDescent="0.3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5" x14ac:dyDescent="0.3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" thickBot="1" x14ac:dyDescent="0.4">
      <c r="C28" s="3"/>
      <c r="D28" s="37">
        <f>D5</f>
        <v>45078</v>
      </c>
      <c r="E28" s="37">
        <f t="shared" ref="E28:P28" si="2">E5</f>
        <v>45108</v>
      </c>
      <c r="F28" s="37">
        <f t="shared" si="2"/>
        <v>45139</v>
      </c>
      <c r="G28" s="37">
        <f t="shared" si="2"/>
        <v>45170</v>
      </c>
      <c r="H28" s="37">
        <f t="shared" si="2"/>
        <v>45200</v>
      </c>
      <c r="I28" s="37">
        <f t="shared" si="2"/>
        <v>45231</v>
      </c>
      <c r="J28" s="37">
        <f t="shared" si="2"/>
        <v>45261</v>
      </c>
      <c r="K28" s="37">
        <f t="shared" si="2"/>
        <v>45292</v>
      </c>
      <c r="L28" s="37">
        <f t="shared" si="2"/>
        <v>45323</v>
      </c>
      <c r="M28" s="37">
        <f t="shared" si="2"/>
        <v>45352</v>
      </c>
      <c r="N28" s="37">
        <f t="shared" si="2"/>
        <v>45383</v>
      </c>
      <c r="O28" s="37">
        <f t="shared" si="2"/>
        <v>45413</v>
      </c>
      <c r="P28" s="37">
        <f t="shared" si="2"/>
        <v>45444</v>
      </c>
    </row>
    <row r="29" spans="2:19" ht="15.5" x14ac:dyDescent="0.35">
      <c r="C29" s="12" t="s">
        <v>75</v>
      </c>
      <c r="D29" s="13">
        <f>'TAM Automático'!D41</f>
        <v>0.96232586311326473</v>
      </c>
      <c r="E29" s="13">
        <f>'TAM Automático'!E41</f>
        <v>0.96264712947393705</v>
      </c>
      <c r="F29" s="13">
        <f>'TAM Automático'!F41</f>
        <v>0.96222592945662533</v>
      </c>
      <c r="G29" s="13">
        <f>'TAM Automático'!G41</f>
        <v>0.96283419254286062</v>
      </c>
      <c r="H29" s="13">
        <f>'TAM Automático'!H41</f>
        <v>0.9618842143113987</v>
      </c>
      <c r="I29" s="13">
        <f>'TAM Automático'!I41</f>
        <v>0.96814222646462234</v>
      </c>
      <c r="J29" s="13">
        <f>'TAM Automático'!J41</f>
        <v>0.96712393566698196</v>
      </c>
      <c r="K29" s="13">
        <f>'TAM Automático'!K41</f>
        <v>0.9582039646524958</v>
      </c>
      <c r="L29" s="13">
        <f>'TAM Automático'!L41</f>
        <v>0.96141019533111016</v>
      </c>
      <c r="M29" s="13">
        <f>'TAM Automático'!M41</f>
        <v>0.96244019138755976</v>
      </c>
      <c r="N29" s="13">
        <f>'TAM Automático'!N41</f>
        <v>0.96304631055312084</v>
      </c>
      <c r="O29" s="13">
        <f>'TAM Automático'!O41</f>
        <v>0.96055437100213226</v>
      </c>
      <c r="P29" s="13">
        <f>'TAM Automático'!P41</f>
        <v>0.96444807087073092</v>
      </c>
    </row>
    <row r="30" spans="2:19" ht="15.5" x14ac:dyDescent="0.35">
      <c r="C30" s="12" t="s">
        <v>76</v>
      </c>
      <c r="D30" s="13">
        <f>'TAM Automático'!D42</f>
        <v>3.7674136886735314E-2</v>
      </c>
      <c r="E30" s="13">
        <f>'TAM Automático'!E42</f>
        <v>3.7352870526062933E-2</v>
      </c>
      <c r="F30" s="13">
        <f>'TAM Automático'!F42</f>
        <v>3.7774070543374644E-2</v>
      </c>
      <c r="G30" s="13">
        <f>'TAM Automático'!G42</f>
        <v>3.7165807457139433E-2</v>
      </c>
      <c r="H30" s="13">
        <f>'TAM Automático'!H42</f>
        <v>3.8115785688601224E-2</v>
      </c>
      <c r="I30" s="13">
        <f>'TAM Automático'!I42</f>
        <v>3.1857773535377637E-2</v>
      </c>
      <c r="J30" s="13">
        <f>'TAM Automático'!J42</f>
        <v>3.2876064333017971E-2</v>
      </c>
      <c r="K30" s="13">
        <f>'TAM Automático'!K42</f>
        <v>4.179603534750418E-2</v>
      </c>
      <c r="L30" s="13">
        <f>'TAM Automático'!L42</f>
        <v>3.8589804668889956E-2</v>
      </c>
      <c r="M30" s="13">
        <f>'TAM Automático'!M42</f>
        <v>3.7559808612440196E-2</v>
      </c>
      <c r="N30" s="13">
        <f>'TAM Automático'!N42</f>
        <v>3.6953689446879066E-2</v>
      </c>
      <c r="O30" s="13">
        <f>'TAM Automático'!O42</f>
        <v>3.9445628997867806E-2</v>
      </c>
      <c r="P30" s="13">
        <f>'TAM Automático'!P42</f>
        <v>3.5551929129269147E-2</v>
      </c>
    </row>
    <row r="32" spans="2:19" ht="15.5" x14ac:dyDescent="0.3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" thickBot="1" x14ac:dyDescent="0.4">
      <c r="C33" s="3"/>
      <c r="D33" s="37">
        <f>D28</f>
        <v>45078</v>
      </c>
      <c r="E33" s="37">
        <f t="shared" ref="E33:P33" si="3">E28</f>
        <v>45108</v>
      </c>
      <c r="F33" s="37">
        <f t="shared" si="3"/>
        <v>45139</v>
      </c>
      <c r="G33" s="37">
        <f t="shared" si="3"/>
        <v>45170</v>
      </c>
      <c r="H33" s="37">
        <f t="shared" si="3"/>
        <v>45200</v>
      </c>
      <c r="I33" s="37">
        <f t="shared" si="3"/>
        <v>45231</v>
      </c>
      <c r="J33" s="37">
        <f t="shared" si="3"/>
        <v>45261</v>
      </c>
      <c r="K33" s="37">
        <f t="shared" si="3"/>
        <v>45292</v>
      </c>
      <c r="L33" s="37">
        <f t="shared" si="3"/>
        <v>45323</v>
      </c>
      <c r="M33" s="37">
        <f t="shared" si="3"/>
        <v>45352</v>
      </c>
      <c r="N33" s="37">
        <f t="shared" si="3"/>
        <v>45383</v>
      </c>
      <c r="O33" s="37">
        <f t="shared" si="3"/>
        <v>45413</v>
      </c>
      <c r="P33" s="37">
        <f t="shared" si="3"/>
        <v>45444</v>
      </c>
    </row>
    <row r="34" spans="2:20" ht="15.5" x14ac:dyDescent="0.35">
      <c r="C34" s="12" t="s">
        <v>75</v>
      </c>
      <c r="D34" s="13">
        <f>IF(Derivados!$D$29=$R$34,'TAM Automático'!D46,'TAM Automático'!D51)</f>
        <v>0.97483588621444206</v>
      </c>
      <c r="E34" s="13">
        <f>IF(Derivados!$D$29=$R$34,'TAM Automático'!E46,'TAM Automático'!E51)</f>
        <v>0.97388374052232518</v>
      </c>
      <c r="F34" s="13">
        <f>IF(Derivados!$D$29=$R$34,'TAM Automático'!F46,'TAM Automático'!F51)</f>
        <v>0.97305066475026947</v>
      </c>
      <c r="G34" s="13">
        <f>IF(Derivados!$D$29=$R$34,'TAM Automático'!G46,'TAM Automático'!G51)</f>
        <v>0.9762536162005786</v>
      </c>
      <c r="H34" s="13">
        <f>IF(Derivados!$D$29=$R$34,'TAM Automático'!H46,'TAM Automático'!H51)</f>
        <v>0.97375707234862152</v>
      </c>
      <c r="I34" s="13">
        <f>IF(Derivados!$D$29=$R$34,'TAM Automático'!I46,'TAM Automático'!I51)</f>
        <v>0.97895995218170939</v>
      </c>
      <c r="J34" s="13">
        <f>IF(Derivados!$D$29=$R$34,'TAM Automático'!J46,'TAM Automático'!J51)</f>
        <v>0.97626957759848121</v>
      </c>
      <c r="K34" s="13">
        <f>IF(Derivados!$D$29=$R$34,'TAM Automático'!K46,'TAM Automático'!K51)</f>
        <v>0.96921418303785345</v>
      </c>
      <c r="L34" s="13">
        <f>IF(Derivados!$D$29=$R$34,'TAM Automático'!L46,'TAM Automático'!L51)</f>
        <v>0.97399498986043176</v>
      </c>
      <c r="M34" s="13">
        <f>IF(Derivados!$D$29=$R$34,'TAM Automático'!M46,'TAM Automático'!M51)</f>
        <v>0.97461685823754785</v>
      </c>
      <c r="N34" s="13">
        <f>IF(Derivados!$D$29=$R$34,'TAM Automático'!N46,'TAM Automático'!N51)</f>
        <v>0.97434069850320748</v>
      </c>
      <c r="O34" s="13">
        <f>IF(Derivados!$D$29=$R$34,'TAM Automático'!O46,'TAM Automático'!O51)</f>
        <v>0.97369044797345339</v>
      </c>
      <c r="P34" s="13">
        <f>IF(Derivados!$D$29=$R$34,'TAM Automático'!P46,'TAM Automático'!P51)</f>
        <v>0.97504664179104472</v>
      </c>
      <c r="R34">
        <v>1</v>
      </c>
      <c r="S34" s="19" t="s">
        <v>84</v>
      </c>
    </row>
    <row r="35" spans="2:20" ht="15.5" x14ac:dyDescent="0.35">
      <c r="C35" s="12" t="s">
        <v>76</v>
      </c>
      <c r="D35" s="13">
        <f>IF(Derivados!$D$29=$R$34,'TAM Automático'!D47,'TAM Automático'!D52)</f>
        <v>2.5164113785557989E-2</v>
      </c>
      <c r="E35" s="13">
        <f>IF(Derivados!$D$29=$R$34,'TAM Automático'!E47,'TAM Automático'!E52)</f>
        <v>2.6116259477674809E-2</v>
      </c>
      <c r="F35" s="13">
        <f>IF(Derivados!$D$29=$R$34,'TAM Automático'!F47,'TAM Automático'!F52)</f>
        <v>2.6949335249730508E-2</v>
      </c>
      <c r="G35" s="13">
        <f>IF(Derivados!$D$29=$R$34,'TAM Automático'!G47,'TAM Automático'!G52)</f>
        <v>2.374638379942141E-2</v>
      </c>
      <c r="H35" s="13">
        <f>IF(Derivados!$D$29=$R$34,'TAM Automático'!H47,'TAM Automático'!H52)</f>
        <v>2.6242927651378357E-2</v>
      </c>
      <c r="I35" s="13">
        <f>IF(Derivados!$D$29=$R$34,'TAM Automático'!I47,'TAM Automático'!I52)</f>
        <v>2.1040047818290494E-2</v>
      </c>
      <c r="J35" s="13">
        <f>IF(Derivados!$D$29=$R$34,'TAM Automático'!J47,'TAM Automático'!J52)</f>
        <v>2.3730422401518746E-2</v>
      </c>
      <c r="K35" s="13">
        <f>IF(Derivados!$D$29=$R$34,'TAM Automático'!K47,'TAM Automático'!K52)</f>
        <v>3.0785816962146623E-2</v>
      </c>
      <c r="L35" s="13">
        <f>IF(Derivados!$D$29=$R$34,'TAM Automático'!L47,'TAM Automático'!L52)</f>
        <v>2.6005010139568172E-2</v>
      </c>
      <c r="M35" s="13">
        <f>IF(Derivados!$D$29=$R$34,'TAM Automático'!M47,'TAM Automático'!M52)</f>
        <v>2.5383141762452106E-2</v>
      </c>
      <c r="N35" s="13">
        <f>IF(Derivados!$D$29=$R$34,'TAM Automático'!N47,'TAM Automático'!N52)</f>
        <v>2.5659301496792592E-2</v>
      </c>
      <c r="O35" s="13">
        <f>IF(Derivados!$D$29=$R$34,'TAM Automático'!O47,'TAM Automático'!O52)</f>
        <v>2.6309552026546577E-2</v>
      </c>
      <c r="P35" s="13">
        <f>IF(Derivados!$D$29=$R$34,'TAM Automático'!P47,'TAM Automático'!P52)</f>
        <v>2.4953358208955223E-2</v>
      </c>
      <c r="R35">
        <v>2</v>
      </c>
      <c r="S35" s="19" t="s">
        <v>85</v>
      </c>
    </row>
    <row r="37" spans="2:20" ht="15.5" x14ac:dyDescent="0.3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" thickBot="1" x14ac:dyDescent="0.4">
      <c r="C38" s="3"/>
      <c r="D38" s="37">
        <f>D33</f>
        <v>45078</v>
      </c>
      <c r="E38" s="37">
        <f t="shared" ref="E38:P38" si="4">E33</f>
        <v>45108</v>
      </c>
      <c r="F38" s="37">
        <f t="shared" si="4"/>
        <v>45139</v>
      </c>
      <c r="G38" s="37">
        <f t="shared" si="4"/>
        <v>45170</v>
      </c>
      <c r="H38" s="37">
        <f t="shared" si="4"/>
        <v>45200</v>
      </c>
      <c r="I38" s="37">
        <f t="shared" si="4"/>
        <v>45231</v>
      </c>
      <c r="J38" s="37">
        <f t="shared" si="4"/>
        <v>45261</v>
      </c>
      <c r="K38" s="37">
        <f t="shared" si="4"/>
        <v>45292</v>
      </c>
      <c r="L38" s="37">
        <f t="shared" si="4"/>
        <v>45323</v>
      </c>
      <c r="M38" s="37">
        <f t="shared" si="4"/>
        <v>45352</v>
      </c>
      <c r="N38" s="37">
        <f t="shared" si="4"/>
        <v>45383</v>
      </c>
      <c r="O38" s="37">
        <f t="shared" si="4"/>
        <v>45413</v>
      </c>
      <c r="P38" s="37">
        <f t="shared" si="4"/>
        <v>45444</v>
      </c>
      <c r="R38">
        <v>1</v>
      </c>
      <c r="S38" s="19" t="s">
        <v>62</v>
      </c>
    </row>
    <row r="39" spans="2:20" ht="15.5" x14ac:dyDescent="0.35">
      <c r="C39" s="12" t="s">
        <v>75</v>
      </c>
      <c r="D39" s="13">
        <f>IF(Derivados!$N$29=$R$38,'TAM Automático'!D56,IF(Derivados!$N$29=$R$39,'TAM Automático'!D61,'TAM Automático'!D66))</f>
        <v>0.98088712585647309</v>
      </c>
      <c r="E39" s="13">
        <f>IF(Derivados!$N$29=$R$38,'TAM Automático'!E56,IF(Derivados!$N$29=$R$39,'TAM Automático'!E61,'TAM Automático'!E66))</f>
        <v>0.98157674362962066</v>
      </c>
      <c r="F39" s="13">
        <f>IF(Derivados!$N$29=$R$38,'TAM Automático'!F56,IF(Derivados!$N$29=$R$39,'TAM Automático'!F61,'TAM Automático'!F66))</f>
        <v>0.98106284767428109</v>
      </c>
      <c r="G39" s="13">
        <f>IF(Derivados!$N$29=$R$38,'TAM Automático'!G56,IF(Derivados!$N$29=$R$39,'TAM Automático'!G61,'TAM Automático'!G66))</f>
        <v>0.98101492537313428</v>
      </c>
      <c r="H39" s="13">
        <f>IF(Derivados!$N$29=$R$38,'TAM Automático'!H56,IF(Derivados!$N$29=$R$39,'TAM Automático'!H61,'TAM Automático'!H66))</f>
        <v>0.98305691444934973</v>
      </c>
      <c r="I39" s="13">
        <f>IF(Derivados!$N$29=$R$38,'TAM Automático'!I56,IF(Derivados!$N$29=$R$39,'TAM Automático'!I61,'TAM Automático'!I66))</f>
        <v>0.98427710131221191</v>
      </c>
      <c r="J39" s="13">
        <f>IF(Derivados!$N$29=$R$38,'TAM Automático'!J56,IF(Derivados!$N$29=$R$39,'TAM Automático'!J61,'TAM Automático'!J66))</f>
        <v>0.98451249560014087</v>
      </c>
      <c r="K39" s="13">
        <f>IF(Derivados!$N$29=$R$38,'TAM Automático'!K56,IF(Derivados!$N$29=$R$39,'TAM Automático'!K61,'TAM Automático'!K66))</f>
        <v>0.98259531139000711</v>
      </c>
      <c r="L39" s="13">
        <f>IF(Derivados!$N$29=$R$38,'TAM Automático'!L56,IF(Derivados!$N$29=$R$39,'TAM Automático'!L61,'TAM Automático'!L66))</f>
        <v>0.9814223168855758</v>
      </c>
      <c r="M39" s="13">
        <f>IF(Derivados!$N$29=$R$38,'TAM Automático'!M56,IF(Derivados!$N$29=$R$39,'TAM Automático'!M61,'TAM Automático'!M66))</f>
        <v>0.98055588691399265</v>
      </c>
      <c r="N39" s="13">
        <f>IF(Derivados!$N$29=$R$38,'TAM Automático'!N56,IF(Derivados!$N$29=$R$39,'TAM Automático'!N61,'TAM Automático'!N66))</f>
        <v>0.98302287196415938</v>
      </c>
      <c r="O39" s="13">
        <f>IF(Derivados!$N$29=$R$38,'TAM Automático'!O56,IF(Derivados!$N$29=$R$39,'TAM Automático'!O61,'TAM Automático'!O66))</f>
        <v>0.98287064382752509</v>
      </c>
      <c r="P39" s="13">
        <f>IF(Derivados!$N$29=$R$38,'TAM Automático'!P56,IF(Derivados!$N$29=$R$39,'TAM Automático'!P61,'TAM Automático'!P66))</f>
        <v>0.98422456791555502</v>
      </c>
      <c r="R39">
        <v>2</v>
      </c>
      <c r="S39" s="7" t="s">
        <v>67</v>
      </c>
    </row>
    <row r="40" spans="2:20" ht="15.5" x14ac:dyDescent="0.35">
      <c r="C40" s="12" t="s">
        <v>76</v>
      </c>
      <c r="D40" s="13">
        <f>IF(Derivados!$N$29=$R$38,'TAM Automático'!D57,IF(Derivados!$N$29=$R$39,'TAM Automático'!D62,'TAM Automático'!D67))</f>
        <v>1.9112874143526869E-2</v>
      </c>
      <c r="E40" s="13">
        <f>IF(Derivados!$N$29=$R$38,'TAM Automático'!E57,IF(Derivados!$N$29=$R$39,'TAM Automático'!E62,'TAM Automático'!E67))</f>
        <v>1.8423256370379233E-2</v>
      </c>
      <c r="F40" s="13">
        <f>IF(Derivados!$N$29=$R$38,'TAM Automático'!F57,IF(Derivados!$N$29=$R$39,'TAM Automático'!F62,'TAM Automático'!F67))</f>
        <v>1.8937152325719023E-2</v>
      </c>
      <c r="G40" s="13">
        <f>IF(Derivados!$N$29=$R$38,'TAM Automático'!G57,IF(Derivados!$N$29=$R$39,'TAM Automático'!G62,'TAM Automático'!G67))</f>
        <v>1.8985074626865672E-2</v>
      </c>
      <c r="H40" s="13">
        <f>IF(Derivados!$N$29=$R$38,'TAM Automático'!H57,IF(Derivados!$N$29=$R$39,'TAM Automático'!H62,'TAM Automático'!H67))</f>
        <v>1.6943085550650279E-2</v>
      </c>
      <c r="I40" s="13">
        <f>IF(Derivados!$N$29=$R$38,'TAM Automático'!I57,IF(Derivados!$N$29=$R$39,'TAM Automático'!I62,'TAM Automático'!I67))</f>
        <v>1.5722898687788155E-2</v>
      </c>
      <c r="J40" s="13">
        <f>IF(Derivados!$N$29=$R$38,'TAM Automático'!J57,IF(Derivados!$N$29=$R$39,'TAM Automático'!J62,'TAM Automático'!J67))</f>
        <v>1.5487504399859207E-2</v>
      </c>
      <c r="K40" s="13">
        <f>IF(Derivados!$N$29=$R$38,'TAM Automático'!K57,IF(Derivados!$N$29=$R$39,'TAM Automático'!K62,'TAM Automático'!K67))</f>
        <v>1.7404688609992898E-2</v>
      </c>
      <c r="L40" s="13">
        <f>IF(Derivados!$N$29=$R$38,'TAM Automático'!L57,IF(Derivados!$N$29=$R$39,'TAM Automático'!L62,'TAM Automático'!L67))</f>
        <v>1.8577683114424332E-2</v>
      </c>
      <c r="M40" s="13">
        <f>IF(Derivados!$N$29=$R$38,'TAM Automático'!M57,IF(Derivados!$N$29=$R$39,'TAM Automático'!M62,'TAM Automático'!M67))</f>
        <v>1.9444113086007395E-2</v>
      </c>
      <c r="N40" s="13">
        <f>IF(Derivados!$N$29=$R$38,'TAM Automático'!N57,IF(Derivados!$N$29=$R$39,'TAM Automático'!N62,'TAM Automático'!N67))</f>
        <v>1.6977128035840606E-2</v>
      </c>
      <c r="O40" s="13">
        <f>IF(Derivados!$N$29=$R$38,'TAM Automático'!O57,IF(Derivados!$N$29=$R$39,'TAM Automático'!O62,'TAM Automático'!O67))</f>
        <v>1.7129356172474894E-2</v>
      </c>
      <c r="P40" s="13">
        <f>IF(Derivados!$N$29=$R$38,'TAM Automático'!P57,IF(Derivados!$N$29=$R$39,'TAM Automático'!P62,'TAM Automático'!P67))</f>
        <v>1.5775432084444964E-2</v>
      </c>
      <c r="R40">
        <v>2</v>
      </c>
      <c r="S40" s="7" t="s">
        <v>72</v>
      </c>
    </row>
    <row r="42" spans="2:20" x14ac:dyDescent="0.3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http://schemas.microsoft.com/office/2006/metadata/properties"/>
    <ds:schemaRef ds:uri="http://purl.org/dc/elements/1.1/"/>
    <ds:schemaRef ds:uri="8be3414b-2ef9-485f-84d6-269f1d6f70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2024-09-17T13:44:34Z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